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ate1904="1" codeName="ThisWorkbook" autoCompressPictures="0"/>
  <mc:AlternateContent xmlns:mc="http://schemas.openxmlformats.org/markup-compatibility/2006">
    <mc:Choice Requires="x15">
      <x15ac:absPath xmlns:x15ac="http://schemas.microsoft.com/office/spreadsheetml/2010/11/ac" url="C:\Users\david\Desktop\Leti\Programming\MATH 108X\"/>
    </mc:Choice>
  </mc:AlternateContent>
  <xr:revisionPtr revIDLastSave="0" documentId="13_ncr:1_{3209C69D-9AB8-46E3-A317-B912E2B34DE1}" xr6:coauthVersionLast="47" xr6:coauthVersionMax="47" xr10:uidLastSave="{00000000-0000-0000-0000-000000000000}"/>
  <bookViews>
    <workbookView xWindow="-108" yWindow="-108" windowWidth="23256" windowHeight="12456" tabRatio="868" xr2:uid="{00000000-000D-0000-FFFF-FFFF00000000}"/>
  </bookViews>
  <sheets>
    <sheet name="Juan's Budget" sheetId="2166" r:id="rId1"/>
    <sheet name="How Did I Do" sheetId="2168" r:id="rId2"/>
    <sheet name="My Budget (Optional)" sheetId="2163" r:id="rId3"/>
  </sheets>
  <definedNames>
    <definedName name="byui" localSheetId="1">#REF!</definedName>
    <definedName name="byui" localSheetId="0">#REF!</definedName>
    <definedName name="byui" localSheetId="2">#REF!</definedName>
    <definedName name="byui">#REF!</definedName>
    <definedName name="Car_Gasoline" localSheetId="1">#REF!</definedName>
    <definedName name="Car_Gasoline" localSheetId="0">#REF!</definedName>
    <definedName name="Car_Gasoline" localSheetId="2">#REF!</definedName>
    <definedName name="Car_Gasoline">#REF!</definedName>
    <definedName name="ricks" localSheetId="1">#REF!</definedName>
    <definedName name="ricks" localSheetId="0">#REF!</definedName>
    <definedName name="ricks" localSheetId="2">#REF!</definedName>
    <definedName name="ricks">#REF!</definedName>
    <definedName name="war" localSheetId="1">#REF!</definedName>
    <definedName name="war" localSheetId="0">#REF!</definedName>
    <definedName name="war" localSheetId="2">#REF!</definedName>
    <definedName name="war">#REF!</definedName>
  </definedNames>
  <calcPr calcId="181029"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D11" i="2168" l="1"/>
  <c r="J21" i="2166"/>
  <c r="J23" i="2166"/>
  <c r="J25" i="2166"/>
  <c r="J26" i="2166"/>
  <c r="J27" i="2166"/>
  <c r="J28" i="2166"/>
  <c r="J29" i="2166"/>
  <c r="J30" i="2166"/>
  <c r="J31" i="2166"/>
  <c r="J32" i="2166"/>
  <c r="J33" i="2166"/>
  <c r="J34" i="2166"/>
  <c r="J35" i="2166"/>
  <c r="J37" i="2166"/>
  <c r="J37" i="2168"/>
  <c r="K23" i="2166"/>
  <c r="K35" i="2166"/>
  <c r="K37" i="2166"/>
  <c r="K37" i="2168"/>
  <c r="R31" i="2168"/>
  <c r="S31" i="2168"/>
  <c r="T31" i="2168"/>
  <c r="K22" i="2168"/>
  <c r="K16" i="2168"/>
  <c r="M35" i="2168"/>
  <c r="O35" i="2168"/>
  <c r="O31" i="2168"/>
  <c r="P31" i="2168"/>
  <c r="Q31" i="2168"/>
  <c r="O36" i="2168"/>
  <c r="O32" i="2168"/>
  <c r="P32" i="2168"/>
  <c r="Q32" i="2168"/>
  <c r="R32" i="2168"/>
  <c r="S32" i="2168"/>
  <c r="T32" i="2168"/>
  <c r="O37" i="2168"/>
  <c r="O33" i="2168"/>
  <c r="P33" i="2168"/>
  <c r="Q33" i="2168"/>
  <c r="S33" i="2168"/>
  <c r="R33" i="2168"/>
  <c r="T33" i="2168"/>
  <c r="K5" i="2168"/>
  <c r="K7" i="2166"/>
  <c r="K7" i="2168"/>
  <c r="K13" i="2168"/>
  <c r="K6" i="2168"/>
  <c r="K9" i="2168"/>
  <c r="K14" i="2166"/>
  <c r="K14" i="2168"/>
  <c r="K10" i="2168"/>
  <c r="K11" i="2168"/>
  <c r="K12" i="2168"/>
  <c r="K21" i="2168"/>
  <c r="J22" i="2168"/>
  <c r="K25" i="2168"/>
  <c r="J25" i="2168"/>
  <c r="K26" i="2168"/>
  <c r="J26" i="2168"/>
  <c r="D5" i="2168"/>
  <c r="O30" i="2166"/>
  <c r="O29" i="2166"/>
  <c r="O27" i="2166"/>
  <c r="O28" i="2166"/>
  <c r="O26" i="2166"/>
  <c r="O25" i="2166"/>
  <c r="O24" i="2166"/>
  <c r="O23" i="2166"/>
  <c r="O21" i="2166"/>
  <c r="O22" i="2166"/>
  <c r="O20" i="2166"/>
  <c r="O18" i="2166"/>
  <c r="O19" i="2166"/>
  <c r="O17" i="2166"/>
  <c r="O16" i="2166"/>
  <c r="O15" i="2166"/>
  <c r="O14" i="2166"/>
  <c r="O13" i="2166"/>
  <c r="O12" i="2166"/>
  <c r="O11" i="2166"/>
  <c r="O10" i="2166"/>
  <c r="O9" i="2166"/>
  <c r="O8" i="2166"/>
  <c r="O7" i="2166"/>
  <c r="O6" i="2166"/>
  <c r="K40" i="2168"/>
  <c r="L40" i="2168"/>
  <c r="J9" i="2166"/>
  <c r="J12" i="2166"/>
  <c r="J11" i="2166"/>
  <c r="L25" i="2166"/>
  <c r="R19" i="2166"/>
  <c r="K27" i="2168"/>
  <c r="J27" i="2168"/>
  <c r="K28" i="2168"/>
  <c r="J28" i="2168"/>
  <c r="K29" i="2168"/>
  <c r="J29" i="2168"/>
  <c r="K30" i="2168"/>
  <c r="J30" i="2168"/>
  <c r="K31" i="2168"/>
  <c r="J31" i="2168"/>
  <c r="K32" i="2168"/>
  <c r="J32" i="2168"/>
  <c r="K33" i="2168"/>
  <c r="J33" i="2168"/>
  <c r="K34" i="2168"/>
  <c r="J34" i="2168"/>
  <c r="J10" i="2166"/>
  <c r="L25" i="2168"/>
  <c r="L22" i="2168"/>
  <c r="D1" i="2168"/>
  <c r="L26" i="2166"/>
  <c r="L27" i="2166"/>
  <c r="L28" i="2166"/>
  <c r="L29" i="2166"/>
  <c r="L30" i="2166"/>
  <c r="L31" i="2166"/>
  <c r="L32" i="2166"/>
  <c r="L33" i="2166"/>
  <c r="L34" i="2166"/>
  <c r="J6" i="2166"/>
  <c r="J5" i="2166"/>
  <c r="J13" i="2166"/>
  <c r="R19" i="2168"/>
  <c r="G7" i="2163"/>
  <c r="G8" i="2163"/>
  <c r="G9" i="2163"/>
  <c r="G12" i="2163"/>
  <c r="G13" i="2163"/>
  <c r="G14" i="2163"/>
  <c r="G15" i="2163"/>
  <c r="G16" i="2163"/>
  <c r="G17" i="2163"/>
  <c r="G18" i="2163"/>
  <c r="G19" i="2163"/>
  <c r="G20" i="2163"/>
  <c r="G21" i="2163"/>
  <c r="G22" i="2163"/>
  <c r="G23" i="2163"/>
  <c r="G24" i="2163"/>
  <c r="G25" i="2163"/>
  <c r="G26" i="2163"/>
  <c r="G27" i="2163"/>
  <c r="G28" i="2163"/>
  <c r="G29" i="2163"/>
  <c r="G30" i="2163"/>
  <c r="G31" i="2163"/>
  <c r="G32" i="2163"/>
  <c r="G33" i="2163"/>
  <c r="G34" i="2163"/>
  <c r="G35" i="2163"/>
  <c r="G36" i="2163"/>
  <c r="G37" i="2163"/>
  <c r="G38" i="2163"/>
  <c r="H10" i="2163"/>
  <c r="H42" i="2163"/>
  <c r="H39" i="2163"/>
  <c r="H43" i="2163"/>
  <c r="H44" i="2163"/>
  <c r="G10" i="2163"/>
  <c r="G42" i="2163"/>
  <c r="G39" i="2163"/>
  <c r="G43" i="2163"/>
  <c r="G44" i="21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D3" authorId="0" shapeId="0" xr:uid="{00000000-0006-0000-0000-000001000000}">
      <text>
        <r>
          <rPr>
            <b/>
            <sz val="16"/>
            <color indexed="81"/>
            <rFont val="Seravek"/>
          </rPr>
          <t xml:space="preserve"> ◀ See the red triangle in the corner of the box?
     This means there is a hidden "comment" in that box.
     Hover your mouse to read them.
  Welcome to Juan's Budget!
  First,
</t>
        </r>
        <r>
          <rPr>
            <sz val="16"/>
            <color indexed="81"/>
            <rFont val="Seravek"/>
          </rPr>
          <t xml:space="preserve">   Read "Juan's Background Story."
   You can find his story by scrolling to the right to Column W.
</t>
        </r>
        <r>
          <rPr>
            <b/>
            <sz val="16"/>
            <color indexed="81"/>
            <rFont val="Seravek"/>
          </rPr>
          <t xml:space="preserve">
  Then,
  </t>
        </r>
        <r>
          <rPr>
            <sz val="16"/>
            <color indexed="81"/>
            <rFont val="Seravek"/>
          </rPr>
          <t xml:space="preserve">Complete Steps #2, #3, #4, and #5 as listed below to help Juan balance his budget.
</t>
        </r>
        <r>
          <rPr>
            <b/>
            <sz val="16"/>
            <color indexed="81"/>
            <rFont val="Seravek"/>
          </rPr>
          <t xml:space="preserve">  Hint:
  </t>
        </r>
        <r>
          <rPr>
            <sz val="16"/>
            <color indexed="81"/>
            <rFont val="Seravek"/>
          </rPr>
          <t>The "</t>
        </r>
        <r>
          <rPr>
            <b/>
            <sz val="16"/>
            <color indexed="81"/>
            <rFont val="Seravek"/>
          </rPr>
          <t>How Did I Do</t>
        </r>
        <r>
          <rPr>
            <sz val="16"/>
            <color indexed="81"/>
            <rFont val="Seravek"/>
          </rPr>
          <t>" button at the bottom left of this file will allow you to check your work at any time.</t>
        </r>
        <r>
          <rPr>
            <b/>
            <sz val="16"/>
            <color indexed="81"/>
            <rFont val="Seravek"/>
          </rPr>
          <t xml:space="preserve">
</t>
        </r>
        <r>
          <rPr>
            <b/>
            <sz val="16"/>
            <color indexed="81"/>
            <rFont val="S"/>
          </rPr>
          <t xml:space="preserve">
</t>
        </r>
      </text>
    </comment>
    <comment ref="D5" authorId="1" shapeId="0" xr:uid="{00000000-0006-0000-0000-000002000000}">
      <text>
        <r>
          <rPr>
            <b/>
            <sz val="18"/>
            <color indexed="81"/>
            <rFont val="Seravek"/>
          </rPr>
          <t xml:space="preserve">Step 2 Instructions
</t>
        </r>
        <r>
          <rPr>
            <sz val="18"/>
            <color indexed="81"/>
            <rFont val="Seravek"/>
          </rPr>
          <t>Scroll to the right to find "Juan's Receipt Record". Then, scroll to the bottom of the entries. You will find pictures of Juan's three remaining receipts.
Type in Juan's Remaining Receipts in the spaces provided.</t>
        </r>
        <r>
          <rPr>
            <sz val="18"/>
            <color indexed="81"/>
            <rFont val="Calibri"/>
            <family val="2"/>
          </rPr>
          <t xml:space="preserve">
</t>
        </r>
      </text>
    </comment>
    <comment ref="L5" authorId="1" shapeId="0" xr:uid="{00000000-0006-0000-0000-000003000000}">
      <text>
        <r>
          <rPr>
            <b/>
            <sz val="18"/>
            <color indexed="81"/>
            <rFont val="Seravek"/>
          </rPr>
          <t xml:space="preserve">Hint:   </t>
        </r>
        <r>
          <rPr>
            <sz val="18"/>
            <color indexed="81"/>
            <rFont val="Seravek"/>
          </rPr>
          <t xml:space="preserve">For each Semesterly Income category, estimate the total Juan will receive during his first year of school (two semesters). </t>
        </r>
        <r>
          <rPr>
            <b/>
            <u/>
            <sz val="18"/>
            <color indexed="81"/>
            <rFont val="Seravek"/>
          </rPr>
          <t>Be sure to include his January amounts.</t>
        </r>
        <r>
          <rPr>
            <sz val="18"/>
            <color indexed="81"/>
            <rFont val="Seravek"/>
          </rPr>
          <t xml:space="preserve">
As explained in "Juan's Background Story" he received a </t>
        </r>
        <r>
          <rPr>
            <b/>
            <sz val="18"/>
            <color indexed="81"/>
            <rFont val="Seravek"/>
          </rPr>
          <t>$500 scholarship</t>
        </r>
        <r>
          <rPr>
            <sz val="18"/>
            <color indexed="81"/>
            <rFont val="Seravek"/>
          </rPr>
          <t xml:space="preserve"> this semester that he expects to receive again next semester. 
Juan received a </t>
        </r>
        <r>
          <rPr>
            <b/>
            <sz val="18"/>
            <color indexed="81"/>
            <rFont val="Seravek"/>
          </rPr>
          <t>gift for $50</t>
        </r>
        <r>
          <rPr>
            <sz val="18"/>
            <color indexed="81"/>
            <rFont val="Seravek"/>
          </rPr>
          <t xml:space="preserve"> from his parents that he assumes will </t>
        </r>
        <r>
          <rPr>
            <b/>
            <sz val="18"/>
            <color indexed="81"/>
            <rFont val="Seravek"/>
          </rPr>
          <t>not</t>
        </r>
        <r>
          <rPr>
            <sz val="18"/>
            <color indexed="81"/>
            <rFont val="Seravek"/>
          </rPr>
          <t xml:space="preserve"> happen again. 
</t>
        </r>
        <r>
          <rPr>
            <sz val="18"/>
            <color indexed="81"/>
            <rFont val="Calibri"/>
            <family val="2"/>
          </rPr>
          <t xml:space="preserve">
</t>
        </r>
      </text>
    </comment>
    <comment ref="D7" authorId="1" shapeId="0" xr:uid="{00000000-0006-0000-0000-000004000000}">
      <text>
        <r>
          <rPr>
            <b/>
            <sz val="18"/>
            <color indexed="81"/>
            <rFont val="Seravek"/>
          </rPr>
          <t xml:space="preserve">Step 3 Instructions
</t>
        </r>
        <r>
          <rPr>
            <sz val="18"/>
            <color indexed="81"/>
            <rFont val="Seravek"/>
          </rPr>
          <t xml:space="preserve">Calculate the amount of income that Juan will gain from Scholarships and Gifts over the two semesters.
Then, estimate the amounts that Juan will spend in each Semesterly Expenses category over two semesters.
Compute Juan's new Savings Balance by subtracting his Expenses and adding his Income.
</t>
        </r>
        <r>
          <rPr>
            <sz val="18"/>
            <color indexed="81"/>
            <rFont val="Calibri"/>
            <family val="2"/>
          </rPr>
          <t xml:space="preserve">
</t>
        </r>
      </text>
    </comment>
    <comment ref="L9" authorId="1" shapeId="0" xr:uid="{00000000-0006-0000-0000-000005000000}">
      <text>
        <r>
          <rPr>
            <b/>
            <sz val="18"/>
            <color indexed="81"/>
            <rFont val="Seravek"/>
          </rPr>
          <t xml:space="preserve">Hint:  </t>
        </r>
        <r>
          <rPr>
            <sz val="18"/>
            <color indexed="81"/>
            <rFont val="Seravek"/>
          </rPr>
          <t xml:space="preserve">For each Semesterly Expense, estimate the total Juan will spend during his first year of school (two semesters including the January amounts).
Assume he will spend the exact same amounts next semester.
Be careful with </t>
        </r>
        <r>
          <rPr>
            <b/>
            <sz val="18"/>
            <color indexed="81"/>
            <rFont val="Seravek"/>
          </rPr>
          <t>Tithing</t>
        </r>
        <r>
          <rPr>
            <sz val="18"/>
            <color indexed="81"/>
            <rFont val="Seravek"/>
          </rPr>
          <t xml:space="preserve">, it should be </t>
        </r>
        <r>
          <rPr>
            <b/>
            <sz val="18"/>
            <color indexed="81"/>
            <rFont val="Seravek"/>
          </rPr>
          <t>10%</t>
        </r>
        <r>
          <rPr>
            <sz val="18"/>
            <color indexed="81"/>
            <rFont val="Seravek"/>
          </rPr>
          <t xml:space="preserve"> of his Estimated Total Semesterly Income.
</t>
        </r>
        <r>
          <rPr>
            <sz val="18"/>
            <color indexed="81"/>
            <rFont val="Calibri"/>
            <family val="2"/>
          </rPr>
          <t xml:space="preserve">
</t>
        </r>
      </text>
    </comment>
    <comment ref="D10" authorId="1" shapeId="0" xr:uid="{00000000-0006-0000-0000-000006000000}">
      <text>
        <r>
          <rPr>
            <b/>
            <sz val="18"/>
            <color indexed="81"/>
            <rFont val="Seravek"/>
          </rPr>
          <t xml:space="preserve">Step 4 Instructions
</t>
        </r>
        <r>
          <rPr>
            <sz val="18"/>
            <color indexed="81"/>
            <rFont val="Seravek"/>
          </rPr>
          <t>There are many ways to reorganize Juan's budget to help him stay more within his means. 
You need to come up with a 7 month budget model that will help him get there without running out of his Savings.</t>
        </r>
      </text>
    </comment>
    <comment ref="L16" authorId="1" shapeId="0" xr:uid="{00000000-0006-0000-0000-000007000000}">
      <text>
        <r>
          <rPr>
            <b/>
            <sz val="18"/>
            <color indexed="81"/>
            <rFont val="Seravek"/>
          </rPr>
          <t xml:space="preserve">Hint: </t>
        </r>
        <r>
          <rPr>
            <sz val="18"/>
            <color indexed="81"/>
            <rFont val="Seravek"/>
          </rPr>
          <t xml:space="preserve">Remember that Juan had saved $8,615 </t>
        </r>
        <r>
          <rPr>
            <b/>
            <sz val="18"/>
            <color indexed="81"/>
            <rFont val="Seravek"/>
          </rPr>
          <t>before</t>
        </r>
        <r>
          <rPr>
            <sz val="18"/>
            <color indexed="81"/>
            <rFont val="Seravek"/>
          </rPr>
          <t xml:space="preserve"> the start of the semester. 
How much does he have left in his Savings account after removing his </t>
        </r>
        <r>
          <rPr>
            <b/>
            <sz val="18"/>
            <color indexed="81"/>
            <rFont val="Seravek"/>
          </rPr>
          <t>Estimated Semesterly Expenses</t>
        </r>
        <r>
          <rPr>
            <sz val="18"/>
            <color indexed="81"/>
            <rFont val="Seravek"/>
          </rPr>
          <t xml:space="preserve"> and adding his</t>
        </r>
        <r>
          <rPr>
            <b/>
            <sz val="18"/>
            <color indexed="81"/>
            <rFont val="Seravek"/>
          </rPr>
          <t xml:space="preserve"> Estimated Semesterly Income</t>
        </r>
        <r>
          <rPr>
            <sz val="18"/>
            <color indexed="81"/>
            <rFont val="Seravek"/>
          </rPr>
          <t xml:space="preserve">?
The answer should be typed into his </t>
        </r>
        <r>
          <rPr>
            <b/>
            <sz val="18"/>
            <color indexed="81"/>
            <rFont val="Seravek"/>
          </rPr>
          <t>New Savings Balance</t>
        </r>
        <r>
          <rPr>
            <sz val="18"/>
            <color indexed="81"/>
            <rFont val="Seravek"/>
          </rPr>
          <t xml:space="preserve">.
</t>
        </r>
        <r>
          <rPr>
            <sz val="18"/>
            <color indexed="81"/>
            <rFont val="Calibri"/>
            <family val="2"/>
          </rPr>
          <t xml:space="preserve">
</t>
        </r>
      </text>
    </comment>
    <comment ref="L21" authorId="1" shapeId="0" xr:uid="{00000000-0006-0000-0000-000008000000}">
      <text>
        <r>
          <rPr>
            <b/>
            <sz val="18"/>
            <color indexed="81"/>
            <rFont val="Seravek"/>
          </rPr>
          <t xml:space="preserve">Instructions:  </t>
        </r>
        <r>
          <rPr>
            <sz val="18"/>
            <color indexed="81"/>
            <rFont val="Seravek"/>
          </rPr>
          <t xml:space="preserve">As explained in "Juan's Background Story" he receives two paychecks each month for a total income of $135.00 a month. 
Assume he continues to make the same amount each month. 
</t>
        </r>
        <r>
          <rPr>
            <sz val="18"/>
            <color indexed="81"/>
            <rFont val="Calibri"/>
            <family val="2"/>
          </rPr>
          <t xml:space="preserve">
</t>
        </r>
      </text>
    </comment>
    <comment ref="L22" authorId="1" shapeId="0" xr:uid="{00000000-0006-0000-0000-000009000000}">
      <text>
        <r>
          <rPr>
            <b/>
            <sz val="18"/>
            <color indexed="81"/>
            <rFont val="Seravek"/>
          </rPr>
          <t xml:space="preserve">Instructions:  </t>
        </r>
        <r>
          <rPr>
            <sz val="18"/>
            <color indexed="81"/>
            <rFont val="Seravek"/>
          </rPr>
          <t xml:space="preserve">Juan spent more in January than he earned from his monthly paychecks. He must </t>
        </r>
        <r>
          <rPr>
            <b/>
            <sz val="18"/>
            <color indexed="81"/>
            <rFont val="Seravek"/>
          </rPr>
          <t>take</t>
        </r>
        <r>
          <rPr>
            <sz val="18"/>
            <color indexed="81"/>
            <rFont val="Seravek"/>
          </rPr>
          <t xml:space="preserve"> money from his </t>
        </r>
        <r>
          <rPr>
            <b/>
            <sz val="18"/>
            <color indexed="81"/>
            <rFont val="Seravek"/>
          </rPr>
          <t>Savings</t>
        </r>
        <r>
          <rPr>
            <sz val="18"/>
            <color indexed="81"/>
            <rFont val="Seravek"/>
          </rPr>
          <t xml:space="preserve"> to get his </t>
        </r>
        <r>
          <rPr>
            <b/>
            <u/>
            <sz val="18"/>
            <color indexed="81"/>
            <rFont val="Seravek"/>
          </rPr>
          <t>January Cash</t>
        </r>
        <r>
          <rPr>
            <u/>
            <sz val="18"/>
            <color indexed="81"/>
            <rFont val="Seravek"/>
          </rPr>
          <t xml:space="preserve"> </t>
        </r>
        <r>
          <rPr>
            <b/>
            <u/>
            <sz val="18"/>
            <color indexed="81"/>
            <rFont val="Seravek"/>
          </rPr>
          <t>Flow</t>
        </r>
        <r>
          <rPr>
            <sz val="18"/>
            <color indexed="81"/>
            <rFont val="Seravek"/>
          </rPr>
          <t xml:space="preserve"> to equal </t>
        </r>
        <r>
          <rPr>
            <b/>
            <u/>
            <sz val="18"/>
            <color indexed="81"/>
            <rFont val="Seravek"/>
          </rPr>
          <t>zero</t>
        </r>
        <r>
          <rPr>
            <b/>
            <sz val="18"/>
            <color indexed="81"/>
            <rFont val="Seravek"/>
          </rPr>
          <t xml:space="preserve">.
The New Savings Balance (cell K16) minus Juan's Savings Withdrawal in January (cell J22) equals Juan's Savings to divide up and use the remaining 7 months of Juan's two semesters.
</t>
        </r>
        <r>
          <rPr>
            <sz val="18"/>
            <color indexed="81"/>
            <rFont val="Seravek"/>
          </rPr>
          <t xml:space="preserve">Once you establish Juan's new Monthly Goals, he will also need to </t>
        </r>
        <r>
          <rPr>
            <b/>
            <sz val="18"/>
            <color indexed="81"/>
            <rFont val="Seravek"/>
          </rPr>
          <t>take</t>
        </r>
        <r>
          <rPr>
            <sz val="18"/>
            <color indexed="81"/>
            <rFont val="Seravek"/>
          </rPr>
          <t xml:space="preserve"> a monthly amount of money from his </t>
        </r>
        <r>
          <rPr>
            <b/>
            <sz val="18"/>
            <color indexed="81"/>
            <rFont val="Seravek"/>
          </rPr>
          <t>Remaining</t>
        </r>
        <r>
          <rPr>
            <sz val="18"/>
            <color indexed="81"/>
            <rFont val="Seravek"/>
          </rPr>
          <t xml:space="preserve"> </t>
        </r>
        <r>
          <rPr>
            <b/>
            <sz val="18"/>
            <color indexed="81"/>
            <rFont val="Seravek"/>
          </rPr>
          <t>Savings</t>
        </r>
        <r>
          <rPr>
            <sz val="18"/>
            <color indexed="81"/>
            <rFont val="Seravek"/>
          </rPr>
          <t xml:space="preserve"> to make his </t>
        </r>
        <r>
          <rPr>
            <b/>
            <u/>
            <sz val="18"/>
            <color indexed="81"/>
            <rFont val="Seravek"/>
          </rPr>
          <t>Monthly Goal Cash Flow</t>
        </r>
        <r>
          <rPr>
            <sz val="18"/>
            <color indexed="81"/>
            <rFont val="Seravek"/>
          </rPr>
          <t xml:space="preserve"> equal </t>
        </r>
        <r>
          <rPr>
            <b/>
            <u/>
            <sz val="18"/>
            <color indexed="81"/>
            <rFont val="Seravek"/>
          </rPr>
          <t>zero</t>
        </r>
        <r>
          <rPr>
            <b/>
            <sz val="18"/>
            <color indexed="81"/>
            <rFont val="Seravek"/>
          </rPr>
          <t>.</t>
        </r>
        <r>
          <rPr>
            <sz val="18"/>
            <color indexed="81"/>
            <rFont val="Seravek"/>
          </rPr>
          <t xml:space="preserve"> 
(</t>
        </r>
        <r>
          <rPr>
            <b/>
            <i/>
            <u/>
            <sz val="18"/>
            <color indexed="81"/>
            <rFont val="Seravek"/>
          </rPr>
          <t xml:space="preserve">IMPORTANT NOTE: </t>
        </r>
        <r>
          <rPr>
            <sz val="18"/>
            <color indexed="81"/>
            <rFont val="Seravek"/>
          </rPr>
          <t xml:space="preserve">This will </t>
        </r>
        <r>
          <rPr>
            <b/>
            <u/>
            <sz val="18"/>
            <color indexed="81"/>
            <rFont val="Seravek"/>
          </rPr>
          <t>NOT</t>
        </r>
        <r>
          <rPr>
            <sz val="18"/>
            <color indexed="81"/>
            <rFont val="Seravek"/>
          </rPr>
          <t xml:space="preserve"> show "Correct" until his </t>
        </r>
        <r>
          <rPr>
            <b/>
            <u/>
            <sz val="18"/>
            <color indexed="81"/>
            <rFont val="Seravek"/>
          </rPr>
          <t>Monthly Goal Cash Flow,</t>
        </r>
        <r>
          <rPr>
            <sz val="18"/>
            <color indexed="81"/>
            <rFont val="Seravek"/>
          </rPr>
          <t xml:space="preserve"> cell K37,equal </t>
        </r>
        <r>
          <rPr>
            <b/>
            <u/>
            <sz val="18"/>
            <color indexed="81"/>
            <rFont val="Seravek"/>
          </rPr>
          <t>zero</t>
        </r>
        <r>
          <rPr>
            <sz val="18"/>
            <color indexed="81"/>
            <rFont val="Seravek"/>
          </rPr>
          <t xml:space="preserve"> and the </t>
        </r>
        <r>
          <rPr>
            <b/>
            <u/>
            <sz val="18"/>
            <color indexed="81"/>
            <rFont val="Seravek"/>
          </rPr>
          <t>Juan's Final Saving Balance at the end of Two Semesters,</t>
        </r>
        <r>
          <rPr>
            <sz val="18"/>
            <color indexed="81"/>
            <rFont val="Seravek"/>
          </rPr>
          <t xml:space="preserve"> cell K40, is</t>
        </r>
        <r>
          <rPr>
            <b/>
            <u/>
            <sz val="18"/>
            <color indexed="81"/>
            <rFont val="Seravek"/>
          </rPr>
          <t xml:space="preserve"> zero or greater</t>
        </r>
        <r>
          <rPr>
            <sz val="18"/>
            <color indexed="81"/>
            <rFont val="Seravek"/>
          </rPr>
          <t xml:space="preserve">)
Caution: </t>
        </r>
        <r>
          <rPr>
            <b/>
            <sz val="18"/>
            <color indexed="81"/>
            <rFont val="Seravek"/>
          </rPr>
          <t>Don't take more</t>
        </r>
        <r>
          <rPr>
            <sz val="18"/>
            <color indexed="81"/>
            <rFont val="Seravek"/>
          </rPr>
          <t xml:space="preserve"> out of his Savings </t>
        </r>
        <r>
          <rPr>
            <b/>
            <sz val="18"/>
            <color indexed="81"/>
            <rFont val="Seravek"/>
          </rPr>
          <t>than he</t>
        </r>
        <r>
          <rPr>
            <sz val="18"/>
            <color indexed="81"/>
            <rFont val="Seravek"/>
          </rPr>
          <t xml:space="preserve"> actually </t>
        </r>
        <r>
          <rPr>
            <b/>
            <sz val="18"/>
            <color indexed="81"/>
            <rFont val="Seravek"/>
          </rPr>
          <t>has!</t>
        </r>
        <r>
          <rPr>
            <sz val="18"/>
            <color indexed="81"/>
            <rFont val="Seravek"/>
          </rPr>
          <t xml:space="preserve">
</t>
        </r>
        <r>
          <rPr>
            <sz val="18"/>
            <color indexed="81"/>
            <rFont val="Calibri"/>
            <family val="2"/>
          </rPr>
          <t xml:space="preserve">
</t>
        </r>
      </text>
    </comment>
    <comment ref="L24" authorId="1" shapeId="0" xr:uid="{00000000-0006-0000-0000-00000A000000}">
      <text>
        <r>
          <rPr>
            <b/>
            <sz val="18"/>
            <color indexed="81"/>
            <rFont val="Seravek"/>
          </rPr>
          <t xml:space="preserve">Instructions:  </t>
        </r>
        <r>
          <rPr>
            <sz val="18"/>
            <color indexed="81"/>
            <rFont val="Seravek"/>
          </rPr>
          <t xml:space="preserve">Create </t>
        </r>
        <r>
          <rPr>
            <b/>
            <sz val="18"/>
            <color indexed="81"/>
            <rFont val="Seravek"/>
          </rPr>
          <t>Monthly Goals</t>
        </r>
        <r>
          <rPr>
            <sz val="18"/>
            <color indexed="81"/>
            <rFont val="Seravek"/>
          </rPr>
          <t xml:space="preserve"> for each of Juan's Monthly Expenses. 
The Goals should be </t>
        </r>
        <r>
          <rPr>
            <b/>
            <sz val="18"/>
            <color indexed="81"/>
            <rFont val="Seravek"/>
          </rPr>
          <t>reasonable</t>
        </r>
        <r>
          <rPr>
            <sz val="18"/>
            <color indexed="81"/>
            <rFont val="Seravek"/>
          </rPr>
          <t xml:space="preserve"> and </t>
        </r>
        <r>
          <rPr>
            <b/>
            <sz val="18"/>
            <color indexed="81"/>
            <rFont val="Seravek"/>
          </rPr>
          <t>realistic.</t>
        </r>
        <r>
          <rPr>
            <sz val="18"/>
            <color indexed="81"/>
            <rFont val="Seravek"/>
          </rPr>
          <t xml:space="preserve">
</t>
        </r>
        <r>
          <rPr>
            <b/>
            <sz val="18"/>
            <color indexed="81"/>
            <rFont val="Seravek"/>
          </rPr>
          <t>Explain</t>
        </r>
        <r>
          <rPr>
            <sz val="18"/>
            <color indexed="81"/>
            <rFont val="Seravek"/>
          </rPr>
          <t xml:space="preserve"> all of your changes in the textbox provided in Column D, Step #5 of this file.
</t>
        </r>
        <r>
          <rPr>
            <sz val="18"/>
            <color indexed="81"/>
            <rFont val="Calibri"/>
            <family val="2"/>
          </rPr>
          <t xml:space="preserve">
</t>
        </r>
      </text>
    </comment>
    <comment ref="O31" authorId="0" shapeId="0" xr:uid="{00000000-0006-0000-0000-00000B000000}">
      <text>
        <r>
          <rPr>
            <b/>
            <sz val="9"/>
            <color indexed="81"/>
            <rFont val="Tahoma"/>
            <family val="2"/>
          </rPr>
          <t xml:space="preserve">
  </t>
        </r>
        <r>
          <rPr>
            <b/>
            <sz val="16"/>
            <color indexed="81"/>
            <rFont val="Tahoma"/>
            <family val="2"/>
          </rPr>
          <t xml:space="preserve">Type the date of the receipt here, in the format Month/Day 
</t>
        </r>
      </text>
    </comment>
    <comment ref="P31" authorId="0" shapeId="0" xr:uid="{00000000-0006-0000-0000-00000C000000}">
      <text>
        <r>
          <rPr>
            <b/>
            <sz val="9"/>
            <color indexed="81"/>
            <rFont val="Tahoma"/>
            <family val="2"/>
          </rPr>
          <t xml:space="preserve">
  </t>
        </r>
        <r>
          <rPr>
            <b/>
            <sz val="16"/>
            <color indexed="81"/>
            <rFont val="Tahoma"/>
            <family val="2"/>
          </rPr>
          <t>Type the name of the store or organization into this box.</t>
        </r>
      </text>
    </comment>
    <comment ref="Q31" authorId="0" shapeId="0" xr:uid="{00000000-0006-0000-0000-00000D000000}">
      <text>
        <r>
          <rPr>
            <b/>
            <sz val="9"/>
            <color indexed="81"/>
            <rFont val="Tahoma"/>
            <family val="2"/>
          </rPr>
          <t xml:space="preserve">
  </t>
        </r>
        <r>
          <rPr>
            <b/>
            <sz val="16"/>
            <color indexed="81"/>
            <rFont val="Tahoma"/>
            <family val="2"/>
          </rPr>
          <t xml:space="preserve">Type a useful description for the receipt into this box. 
</t>
        </r>
      </text>
    </comment>
    <comment ref="R31" authorId="0" shapeId="0" xr:uid="{00000000-0006-0000-0000-00000E000000}">
      <text>
        <r>
          <rPr>
            <b/>
            <sz val="9"/>
            <color indexed="81"/>
            <rFont val="Tahoma"/>
            <family val="2"/>
          </rPr>
          <t xml:space="preserve">
  </t>
        </r>
        <r>
          <rPr>
            <b/>
            <sz val="16"/>
            <color indexed="81"/>
            <rFont val="Tahoma"/>
            <family val="2"/>
          </rPr>
          <t xml:space="preserve">Type the amount. 
</t>
        </r>
      </text>
    </comment>
    <comment ref="S31" authorId="0" shapeId="0" xr:uid="{00000000-0006-0000-0000-00000F000000}">
      <text>
        <r>
          <rPr>
            <b/>
            <sz val="9"/>
            <color indexed="81"/>
            <rFont val="Tahoma"/>
            <family val="2"/>
          </rPr>
          <t xml:space="preserve">
  </t>
        </r>
        <r>
          <rPr>
            <b/>
            <sz val="16"/>
            <color indexed="81"/>
            <rFont val="Tahoma"/>
            <family val="2"/>
          </rPr>
          <t xml:space="preserve">Select the Budget Category. 
</t>
        </r>
      </text>
    </comment>
    <comment ref="T31" authorId="0" shapeId="0" xr:uid="{00000000-0006-0000-0000-000010000000}">
      <text>
        <r>
          <rPr>
            <b/>
            <sz val="9"/>
            <color indexed="81"/>
            <rFont val="Tahoma"/>
            <family val="2"/>
          </rPr>
          <t xml:space="preserve">
  </t>
        </r>
        <r>
          <rPr>
            <b/>
            <sz val="16"/>
            <color indexed="81"/>
            <rFont val="Tahoma"/>
            <family val="2"/>
          </rPr>
          <t xml:space="preserve">Select the Payment Method
</t>
        </r>
      </text>
    </comment>
    <comment ref="L37" authorId="1" shapeId="0" xr:uid="{00000000-0006-0000-0000-000011000000}">
      <text>
        <r>
          <rPr>
            <b/>
            <sz val="18"/>
            <color indexed="81"/>
            <rFont val="Seravek"/>
          </rPr>
          <t>Instructions:</t>
        </r>
        <r>
          <rPr>
            <sz val="18"/>
            <color indexed="81"/>
            <rFont val="Seravek"/>
          </rPr>
          <t xml:space="preserve">The cash flow cells should be a formula that takes the 
</t>
        </r>
        <r>
          <rPr>
            <b/>
            <sz val="18"/>
            <color indexed="81"/>
            <rFont val="Seravek"/>
          </rPr>
          <t>"Total Monthly Income"</t>
        </r>
        <r>
          <rPr>
            <sz val="18"/>
            <color indexed="81"/>
            <rFont val="Seravek"/>
          </rPr>
          <t xml:space="preserve"> and subtracts the </t>
        </r>
        <r>
          <rPr>
            <b/>
            <sz val="18"/>
            <color indexed="81"/>
            <rFont val="Seravek"/>
          </rPr>
          <t>"Total Monthly Expenses"
If the budget is balanced, these will equal zero.</t>
        </r>
      </text>
    </comment>
    <comment ref="L40" authorId="1" shapeId="0" xr:uid="{00000000-0006-0000-0000-000012000000}">
      <text>
        <r>
          <rPr>
            <b/>
            <sz val="18"/>
            <color indexed="81"/>
            <rFont val="Seravek"/>
          </rPr>
          <t xml:space="preserve">Instructions: </t>
        </r>
        <r>
          <rPr>
            <sz val="18"/>
            <color indexed="81"/>
            <rFont val="Seravek"/>
          </rPr>
          <t>How much will Juan have left in his Savings Balance if he follows your Monthly Goal each month for the remaining 7 months of his combined two semesters?</t>
        </r>
        <r>
          <rPr>
            <sz val="18"/>
            <color indexed="81"/>
            <rFont val="Calibri"/>
            <family val="2"/>
          </rPr>
          <t xml:space="preserve">
</t>
        </r>
        <r>
          <rPr>
            <sz val="14"/>
            <color indexed="81"/>
            <rFont val="Calibri"/>
            <family val="2"/>
          </rPr>
          <t>Hint: New Savings Balance  minus Savings Withdrawal in January minus each of the Savings Withdrawals he will make under your Monthly Goal over 7 months.
Be careful to not take more out of his savings than he actually has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200-000001000000}">
      <text>
        <r>
          <rPr>
            <b/>
            <sz val="16"/>
            <color indexed="81"/>
            <rFont val="Calibri"/>
            <family val="2"/>
          </rPr>
          <t>This Budget page is for your personal use, if you are interested. 
It is recommend that you use one copy of this sheet per month.
To make more copies of this sheet, 
 1. Right click on the "My Budget (Optional)" tab at the bottom left of this window. 
 2. Select "Move or Copy…" 
 3. Select "(move to end)"
 4. Check the box for "create a copy"
 5. Press "Okay" 
Type your next Month's receipts on the new sheet.</t>
        </r>
      </text>
    </comment>
  </commentList>
</comments>
</file>

<file path=xl/sharedStrings.xml><?xml version="1.0" encoding="utf-8"?>
<sst xmlns="http://schemas.openxmlformats.org/spreadsheetml/2006/main" count="421" uniqueCount="151">
  <si>
    <t>Gifts</t>
  </si>
  <si>
    <t>Tithing</t>
  </si>
  <si>
    <t>fast offering</t>
  </si>
  <si>
    <t>Travel</t>
  </si>
  <si>
    <t>School Supplies</t>
  </si>
  <si>
    <t>Check</t>
  </si>
  <si>
    <t>Goal</t>
  </si>
  <si>
    <t>Cell Phone</t>
  </si>
  <si>
    <t>Cash</t>
  </si>
  <si>
    <t>Date</t>
  </si>
  <si>
    <t>Expense Category</t>
  </si>
  <si>
    <t>Goal</t>
    <phoneticPr fontId="2" type="noConversion"/>
  </si>
  <si>
    <t>Credit Card</t>
  </si>
  <si>
    <t>Cash Flow Summary</t>
  </si>
  <si>
    <t>Total Income</t>
  </si>
  <si>
    <t>Total Expenses</t>
  </si>
  <si>
    <t>Amount</t>
  </si>
  <si>
    <t>Store</t>
  </si>
  <si>
    <t>Details</t>
  </si>
  <si>
    <t>Payment Method</t>
  </si>
  <si>
    <t>The Housing Place</t>
  </si>
  <si>
    <t>start of semester groceries</t>
  </si>
  <si>
    <t>first semester housing contract</t>
  </si>
  <si>
    <t>textbooks</t>
  </si>
  <si>
    <t>Textbooks</t>
  </si>
  <si>
    <t>forgot my lunch</t>
  </si>
  <si>
    <t>ear muffs</t>
  </si>
  <si>
    <t>monthly cell phone bill</t>
  </si>
  <si>
    <t>weekly groceries</t>
  </si>
  <si>
    <t>Housing</t>
  </si>
  <si>
    <t>January</t>
  </si>
  <si>
    <t>Gauss's Market</t>
  </si>
  <si>
    <t>Frozen Berry Shoppe</t>
  </si>
  <si>
    <t>Tuition</t>
  </si>
  <si>
    <t>Charitable Donations</t>
  </si>
  <si>
    <t>tuition</t>
  </si>
  <si>
    <t>Taxes</t>
  </si>
  <si>
    <t>Payroll Deduction</t>
  </si>
  <si>
    <t>Debit Card</t>
  </si>
  <si>
    <t>Direct Deposit</t>
  </si>
  <si>
    <t>Paycheck</t>
  </si>
  <si>
    <t>Income</t>
  </si>
  <si>
    <t>Financial Aid</t>
  </si>
  <si>
    <t>Expenses</t>
  </si>
  <si>
    <t>Total Income:</t>
  </si>
  <si>
    <t>Total Expenses:</t>
  </si>
  <si>
    <t>Monthly Cash Flow:</t>
  </si>
  <si>
    <t>taxes paid directly from my paycheck</t>
  </si>
  <si>
    <t>blessings!</t>
  </si>
  <si>
    <t>#3</t>
  </si>
  <si>
    <t>#4</t>
  </si>
  <si>
    <t>#2</t>
  </si>
  <si>
    <t>Step 1.</t>
  </si>
  <si>
    <t>Step 2.</t>
  </si>
  <si>
    <t>Step 3.</t>
  </si>
  <si>
    <t>Step 4.</t>
  </si>
  <si>
    <r>
      <rPr>
        <b/>
        <sz val="20"/>
        <color rgb="FF009CD0"/>
        <rFont val="Geneva"/>
      </rPr>
      <t>Hover Mouse</t>
    </r>
    <r>
      <rPr>
        <b/>
        <sz val="20"/>
        <color theme="0" tint="-0.499984740745262"/>
        <rFont val="Geneva"/>
      </rPr>
      <t xml:space="preserve"> here to begin.</t>
    </r>
  </si>
  <si>
    <t>Step 5.</t>
  </si>
  <si>
    <t>Groceries</t>
  </si>
  <si>
    <t>Eating Out</t>
  </si>
  <si>
    <t>My Receipt Record</t>
  </si>
  <si>
    <t>Monthly</t>
  </si>
  <si>
    <t>Note</t>
  </si>
  <si>
    <t>Income Label 1</t>
  </si>
  <si>
    <t>Income Label 2</t>
  </si>
  <si>
    <t>Expense 1</t>
  </si>
  <si>
    <t>Expense 2</t>
  </si>
  <si>
    <t>Expense 3</t>
  </si>
  <si>
    <t>Customize these labels</t>
  </si>
  <si>
    <t>BYU-Idaho Bookstore</t>
  </si>
  <si>
    <t>My Boss</t>
  </si>
  <si>
    <t>The Church of Jesus Christ of Latter-day Saints</t>
  </si>
  <si>
    <t>The Cellphone Company</t>
  </si>
  <si>
    <t>BYU-Idaho Bursar's Office</t>
  </si>
  <si>
    <t>The Government</t>
  </si>
  <si>
    <t>Financial Aid Office</t>
  </si>
  <si>
    <t>scholarship money</t>
  </si>
  <si>
    <t>Mom &amp; Dad</t>
  </si>
  <si>
    <t>gift to me for starting school</t>
  </si>
  <si>
    <t>Other Income</t>
  </si>
  <si>
    <t>Fuel Center</t>
  </si>
  <si>
    <t>regular fill up for my car</t>
  </si>
  <si>
    <t xml:space="preserve">first paycheck </t>
  </si>
  <si>
    <t>second paycheck</t>
  </si>
  <si>
    <t>Bix Box Store</t>
  </si>
  <si>
    <t>#1</t>
  </si>
  <si>
    <t>Local Bowling Place</t>
  </si>
  <si>
    <t>This should be zero.</t>
  </si>
  <si>
    <t>Remember to document your changes.</t>
  </si>
  <si>
    <t>Crossroads Cafeteria</t>
  </si>
  <si>
    <t>Monthly Expenses</t>
  </si>
  <si>
    <t>Semesterly Expenses</t>
  </si>
  <si>
    <t>Hint</t>
  </si>
  <si>
    <t>Semesterly Income</t>
  </si>
  <si>
    <t>2-Semester Estimated Total</t>
  </si>
  <si>
    <t>Estimated Total</t>
  </si>
  <si>
    <t>Estimated Total Semesterly Expenses:</t>
  </si>
  <si>
    <t>Estimated Total Semesterly Income:</t>
  </si>
  <si>
    <t>Previous Savings Balance</t>
  </si>
  <si>
    <t>New Savings Balance</t>
  </si>
  <si>
    <t>notebooks and pens</t>
  </si>
  <si>
    <t>Entertainment</t>
  </si>
  <si>
    <t>Miscellaneous</t>
  </si>
  <si>
    <t>The Fun Center</t>
  </si>
  <si>
    <t>lazer tag with my roomates</t>
  </si>
  <si>
    <t>Monthly Goal</t>
  </si>
  <si>
    <t>Monthly Income</t>
  </si>
  <si>
    <t>Total Monthly Expenses:</t>
  </si>
  <si>
    <t>Total Monthly Income:</t>
  </si>
  <si>
    <r>
      <rPr>
        <b/>
        <i/>
        <sz val="14"/>
        <rFont val="Geneva"/>
      </rPr>
      <t>Total Cash Flow</t>
    </r>
    <r>
      <rPr>
        <b/>
        <sz val="14"/>
        <rFont val="Geneva"/>
      </rPr>
      <t>:</t>
    </r>
  </si>
  <si>
    <r>
      <t xml:space="preserve">Monthly Goal  </t>
    </r>
    <r>
      <rPr>
        <b/>
        <sz val="18"/>
        <color theme="0" tint="-0.14999847407452621"/>
        <rFont val="Geneva"/>
      </rPr>
      <t>(7 months)</t>
    </r>
  </si>
  <si>
    <t>Savings Withdrawal</t>
  </si>
  <si>
    <r>
      <rPr>
        <b/>
        <i/>
        <sz val="12"/>
        <rFont val="Geneva"/>
      </rPr>
      <t>New Savings Balance - Total of Savings Withdrawals</t>
    </r>
    <r>
      <rPr>
        <b/>
        <sz val="12"/>
        <rFont val="Geneva"/>
      </rPr>
      <t>:</t>
    </r>
  </si>
  <si>
    <t>scholarship and gift tithing</t>
  </si>
  <si>
    <t>Tithing (Special Income)</t>
  </si>
  <si>
    <t>#5</t>
  </si>
  <si>
    <t>Number Correct</t>
  </si>
  <si>
    <r>
      <rPr>
        <b/>
        <sz val="36"/>
        <color theme="0"/>
        <rFont val="Geneva"/>
      </rPr>
      <t xml:space="preserve">50% </t>
    </r>
    <r>
      <rPr>
        <b/>
        <sz val="16"/>
        <color theme="0"/>
        <rFont val="Geneva"/>
      </rPr>
      <t xml:space="preserve">
of your Grade</t>
    </r>
  </si>
  <si>
    <t>Written Comments</t>
  </si>
  <si>
    <t xml:space="preserve">New Monthly Goal </t>
  </si>
  <si>
    <t>New Monthly Goal</t>
  </si>
  <si>
    <t xml:space="preserve">birthday gift for me </t>
  </si>
  <si>
    <t>1st Semester</t>
  </si>
  <si>
    <t>2-Semester Combined Total</t>
  </si>
  <si>
    <t>Combined Total</t>
  </si>
  <si>
    <t xml:space="preserve"> </t>
  </si>
  <si>
    <t>Goal: This must be ZERO</t>
  </si>
  <si>
    <t>Goal: Get this to zero.</t>
  </si>
  <si>
    <t>Juan's Receipt Record</t>
  </si>
  <si>
    <t>Juan's Background Story</t>
  </si>
  <si>
    <t>Type in Juan's Remaining Receipts.</t>
  </si>
  <si>
    <t>Compute Juan's new Savings Balance by removing his Semesterly Expenses and adding his Semesterly Income.</t>
  </si>
  <si>
    <t>Type a detailed description in the text box below of how Juan will need to change his spending habits to meet your new "Monthly Goal" for his budget. 
For example, suppose you lowered Juan's grocery budget. Then you would need to explain what things Juan should buy, how often he should buy them, and how much he should pay for them in order to make your new grocery plan for him work. Provide detailed comments for each change you make.</t>
  </si>
  <si>
    <t>Juan's Final Savings Balance at the end of Two Semesters</t>
  </si>
  <si>
    <t>ice cream (date with Jenny)</t>
  </si>
  <si>
    <t>lunch date with Jenny</t>
  </si>
  <si>
    <t>bowling and pizza (with Jenny and friends)</t>
  </si>
  <si>
    <t>gift for Jenny</t>
  </si>
  <si>
    <t>Step 6.</t>
  </si>
  <si>
    <t>#6</t>
  </si>
  <si>
    <t>This part will be graded after you submit this Case Study to I-Learn.              
                                                            Caution: did you type in your explanations for your new Monthly Goal for Juan as explained in Step #5?
Also, did you type in a reflection paragraph detailing what you have learned from this Budgeting Case Study as explained in Step #6?                     
Make sure you demonstrate the Quantitative Reasoning Process as you give specific insights to Juan on how to live within your new budget goal for him.</t>
  </si>
  <si>
    <t xml:space="preserve">Write a reflection paragraph in the text box #6 (at least 3-5 sentences) that response to each of the following reflection questions.
1. What lessons have you learned in helping Juan gain control of his finances on this "Budgeting Case Study"?
2. How might you apply these lessons that you have learned to your own budget and/or teach others about these principles?
</t>
  </si>
  <si>
    <t>MATH 108X - Budgeting Case Study Excel File</t>
  </si>
  <si>
    <t xml:space="preserve">This is the remaining savings balance after all the withdrawals for the school year.   
</t>
  </si>
  <si>
    <r>
      <rPr>
        <sz val="19"/>
        <color theme="1" tint="0.34998626667073579"/>
        <rFont val="Seravek"/>
      </rPr>
      <t xml:space="preserve">Juan just finished the first month of his first semester of college. He has decided it is time to take the advice he heard in  his class and start his own personal budget!  You will be helping him set a monthly goal that will apply for the 7 remaining months of the school year (there are 8 months in 2 semesters).
What he typed in already...
Juan collected the receipts from all his purchases since the start of the semester. Today he finally sat down to type his receipts into his budget. Your job is to help him finish.
Juan arrived at school on January 3rd and did a lot of spending. As you can see in "Juan's Receipt Record,"  he bought groceries for $150.78, paid his housing contract for the semester at $975, paid his semester's tuition of $2150, and bought his textbooks for $385.42.  He received a $500 scholarship that he will get every semester. He also received a $50 cash birthday gift from his parents. He paid tithing of $55 for the gift and scholarship money he received.
On January 5th, Juan took his friend Jenny out for ice cream, which cost $4.88. He paid a $5.00 Fast Offering at church on January 6th. On the first day of school, January 7th, he forgot his lunch and bought lunch at the Crossroads Cafeteria, which cost $9.75. The next day he got his first paycheck for $67.50, which had his taxes of $15.52 taken out directly. He also put $20 worth of gas in his car and paid his tithing online for his paycheck ($6.75).
The next day, January 9th, he purchased notebooks and pens from the Bookstore for $14.25. Later he returned to buy ear muffs for $4.89. Rexburg was colder than he expected! He also paid for lunch at the Crossroads Cafeteria with Jenny for $19.38. Friday, the 10th, he played lazer tag  for $32. Saturday, the 11th, he bought weekly groceries for $75.32. That night he went to dinner and bowling with Jenny and some friends for $28.50. 
On the 18th he bought groceries again for $148.22. He also bought a gift for Jenny for $58.39 since he was out shopping already. Later he paid his monthly cell phone bill online for $99.98.He was happy to get his second paycheck of the usual $67.50  on the 23rd and recorded the $15.52 in taxes that was removed.
</t>
    </r>
    <r>
      <rPr>
        <b/>
        <u/>
        <sz val="19"/>
        <color theme="1" tint="0.34998626667073579"/>
        <rFont val="Seravek"/>
      </rPr>
      <t>What Juan needs help with...</t>
    </r>
    <r>
      <rPr>
        <sz val="19"/>
        <color theme="1" tint="0.34998626667073579"/>
        <rFont val="Seravek"/>
      </rPr>
      <t xml:space="preserve">
</t>
    </r>
    <r>
      <rPr>
        <b/>
        <sz val="19"/>
        <color theme="1" tint="0.34998626667073579"/>
        <rFont val="Seravek"/>
      </rPr>
      <t xml:space="preserve">Now is where </t>
    </r>
    <r>
      <rPr>
        <b/>
        <sz val="20"/>
        <color theme="9"/>
        <rFont val="Seravek"/>
      </rPr>
      <t>Step #2</t>
    </r>
    <r>
      <rPr>
        <b/>
        <sz val="19"/>
        <color theme="1" tint="0.34998626667073579"/>
        <rFont val="Seravek"/>
      </rPr>
      <t xml:space="preserve"> begins. Help Juan finish typing in his last three receipts for January (shown to the left). He purchased "weekly groceries", put in his "regular fill-up for my car", and paid his tithing, or as he would write in the description: "blessings!"
One final thing needed for </t>
    </r>
    <r>
      <rPr>
        <b/>
        <sz val="20"/>
        <color theme="9"/>
        <rFont val="Seravek"/>
      </rPr>
      <t>Steps #3 and #4</t>
    </r>
    <r>
      <rPr>
        <b/>
        <sz val="19"/>
        <color theme="1" tint="0.34998626667073579"/>
        <rFont val="Seravek"/>
      </rPr>
      <t xml:space="preserve">...
Prior to the start of school, Juan saved up $8,615. He needs your help in coming up with a Monthly Spending Goal to be sure he doesn't run out of money before the end of the first year of school (8 months total). He needs a budget plan!
</t>
    </r>
    <r>
      <rPr>
        <sz val="20"/>
        <color theme="1" tint="0.34998626667073579"/>
        <rFont val="Seravek"/>
      </rPr>
      <t xml:space="preserve">
</t>
    </r>
  </si>
  <si>
    <t>Set a New Monthly Goal for Juan that will balance his budget and keep him from spending more than he has.  Remember he has seven more months of school.</t>
  </si>
  <si>
    <t>Balanced Budget (i.e. cell K40 is computed correctly)</t>
  </si>
  <si>
    <r>
      <rPr>
        <b/>
        <sz val="36"/>
        <color theme="0"/>
        <rFont val="Geneva"/>
      </rPr>
      <t xml:space="preserve">20% </t>
    </r>
    <r>
      <rPr>
        <b/>
        <sz val="16"/>
        <color theme="0"/>
        <rFont val="Geneva"/>
      </rPr>
      <t xml:space="preserve">
of your Grade</t>
    </r>
  </si>
  <si>
    <r>
      <rPr>
        <b/>
        <sz val="36"/>
        <color theme="0"/>
        <rFont val="Geneva"/>
      </rPr>
      <t xml:space="preserve">30% </t>
    </r>
    <r>
      <rPr>
        <b/>
        <sz val="16"/>
        <color theme="0"/>
        <rFont val="Geneva"/>
      </rPr>
      <t xml:space="preserve">
of your Grade</t>
    </r>
  </si>
  <si>
    <t>Winter 2023</t>
  </si>
  <si>
    <t>Out of 43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</si>
</sst>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m/d/yy;@"/>
    <numFmt numFmtId="167" formatCode="m/d;@"/>
  </numFmts>
  <fonts count="87">
    <font>
      <sz val="10"/>
      <name val="Verdana"/>
    </font>
    <font>
      <sz val="10"/>
      <name val="Verdana"/>
      <family val="2"/>
    </font>
    <font>
      <u/>
      <sz val="12.5"/>
      <color indexed="12"/>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b/>
      <sz val="16"/>
      <name val="Geneva"/>
    </font>
    <font>
      <sz val="16"/>
      <name val="Geneva"/>
    </font>
    <font>
      <b/>
      <sz val="16"/>
      <color indexed="9"/>
      <name val="Geneva"/>
    </font>
    <font>
      <sz val="10"/>
      <name val="Arial"/>
      <family val="2"/>
    </font>
    <font>
      <sz val="12"/>
      <color indexed="8"/>
      <name val="Cambria"/>
      <family val="1"/>
    </font>
    <font>
      <sz val="12"/>
      <name val="Cambria"/>
      <family val="1"/>
    </font>
    <font>
      <b/>
      <sz val="10"/>
      <color indexed="9"/>
      <name val="Geneva"/>
    </font>
    <font>
      <sz val="10"/>
      <name val="Geneva"/>
    </font>
    <font>
      <u/>
      <sz val="10"/>
      <color indexed="12"/>
      <name val="Verdana"/>
      <family val="2"/>
    </font>
    <font>
      <u/>
      <sz val="10"/>
      <color indexed="20"/>
      <name val="Verdana"/>
      <family val="2"/>
    </font>
    <font>
      <b/>
      <sz val="9"/>
      <color indexed="81"/>
      <name val="Tahoma"/>
      <family val="2"/>
    </font>
    <font>
      <b/>
      <sz val="16"/>
      <color indexed="81"/>
      <name val="Tahoma"/>
      <family val="2"/>
    </font>
    <font>
      <sz val="16"/>
      <color theme="0"/>
      <name val="Geneva"/>
    </font>
    <font>
      <b/>
      <sz val="16"/>
      <color theme="0"/>
      <name val="Geneva"/>
    </font>
    <font>
      <b/>
      <i/>
      <sz val="16"/>
      <name val="Geneva"/>
    </font>
    <font>
      <b/>
      <sz val="16"/>
      <color indexed="81"/>
      <name val="S"/>
    </font>
    <font>
      <b/>
      <sz val="24"/>
      <color indexed="9"/>
      <name val="Geneva"/>
    </font>
    <font>
      <b/>
      <sz val="24"/>
      <color theme="0"/>
      <name val="Geneva"/>
    </font>
    <font>
      <sz val="24"/>
      <color theme="0"/>
      <name val="Geneva"/>
    </font>
    <font>
      <sz val="12"/>
      <color theme="0"/>
      <name val="Geneva"/>
    </font>
    <font>
      <b/>
      <sz val="20"/>
      <color rgb="FF009CD0"/>
      <name val="Geneva"/>
    </font>
    <font>
      <b/>
      <sz val="20"/>
      <color theme="0" tint="-0.499984740745262"/>
      <name val="Geneva"/>
    </font>
    <font>
      <b/>
      <sz val="20"/>
      <color indexed="9"/>
      <name val="Geneva"/>
    </font>
    <font>
      <b/>
      <sz val="18"/>
      <color indexed="81"/>
      <name val="Seravek"/>
    </font>
    <font>
      <sz val="18"/>
      <color indexed="81"/>
      <name val="Seravek"/>
    </font>
    <font>
      <sz val="18"/>
      <color indexed="81"/>
      <name val="Calibri"/>
      <family val="2"/>
    </font>
    <font>
      <b/>
      <sz val="16"/>
      <color indexed="81"/>
      <name val="Seravek"/>
    </font>
    <font>
      <sz val="16"/>
      <color indexed="81"/>
      <name val="Seravek"/>
    </font>
    <font>
      <sz val="16"/>
      <color theme="1"/>
      <name val="Geneva"/>
    </font>
    <font>
      <b/>
      <sz val="16"/>
      <color theme="1"/>
      <name val="Geneva"/>
    </font>
    <font>
      <sz val="12"/>
      <color theme="0" tint="-0.499984740745262"/>
      <name val="Geneva"/>
    </font>
    <font>
      <b/>
      <sz val="16"/>
      <color indexed="81"/>
      <name val="Calibri"/>
      <family val="2"/>
    </font>
    <font>
      <sz val="16"/>
      <color theme="9" tint="-0.249977111117893"/>
      <name val="Geneva"/>
    </font>
    <font>
      <sz val="11"/>
      <name val="Cambria"/>
      <family val="1"/>
    </font>
    <font>
      <sz val="12"/>
      <color rgb="FF009CD0"/>
      <name val="Cambria"/>
      <family val="1"/>
    </font>
    <font>
      <sz val="11"/>
      <color rgb="FF009CD0"/>
      <name val="Cambria"/>
      <family val="1"/>
    </font>
    <font>
      <b/>
      <sz val="14"/>
      <color rgb="FF009CD0"/>
      <name val="Verdana"/>
      <family val="2"/>
    </font>
    <font>
      <sz val="12"/>
      <color rgb="FF9C6500"/>
      <name val="Calibri"/>
      <family val="2"/>
      <scheme val="minor"/>
    </font>
    <font>
      <u/>
      <sz val="36"/>
      <color rgb="FF009CD0"/>
      <name val="Seravek"/>
    </font>
    <font>
      <sz val="12"/>
      <color rgb="FF7B8A49"/>
      <name val="Geneva"/>
    </font>
    <font>
      <sz val="14"/>
      <color rgb="FF7B8A49"/>
      <name val="Geneva"/>
    </font>
    <font>
      <b/>
      <sz val="14"/>
      <name val="Geneva"/>
    </font>
    <font>
      <b/>
      <sz val="16"/>
      <color rgb="FF009CD0"/>
      <name val="Geneva"/>
    </font>
    <font>
      <b/>
      <i/>
      <sz val="14"/>
      <name val="Geneva"/>
    </font>
    <font>
      <b/>
      <sz val="16"/>
      <color theme="0" tint="-0.14999847407452621"/>
      <name val="Geneva"/>
    </font>
    <font>
      <b/>
      <sz val="24"/>
      <color theme="0" tint="-0.14999847407452621"/>
      <name val="Geneva"/>
    </font>
    <font>
      <b/>
      <sz val="22"/>
      <color theme="0" tint="-0.14999847407452621"/>
      <name val="Geneva"/>
    </font>
    <font>
      <sz val="16"/>
      <color theme="0" tint="-0.14999847407452621"/>
      <name val="Geneva"/>
    </font>
    <font>
      <b/>
      <sz val="18"/>
      <color theme="0" tint="-0.14999847407452621"/>
      <name val="Geneva"/>
    </font>
    <font>
      <b/>
      <sz val="12"/>
      <name val="Geneva"/>
    </font>
    <font>
      <b/>
      <i/>
      <sz val="12"/>
      <name val="Geneva"/>
    </font>
    <font>
      <sz val="20"/>
      <color rgb="FF9C6500"/>
      <name val="Calibri"/>
      <family val="2"/>
      <scheme val="minor"/>
    </font>
    <font>
      <sz val="12"/>
      <color rgb="FF006100"/>
      <name val="Calibri"/>
      <family val="2"/>
      <scheme val="minor"/>
    </font>
    <font>
      <sz val="20"/>
      <color theme="1" tint="0.34998626667073579"/>
      <name val="Seravek"/>
    </font>
    <font>
      <sz val="24"/>
      <color indexed="8"/>
      <name val="Geneva"/>
    </font>
    <font>
      <sz val="20"/>
      <color rgb="FF006100"/>
      <name val="Calibri"/>
      <family val="2"/>
      <scheme val="minor"/>
    </font>
    <font>
      <sz val="48"/>
      <color rgb="FF006100"/>
      <name val="Calibri"/>
      <family val="2"/>
      <scheme val="minor"/>
    </font>
    <font>
      <sz val="12"/>
      <color theme="0" tint="-0.249977111117893"/>
      <name val="Geneva"/>
    </font>
    <font>
      <sz val="14"/>
      <color indexed="81"/>
      <name val="Calibri"/>
      <family val="2"/>
    </font>
    <font>
      <u/>
      <sz val="10"/>
      <color theme="10"/>
      <name val="Verdana"/>
      <family val="2"/>
    </font>
    <font>
      <u/>
      <sz val="10"/>
      <color theme="11"/>
      <name val="Verdana"/>
      <family val="2"/>
    </font>
    <font>
      <b/>
      <sz val="18"/>
      <name val="Geneva"/>
    </font>
    <font>
      <b/>
      <sz val="14"/>
      <color indexed="9"/>
      <name val="Geneva"/>
    </font>
    <font>
      <sz val="28"/>
      <color rgb="FF006100"/>
      <name val="Calibri"/>
      <family val="2"/>
      <scheme val="minor"/>
    </font>
    <font>
      <sz val="24"/>
      <color rgb="FF006100"/>
      <name val="Geneva"/>
    </font>
    <font>
      <sz val="18"/>
      <color rgb="FF006100"/>
      <name val="Calibri"/>
      <family val="2"/>
      <scheme val="minor"/>
    </font>
    <font>
      <b/>
      <sz val="36"/>
      <color theme="0"/>
      <name val="Geneva"/>
    </font>
    <font>
      <b/>
      <sz val="6"/>
      <color indexed="9"/>
      <name val="Geneva"/>
    </font>
    <font>
      <sz val="12"/>
      <color theme="0" tint="-0.499984740745262"/>
      <name val="Cambria"/>
      <family val="1"/>
    </font>
    <font>
      <b/>
      <u/>
      <sz val="18"/>
      <color indexed="81"/>
      <name val="Seravek"/>
    </font>
    <font>
      <u/>
      <sz val="18"/>
      <color indexed="81"/>
      <name val="Seravek"/>
    </font>
    <font>
      <b/>
      <sz val="10"/>
      <color rgb="FFFF0000"/>
      <name val="Verdana"/>
      <family val="2"/>
    </font>
    <font>
      <b/>
      <i/>
      <u/>
      <sz val="18"/>
      <color indexed="81"/>
      <name val="Seravek"/>
    </font>
    <font>
      <sz val="14"/>
      <name val="Geneva"/>
    </font>
    <font>
      <sz val="19"/>
      <color theme="1" tint="0.34998626667073579"/>
      <name val="Seravek"/>
    </font>
    <font>
      <b/>
      <sz val="19"/>
      <color theme="1" tint="0.34998626667073579"/>
      <name val="Seravek"/>
    </font>
    <font>
      <b/>
      <u/>
      <sz val="19"/>
      <color theme="1" tint="0.34998626667073579"/>
      <name val="Seravek"/>
    </font>
    <font>
      <b/>
      <sz val="20"/>
      <color theme="9"/>
      <name val="Seravek"/>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EB9C"/>
      </patternFill>
    </fill>
    <fill>
      <patternFill patternType="solid">
        <fgColor theme="1"/>
        <bgColor indexed="64"/>
      </patternFill>
    </fill>
    <fill>
      <patternFill patternType="solid">
        <fgColor rgb="FFC6EFCE"/>
      </patternFill>
    </fill>
    <fill>
      <patternFill patternType="solid">
        <fgColor theme="6" tint="-0.249977111117893"/>
        <bgColor indexed="64"/>
      </patternFill>
    </fill>
    <fill>
      <patternFill patternType="solid">
        <fgColor rgb="FFC4D79B"/>
        <bgColor rgb="FF000000"/>
      </patternFill>
    </fill>
  </fills>
  <borders count="8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style="medium">
        <color rgb="FF009CD0"/>
      </right>
      <top/>
      <bottom/>
      <diagonal/>
    </border>
    <border>
      <left style="medium">
        <color rgb="FF009CD0"/>
      </left>
      <right style="thin">
        <color rgb="FF009CD0"/>
      </right>
      <top style="medium">
        <color rgb="FF009CD0"/>
      </top>
      <bottom style="thin">
        <color rgb="FF009CD0"/>
      </bottom>
      <diagonal/>
    </border>
    <border>
      <left style="thin">
        <color rgb="FF009CD0"/>
      </left>
      <right style="medium">
        <color rgb="FF009CD0"/>
      </right>
      <top style="medium">
        <color rgb="FF009CD0"/>
      </top>
      <bottom style="thin">
        <color rgb="FF009CD0"/>
      </bottom>
      <diagonal/>
    </border>
    <border>
      <left style="medium">
        <color rgb="FF009CD0"/>
      </left>
      <right style="thin">
        <color rgb="FF009CD0"/>
      </right>
      <top style="thin">
        <color rgb="FF009CD0"/>
      </top>
      <bottom style="thin">
        <color rgb="FF009CD0"/>
      </bottom>
      <diagonal/>
    </border>
    <border>
      <left style="thin">
        <color rgb="FF009CD0"/>
      </left>
      <right style="medium">
        <color rgb="FF009CD0"/>
      </right>
      <top style="thin">
        <color rgb="FF009CD0"/>
      </top>
      <bottom style="thin">
        <color rgb="FF009CD0"/>
      </bottom>
      <diagonal/>
    </border>
    <border>
      <left style="medium">
        <color rgb="FF009CD0"/>
      </left>
      <right style="thin">
        <color rgb="FF009CD0"/>
      </right>
      <top style="thin">
        <color rgb="FF009CD0"/>
      </top>
      <bottom style="medium">
        <color rgb="FF009CD0"/>
      </bottom>
      <diagonal/>
    </border>
    <border>
      <left style="thin">
        <color rgb="FF009CD0"/>
      </left>
      <right style="medium">
        <color rgb="FF009CD0"/>
      </right>
      <top style="thin">
        <color rgb="FF009CD0"/>
      </top>
      <bottom style="medium">
        <color rgb="FF009CD0"/>
      </bottom>
      <diagonal/>
    </border>
    <border>
      <left style="thin">
        <color rgb="FF009CD0"/>
      </left>
      <right style="thin">
        <color rgb="FF009CD0"/>
      </right>
      <top style="medium">
        <color rgb="FF009CD0"/>
      </top>
      <bottom style="thin">
        <color rgb="FF009CD0"/>
      </bottom>
      <diagonal/>
    </border>
    <border>
      <left style="thin">
        <color rgb="FF009CD0"/>
      </left>
      <right style="thin">
        <color rgb="FF009CD0"/>
      </right>
      <top style="thin">
        <color rgb="FF009CD0"/>
      </top>
      <bottom style="medium">
        <color rgb="FF009CD0"/>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hair">
        <color auto="1"/>
      </left>
      <right/>
      <top style="medium">
        <color rgb="FF009CD0"/>
      </top>
      <bottom style="medium">
        <color auto="1"/>
      </bottom>
      <diagonal/>
    </border>
    <border>
      <left/>
      <right/>
      <top style="medium">
        <color auto="1"/>
      </top>
      <bottom/>
      <diagonal/>
    </border>
    <border>
      <left/>
      <right style="hair">
        <color auto="1"/>
      </right>
      <top style="medium">
        <color auto="1"/>
      </top>
      <bottom style="thin">
        <color auto="1"/>
      </bottom>
      <diagonal/>
    </border>
    <border>
      <left style="hair">
        <color auto="1"/>
      </left>
      <right/>
      <top style="medium">
        <color rgb="FF009CD0"/>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theme="0"/>
      </right>
      <top/>
      <bottom/>
      <diagonal/>
    </border>
    <border>
      <left style="thin">
        <color theme="0"/>
      </left>
      <right/>
      <top/>
      <bottom/>
      <diagonal/>
    </border>
    <border>
      <left style="thin">
        <color auto="1"/>
      </left>
      <right style="thin">
        <color theme="0"/>
      </right>
      <top style="thin">
        <color auto="1"/>
      </top>
      <bottom style="thin">
        <color theme="0"/>
      </bottom>
      <diagonal/>
    </border>
    <border>
      <left style="thin">
        <color theme="0"/>
      </left>
      <right style="thin">
        <color theme="0"/>
      </right>
      <top/>
      <bottom style="thin">
        <color theme="0"/>
      </bottom>
      <diagonal/>
    </border>
    <border>
      <left style="thin">
        <color theme="0"/>
      </left>
      <right style="medium">
        <color rgb="FF009CD0"/>
      </right>
      <top style="medium">
        <color rgb="FF009CD0"/>
      </top>
      <bottom style="thin">
        <color theme="0"/>
      </bottom>
      <diagonal/>
    </border>
    <border>
      <left style="thin">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rgb="FF009CD0"/>
      </right>
      <top style="thin">
        <color theme="0"/>
      </top>
      <bottom style="medium">
        <color auto="1"/>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009CD0"/>
      </left>
      <right style="medium">
        <color rgb="FF009CD0"/>
      </right>
      <top style="thin">
        <color rgb="FF009CD0"/>
      </top>
      <bottom/>
      <diagonal/>
    </border>
    <border>
      <left style="thin">
        <color theme="0"/>
      </left>
      <right style="thin">
        <color theme="0"/>
      </right>
      <top/>
      <bottom/>
      <diagonal/>
    </border>
    <border>
      <left/>
      <right/>
      <top style="medium">
        <color rgb="FF009CD0"/>
      </top>
      <bottom/>
      <diagonal/>
    </border>
    <border>
      <left style="hair">
        <color auto="1"/>
      </left>
      <right/>
      <top/>
      <bottom style="medium">
        <color auto="1"/>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medium">
        <color rgb="FF009CD0"/>
      </bottom>
      <diagonal/>
    </border>
    <border>
      <left style="thick">
        <color rgb="FF009CD0"/>
      </left>
      <right style="thick">
        <color rgb="FF009CD0"/>
      </right>
      <top/>
      <bottom style="thin">
        <color rgb="FF009CD0"/>
      </bottom>
      <diagonal/>
    </border>
    <border>
      <left/>
      <right style="hair">
        <color auto="1"/>
      </right>
      <top style="medium">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rgb="FF009CD0"/>
      </left>
      <right style="thick">
        <color rgb="FF009CD0"/>
      </right>
      <top/>
      <bottom/>
      <diagonal/>
    </border>
    <border>
      <left style="thick">
        <color rgb="FF009CD0"/>
      </left>
      <right style="thick">
        <color rgb="FF009CD0"/>
      </right>
      <top/>
      <bottom style="medium">
        <color auto="1"/>
      </bottom>
      <diagonal/>
    </border>
    <border>
      <left/>
      <right style="thin">
        <color theme="0"/>
      </right>
      <top style="thin">
        <color auto="1"/>
      </top>
      <bottom/>
      <diagonal/>
    </border>
    <border>
      <left style="thick">
        <color theme="0"/>
      </left>
      <right/>
      <top style="thick">
        <color auto="1"/>
      </top>
      <bottom style="thin">
        <color auto="1"/>
      </bottom>
      <diagonal/>
    </border>
    <border>
      <left style="thin">
        <color auto="1"/>
      </left>
      <right style="thick">
        <color rgb="FF009CD0"/>
      </right>
      <top style="thin">
        <color auto="1"/>
      </top>
      <bottom style="medium">
        <color auto="1"/>
      </bottom>
      <diagonal/>
    </border>
    <border>
      <left style="thick">
        <color rgb="FF009CD0"/>
      </left>
      <right style="thin">
        <color rgb="FF009CD0"/>
      </right>
      <top style="thick">
        <color rgb="FF009CD0"/>
      </top>
      <bottom style="medium">
        <color auto="1"/>
      </bottom>
      <diagonal/>
    </border>
    <border>
      <left style="thin">
        <color rgb="FF009CD0"/>
      </left>
      <right style="thick">
        <color rgb="FF009CD0"/>
      </right>
      <top style="thin">
        <color rgb="FF009CD0"/>
      </top>
      <bottom style="medium">
        <color rgb="FF009CD0"/>
      </bottom>
      <diagonal/>
    </border>
    <border>
      <left style="thin">
        <color auto="1"/>
      </left>
      <right style="thick">
        <color theme="0" tint="-0.499984740745262"/>
      </right>
      <top style="thick">
        <color auto="1"/>
      </top>
      <bottom style="thin">
        <color auto="1"/>
      </bottom>
      <diagonal/>
    </border>
    <border>
      <left style="thick">
        <color theme="0" tint="-0.499984740745262"/>
      </left>
      <right style="thick">
        <color theme="0" tint="-0.499984740745262"/>
      </right>
      <top style="thick">
        <color auto="1"/>
      </top>
      <bottom style="thin">
        <color auto="1"/>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ck">
        <color rgb="FF009CD0"/>
      </right>
      <top style="thick">
        <color rgb="FF009CD0"/>
      </top>
      <bottom style="thin">
        <color rgb="FF009CD0"/>
      </bottom>
      <diagonal/>
    </border>
    <border>
      <left style="thick">
        <color rgb="FF009CD0"/>
      </left>
      <right style="thin">
        <color rgb="FF009CD0"/>
      </right>
      <top style="thin">
        <color rgb="FF009CD0"/>
      </top>
      <bottom style="thin">
        <color rgb="FF009CD0"/>
      </bottom>
      <diagonal/>
    </border>
    <border>
      <left style="thin">
        <color rgb="FF009CD0"/>
      </left>
      <right style="thick">
        <color rgb="FF009CD0"/>
      </right>
      <top style="thin">
        <color rgb="FF009CD0"/>
      </top>
      <bottom style="thin">
        <color rgb="FF009CD0"/>
      </bottom>
      <diagonal/>
    </border>
    <border>
      <left style="thick">
        <color rgb="FF009CD0"/>
      </left>
      <right style="thin">
        <color rgb="FF009CD0"/>
      </right>
      <top style="thin">
        <color rgb="FF009CD0"/>
      </top>
      <bottom style="thick">
        <color rgb="FF009CD0"/>
      </bottom>
      <diagonal/>
    </border>
    <border>
      <left style="thin">
        <color rgb="FF009CD0"/>
      </left>
      <right style="thin">
        <color rgb="FF009CD0"/>
      </right>
      <top style="thin">
        <color rgb="FF009CD0"/>
      </top>
      <bottom style="thick">
        <color rgb="FF009CD0"/>
      </bottom>
      <diagonal/>
    </border>
    <border>
      <left style="thin">
        <color rgb="FF009CD0"/>
      </left>
      <right style="thick">
        <color rgb="FF009CD0"/>
      </right>
      <top style="thin">
        <color rgb="FF009CD0"/>
      </top>
      <bottom style="thick">
        <color rgb="FF009CD0"/>
      </bottom>
      <diagonal/>
    </border>
    <border>
      <left style="thick">
        <color theme="0" tint="-0.499984740745262"/>
      </left>
      <right/>
      <top style="thick">
        <color auto="1"/>
      </top>
      <bottom style="thin">
        <color auto="1"/>
      </bottom>
      <diagonal/>
    </border>
    <border>
      <left style="thin">
        <color auto="1"/>
      </left>
      <right style="thick">
        <color rgb="FF009CD0"/>
      </right>
      <top style="thin">
        <color auto="1"/>
      </top>
      <bottom/>
      <diagonal/>
    </border>
    <border>
      <left/>
      <right/>
      <top style="thin">
        <color rgb="FF7B8A49"/>
      </top>
      <bottom/>
      <diagonal/>
    </border>
    <border>
      <left style="thin">
        <color auto="1"/>
      </left>
      <right style="thin">
        <color auto="1"/>
      </right>
      <top/>
      <bottom style="medium">
        <color auto="1"/>
      </bottom>
      <diagonal/>
    </border>
    <border>
      <left style="thick">
        <color rgb="FF009CD0"/>
      </left>
      <right/>
      <top/>
      <bottom/>
      <diagonal/>
    </border>
    <border>
      <left style="thin">
        <color rgb="FF009CD0"/>
      </left>
      <right/>
      <top style="thin">
        <color auto="1"/>
      </top>
      <bottom/>
      <diagonal/>
    </border>
    <border>
      <left style="thin">
        <color rgb="FF009CD0"/>
      </left>
      <right/>
      <top/>
      <bottom/>
      <diagonal/>
    </border>
    <border>
      <left style="thin">
        <color rgb="FF009CD0"/>
      </left>
      <right/>
      <top/>
      <bottom style="thin">
        <color rgb="FF009CD0"/>
      </bottom>
      <diagonal/>
    </border>
    <border>
      <left style="thin">
        <color rgb="FF7B8A49"/>
      </left>
      <right style="thin">
        <color rgb="FF7B8A49"/>
      </right>
      <top/>
      <bottom/>
      <diagonal/>
    </border>
  </borders>
  <cellStyleXfs count="12">
    <xf numFmtId="0" fontId="0" fillId="0" borderId="0"/>
    <xf numFmtId="0" fontId="12" fillId="0" borderId="0"/>
    <xf numFmtId="0" fontId="1" fillId="0" borderId="0"/>
    <xf numFmtId="0" fontId="17" fillId="0" borderId="0" applyNumberForma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6" fillId="12" borderId="0" applyNumberFormat="0" applyBorder="0" applyAlignment="0" applyProtection="0"/>
    <xf numFmtId="0" fontId="61" fillId="14" borderId="0" applyNumberFormat="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9" fontId="1" fillId="0" borderId="0" applyFont="0" applyFill="0" applyBorder="0" applyAlignment="0" applyProtection="0"/>
  </cellStyleXfs>
  <cellXfs count="410">
    <xf numFmtId="0" fontId="0" fillId="0" borderId="0" xfId="0"/>
    <xf numFmtId="0" fontId="6" fillId="2" borderId="0" xfId="0" applyFont="1" applyFill="1" applyProtection="1">
      <protection locked="0"/>
    </xf>
    <xf numFmtId="0" fontId="4" fillId="2" borderId="0" xfId="0" applyFont="1" applyFill="1" applyProtection="1">
      <protection locked="0"/>
    </xf>
    <xf numFmtId="0" fontId="4" fillId="0" borderId="0" xfId="0" applyFont="1" applyProtection="1">
      <protection locked="0"/>
    </xf>
    <xf numFmtId="0" fontId="5" fillId="0" borderId="0" xfId="0" applyFont="1" applyProtection="1">
      <protection locked="0"/>
    </xf>
    <xf numFmtId="0" fontId="10" fillId="2" borderId="0" xfId="0" applyFont="1" applyFill="1" applyProtection="1">
      <protection locked="0"/>
    </xf>
    <xf numFmtId="0" fontId="5" fillId="2" borderId="0" xfId="0" applyFont="1" applyFill="1" applyProtection="1">
      <protection locked="0"/>
    </xf>
    <xf numFmtId="0" fontId="0" fillId="2" borderId="0" xfId="0" applyFill="1" applyAlignment="1" applyProtection="1">
      <alignment horizontal="left" vertical="top"/>
      <protection locked="0"/>
    </xf>
    <xf numFmtId="0" fontId="4" fillId="2" borderId="0" xfId="0" applyFont="1" applyFill="1" applyAlignment="1" applyProtection="1">
      <alignment horizontal="center"/>
      <protection locked="0"/>
    </xf>
    <xf numFmtId="0" fontId="4" fillId="3" borderId="0" xfId="0" applyFont="1" applyFill="1" applyProtection="1">
      <protection locked="0"/>
    </xf>
    <xf numFmtId="0" fontId="14" fillId="0" borderId="10" xfId="0" applyFont="1" applyBorder="1" applyAlignment="1" applyProtection="1">
      <alignment horizontal="center"/>
      <protection locked="0"/>
    </xf>
    <xf numFmtId="0" fontId="13" fillId="0" borderId="0" xfId="0" applyFont="1" applyAlignment="1" applyProtection="1">
      <alignment horizontal="center"/>
      <protection locked="0"/>
    </xf>
    <xf numFmtId="0" fontId="14" fillId="0" borderId="0" xfId="0" applyFont="1" applyAlignment="1" applyProtection="1">
      <alignment horizontal="center"/>
      <protection locked="0"/>
    </xf>
    <xf numFmtId="40" fontId="14" fillId="0" borderId="0" xfId="0" applyNumberFormat="1" applyFont="1" applyAlignment="1" applyProtection="1">
      <alignment horizontal="center"/>
      <protection locked="0"/>
    </xf>
    <xf numFmtId="0" fontId="5" fillId="3" borderId="0" xfId="0" applyFont="1" applyFill="1" applyProtection="1">
      <protection locked="0"/>
    </xf>
    <xf numFmtId="0" fontId="10" fillId="3" borderId="0" xfId="0" applyFont="1" applyFill="1" applyAlignment="1" applyProtection="1">
      <alignment horizontal="left"/>
      <protection locked="0"/>
    </xf>
    <xf numFmtId="0" fontId="6" fillId="3" borderId="0" xfId="0" applyFont="1" applyFill="1" applyProtection="1">
      <protection locked="0"/>
    </xf>
    <xf numFmtId="0" fontId="4" fillId="0" borderId="0" xfId="0" applyFont="1" applyAlignment="1" applyProtection="1">
      <alignment horizontal="center"/>
      <protection locked="0"/>
    </xf>
    <xf numFmtId="0" fontId="13" fillId="0" borderId="11" xfId="0" applyFont="1" applyBorder="1" applyAlignment="1" applyProtection="1">
      <alignment horizontal="center"/>
      <protection locked="0"/>
    </xf>
    <xf numFmtId="0" fontId="4" fillId="0" borderId="11" xfId="0" applyFont="1" applyBorder="1" applyAlignment="1" applyProtection="1">
      <alignment horizontal="center"/>
      <protection locked="0"/>
    </xf>
    <xf numFmtId="0" fontId="13" fillId="0" borderId="10" xfId="0" applyFont="1" applyBorder="1" applyAlignment="1" applyProtection="1">
      <alignment horizontal="center"/>
      <protection locked="0"/>
    </xf>
    <xf numFmtId="166" fontId="14" fillId="0" borderId="2" xfId="0" applyNumberFormat="1" applyFont="1" applyBorder="1" applyAlignment="1" applyProtection="1">
      <alignment horizontal="center"/>
      <protection locked="0"/>
    </xf>
    <xf numFmtId="166" fontId="14" fillId="0" borderId="4" xfId="0" applyNumberFormat="1" applyFont="1" applyBorder="1" applyAlignment="1" applyProtection="1">
      <alignment horizontal="center"/>
      <protection locked="0"/>
    </xf>
    <xf numFmtId="166" fontId="13" fillId="0" borderId="4" xfId="0" applyNumberFormat="1" applyFont="1" applyBorder="1" applyAlignment="1" applyProtection="1">
      <alignment horizontal="center"/>
      <protection locked="0"/>
    </xf>
    <xf numFmtId="14" fontId="13" fillId="0" borderId="4" xfId="0" applyNumberFormat="1" applyFont="1" applyBorder="1" applyAlignment="1" applyProtection="1">
      <alignment horizontal="center"/>
      <protection locked="0"/>
    </xf>
    <xf numFmtId="14" fontId="14" fillId="0" borderId="4" xfId="0" applyNumberFormat="1" applyFont="1" applyBorder="1" applyAlignment="1" applyProtection="1">
      <alignment horizontal="center"/>
      <protection locked="0"/>
    </xf>
    <xf numFmtId="14" fontId="4" fillId="0" borderId="4" xfId="0" applyNumberFormat="1" applyFont="1" applyBorder="1" applyAlignment="1" applyProtection="1">
      <alignment horizontal="center"/>
      <protection locked="0"/>
    </xf>
    <xf numFmtId="14" fontId="4" fillId="0" borderId="9" xfId="0" applyNumberFormat="1" applyFont="1" applyBorder="1" applyAlignment="1" applyProtection="1">
      <alignment horizontal="center"/>
      <protection locked="0"/>
    </xf>
    <xf numFmtId="167" fontId="10" fillId="3" borderId="0" xfId="0" applyNumberFormat="1" applyFont="1" applyFill="1" applyAlignment="1" applyProtection="1">
      <alignment horizontal="left"/>
      <protection locked="0"/>
    </xf>
    <xf numFmtId="167" fontId="14" fillId="0" borderId="1" xfId="0" applyNumberFormat="1" applyFont="1" applyBorder="1" applyAlignment="1" applyProtection="1">
      <alignment horizontal="center"/>
      <protection locked="0"/>
    </xf>
    <xf numFmtId="167" fontId="14" fillId="0" borderId="3" xfId="0" applyNumberFormat="1" applyFont="1" applyBorder="1" applyAlignment="1" applyProtection="1">
      <alignment horizontal="center"/>
      <protection locked="0"/>
    </xf>
    <xf numFmtId="167" fontId="13" fillId="0" borderId="3" xfId="0" applyNumberFormat="1" applyFont="1" applyBorder="1" applyAlignment="1" applyProtection="1">
      <alignment horizontal="center"/>
      <protection locked="0"/>
    </xf>
    <xf numFmtId="167" fontId="4" fillId="0" borderId="3" xfId="0" applyNumberFormat="1" applyFont="1" applyBorder="1" applyAlignment="1" applyProtection="1">
      <alignment horizontal="center"/>
      <protection locked="0"/>
    </xf>
    <xf numFmtId="167" fontId="4" fillId="0" borderId="5" xfId="0" applyNumberFormat="1" applyFont="1" applyBorder="1" applyAlignment="1" applyProtection="1">
      <alignment horizontal="center"/>
      <protection locked="0"/>
    </xf>
    <xf numFmtId="167" fontId="4" fillId="2" borderId="0" xfId="0" applyNumberFormat="1" applyFont="1" applyFill="1" applyAlignment="1" applyProtection="1">
      <alignment horizontal="center"/>
      <protection locked="0"/>
    </xf>
    <xf numFmtId="164" fontId="10" fillId="3" borderId="0" xfId="5" applyFont="1" applyFill="1" applyBorder="1" applyAlignment="1" applyProtection="1">
      <alignment horizontal="left"/>
      <protection locked="0"/>
    </xf>
    <xf numFmtId="164" fontId="14" fillId="0" borderId="10" xfId="5" applyFont="1" applyFill="1" applyBorder="1" applyAlignment="1" applyProtection="1">
      <alignment horizontal="center"/>
      <protection locked="0"/>
    </xf>
    <xf numFmtId="164" fontId="13" fillId="0" borderId="0" xfId="5" applyFont="1" applyFill="1" applyBorder="1" applyAlignment="1" applyProtection="1">
      <alignment horizontal="center"/>
      <protection locked="0"/>
    </xf>
    <xf numFmtId="164" fontId="14" fillId="0" borderId="0" xfId="5" applyFont="1" applyFill="1" applyBorder="1" applyAlignment="1" applyProtection="1">
      <alignment horizontal="center"/>
      <protection locked="0"/>
    </xf>
    <xf numFmtId="164" fontId="4" fillId="0" borderId="0" xfId="5" applyFont="1" applyFill="1" applyBorder="1" applyAlignment="1" applyProtection="1">
      <alignment horizontal="center"/>
      <protection locked="0"/>
    </xf>
    <xf numFmtId="164" fontId="4" fillId="0" borderId="11" xfId="5" applyFont="1" applyFill="1" applyBorder="1" applyAlignment="1" applyProtection="1">
      <alignment horizontal="center"/>
      <protection locked="0"/>
    </xf>
    <xf numFmtId="164" fontId="4" fillId="2" borderId="0" xfId="5" applyFont="1" applyFill="1" applyAlignment="1" applyProtection="1">
      <alignment horizontal="center"/>
      <protection locked="0"/>
    </xf>
    <xf numFmtId="0" fontId="4" fillId="3" borderId="0" xfId="0" applyFont="1" applyFill="1" applyAlignment="1" applyProtection="1">
      <alignment horizontal="center"/>
      <protection locked="0"/>
    </xf>
    <xf numFmtId="0" fontId="0" fillId="3" borderId="0" xfId="0" applyFill="1" applyAlignment="1" applyProtection="1">
      <alignment horizontal="left" vertical="top"/>
      <protection locked="0"/>
    </xf>
    <xf numFmtId="0" fontId="9" fillId="3" borderId="0" xfId="0" applyFont="1" applyFill="1" applyAlignment="1" applyProtection="1">
      <alignment horizontal="left" vertical="top"/>
      <protection locked="0"/>
    </xf>
    <xf numFmtId="0" fontId="10" fillId="3" borderId="0" xfId="0" applyFont="1" applyFill="1" applyProtection="1">
      <protection locked="0"/>
    </xf>
    <xf numFmtId="167" fontId="4" fillId="3" borderId="0" xfId="0" applyNumberFormat="1" applyFont="1" applyFill="1" applyAlignment="1" applyProtection="1">
      <alignment horizontal="center"/>
      <protection locked="0"/>
    </xf>
    <xf numFmtId="14" fontId="4" fillId="3" borderId="0" xfId="0" applyNumberFormat="1" applyFont="1" applyFill="1" applyAlignment="1" applyProtection="1">
      <alignment horizontal="center"/>
      <protection locked="0"/>
    </xf>
    <xf numFmtId="2" fontId="4" fillId="3" borderId="0" xfId="0" applyNumberFormat="1" applyFont="1" applyFill="1" applyAlignment="1" applyProtection="1">
      <alignment horizontal="center"/>
      <protection locked="0"/>
    </xf>
    <xf numFmtId="164" fontId="13" fillId="3" borderId="0" xfId="5" applyFont="1" applyFill="1" applyAlignment="1" applyProtection="1">
      <alignment horizontal="center"/>
      <protection locked="0"/>
    </xf>
    <xf numFmtId="164" fontId="4" fillId="3" borderId="0" xfId="5" applyFont="1" applyFill="1" applyAlignment="1" applyProtection="1">
      <alignment horizontal="center"/>
      <protection locked="0"/>
    </xf>
    <xf numFmtId="0" fontId="8" fillId="3" borderId="0" xfId="0" applyFont="1" applyFill="1" applyProtection="1">
      <protection locked="0"/>
    </xf>
    <xf numFmtId="0" fontId="4" fillId="3" borderId="7" xfId="0" applyFont="1" applyFill="1" applyBorder="1" applyProtection="1">
      <protection locked="0"/>
    </xf>
    <xf numFmtId="0" fontId="5" fillId="3" borderId="7" xfId="0" applyFont="1" applyFill="1" applyBorder="1" applyProtection="1">
      <protection locked="0"/>
    </xf>
    <xf numFmtId="0" fontId="7" fillId="3" borderId="0" xfId="0" applyFont="1" applyFill="1" applyAlignment="1" applyProtection="1">
      <alignment horizontal="center"/>
      <protection locked="0"/>
    </xf>
    <xf numFmtId="40" fontId="15" fillId="5" borderId="6" xfId="0" applyNumberFormat="1" applyFont="1" applyFill="1" applyBorder="1" applyAlignment="1" applyProtection="1">
      <alignment horizontal="center"/>
      <protection locked="0"/>
    </xf>
    <xf numFmtId="40" fontId="11" fillId="5" borderId="12" xfId="0" applyNumberFormat="1" applyFont="1" applyFill="1" applyBorder="1" applyAlignment="1" applyProtection="1">
      <alignment horizontal="center"/>
      <protection locked="0"/>
    </xf>
    <xf numFmtId="40" fontId="10" fillId="0" borderId="16" xfId="0" applyNumberFormat="1" applyFont="1" applyBorder="1" applyProtection="1">
      <protection locked="0"/>
    </xf>
    <xf numFmtId="40" fontId="10" fillId="0" borderId="18" xfId="0" applyNumberFormat="1" applyFont="1" applyBorder="1" applyProtection="1">
      <protection locked="0"/>
    </xf>
    <xf numFmtId="40" fontId="10" fillId="0" borderId="20" xfId="0" applyNumberFormat="1" applyFont="1" applyBorder="1" applyProtection="1">
      <protection locked="0"/>
    </xf>
    <xf numFmtId="0" fontId="10" fillId="7" borderId="7" xfId="0" applyFont="1" applyFill="1" applyBorder="1" applyAlignment="1" applyProtection="1">
      <alignment horizontal="left"/>
      <protection locked="0"/>
    </xf>
    <xf numFmtId="0" fontId="22" fillId="6" borderId="5" xfId="0" applyFont="1" applyFill="1" applyBorder="1" applyAlignment="1" applyProtection="1">
      <alignment vertical="center"/>
      <protection locked="0"/>
    </xf>
    <xf numFmtId="0" fontId="22" fillId="6" borderId="8" xfId="0" applyFont="1" applyFill="1" applyBorder="1" applyAlignment="1" applyProtection="1">
      <alignment vertical="center"/>
      <protection locked="0"/>
    </xf>
    <xf numFmtId="0" fontId="9" fillId="0" borderId="25" xfId="0" applyFont="1" applyBorder="1" applyAlignment="1" applyProtection="1">
      <alignment horizontal="right"/>
      <protection locked="0"/>
    </xf>
    <xf numFmtId="0" fontId="5" fillId="2" borderId="27" xfId="0" applyFont="1" applyFill="1" applyBorder="1" applyProtection="1">
      <protection locked="0"/>
    </xf>
    <xf numFmtId="0" fontId="6" fillId="2" borderId="27" xfId="0" applyFont="1" applyFill="1" applyBorder="1" applyProtection="1">
      <protection locked="0"/>
    </xf>
    <xf numFmtId="0" fontId="5" fillId="0" borderId="27" xfId="0" applyFont="1" applyBorder="1" applyProtection="1">
      <protection locked="0"/>
    </xf>
    <xf numFmtId="0" fontId="4" fillId="2" borderId="28" xfId="0" applyFont="1" applyFill="1" applyBorder="1" applyProtection="1">
      <protection locked="0"/>
    </xf>
    <xf numFmtId="0" fontId="22" fillId="6" borderId="29" xfId="0" applyFont="1" applyFill="1" applyBorder="1" applyAlignment="1" applyProtection="1">
      <alignment vertical="center"/>
      <protection locked="0"/>
    </xf>
    <xf numFmtId="40" fontId="11" fillId="6" borderId="30" xfId="0" applyNumberFormat="1" applyFont="1" applyFill="1" applyBorder="1" applyAlignment="1" applyProtection="1">
      <alignment horizontal="center"/>
      <protection locked="0"/>
    </xf>
    <xf numFmtId="0" fontId="21" fillId="6" borderId="11" xfId="0" applyFont="1" applyFill="1" applyBorder="1" applyAlignment="1" applyProtection="1">
      <alignment horizontal="center" vertical="center"/>
      <protection locked="0"/>
    </xf>
    <xf numFmtId="40" fontId="22" fillId="5" borderId="31" xfId="0" applyNumberFormat="1" applyFont="1" applyFill="1" applyBorder="1"/>
    <xf numFmtId="0" fontId="22" fillId="5" borderId="12" xfId="0" applyFont="1" applyFill="1" applyBorder="1" applyAlignment="1" applyProtection="1">
      <alignment horizontal="center" vertical="center"/>
      <protection locked="0"/>
    </xf>
    <xf numFmtId="0" fontId="10" fillId="7" borderId="23" xfId="0" applyFont="1" applyFill="1" applyBorder="1" applyAlignment="1" applyProtection="1">
      <alignment horizontal="left"/>
      <protection locked="0"/>
    </xf>
    <xf numFmtId="167" fontId="21" fillId="6" borderId="7" xfId="0" applyNumberFormat="1" applyFont="1" applyFill="1" applyBorder="1" applyAlignment="1" applyProtection="1">
      <alignment horizontal="center"/>
      <protection locked="0"/>
    </xf>
    <xf numFmtId="0" fontId="21" fillId="6" borderId="7" xfId="0" applyFont="1" applyFill="1" applyBorder="1" applyAlignment="1" applyProtection="1">
      <alignment horizontal="center"/>
      <protection locked="0"/>
    </xf>
    <xf numFmtId="164" fontId="21" fillId="6" borderId="7" xfId="5" applyFont="1" applyFill="1" applyBorder="1" applyAlignment="1" applyProtection="1">
      <alignment horizontal="center"/>
      <protection locked="0"/>
    </xf>
    <xf numFmtId="0" fontId="9" fillId="3" borderId="32" xfId="0" applyFont="1" applyFill="1" applyBorder="1" applyAlignment="1" applyProtection="1">
      <alignment horizontal="right"/>
      <protection locked="0"/>
    </xf>
    <xf numFmtId="0" fontId="9" fillId="3" borderId="27" xfId="0" applyFont="1" applyFill="1" applyBorder="1" applyAlignment="1" applyProtection="1">
      <alignment horizontal="right"/>
      <protection locked="0"/>
    </xf>
    <xf numFmtId="40" fontId="21" fillId="3" borderId="27" xfId="0" applyNumberFormat="1" applyFont="1" applyFill="1" applyBorder="1"/>
    <xf numFmtId="40" fontId="22" fillId="3" borderId="27" xfId="0" applyNumberFormat="1" applyFont="1" applyFill="1" applyBorder="1"/>
    <xf numFmtId="40" fontId="22" fillId="5" borderId="34" xfId="0" applyNumberFormat="1" applyFont="1" applyFill="1" applyBorder="1"/>
    <xf numFmtId="0" fontId="23" fillId="0" borderId="0" xfId="0" applyFont="1" applyAlignment="1" applyProtection="1">
      <alignment horizontal="right"/>
      <protection locked="0"/>
    </xf>
    <xf numFmtId="40" fontId="22" fillId="5" borderId="36" xfId="0" applyNumberFormat="1" applyFont="1" applyFill="1" applyBorder="1"/>
    <xf numFmtId="0" fontId="25" fillId="3" borderId="0" xfId="0" applyFont="1" applyFill="1" applyAlignment="1" applyProtection="1">
      <alignment vertical="center" wrapText="1"/>
      <protection locked="0"/>
    </xf>
    <xf numFmtId="0" fontId="4" fillId="9" borderId="0" xfId="0" applyFont="1" applyFill="1" applyProtection="1">
      <protection locked="0"/>
    </xf>
    <xf numFmtId="0" fontId="6" fillId="9" borderId="0" xfId="0" applyFont="1" applyFill="1" applyProtection="1">
      <protection locked="0"/>
    </xf>
    <xf numFmtId="167" fontId="4" fillId="9" borderId="0" xfId="0" applyNumberFormat="1" applyFont="1" applyFill="1" applyAlignment="1" applyProtection="1">
      <alignment horizontal="center"/>
      <protection locked="0"/>
    </xf>
    <xf numFmtId="0" fontId="4" fillId="9" borderId="0" xfId="0" applyFont="1" applyFill="1" applyAlignment="1" applyProtection="1">
      <alignment horizontal="center"/>
      <protection locked="0"/>
    </xf>
    <xf numFmtId="164" fontId="4" fillId="9" borderId="0" xfId="5" applyFont="1" applyFill="1" applyAlignment="1" applyProtection="1">
      <alignment horizontal="center"/>
      <protection locked="0"/>
    </xf>
    <xf numFmtId="0" fontId="5" fillId="9" borderId="0" xfId="0" applyFont="1" applyFill="1" applyProtection="1">
      <protection locked="0"/>
    </xf>
    <xf numFmtId="40" fontId="10" fillId="4" borderId="5" xfId="0" applyNumberFormat="1" applyFont="1" applyFill="1" applyBorder="1"/>
    <xf numFmtId="40" fontId="10" fillId="4" borderId="24" xfId="0" applyNumberFormat="1" applyFont="1" applyFill="1" applyBorder="1"/>
    <xf numFmtId="40" fontId="37" fillId="4" borderId="26" xfId="0" applyNumberFormat="1" applyFont="1" applyFill="1" applyBorder="1"/>
    <xf numFmtId="40" fontId="37" fillId="4" borderId="33" xfId="0" applyNumberFormat="1" applyFont="1" applyFill="1" applyBorder="1"/>
    <xf numFmtId="0" fontId="37" fillId="4" borderId="39" xfId="0" applyFont="1" applyFill="1" applyBorder="1" applyAlignment="1" applyProtection="1">
      <alignment horizontal="left"/>
      <protection locked="0"/>
    </xf>
    <xf numFmtId="40" fontId="37" fillId="4" borderId="40" xfId="0" applyNumberFormat="1" applyFont="1" applyFill="1" applyBorder="1"/>
    <xf numFmtId="40" fontId="37" fillId="4" borderId="41" xfId="0" applyNumberFormat="1" applyFont="1" applyFill="1" applyBorder="1"/>
    <xf numFmtId="0" fontId="37" fillId="4" borderId="42" xfId="0" applyFont="1" applyFill="1" applyBorder="1" applyAlignment="1" applyProtection="1">
      <alignment horizontal="left"/>
      <protection locked="0"/>
    </xf>
    <xf numFmtId="40" fontId="37" fillId="4" borderId="43" xfId="0" applyNumberFormat="1" applyFont="1" applyFill="1" applyBorder="1"/>
    <xf numFmtId="40" fontId="37" fillId="4" borderId="44" xfId="0" applyNumberFormat="1" applyFont="1" applyFill="1" applyBorder="1"/>
    <xf numFmtId="40" fontId="21" fillId="4" borderId="35" xfId="0" applyNumberFormat="1" applyFont="1" applyFill="1" applyBorder="1"/>
    <xf numFmtId="0" fontId="5" fillId="3" borderId="0" xfId="0" applyFont="1" applyFill="1" applyAlignment="1" applyProtection="1">
      <alignment vertical="top"/>
      <protection locked="0"/>
    </xf>
    <xf numFmtId="0" fontId="25" fillId="3" borderId="38" xfId="0" applyFont="1" applyFill="1" applyBorder="1" applyAlignment="1" applyProtection="1">
      <alignment horizontal="center" vertical="center"/>
      <protection locked="0"/>
    </xf>
    <xf numFmtId="0" fontId="26" fillId="3" borderId="0" xfId="0" applyFont="1" applyFill="1" applyAlignment="1" applyProtection="1">
      <alignment vertical="center" wrapText="1"/>
      <protection locked="0"/>
    </xf>
    <xf numFmtId="40" fontId="10" fillId="0" borderId="51" xfId="0" applyNumberFormat="1" applyFont="1" applyBorder="1" applyProtection="1">
      <protection locked="0"/>
    </xf>
    <xf numFmtId="0" fontId="41" fillId="2" borderId="0" xfId="0" applyFont="1" applyFill="1" applyProtection="1">
      <protection locked="0"/>
    </xf>
    <xf numFmtId="0" fontId="14" fillId="3" borderId="0" xfId="0" applyFont="1" applyFill="1" applyAlignment="1" applyProtection="1">
      <alignment horizontal="center" vertical="center"/>
      <protection locked="0"/>
    </xf>
    <xf numFmtId="164" fontId="14" fillId="3" borderId="0" xfId="5" applyFont="1" applyFill="1" applyBorder="1" applyAlignment="1" applyProtection="1">
      <alignment horizontal="center" vertical="center"/>
      <protection locked="0"/>
    </xf>
    <xf numFmtId="0" fontId="13" fillId="3" borderId="0" xfId="0" applyFont="1" applyFill="1" applyAlignment="1" applyProtection="1">
      <alignment horizontal="center" vertical="center"/>
      <protection locked="0"/>
    </xf>
    <xf numFmtId="164" fontId="13" fillId="3" borderId="0" xfId="5" applyFont="1" applyFill="1" applyBorder="1" applyAlignment="1" applyProtection="1">
      <alignment horizontal="center" vertical="center"/>
      <protection locked="0"/>
    </xf>
    <xf numFmtId="0" fontId="14" fillId="0" borderId="52" xfId="0" applyFont="1" applyBorder="1" applyAlignment="1" applyProtection="1">
      <alignment horizontal="center" vertical="center"/>
      <protection locked="0"/>
    </xf>
    <xf numFmtId="164" fontId="14" fillId="0" borderId="52" xfId="5" applyFont="1" applyFill="1" applyBorder="1" applyAlignment="1" applyProtection="1">
      <alignment horizontal="center" vertical="center"/>
      <protection locked="0"/>
    </xf>
    <xf numFmtId="0" fontId="13" fillId="0" borderId="52" xfId="0" applyFont="1" applyBorder="1" applyAlignment="1" applyProtection="1">
      <alignment horizontal="center" vertical="center"/>
      <protection locked="0"/>
    </xf>
    <xf numFmtId="167" fontId="14" fillId="3" borderId="0" xfId="0" applyNumberFormat="1" applyFont="1" applyFill="1" applyAlignment="1" applyProtection="1">
      <alignment horizontal="center"/>
      <protection locked="0"/>
    </xf>
    <xf numFmtId="14" fontId="14" fillId="3" borderId="0" xfId="0" applyNumberFormat="1" applyFont="1" applyFill="1" applyAlignment="1" applyProtection="1">
      <alignment horizontal="center" vertical="center"/>
      <protection locked="0"/>
    </xf>
    <xf numFmtId="167" fontId="13" fillId="3" borderId="0" xfId="0" applyNumberFormat="1" applyFont="1" applyFill="1" applyAlignment="1" applyProtection="1">
      <alignment horizontal="center"/>
      <protection locked="0"/>
    </xf>
    <xf numFmtId="14" fontId="13" fillId="3" borderId="0" xfId="0" applyNumberFormat="1" applyFont="1" applyFill="1" applyAlignment="1" applyProtection="1">
      <alignment horizontal="center" vertical="center"/>
      <protection locked="0"/>
    </xf>
    <xf numFmtId="167" fontId="14" fillId="0" borderId="37" xfId="0" applyNumberFormat="1" applyFont="1" applyBorder="1" applyAlignment="1" applyProtection="1">
      <alignment horizontal="center"/>
      <protection locked="0"/>
    </xf>
    <xf numFmtId="14" fontId="14" fillId="0" borderId="38" xfId="0" applyNumberFormat="1" applyFont="1" applyBorder="1" applyAlignment="1" applyProtection="1">
      <alignment horizontal="center" vertical="center"/>
      <protection locked="0"/>
    </xf>
    <xf numFmtId="164" fontId="5" fillId="3" borderId="0" xfId="5" applyFont="1" applyFill="1" applyProtection="1">
      <protection locked="0"/>
    </xf>
    <xf numFmtId="0" fontId="10" fillId="3" borderId="7" xfId="0" applyFont="1" applyFill="1" applyBorder="1" applyProtection="1">
      <protection locked="0"/>
    </xf>
    <xf numFmtId="0" fontId="44" fillId="0" borderId="13" xfId="0" applyFont="1" applyBorder="1" applyAlignment="1" applyProtection="1">
      <alignment horizontal="center" vertical="center" wrapText="1"/>
      <protection locked="0"/>
    </xf>
    <xf numFmtId="0" fontId="43" fillId="0" borderId="13" xfId="0" quotePrefix="1" applyFont="1" applyBorder="1" applyAlignment="1" applyProtection="1">
      <alignment horizontal="center" vertical="center"/>
      <protection locked="0"/>
    </xf>
    <xf numFmtId="164" fontId="43" fillId="0" borderId="13" xfId="5" applyFont="1" applyFill="1" applyBorder="1" applyAlignment="1" applyProtection="1">
      <alignment horizontal="center" vertical="center"/>
      <protection locked="0"/>
    </xf>
    <xf numFmtId="0" fontId="43" fillId="0" borderId="13" xfId="0" applyFont="1" applyBorder="1" applyAlignment="1" applyProtection="1">
      <alignment horizontal="center" vertical="center"/>
      <protection locked="0"/>
    </xf>
    <xf numFmtId="40" fontId="38" fillId="4" borderId="54" xfId="0" applyNumberFormat="1" applyFont="1" applyFill="1" applyBorder="1"/>
    <xf numFmtId="40" fontId="37" fillId="4" borderId="58" xfId="0" applyNumberFormat="1" applyFont="1" applyFill="1" applyBorder="1"/>
    <xf numFmtId="40" fontId="10" fillId="4" borderId="3" xfId="0" applyNumberFormat="1" applyFont="1" applyFill="1" applyBorder="1"/>
    <xf numFmtId="0" fontId="22" fillId="6" borderId="59" xfId="0" applyFont="1" applyFill="1" applyBorder="1" applyAlignment="1" applyProtection="1">
      <alignment vertical="center"/>
      <protection locked="0"/>
    </xf>
    <xf numFmtId="0" fontId="22" fillId="6" borderId="60" xfId="0" applyFont="1" applyFill="1" applyBorder="1" applyAlignment="1" applyProtection="1">
      <alignment vertical="center"/>
      <protection locked="0"/>
    </xf>
    <xf numFmtId="0" fontId="4" fillId="2" borderId="4" xfId="0" applyFont="1" applyFill="1" applyBorder="1" applyProtection="1">
      <protection locked="0"/>
    </xf>
    <xf numFmtId="0" fontId="7" fillId="3" borderId="27" xfId="0" applyFont="1" applyFill="1" applyBorder="1" applyAlignment="1" applyProtection="1">
      <alignment horizontal="center"/>
      <protection locked="0"/>
    </xf>
    <xf numFmtId="0" fontId="5" fillId="3" borderId="27" xfId="0" applyFont="1" applyFill="1" applyBorder="1" applyProtection="1">
      <protection locked="0"/>
    </xf>
    <xf numFmtId="40" fontId="51" fillId="0" borderId="55" xfId="0" applyNumberFormat="1" applyFont="1" applyBorder="1" applyProtection="1">
      <protection locked="0"/>
    </xf>
    <xf numFmtId="40" fontId="51" fillId="0" borderId="56" xfId="0" applyNumberFormat="1" applyFont="1" applyBorder="1" applyProtection="1">
      <protection locked="0"/>
    </xf>
    <xf numFmtId="40" fontId="51" fillId="0" borderId="64" xfId="0" applyNumberFormat="1" applyFont="1" applyBorder="1" applyProtection="1">
      <protection locked="0"/>
    </xf>
    <xf numFmtId="40" fontId="51" fillId="0" borderId="57" xfId="0" applyNumberFormat="1" applyFont="1" applyBorder="1" applyProtection="1">
      <protection locked="0"/>
    </xf>
    <xf numFmtId="40" fontId="51" fillId="4" borderId="64" xfId="0" applyNumberFormat="1" applyFont="1" applyFill="1" applyBorder="1"/>
    <xf numFmtId="40" fontId="37" fillId="4" borderId="67" xfId="0" applyNumberFormat="1" applyFont="1" applyFill="1" applyBorder="1"/>
    <xf numFmtId="40" fontId="51" fillId="0" borderId="68" xfId="0" applyNumberFormat="1" applyFont="1" applyBorder="1" applyProtection="1">
      <protection locked="0"/>
    </xf>
    <xf numFmtId="40" fontId="51" fillId="0" borderId="69" xfId="0" applyNumberFormat="1" applyFont="1" applyBorder="1" applyProtection="1">
      <protection locked="0"/>
    </xf>
    <xf numFmtId="0" fontId="22" fillId="6" borderId="62" xfId="0" applyFont="1" applyFill="1" applyBorder="1" applyAlignment="1">
      <alignment horizontal="center" vertical="center"/>
    </xf>
    <xf numFmtId="0" fontId="10" fillId="7" borderId="8" xfId="0" applyFont="1" applyFill="1" applyBorder="1" applyAlignment="1">
      <alignment horizontal="left"/>
    </xf>
    <xf numFmtId="0" fontId="10" fillId="7" borderId="7" xfId="0" applyFont="1" applyFill="1" applyBorder="1" applyAlignment="1">
      <alignment horizontal="left"/>
    </xf>
    <xf numFmtId="0" fontId="10" fillId="7" borderId="23" xfId="0" applyFont="1" applyFill="1" applyBorder="1" applyAlignment="1">
      <alignment horizontal="left"/>
    </xf>
    <xf numFmtId="0" fontId="50" fillId="0" borderId="25" xfId="0" applyFont="1" applyBorder="1" applyAlignment="1">
      <alignment horizontal="right"/>
    </xf>
    <xf numFmtId="0" fontId="22" fillId="6" borderId="60" xfId="0" applyFont="1" applyFill="1" applyBorder="1" applyAlignment="1">
      <alignment vertical="center"/>
    </xf>
    <xf numFmtId="0" fontId="22" fillId="6" borderId="59" xfId="0" applyFont="1" applyFill="1" applyBorder="1" applyAlignment="1">
      <alignment vertical="center"/>
    </xf>
    <xf numFmtId="0" fontId="25" fillId="8" borderId="37" xfId="0" applyFont="1" applyFill="1" applyBorder="1" applyAlignment="1">
      <alignment horizontal="center" vertical="center"/>
    </xf>
    <xf numFmtId="0" fontId="50" fillId="0" borderId="10" xfId="0" applyFont="1" applyBorder="1" applyAlignment="1">
      <alignment horizontal="right"/>
    </xf>
    <xf numFmtId="165" fontId="37" fillId="4" borderId="65" xfId="6" applyFont="1" applyFill="1" applyBorder="1" applyAlignment="1" applyProtection="1">
      <alignment horizontal="left"/>
    </xf>
    <xf numFmtId="0" fontId="9" fillId="0" borderId="25" xfId="0" applyFont="1" applyBorder="1" applyAlignment="1">
      <alignment horizontal="right"/>
    </xf>
    <xf numFmtId="0" fontId="10" fillId="7" borderId="6" xfId="0" applyFont="1" applyFill="1" applyBorder="1" applyAlignment="1">
      <alignment horizontal="left"/>
    </xf>
    <xf numFmtId="0" fontId="4" fillId="3" borderId="0" xfId="0" applyFont="1" applyFill="1"/>
    <xf numFmtId="0" fontId="28" fillId="3" borderId="0" xfId="0" applyFont="1" applyFill="1"/>
    <xf numFmtId="0" fontId="5" fillId="3" borderId="0" xfId="0" applyFont="1" applyFill="1"/>
    <xf numFmtId="0" fontId="14" fillId="3" borderId="0" xfId="0" applyFont="1" applyFill="1" applyAlignment="1" applyProtection="1">
      <alignment horizontal="right" vertical="center"/>
      <protection locked="0"/>
    </xf>
    <xf numFmtId="0" fontId="25" fillId="8" borderId="0" xfId="0" applyFont="1" applyFill="1" applyAlignment="1">
      <alignment horizontal="center" vertical="center"/>
    </xf>
    <xf numFmtId="166" fontId="14" fillId="3" borderId="0" xfId="0" applyNumberFormat="1" applyFont="1" applyFill="1" applyAlignment="1" applyProtection="1">
      <alignment horizontal="center" vertical="center"/>
      <protection locked="0"/>
    </xf>
    <xf numFmtId="0" fontId="44" fillId="0" borderId="73" xfId="0" applyFont="1" applyBorder="1" applyAlignment="1" applyProtection="1">
      <alignment horizontal="center" vertical="center" wrapText="1"/>
      <protection locked="0"/>
    </xf>
    <xf numFmtId="0" fontId="43" fillId="0" borderId="73" xfId="0" applyFont="1" applyBorder="1" applyAlignment="1" applyProtection="1">
      <alignment horizontal="center" vertical="center"/>
      <protection locked="0"/>
    </xf>
    <xf numFmtId="164" fontId="43" fillId="0" borderId="73" xfId="5" applyFont="1" applyFill="1" applyBorder="1" applyAlignment="1" applyProtection="1">
      <alignment horizontal="center" vertical="center"/>
      <protection locked="0"/>
    </xf>
    <xf numFmtId="14" fontId="43" fillId="0" borderId="74" xfId="0" applyNumberFormat="1" applyFont="1" applyBorder="1" applyAlignment="1" applyProtection="1">
      <alignment horizontal="center" vertical="center"/>
      <protection locked="0"/>
    </xf>
    <xf numFmtId="14" fontId="43" fillId="0" borderId="76" xfId="0" applyNumberFormat="1" applyFont="1" applyBorder="1" applyAlignment="1" applyProtection="1">
      <alignment horizontal="center" vertical="center"/>
      <protection locked="0"/>
    </xf>
    <xf numFmtId="0" fontId="44" fillId="0" borderId="78"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protection locked="0"/>
    </xf>
    <xf numFmtId="164" fontId="43" fillId="0" borderId="78" xfId="5" applyFont="1" applyFill="1" applyBorder="1" applyAlignment="1" applyProtection="1">
      <alignment horizontal="center" vertical="center"/>
      <protection locked="0"/>
    </xf>
    <xf numFmtId="166" fontId="43" fillId="0" borderId="79" xfId="0" applyNumberFormat="1" applyFont="1" applyBorder="1" applyAlignment="1" applyProtection="1">
      <alignment horizontal="center" vertical="center"/>
      <protection locked="0"/>
    </xf>
    <xf numFmtId="0" fontId="58" fillId="0" borderId="10" xfId="0" applyFont="1" applyBorder="1" applyAlignment="1">
      <alignment horizontal="right"/>
    </xf>
    <xf numFmtId="0" fontId="4" fillId="13" borderId="0" xfId="0" applyFont="1" applyFill="1" applyProtection="1">
      <protection hidden="1"/>
    </xf>
    <xf numFmtId="0" fontId="6" fillId="13" borderId="0" xfId="0" applyFont="1" applyFill="1" applyProtection="1">
      <protection hidden="1"/>
    </xf>
    <xf numFmtId="167" fontId="4" fillId="13" borderId="0" xfId="0" applyNumberFormat="1" applyFont="1" applyFill="1" applyAlignment="1" applyProtection="1">
      <alignment horizontal="center"/>
      <protection hidden="1"/>
    </xf>
    <xf numFmtId="0" fontId="4" fillId="13" borderId="0" xfId="0" applyFont="1" applyFill="1" applyAlignment="1" applyProtection="1">
      <alignment horizontal="center"/>
      <protection hidden="1"/>
    </xf>
    <xf numFmtId="164" fontId="4" fillId="13" borderId="0" xfId="5" applyFont="1" applyFill="1" applyAlignment="1" applyProtection="1">
      <alignment horizontal="center"/>
      <protection hidden="1"/>
    </xf>
    <xf numFmtId="0" fontId="4" fillId="10" borderId="0" xfId="0" applyFont="1" applyFill="1" applyProtection="1">
      <protection hidden="1"/>
    </xf>
    <xf numFmtId="0" fontId="25" fillId="10" borderId="0" xfId="0" applyFont="1" applyFill="1" applyAlignment="1" applyProtection="1">
      <alignment vertical="center" wrapText="1"/>
      <protection hidden="1"/>
    </xf>
    <xf numFmtId="0" fontId="8" fillId="10" borderId="0" xfId="0" applyFont="1" applyFill="1" applyProtection="1">
      <protection hidden="1"/>
    </xf>
    <xf numFmtId="0" fontId="47" fillId="10" borderId="0" xfId="0" applyFont="1" applyFill="1" applyAlignment="1" applyProtection="1">
      <alignment horizontal="center" vertical="center"/>
      <protection hidden="1"/>
    </xf>
    <xf numFmtId="0" fontId="7" fillId="10" borderId="0" xfId="0" applyFont="1" applyFill="1" applyAlignment="1" applyProtection="1">
      <alignment horizontal="center"/>
      <protection hidden="1"/>
    </xf>
    <xf numFmtId="0" fontId="25" fillId="8" borderId="3" xfId="0" applyFont="1" applyFill="1" applyBorder="1" applyAlignment="1" applyProtection="1">
      <alignment horizontal="center" vertical="center"/>
      <protection hidden="1"/>
    </xf>
    <xf numFmtId="0" fontId="22" fillId="6" borderId="59" xfId="0" applyFont="1" applyFill="1" applyBorder="1" applyAlignment="1" applyProtection="1">
      <alignment vertical="center"/>
      <protection hidden="1"/>
    </xf>
    <xf numFmtId="0" fontId="22" fillId="6" borderId="60" xfId="0" applyFont="1" applyFill="1" applyBorder="1" applyAlignment="1" applyProtection="1">
      <alignment vertical="center"/>
      <protection hidden="1"/>
    </xf>
    <xf numFmtId="0" fontId="22" fillId="6" borderId="61" xfId="0" applyFont="1" applyFill="1" applyBorder="1" applyAlignment="1" applyProtection="1">
      <alignment horizontal="center" vertical="center"/>
      <protection hidden="1"/>
    </xf>
    <xf numFmtId="167" fontId="10" fillId="10" borderId="0" xfId="0" applyNumberFormat="1" applyFont="1" applyFill="1" applyAlignment="1" applyProtection="1">
      <alignment horizontal="left"/>
      <protection hidden="1"/>
    </xf>
    <xf numFmtId="0" fontId="10" fillId="10" borderId="0" xfId="0" applyFont="1" applyFill="1" applyAlignment="1" applyProtection="1">
      <alignment horizontal="left"/>
      <protection hidden="1"/>
    </xf>
    <xf numFmtId="164" fontId="10" fillId="10" borderId="0" xfId="5" applyFont="1" applyFill="1" applyBorder="1" applyAlignment="1" applyProtection="1">
      <alignment horizontal="left"/>
      <protection hidden="1"/>
    </xf>
    <xf numFmtId="0" fontId="5" fillId="10" borderId="0" xfId="0" applyFont="1" applyFill="1" applyProtection="1">
      <protection hidden="1"/>
    </xf>
    <xf numFmtId="40" fontId="10" fillId="11" borderId="5" xfId="0" applyNumberFormat="1" applyFont="1" applyFill="1" applyBorder="1" applyProtection="1">
      <protection hidden="1"/>
    </xf>
    <xf numFmtId="40" fontId="51" fillId="0" borderId="55" xfId="0" applyNumberFormat="1" applyFont="1" applyBorder="1" applyProtection="1">
      <protection hidden="1"/>
    </xf>
    <xf numFmtId="0" fontId="49" fillId="10" borderId="0" xfId="0" applyFont="1" applyFill="1" applyAlignment="1" applyProtection="1">
      <alignment horizontal="center" vertical="center"/>
      <protection hidden="1"/>
    </xf>
    <xf numFmtId="167" fontId="56" fillId="6" borderId="7" xfId="0" applyNumberFormat="1" applyFont="1" applyFill="1" applyBorder="1" applyAlignment="1" applyProtection="1">
      <alignment horizontal="center"/>
      <protection hidden="1"/>
    </xf>
    <xf numFmtId="0" fontId="56" fillId="6" borderId="7" xfId="0" applyFont="1" applyFill="1" applyBorder="1" applyAlignment="1" applyProtection="1">
      <alignment horizontal="center"/>
      <protection hidden="1"/>
    </xf>
    <xf numFmtId="164" fontId="56" fillId="6" borderId="7" xfId="5" applyFont="1" applyFill="1" applyBorder="1" applyAlignment="1" applyProtection="1">
      <alignment horizontal="center"/>
      <protection hidden="1"/>
    </xf>
    <xf numFmtId="0" fontId="6" fillId="10" borderId="0" xfId="0" applyFont="1" applyFill="1" applyProtection="1">
      <protection hidden="1"/>
    </xf>
    <xf numFmtId="40" fontId="10" fillId="11" borderId="24" xfId="0" applyNumberFormat="1" applyFont="1" applyFill="1" applyBorder="1" applyProtection="1">
      <protection hidden="1"/>
    </xf>
    <xf numFmtId="40" fontId="51" fillId="0" borderId="56" xfId="0" applyNumberFormat="1" applyFont="1" applyBorder="1" applyProtection="1">
      <protection hidden="1"/>
    </xf>
    <xf numFmtId="167" fontId="14" fillId="11" borderId="1" xfId="0" applyNumberFormat="1" applyFont="1" applyFill="1" applyBorder="1" applyAlignment="1" applyProtection="1">
      <alignment horizontal="center"/>
      <protection hidden="1"/>
    </xf>
    <xf numFmtId="40" fontId="14" fillId="11" borderId="0" xfId="0" applyNumberFormat="1" applyFont="1" applyFill="1" applyAlignment="1" applyProtection="1">
      <alignment horizontal="center" vertical="center" wrapText="1"/>
      <protection hidden="1"/>
    </xf>
    <xf numFmtId="0" fontId="13" fillId="11" borderId="10" xfId="0" applyFont="1" applyFill="1" applyBorder="1" applyAlignment="1" applyProtection="1">
      <alignment horizontal="center" vertical="center"/>
      <protection hidden="1"/>
    </xf>
    <xf numFmtId="164" fontId="14" fillId="11" borderId="10" xfId="5"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166" fontId="14" fillId="11" borderId="2" xfId="0" applyNumberFormat="1" applyFont="1" applyFill="1" applyBorder="1" applyAlignment="1" applyProtection="1">
      <alignment horizontal="center" vertical="center"/>
      <protection hidden="1"/>
    </xf>
    <xf numFmtId="0" fontId="5" fillId="13" borderId="0" xfId="0" applyFont="1" applyFill="1" applyProtection="1">
      <protection hidden="1"/>
    </xf>
    <xf numFmtId="0" fontId="5" fillId="10" borderId="27" xfId="0" applyFont="1" applyFill="1" applyBorder="1" applyProtection="1">
      <protection hidden="1"/>
    </xf>
    <xf numFmtId="0" fontId="9" fillId="10" borderId="25" xfId="0" applyFont="1" applyFill="1" applyBorder="1" applyAlignment="1" applyProtection="1">
      <alignment horizontal="right"/>
      <protection hidden="1"/>
    </xf>
    <xf numFmtId="0" fontId="50" fillId="10" borderId="25" xfId="0" applyFont="1" applyFill="1" applyBorder="1" applyAlignment="1" applyProtection="1">
      <alignment horizontal="right"/>
      <protection hidden="1"/>
    </xf>
    <xf numFmtId="40" fontId="51" fillId="0" borderId="63" xfId="0" applyNumberFormat="1" applyFont="1" applyBorder="1" applyProtection="1">
      <protection hidden="1"/>
    </xf>
    <xf numFmtId="167" fontId="14" fillId="11" borderId="3" xfId="0" applyNumberFormat="1" applyFont="1" applyFill="1" applyBorder="1" applyAlignment="1" applyProtection="1">
      <alignment horizontal="center"/>
      <protection hidden="1"/>
    </xf>
    <xf numFmtId="0" fontId="13" fillId="11" borderId="0" xfId="0" applyFont="1" applyFill="1" applyAlignment="1" applyProtection="1">
      <alignment horizontal="center" vertical="center" wrapText="1"/>
      <protection hidden="1"/>
    </xf>
    <xf numFmtId="0" fontId="14" fillId="11" borderId="0" xfId="0" applyFont="1" applyFill="1" applyAlignment="1" applyProtection="1">
      <alignment horizontal="center" vertical="center"/>
      <protection hidden="1"/>
    </xf>
    <xf numFmtId="164" fontId="13" fillId="11" borderId="0" xfId="5" applyFont="1" applyFill="1" applyBorder="1" applyAlignment="1" applyProtection="1">
      <alignment horizontal="center" vertical="center"/>
      <protection hidden="1"/>
    </xf>
    <xf numFmtId="0" fontId="13" fillId="11" borderId="0" xfId="0" applyFont="1" applyFill="1" applyAlignment="1" applyProtection="1">
      <alignment horizontal="center" vertical="center"/>
      <protection hidden="1"/>
    </xf>
    <xf numFmtId="166" fontId="14" fillId="11" borderId="4" xfId="0" applyNumberFormat="1" applyFont="1" applyFill="1" applyBorder="1" applyAlignment="1" applyProtection="1">
      <alignment horizontal="center" vertical="center"/>
      <protection hidden="1"/>
    </xf>
    <xf numFmtId="0" fontId="22" fillId="6" borderId="62" xfId="0" applyFont="1" applyFill="1" applyBorder="1" applyAlignment="1" applyProtection="1">
      <alignment horizontal="center" vertical="center"/>
      <protection hidden="1"/>
    </xf>
    <xf numFmtId="0" fontId="14" fillId="11" borderId="0" xfId="0" applyFont="1" applyFill="1" applyAlignment="1" applyProtection="1">
      <alignment horizontal="center" vertical="center" wrapText="1"/>
      <protection hidden="1"/>
    </xf>
    <xf numFmtId="0" fontId="10" fillId="10" borderId="0" xfId="0" applyFont="1" applyFill="1" applyProtection="1">
      <protection hidden="1"/>
    </xf>
    <xf numFmtId="40" fontId="10" fillId="11" borderId="3" xfId="0" applyNumberFormat="1" applyFont="1" applyFill="1" applyBorder="1" applyProtection="1">
      <protection hidden="1"/>
    </xf>
    <xf numFmtId="164" fontId="14" fillId="11" borderId="0" xfId="5" applyFont="1" applyFill="1" applyBorder="1" applyAlignment="1" applyProtection="1">
      <alignment horizontal="center" vertical="center"/>
      <protection hidden="1"/>
    </xf>
    <xf numFmtId="0" fontId="42" fillId="11" borderId="0" xfId="0" applyFont="1" applyFill="1" applyAlignment="1" applyProtection="1">
      <alignment horizontal="center" vertical="center" wrapText="1"/>
      <protection hidden="1"/>
    </xf>
    <xf numFmtId="0" fontId="22" fillId="6" borderId="80" xfId="0" applyFont="1" applyFill="1" applyBorder="1" applyAlignment="1" applyProtection="1">
      <alignment horizontal="center" vertical="center"/>
      <protection hidden="1"/>
    </xf>
    <xf numFmtId="165" fontId="37" fillId="11" borderId="10" xfId="6" applyFont="1" applyFill="1" applyBorder="1" applyAlignment="1" applyProtection="1">
      <alignment horizontal="left"/>
      <protection hidden="1"/>
    </xf>
    <xf numFmtId="0" fontId="7" fillId="10" borderId="81" xfId="0" applyFont="1" applyFill="1" applyBorder="1" applyAlignment="1" applyProtection="1">
      <alignment horizontal="center"/>
      <protection hidden="1"/>
    </xf>
    <xf numFmtId="0" fontId="54" fillId="10" borderId="0" xfId="0" applyFont="1" applyFill="1" applyAlignment="1" applyProtection="1">
      <alignment vertical="center" wrapText="1"/>
      <protection hidden="1"/>
    </xf>
    <xf numFmtId="40" fontId="42" fillId="11" borderId="0" xfId="0" applyNumberFormat="1" applyFont="1" applyFill="1" applyAlignment="1" applyProtection="1">
      <alignment horizontal="center" vertical="center" wrapText="1"/>
      <protection hidden="1"/>
    </xf>
    <xf numFmtId="0" fontId="53" fillId="6" borderId="60" xfId="0" applyFont="1" applyFill="1" applyBorder="1" applyAlignment="1" applyProtection="1">
      <alignment vertical="center"/>
      <protection hidden="1"/>
    </xf>
    <xf numFmtId="40" fontId="53" fillId="6" borderId="62" xfId="0" applyNumberFormat="1" applyFont="1" applyFill="1" applyBorder="1" applyAlignment="1" applyProtection="1">
      <alignment horizontal="center"/>
      <protection hidden="1"/>
    </xf>
    <xf numFmtId="40" fontId="51" fillId="0" borderId="55" xfId="0" applyNumberFormat="1" applyFont="1" applyBorder="1" applyAlignment="1" applyProtection="1">
      <alignment horizontal="left" vertical="center"/>
      <protection hidden="1"/>
    </xf>
    <xf numFmtId="167" fontId="13" fillId="11" borderId="3" xfId="0" applyNumberFormat="1" applyFont="1" applyFill="1" applyBorder="1" applyAlignment="1" applyProtection="1">
      <alignment horizontal="center"/>
      <protection hidden="1"/>
    </xf>
    <xf numFmtId="166" fontId="13" fillId="11" borderId="4" xfId="0" applyNumberFormat="1" applyFont="1" applyFill="1" applyBorder="1" applyAlignment="1" applyProtection="1">
      <alignment horizontal="center" vertical="center"/>
      <protection hidden="1"/>
    </xf>
    <xf numFmtId="40" fontId="51" fillId="0" borderId="68" xfId="0" applyNumberFormat="1" applyFont="1" applyBorder="1" applyAlignment="1" applyProtection="1">
      <alignment horizontal="center" vertical="center"/>
      <protection hidden="1"/>
    </xf>
    <xf numFmtId="40" fontId="51" fillId="0" borderId="69" xfId="0" applyNumberFormat="1" applyFont="1" applyBorder="1" applyAlignment="1" applyProtection="1">
      <alignment horizontal="left" vertical="center"/>
      <protection hidden="1"/>
    </xf>
    <xf numFmtId="40" fontId="37" fillId="11" borderId="26" xfId="0" applyNumberFormat="1" applyFont="1" applyFill="1" applyBorder="1" applyProtection="1">
      <protection hidden="1"/>
    </xf>
    <xf numFmtId="40" fontId="38" fillId="11" borderId="54" xfId="0" applyNumberFormat="1" applyFont="1" applyFill="1" applyBorder="1" applyProtection="1">
      <protection hidden="1"/>
    </xf>
    <xf numFmtId="0" fontId="53" fillId="6" borderId="59" xfId="0" applyFont="1" applyFill="1" applyBorder="1" applyAlignment="1" applyProtection="1">
      <alignment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25" fillId="8" borderId="37" xfId="0" applyFont="1" applyFill="1" applyBorder="1" applyAlignment="1" applyProtection="1">
      <alignment horizontal="center" vertical="center"/>
      <protection hidden="1"/>
    </xf>
    <xf numFmtId="167" fontId="43" fillId="0" borderId="15" xfId="0" applyNumberFormat="1" applyFont="1" applyBorder="1" applyAlignment="1" applyProtection="1">
      <alignment horizontal="center" vertical="center"/>
      <protection hidden="1"/>
    </xf>
    <xf numFmtId="0" fontId="44" fillId="0" borderId="21" xfId="0" applyFont="1" applyBorder="1" applyAlignment="1" applyProtection="1">
      <alignment horizontal="center" vertical="center" wrapText="1"/>
      <protection hidden="1"/>
    </xf>
    <xf numFmtId="0" fontId="43" fillId="0" borderId="21" xfId="0" applyFont="1" applyBorder="1" applyAlignment="1" applyProtection="1">
      <alignment horizontal="center" vertical="center"/>
      <protection hidden="1"/>
    </xf>
    <xf numFmtId="164" fontId="43" fillId="0" borderId="21" xfId="5" applyFont="1" applyFill="1" applyBorder="1" applyAlignment="1" applyProtection="1">
      <alignment horizontal="center" vertical="center"/>
      <protection hidden="1"/>
    </xf>
    <xf numFmtId="14" fontId="43" fillId="0" borderId="16" xfId="0" applyNumberFormat="1" applyFont="1" applyBorder="1" applyAlignment="1" applyProtection="1">
      <alignment horizontal="center" vertical="center"/>
      <protection hidden="1"/>
    </xf>
    <xf numFmtId="167" fontId="43" fillId="0" borderId="17" xfId="0" applyNumberFormat="1" applyFont="1" applyBorder="1" applyAlignment="1" applyProtection="1">
      <alignment horizontal="center" vertical="center"/>
      <protection hidden="1"/>
    </xf>
    <xf numFmtId="0" fontId="44" fillId="0" borderId="13" xfId="0" applyFont="1" applyBorder="1" applyAlignment="1" applyProtection="1">
      <alignment horizontal="center" vertical="center" wrapText="1"/>
      <protection hidden="1"/>
    </xf>
    <xf numFmtId="0" fontId="43" fillId="0" borderId="13" xfId="0" quotePrefix="1" applyFont="1" applyBorder="1" applyAlignment="1" applyProtection="1">
      <alignment horizontal="center" vertical="center"/>
      <protection hidden="1"/>
    </xf>
    <xf numFmtId="164" fontId="43" fillId="0" borderId="13" xfId="5" applyFont="1" applyFill="1" applyBorder="1" applyAlignment="1" applyProtection="1">
      <alignment horizontal="center" vertical="center"/>
      <protection hidden="1"/>
    </xf>
    <xf numFmtId="0" fontId="43" fillId="0" borderId="13" xfId="0" applyFont="1" applyBorder="1" applyAlignment="1" applyProtection="1">
      <alignment horizontal="center" vertical="center"/>
      <protection hidden="1"/>
    </xf>
    <xf numFmtId="14" fontId="43" fillId="0" borderId="18" xfId="0" applyNumberFormat="1" applyFont="1" applyBorder="1" applyAlignment="1" applyProtection="1">
      <alignment horizontal="center" vertical="center"/>
      <protection hidden="1"/>
    </xf>
    <xf numFmtId="0" fontId="0" fillId="10" borderId="14" xfId="0" applyFill="1" applyBorder="1" applyProtection="1">
      <protection hidden="1"/>
    </xf>
    <xf numFmtId="167" fontId="43" fillId="0" borderId="19" xfId="0" applyNumberFormat="1" applyFont="1" applyBorder="1" applyAlignment="1" applyProtection="1">
      <alignment horizontal="center" vertical="center"/>
      <protection hidden="1"/>
    </xf>
    <xf numFmtId="0" fontId="44" fillId="0" borderId="22" xfId="0" applyFont="1" applyBorder="1" applyAlignment="1" applyProtection="1">
      <alignment horizontal="center" vertical="center" wrapText="1"/>
      <protection hidden="1"/>
    </xf>
    <xf numFmtId="0" fontId="43" fillId="0" borderId="22" xfId="0" applyFont="1" applyBorder="1" applyAlignment="1" applyProtection="1">
      <alignment horizontal="center" vertical="center"/>
      <protection hidden="1"/>
    </xf>
    <xf numFmtId="164" fontId="43" fillId="0" borderId="22" xfId="5" applyFont="1" applyFill="1" applyBorder="1" applyAlignment="1" applyProtection="1">
      <alignment horizontal="center" vertical="center"/>
      <protection hidden="1"/>
    </xf>
    <xf numFmtId="166" fontId="43" fillId="0" borderId="20" xfId="0" applyNumberFormat="1" applyFont="1" applyBorder="1" applyAlignment="1" applyProtection="1">
      <alignment horizontal="center" vertical="center"/>
      <protection hidden="1"/>
    </xf>
    <xf numFmtId="167" fontId="14" fillId="10" borderId="53" xfId="0" applyNumberFormat="1" applyFont="1" applyFill="1" applyBorder="1" applyAlignment="1" applyProtection="1">
      <alignment horizontal="center"/>
      <protection hidden="1"/>
    </xf>
    <xf numFmtId="0" fontId="14" fillId="10" borderId="53" xfId="0" applyFont="1" applyFill="1" applyBorder="1" applyAlignment="1" applyProtection="1">
      <alignment horizontal="center" vertical="center"/>
      <protection hidden="1"/>
    </xf>
    <xf numFmtId="164" fontId="14" fillId="10" borderId="53" xfId="5" applyFont="1" applyFill="1" applyBorder="1" applyAlignment="1" applyProtection="1">
      <alignment horizontal="center" vertical="center"/>
      <protection hidden="1"/>
    </xf>
    <xf numFmtId="0" fontId="13" fillId="10" borderId="53" xfId="0" applyFont="1" applyFill="1" applyBorder="1" applyAlignment="1" applyProtection="1">
      <alignment horizontal="center" vertical="center"/>
      <protection hidden="1"/>
    </xf>
    <xf numFmtId="166" fontId="14" fillId="10" borderId="53" xfId="0" applyNumberFormat="1" applyFont="1" applyFill="1" applyBorder="1" applyAlignment="1" applyProtection="1">
      <alignment horizontal="center" vertical="center"/>
      <protection hidden="1"/>
    </xf>
    <xf numFmtId="0" fontId="50" fillId="10" borderId="32" xfId="0" applyFont="1" applyFill="1" applyBorder="1" applyAlignment="1" applyProtection="1">
      <alignment horizontal="right"/>
      <protection hidden="1"/>
    </xf>
    <xf numFmtId="40" fontId="37" fillId="11" borderId="58" xfId="0" applyNumberFormat="1" applyFont="1" applyFill="1" applyBorder="1" applyProtection="1">
      <protection hidden="1"/>
    </xf>
    <xf numFmtId="40" fontId="51" fillId="11" borderId="64" xfId="0" applyNumberFormat="1" applyFont="1" applyFill="1" applyBorder="1" applyProtection="1">
      <protection hidden="1"/>
    </xf>
    <xf numFmtId="16" fontId="39" fillId="10" borderId="0" xfId="0" applyNumberFormat="1" applyFont="1" applyFill="1" applyProtection="1">
      <protection hidden="1"/>
    </xf>
    <xf numFmtId="0" fontId="14" fillId="10" borderId="0" xfId="0" applyFont="1" applyFill="1" applyAlignment="1" applyProtection="1">
      <alignment horizontal="center" vertical="center"/>
      <protection hidden="1"/>
    </xf>
    <xf numFmtId="164" fontId="14" fillId="10" borderId="0" xfId="5" applyFont="1" applyFill="1" applyBorder="1" applyAlignment="1" applyProtection="1">
      <alignment horizontal="center" vertical="center"/>
      <protection hidden="1"/>
    </xf>
    <xf numFmtId="0" fontId="13" fillId="10" borderId="0" xfId="0" applyFont="1" applyFill="1" applyAlignment="1" applyProtection="1">
      <alignment horizontal="center" vertical="center"/>
      <protection hidden="1"/>
    </xf>
    <xf numFmtId="14" fontId="14" fillId="10" borderId="0" xfId="0" applyNumberFormat="1" applyFont="1" applyFill="1" applyAlignment="1" applyProtection="1">
      <alignment horizontal="center" vertical="center"/>
      <protection hidden="1"/>
    </xf>
    <xf numFmtId="0" fontId="50" fillId="10" borderId="10" xfId="0" applyFont="1" applyFill="1" applyBorder="1" applyAlignment="1" applyProtection="1">
      <alignment horizontal="right"/>
      <protection hidden="1"/>
    </xf>
    <xf numFmtId="40" fontId="51" fillId="0" borderId="55" xfId="0" applyNumberFormat="1" applyFont="1" applyBorder="1" applyAlignment="1" applyProtection="1">
      <alignment horizontal="center" vertical="center"/>
      <protection hidden="1"/>
    </xf>
    <xf numFmtId="0" fontId="0" fillId="10" borderId="0" xfId="0" applyFill="1" applyAlignment="1" applyProtection="1">
      <alignment horizontal="right" vertical="top"/>
      <protection hidden="1"/>
    </xf>
    <xf numFmtId="167" fontId="13" fillId="10" borderId="0" xfId="0" applyNumberFormat="1" applyFont="1" applyFill="1" applyAlignment="1" applyProtection="1">
      <alignment horizontal="center"/>
      <protection hidden="1"/>
    </xf>
    <xf numFmtId="164" fontId="13" fillId="10" borderId="0" xfId="5" applyFont="1" applyFill="1" applyBorder="1" applyAlignment="1" applyProtection="1">
      <alignment horizontal="center" vertical="center"/>
      <protection hidden="1"/>
    </xf>
    <xf numFmtId="14" fontId="13" fillId="10" borderId="0" xfId="0" applyNumberFormat="1" applyFont="1" applyFill="1" applyAlignment="1" applyProtection="1">
      <alignment horizontal="center" vertical="center"/>
      <protection hidden="1"/>
    </xf>
    <xf numFmtId="40" fontId="51" fillId="0" borderId="64" xfId="0" applyNumberFormat="1" applyFont="1" applyBorder="1" applyAlignment="1" applyProtection="1">
      <alignment horizontal="center" vertical="center"/>
      <protection hidden="1"/>
    </xf>
    <xf numFmtId="167" fontId="14" fillId="10" borderId="0" xfId="0" applyNumberFormat="1" applyFont="1" applyFill="1" applyAlignment="1" applyProtection="1">
      <alignment horizontal="center"/>
      <protection hidden="1"/>
    </xf>
    <xf numFmtId="0" fontId="0" fillId="10" borderId="0" xfId="0" applyFill="1" applyAlignment="1" applyProtection="1">
      <alignment horizontal="left" vertical="top"/>
      <protection hidden="1"/>
    </xf>
    <xf numFmtId="0" fontId="62" fillId="3" borderId="82" xfId="0" applyFont="1" applyFill="1" applyBorder="1" applyAlignment="1" applyProtection="1">
      <alignment vertical="top"/>
      <protection locked="0"/>
    </xf>
    <xf numFmtId="0" fontId="10" fillId="15" borderId="7" xfId="0" applyFont="1" applyFill="1" applyBorder="1" applyAlignment="1" applyProtection="1">
      <alignment horizontal="left"/>
      <protection hidden="1"/>
    </xf>
    <xf numFmtId="0" fontId="10" fillId="15" borderId="23" xfId="0" applyFont="1" applyFill="1" applyBorder="1" applyAlignment="1" applyProtection="1">
      <alignment horizontal="left"/>
      <protection hidden="1"/>
    </xf>
    <xf numFmtId="0" fontId="10" fillId="15" borderId="6" xfId="0" applyFont="1" applyFill="1" applyBorder="1" applyAlignment="1" applyProtection="1">
      <alignment horizontal="left"/>
      <protection hidden="1"/>
    </xf>
    <xf numFmtId="0" fontId="10" fillId="15" borderId="8" xfId="0" applyFont="1" applyFill="1" applyBorder="1" applyAlignment="1" applyProtection="1">
      <alignment horizontal="left"/>
      <protection hidden="1"/>
    </xf>
    <xf numFmtId="0" fontId="28" fillId="3" borderId="0" xfId="0" applyFont="1" applyFill="1" applyProtection="1">
      <protection locked="0"/>
    </xf>
    <xf numFmtId="0" fontId="66" fillId="13" borderId="0" xfId="0" applyFont="1" applyFill="1" applyAlignment="1" applyProtection="1">
      <alignment horizontal="center" vertical="center"/>
      <protection hidden="1"/>
    </xf>
    <xf numFmtId="0" fontId="10" fillId="16" borderId="7" xfId="0" applyFont="1" applyFill="1" applyBorder="1" applyAlignment="1">
      <alignment horizontal="left"/>
    </xf>
    <xf numFmtId="0" fontId="10" fillId="16" borderId="83" xfId="0" applyFont="1" applyFill="1" applyBorder="1" applyAlignment="1">
      <alignment horizontal="left"/>
    </xf>
    <xf numFmtId="0" fontId="15" fillId="10" borderId="4" xfId="0" applyFont="1" applyFill="1" applyBorder="1" applyAlignment="1" applyProtection="1">
      <alignment vertical="center" wrapText="1"/>
      <protection hidden="1"/>
    </xf>
    <xf numFmtId="0" fontId="70" fillId="10" borderId="0" xfId="0" applyFont="1" applyFill="1" applyAlignment="1" applyProtection="1">
      <alignment vertical="top"/>
      <protection hidden="1"/>
    </xf>
    <xf numFmtId="0" fontId="64" fillId="14" borderId="11" xfId="8" applyFont="1" applyBorder="1" applyAlignment="1" applyProtection="1">
      <alignment horizontal="center" vertical="center"/>
      <protection hidden="1"/>
    </xf>
    <xf numFmtId="40" fontId="56" fillId="11" borderId="5" xfId="0" applyNumberFormat="1" applyFont="1" applyFill="1" applyBorder="1" applyProtection="1">
      <protection hidden="1"/>
    </xf>
    <xf numFmtId="0" fontId="64" fillId="10" borderId="11" xfId="8" applyFont="1" applyFill="1" applyBorder="1" applyAlignment="1" applyProtection="1">
      <alignment horizontal="center" vertical="center"/>
      <protection hidden="1"/>
    </xf>
    <xf numFmtId="9" fontId="74" fillId="14" borderId="0" xfId="11" applyFont="1" applyFill="1" applyAlignment="1" applyProtection="1">
      <alignment horizontal="center" vertical="center"/>
      <protection hidden="1"/>
    </xf>
    <xf numFmtId="0" fontId="76" fillId="10" borderId="0" xfId="0" applyFont="1" applyFill="1" applyAlignment="1" applyProtection="1">
      <alignment vertical="center" wrapText="1"/>
      <protection hidden="1"/>
    </xf>
    <xf numFmtId="0" fontId="39" fillId="10" borderId="0" xfId="0" applyFont="1" applyFill="1" applyProtection="1">
      <protection hidden="1"/>
    </xf>
    <xf numFmtId="167" fontId="77" fillId="10" borderId="0" xfId="0" applyNumberFormat="1" applyFont="1" applyFill="1" applyAlignment="1" applyProtection="1">
      <alignment horizontal="center"/>
      <protection hidden="1"/>
    </xf>
    <xf numFmtId="0" fontId="47" fillId="3" borderId="0" xfId="0" applyFont="1" applyFill="1" applyAlignment="1">
      <alignment horizontal="center" vertical="center"/>
    </xf>
    <xf numFmtId="0" fontId="22" fillId="6" borderId="61" xfId="0" applyFont="1" applyFill="1" applyBorder="1" applyAlignment="1">
      <alignment horizontal="center" vertical="center"/>
    </xf>
    <xf numFmtId="0" fontId="49" fillId="7" borderId="0" xfId="0" applyFont="1" applyFill="1" applyAlignment="1">
      <alignment horizontal="center" vertical="center"/>
    </xf>
    <xf numFmtId="0" fontId="62" fillId="3" borderId="0" xfId="0" applyFont="1" applyFill="1" applyAlignment="1">
      <alignment horizontal="left" vertical="top" wrapText="1"/>
    </xf>
    <xf numFmtId="0" fontId="25" fillId="8" borderId="45" xfId="0" applyFont="1" applyFill="1" applyBorder="1" applyAlignment="1" applyProtection="1">
      <alignment horizontal="center" vertical="center"/>
      <protection locked="0"/>
    </xf>
    <xf numFmtId="0" fontId="6" fillId="2" borderId="0" xfId="0" applyFont="1" applyFill="1"/>
    <xf numFmtId="0" fontId="5" fillId="2" borderId="0" xfId="0" applyFont="1" applyFill="1"/>
    <xf numFmtId="0" fontId="5" fillId="2" borderId="27" xfId="0" applyFont="1" applyFill="1" applyBorder="1"/>
    <xf numFmtId="0" fontId="10" fillId="2" borderId="0" xfId="0" applyFont="1" applyFill="1"/>
    <xf numFmtId="0" fontId="4" fillId="2" borderId="0" xfId="0" applyFont="1" applyFill="1"/>
    <xf numFmtId="0" fontId="7" fillId="3" borderId="0" xfId="0" applyFont="1" applyFill="1" applyAlignment="1">
      <alignment horizontal="center"/>
    </xf>
    <xf numFmtId="40" fontId="51" fillId="4" borderId="63" xfId="0" applyNumberFormat="1" applyFont="1" applyFill="1" applyBorder="1"/>
    <xf numFmtId="0" fontId="4" fillId="9" borderId="0" xfId="0" applyFont="1" applyFill="1"/>
    <xf numFmtId="0" fontId="48" fillId="2" borderId="0" xfId="0" applyFont="1" applyFill="1" applyAlignment="1">
      <alignment horizontal="center" vertical="center"/>
    </xf>
    <xf numFmtId="0" fontId="5" fillId="0" borderId="0" xfId="0" applyFont="1"/>
    <xf numFmtId="0" fontId="49" fillId="3" borderId="0" xfId="0" applyFont="1" applyFill="1" applyAlignment="1">
      <alignment horizontal="center" vertical="center"/>
    </xf>
    <xf numFmtId="0" fontId="0" fillId="3" borderId="0" xfId="0" applyFill="1"/>
    <xf numFmtId="0" fontId="50" fillId="0" borderId="25" xfId="0" applyFont="1" applyBorder="1" applyAlignment="1" applyProtection="1">
      <alignment horizontal="right"/>
      <protection locked="0"/>
    </xf>
    <xf numFmtId="0" fontId="25" fillId="8" borderId="37" xfId="0" applyFont="1" applyFill="1" applyBorder="1" applyAlignment="1" applyProtection="1">
      <alignment horizontal="center" vertical="center"/>
      <protection locked="0"/>
    </xf>
    <xf numFmtId="40" fontId="11" fillId="6" borderId="62" xfId="0" applyNumberFormat="1" applyFont="1" applyFill="1" applyBorder="1" applyAlignment="1" applyProtection="1">
      <alignment horizontal="center"/>
      <protection locked="0"/>
    </xf>
    <xf numFmtId="0" fontId="22" fillId="6" borderId="61"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49" fillId="7" borderId="0" xfId="0" applyFont="1" applyFill="1" applyAlignment="1" applyProtection="1">
      <alignment horizontal="center" vertical="center"/>
      <protection locked="0"/>
    </xf>
    <xf numFmtId="0" fontId="10" fillId="7" borderId="8" xfId="0" applyFont="1" applyFill="1" applyBorder="1" applyAlignment="1" applyProtection="1">
      <alignment horizontal="left"/>
      <protection locked="0"/>
    </xf>
    <xf numFmtId="0" fontId="50" fillId="0" borderId="32" xfId="0" applyFont="1" applyBorder="1" applyAlignment="1" applyProtection="1">
      <alignment horizontal="right"/>
      <protection locked="0"/>
    </xf>
    <xf numFmtId="0" fontId="0" fillId="2" borderId="0" xfId="0" applyFill="1" applyAlignment="1">
      <alignment horizontal="left" vertical="top"/>
    </xf>
    <xf numFmtId="0" fontId="49" fillId="2" borderId="0" xfId="0" applyFont="1" applyFill="1" applyAlignment="1">
      <alignment horizontal="center" vertical="center"/>
    </xf>
    <xf numFmtId="0" fontId="45" fillId="2" borderId="0" xfId="0" applyFont="1" applyFill="1" applyAlignment="1">
      <alignment horizontal="left" vertical="top" indent="2"/>
    </xf>
    <xf numFmtId="0" fontId="0" fillId="3" borderId="0" xfId="0" applyFill="1" applyAlignment="1">
      <alignment horizontal="left" vertical="top"/>
    </xf>
    <xf numFmtId="0" fontId="9" fillId="3" borderId="0" xfId="0" applyFont="1" applyFill="1" applyAlignment="1">
      <alignment horizontal="left" vertical="top"/>
    </xf>
    <xf numFmtId="0" fontId="27" fillId="8" borderId="0" xfId="0" applyFont="1" applyFill="1" applyAlignment="1" applyProtection="1">
      <alignment vertical="center" wrapText="1"/>
      <protection locked="0"/>
    </xf>
    <xf numFmtId="0" fontId="31" fillId="7" borderId="45" xfId="0" applyFont="1" applyFill="1" applyBorder="1" applyAlignment="1" applyProtection="1">
      <alignment horizontal="left" vertical="center" wrapText="1" indent="1"/>
      <protection locked="0"/>
    </xf>
    <xf numFmtId="0" fontId="26" fillId="8" borderId="0" xfId="0" applyFont="1" applyFill="1" applyAlignment="1" applyProtection="1">
      <alignment vertical="center" wrapText="1"/>
      <protection locked="0"/>
    </xf>
    <xf numFmtId="0" fontId="80" fillId="2" borderId="0" xfId="0" applyFont="1" applyFill="1" applyAlignment="1">
      <alignment horizontal="center" vertical="top" wrapText="1"/>
    </xf>
    <xf numFmtId="0" fontId="1" fillId="2" borderId="0" xfId="0" applyFont="1" applyFill="1" applyAlignment="1">
      <alignment horizontal="center" vertical="top" wrapText="1"/>
    </xf>
    <xf numFmtId="0" fontId="82" fillId="3" borderId="45" xfId="0" applyFont="1" applyFill="1" applyBorder="1" applyAlignment="1" applyProtection="1">
      <alignment horizontal="left" vertical="center" wrapText="1" indent="1"/>
      <protection locked="0"/>
    </xf>
    <xf numFmtId="167" fontId="21" fillId="6" borderId="7" xfId="0" applyNumberFormat="1" applyFont="1" applyFill="1" applyBorder="1" applyAlignment="1">
      <alignment horizontal="center"/>
    </xf>
    <xf numFmtId="0" fontId="21" fillId="6" borderId="7" xfId="0" applyFont="1" applyFill="1" applyBorder="1" applyAlignment="1">
      <alignment horizontal="center"/>
    </xf>
    <xf numFmtId="164" fontId="21" fillId="6" borderId="7" xfId="5" applyFont="1" applyFill="1" applyBorder="1" applyAlignment="1" applyProtection="1">
      <alignment horizontal="center"/>
    </xf>
    <xf numFmtId="40" fontId="14" fillId="0" borderId="0" xfId="0" applyNumberFormat="1" applyFont="1" applyAlignment="1">
      <alignment horizontal="center" vertical="center" wrapText="1"/>
    </xf>
    <xf numFmtId="0" fontId="13" fillId="0" borderId="10" xfId="0" applyFont="1" applyBorder="1" applyAlignment="1">
      <alignment horizontal="center" vertical="center"/>
    </xf>
    <xf numFmtId="164" fontId="14" fillId="0" borderId="10" xfId="5" applyFont="1" applyFill="1" applyBorder="1" applyAlignment="1" applyProtection="1">
      <alignment horizontal="center" vertical="center"/>
    </xf>
    <xf numFmtId="0" fontId="14" fillId="0" borderId="10" xfId="0" applyFont="1" applyBorder="1" applyAlignment="1">
      <alignment horizontal="center" vertical="center"/>
    </xf>
    <xf numFmtId="166" fontId="14" fillId="0" borderId="2" xfId="0" applyNumberFormat="1" applyFont="1" applyBorder="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center" vertical="center"/>
    </xf>
    <xf numFmtId="164" fontId="13" fillId="0" borderId="0" xfId="5" applyFont="1" applyFill="1" applyBorder="1" applyAlignment="1" applyProtection="1">
      <alignment horizontal="center" vertical="center"/>
    </xf>
    <xf numFmtId="0" fontId="13" fillId="0" borderId="0" xfId="0" applyFont="1" applyAlignment="1">
      <alignment horizontal="center" vertical="center"/>
    </xf>
    <xf numFmtId="166" fontId="14" fillId="0" borderId="4" xfId="0" applyNumberFormat="1" applyFont="1" applyBorder="1" applyAlignment="1">
      <alignment horizontal="center" vertical="center"/>
    </xf>
    <xf numFmtId="0" fontId="14" fillId="0" borderId="0" xfId="0" applyFont="1" applyAlignment="1">
      <alignment horizontal="center" vertical="center" wrapText="1"/>
    </xf>
    <xf numFmtId="164" fontId="14" fillId="0" borderId="0" xfId="5" applyFont="1" applyFill="1" applyBorder="1" applyAlignment="1" applyProtection="1">
      <alignment horizontal="center" vertical="center"/>
    </xf>
    <xf numFmtId="0" fontId="42" fillId="0" borderId="0" xfId="0" applyFont="1" applyAlignment="1">
      <alignment horizontal="center" vertical="center" wrapText="1"/>
    </xf>
    <xf numFmtId="40" fontId="42" fillId="0" borderId="0" xfId="0" applyNumberFormat="1" applyFont="1" applyAlignment="1">
      <alignment horizontal="center" vertical="center" wrapText="1"/>
    </xf>
    <xf numFmtId="166" fontId="13" fillId="0" borderId="4" xfId="0" applyNumberFormat="1" applyFont="1" applyBorder="1" applyAlignment="1">
      <alignment horizontal="center" vertical="center"/>
    </xf>
    <xf numFmtId="14" fontId="14" fillId="0" borderId="1" xfId="0" applyNumberFormat="1" applyFont="1" applyBorder="1" applyAlignment="1">
      <alignment horizontal="center"/>
    </xf>
    <xf numFmtId="14" fontId="14" fillId="0" borderId="3" xfId="0" applyNumberFormat="1" applyFont="1" applyBorder="1" applyAlignment="1">
      <alignment horizontal="center"/>
    </xf>
    <xf numFmtId="14" fontId="13" fillId="0" borderId="3" xfId="0" applyNumberFormat="1" applyFont="1" applyBorder="1" applyAlignment="1">
      <alignment horizontal="center"/>
    </xf>
    <xf numFmtId="14" fontId="43" fillId="0" borderId="72" xfId="0" applyNumberFormat="1" applyFont="1" applyBorder="1" applyAlignment="1" applyProtection="1">
      <alignment horizontal="center"/>
      <protection locked="0"/>
    </xf>
    <xf numFmtId="14" fontId="43" fillId="0" borderId="75" xfId="0" applyNumberFormat="1" applyFont="1" applyBorder="1" applyAlignment="1" applyProtection="1">
      <alignment horizontal="center"/>
      <protection locked="0"/>
    </xf>
    <xf numFmtId="14" fontId="43" fillId="0" borderId="77" xfId="0" applyNumberFormat="1" applyFont="1" applyBorder="1" applyAlignment="1" applyProtection="1">
      <alignment horizontal="center"/>
      <protection locked="0"/>
    </xf>
    <xf numFmtId="0" fontId="22" fillId="6" borderId="60" xfId="0" applyFont="1" applyFill="1" applyBorder="1" applyAlignment="1">
      <alignment horizontal="center" vertical="center"/>
    </xf>
    <xf numFmtId="0" fontId="22" fillId="6" borderId="61" xfId="0" applyFont="1" applyFill="1" applyBorder="1" applyAlignment="1">
      <alignment horizontal="center" vertical="center"/>
    </xf>
    <xf numFmtId="0" fontId="22" fillId="6" borderId="62" xfId="0" applyFont="1" applyFill="1" applyBorder="1" applyAlignment="1">
      <alignment horizontal="center" vertical="center"/>
    </xf>
    <xf numFmtId="0" fontId="0" fillId="2" borderId="32" xfId="0" applyFill="1" applyBorder="1" applyAlignment="1">
      <alignment horizontal="right" vertical="top" wrapText="1"/>
    </xf>
    <xf numFmtId="0" fontId="0" fillId="2" borderId="0" xfId="0" applyFill="1" applyAlignment="1">
      <alignment horizontal="right" vertical="top" wrapText="1"/>
    </xf>
    <xf numFmtId="0" fontId="7" fillId="6" borderId="46" xfId="0" applyFont="1" applyFill="1" applyBorder="1" applyAlignment="1" applyProtection="1">
      <alignment horizontal="center"/>
      <protection locked="0"/>
    </xf>
    <xf numFmtId="0" fontId="7" fillId="6" borderId="47" xfId="0" applyFont="1" applyFill="1" applyBorder="1" applyAlignment="1" applyProtection="1">
      <alignment horizontal="center"/>
      <protection locked="0"/>
    </xf>
    <xf numFmtId="0" fontId="7" fillId="6" borderId="48" xfId="0" applyFont="1" applyFill="1" applyBorder="1" applyAlignment="1" applyProtection="1">
      <alignment horizontal="center"/>
      <protection locked="0"/>
    </xf>
    <xf numFmtId="0" fontId="82" fillId="3" borderId="49" xfId="0" applyFont="1" applyFill="1" applyBorder="1" applyAlignment="1" applyProtection="1">
      <alignment horizontal="left" vertical="center" wrapText="1" indent="1"/>
      <protection locked="0"/>
    </xf>
    <xf numFmtId="0" fontId="82" fillId="3" borderId="50" xfId="0" applyFont="1" applyFill="1" applyBorder="1" applyAlignment="1" applyProtection="1">
      <alignment horizontal="left" vertical="center" wrapText="1" indent="1"/>
      <protection locked="0"/>
    </xf>
    <xf numFmtId="0" fontId="16" fillId="2" borderId="0" xfId="0" applyFont="1" applyFill="1" applyAlignment="1" applyProtection="1">
      <alignment horizontal="center" vertical="center" textRotation="90"/>
      <protection locked="0"/>
    </xf>
    <xf numFmtId="0" fontId="0" fillId="0" borderId="0" xfId="0" applyAlignment="1" applyProtection="1">
      <alignment horizontal="center" vertical="center" textRotation="90"/>
      <protection locked="0"/>
    </xf>
    <xf numFmtId="0" fontId="62" fillId="3" borderId="0" xfId="0" applyFont="1" applyFill="1" applyAlignment="1" applyProtection="1">
      <alignment horizontal="left" vertical="top" wrapText="1"/>
      <protection locked="0"/>
    </xf>
    <xf numFmtId="0" fontId="82" fillId="3" borderId="49" xfId="0" applyFont="1" applyFill="1" applyBorder="1" applyAlignment="1" applyProtection="1">
      <alignment horizontal="left" vertical="center" wrapText="1"/>
      <protection locked="0"/>
    </xf>
    <xf numFmtId="0" fontId="82" fillId="3" borderId="88" xfId="0" applyFont="1" applyFill="1" applyBorder="1" applyAlignment="1" applyProtection="1">
      <alignment horizontal="left" vertical="center" wrapText="1"/>
      <protection locked="0"/>
    </xf>
    <xf numFmtId="0" fontId="82" fillId="3" borderId="50" xfId="0" applyFont="1" applyFill="1" applyBorder="1" applyAlignment="1" applyProtection="1">
      <alignment horizontal="left" vertical="center" wrapText="1"/>
      <protection locked="0"/>
    </xf>
    <xf numFmtId="0" fontId="47" fillId="3" borderId="0" xfId="0" applyFont="1" applyFill="1" applyAlignment="1" applyProtection="1">
      <alignment horizontal="center" vertical="center"/>
      <protection locked="0"/>
    </xf>
    <xf numFmtId="0" fontId="22" fillId="6" borderId="12" xfId="0" applyFont="1" applyFill="1" applyBorder="1" applyAlignment="1" applyProtection="1">
      <alignment horizontal="center" vertical="center" wrapText="1"/>
      <protection locked="0"/>
    </xf>
    <xf numFmtId="0" fontId="22" fillId="6" borderId="8" xfId="0" applyFont="1" applyFill="1" applyBorder="1" applyAlignment="1" applyProtection="1">
      <alignment horizontal="center" vertical="center" wrapText="1"/>
      <protection locked="0"/>
    </xf>
    <xf numFmtId="0" fontId="22" fillId="6" borderId="60" xfId="0" applyFont="1" applyFill="1" applyBorder="1" applyAlignment="1" applyProtection="1">
      <alignment horizontal="center" vertical="center"/>
      <protection locked="0"/>
    </xf>
    <xf numFmtId="0" fontId="22" fillId="6" borderId="61" xfId="0" applyFont="1" applyFill="1" applyBorder="1" applyAlignment="1" applyProtection="1">
      <alignment horizontal="center" vertical="center"/>
      <protection locked="0"/>
    </xf>
    <xf numFmtId="0" fontId="22" fillId="6" borderId="66"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82" fillId="3" borderId="88" xfId="0" applyFont="1" applyFill="1" applyBorder="1" applyAlignment="1" applyProtection="1">
      <alignment horizontal="left" vertical="center" wrapText="1" indent="1"/>
      <protection locked="0"/>
    </xf>
    <xf numFmtId="0" fontId="73" fillId="14" borderId="0" xfId="8" applyFont="1" applyBorder="1" applyAlignment="1" applyProtection="1">
      <alignment horizontal="center" vertical="center"/>
      <protection hidden="1"/>
    </xf>
    <xf numFmtId="0" fontId="73" fillId="14" borderId="11" xfId="8" applyFont="1" applyBorder="1" applyAlignment="1" applyProtection="1">
      <alignment horizontal="center" vertical="center"/>
      <protection hidden="1"/>
    </xf>
    <xf numFmtId="9" fontId="22" fillId="6" borderId="0" xfId="0" applyNumberFormat="1" applyFont="1" applyFill="1" applyAlignment="1" applyProtection="1">
      <alignment horizontal="center" vertical="center" wrapText="1"/>
      <protection hidden="1"/>
    </xf>
    <xf numFmtId="0" fontId="22" fillId="6" borderId="0" xfId="0" applyFont="1" applyFill="1" applyAlignment="1" applyProtection="1">
      <alignment horizontal="center" vertical="center"/>
      <protection hidden="1"/>
    </xf>
    <xf numFmtId="0" fontId="60" fillId="12" borderId="85" xfId="7" applyFont="1" applyBorder="1" applyAlignment="1" applyProtection="1">
      <alignment horizontal="left" vertical="top" wrapText="1" indent="1"/>
      <protection hidden="1"/>
    </xf>
    <xf numFmtId="0" fontId="60" fillId="12" borderId="86" xfId="7" applyFont="1" applyBorder="1" applyAlignment="1" applyProtection="1">
      <alignment horizontal="left" vertical="top" wrapText="1" indent="1"/>
      <protection hidden="1"/>
    </xf>
    <xf numFmtId="0" fontId="60" fillId="12" borderId="87" xfId="7" applyFont="1" applyBorder="1" applyAlignment="1" applyProtection="1">
      <alignment horizontal="left" vertical="top" wrapText="1" indent="1"/>
      <protection hidden="1"/>
    </xf>
    <xf numFmtId="0" fontId="63" fillId="10" borderId="0" xfId="0" applyFont="1" applyFill="1" applyAlignment="1" applyProtection="1">
      <alignment horizontal="center" vertical="center"/>
      <protection hidden="1"/>
    </xf>
    <xf numFmtId="0" fontId="63" fillId="10" borderId="11" xfId="0" applyFont="1" applyFill="1" applyBorder="1" applyAlignment="1" applyProtection="1">
      <alignment horizontal="center" vertical="center"/>
      <protection hidden="1"/>
    </xf>
    <xf numFmtId="1" fontId="65" fillId="14" borderId="10" xfId="6" applyNumberFormat="1" applyFont="1" applyFill="1" applyBorder="1" applyAlignment="1" applyProtection="1">
      <alignment horizontal="center" vertical="center"/>
      <protection hidden="1"/>
    </xf>
    <xf numFmtId="1" fontId="65" fillId="14" borderId="0" xfId="6" applyNumberFormat="1" applyFont="1" applyFill="1" applyAlignment="1" applyProtection="1">
      <alignment horizontal="center" vertical="center"/>
      <protection hidden="1"/>
    </xf>
    <xf numFmtId="0" fontId="73" fillId="14" borderId="0" xfId="8" applyFont="1" applyBorder="1" applyAlignment="1" applyProtection="1">
      <alignment horizontal="center" vertical="center" wrapText="1"/>
      <protection hidden="1"/>
    </xf>
    <xf numFmtId="0" fontId="73" fillId="14" borderId="11" xfId="8" applyFont="1" applyBorder="1" applyAlignment="1" applyProtection="1">
      <alignment horizontal="center" vertical="center" wrapText="1"/>
      <protection hidden="1"/>
    </xf>
    <xf numFmtId="0" fontId="72" fillId="14" borderId="0" xfId="8" applyFont="1" applyAlignment="1" applyProtection="1">
      <alignment horizontal="center" vertical="center"/>
      <protection hidden="1"/>
    </xf>
    <xf numFmtId="0" fontId="71" fillId="10" borderId="0" xfId="0" applyFont="1" applyFill="1" applyAlignment="1" applyProtection="1">
      <alignment horizontal="center" vertical="center" wrapText="1"/>
      <protection hidden="1"/>
    </xf>
    <xf numFmtId="0" fontId="71" fillId="10" borderId="84" xfId="0" applyFont="1" applyFill="1" applyBorder="1" applyAlignment="1" applyProtection="1">
      <alignment horizontal="left" vertical="center" wrapText="1" indent="2"/>
      <protection hidden="1"/>
    </xf>
    <xf numFmtId="0" fontId="71" fillId="10" borderId="0" xfId="0" applyFont="1" applyFill="1" applyAlignment="1" applyProtection="1">
      <alignment horizontal="left" vertical="center" wrapText="1" indent="2"/>
      <protection hidden="1"/>
    </xf>
    <xf numFmtId="0" fontId="70" fillId="10" borderId="0" xfId="0" applyFont="1" applyFill="1" applyAlignment="1" applyProtection="1">
      <alignment horizontal="center" vertical="top" wrapText="1"/>
      <protection hidden="1"/>
    </xf>
    <xf numFmtId="0" fontId="53" fillId="6" borderId="60" xfId="0" applyFont="1" applyFill="1" applyBorder="1" applyAlignment="1" applyProtection="1">
      <alignment horizontal="center"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55" fillId="6" borderId="46" xfId="0" applyFont="1" applyFill="1" applyBorder="1" applyAlignment="1" applyProtection="1">
      <alignment horizontal="center"/>
      <protection hidden="1"/>
    </xf>
    <xf numFmtId="0" fontId="55" fillId="6" borderId="47" xfId="0" applyFont="1" applyFill="1" applyBorder="1" applyAlignment="1" applyProtection="1">
      <alignment horizontal="center"/>
      <protection hidden="1"/>
    </xf>
    <xf numFmtId="0" fontId="55" fillId="6" borderId="48" xfId="0" applyFont="1" applyFill="1" applyBorder="1" applyAlignment="1" applyProtection="1">
      <alignment horizontal="center"/>
      <protection hidden="1"/>
    </xf>
    <xf numFmtId="0" fontId="22" fillId="6" borderId="12" xfId="0" applyFont="1" applyFill="1" applyBorder="1" applyAlignment="1" applyProtection="1">
      <alignment horizontal="center" vertical="center" wrapText="1"/>
      <protection hidden="1"/>
    </xf>
    <xf numFmtId="0" fontId="22" fillId="6" borderId="8" xfId="0" applyFont="1" applyFill="1" applyBorder="1" applyAlignment="1" applyProtection="1">
      <alignment horizontal="center" vertical="center" wrapText="1"/>
      <protection hidden="1"/>
    </xf>
    <xf numFmtId="0" fontId="22" fillId="6" borderId="70" xfId="0" applyFont="1" applyFill="1" applyBorder="1" applyAlignment="1" applyProtection="1">
      <alignment horizontal="center" vertical="center"/>
      <protection hidden="1"/>
    </xf>
    <xf numFmtId="0" fontId="22" fillId="6" borderId="71" xfId="0" applyFont="1" applyFill="1" applyBorder="1" applyAlignment="1" applyProtection="1">
      <alignment horizontal="center" vertical="center"/>
      <protection hidden="1"/>
    </xf>
    <xf numFmtId="0" fontId="53" fillId="6" borderId="12" xfId="0" applyFont="1" applyFill="1" applyBorder="1" applyAlignment="1" applyProtection="1">
      <alignment horizontal="center" vertical="center" wrapText="1"/>
      <protection hidden="1"/>
    </xf>
    <xf numFmtId="0" fontId="53" fillId="6" borderId="8" xfId="0" applyFont="1" applyFill="1" applyBorder="1" applyAlignment="1" applyProtection="1">
      <alignment horizontal="center" vertical="center" wrapText="1"/>
      <protection hidden="1"/>
    </xf>
    <xf numFmtId="0" fontId="0" fillId="0" borderId="0" xfId="0" applyAlignment="1">
      <alignment horizontal="center" vertical="center" textRotation="90"/>
    </xf>
  </cellXfs>
  <cellStyles count="12">
    <cellStyle name="Comma" xfId="6" builtinId="3"/>
    <cellStyle name="Currency" xfId="5" builtinId="4"/>
    <cellStyle name="Followed Hyperlink" xfId="4" builtinId="9" hidden="1"/>
    <cellStyle name="Followed Hyperlink" xfId="10" builtinId="9" hidden="1"/>
    <cellStyle name="Good" xfId="8" builtinId="26"/>
    <cellStyle name="Hyperlink" xfId="3" builtinId="8" hidden="1"/>
    <cellStyle name="Hyperlink" xfId="9" builtinId="8" hidden="1"/>
    <cellStyle name="Neutral" xfId="7" builtinId="28"/>
    <cellStyle name="Normal" xfId="0" builtinId="0"/>
    <cellStyle name="Normal 2" xfId="1" xr:uid="{00000000-0005-0000-0000-000009000000}"/>
    <cellStyle name="Normal 2 2" xfId="2" xr:uid="{00000000-0005-0000-0000-00000A000000}"/>
    <cellStyle name="Percent" xfId="11" builtinId="5"/>
  </cellStyles>
  <dxfs count="41">
    <dxf>
      <font>
        <color rgb="FFC00000"/>
      </font>
      <fill>
        <patternFill>
          <bgColor rgb="FFFFC7CE"/>
        </patternFill>
      </fill>
    </dxf>
    <dxf>
      <font>
        <color rgb="FFC00000"/>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fgColor auto="1"/>
          <bgColor rgb="FFFFF6C3"/>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7CE"/>
      <color rgb="FFFFCCCC"/>
      <color rgb="FFFFF6C3"/>
      <color rgb="FF7B8A49"/>
      <color rgb="FF009CD0"/>
      <color rgb="FF9F9F9F"/>
      <color rgb="FF9CD000"/>
      <color rgb="FFF9F263"/>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444500</xdr:colOff>
      <xdr:row>33</xdr:row>
      <xdr:rowOff>301625</xdr:rowOff>
    </xdr:from>
    <xdr:to>
      <xdr:col>19</xdr:col>
      <xdr:colOff>2854325</xdr:colOff>
      <xdr:row>48</xdr:row>
      <xdr:rowOff>38916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74500" y="12096750"/>
          <a:ext cx="4648200" cy="5791200"/>
        </a:xfrm>
        <a:prstGeom prst="rect">
          <a:avLst/>
        </a:prstGeom>
      </xdr:spPr>
    </xdr:pic>
    <xdr:clientData/>
  </xdr:twoCellAnchor>
  <xdr:twoCellAnchor>
    <xdr:from>
      <xdr:col>3</xdr:col>
      <xdr:colOff>27215</xdr:colOff>
      <xdr:row>27</xdr:row>
      <xdr:rowOff>258537</xdr:rowOff>
    </xdr:from>
    <xdr:to>
      <xdr:col>4</xdr:col>
      <xdr:colOff>1</xdr:colOff>
      <xdr:row>44</xdr:row>
      <xdr:rowOff>190501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51215" y="11797394"/>
          <a:ext cx="5157107" cy="66402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6">
                  <a:lumMod val="75000"/>
                </a:schemeClr>
              </a:solidFill>
              <a:effectLst/>
              <a:latin typeface="+mn-lt"/>
              <a:ea typeface="+mn-ea"/>
              <a:cs typeface="+mn-cs"/>
            </a:rPr>
            <a:t>Text box for Part #5</a:t>
          </a:r>
        </a:p>
        <a:p>
          <a:r>
            <a:rPr lang="en-US" sz="2000" b="1">
              <a:solidFill>
                <a:schemeClr val="accent6">
                  <a:lumMod val="75000"/>
                </a:schemeClr>
              </a:solidFill>
              <a:effectLst/>
              <a:latin typeface="+mn-lt"/>
              <a:ea typeface="+mn-ea"/>
              <a:cs typeface="+mn-cs"/>
            </a:rPr>
            <a:t>Explain your Monthly Budget</a:t>
          </a:r>
          <a:r>
            <a:rPr lang="en-US" sz="2000" b="1" baseline="0">
              <a:solidFill>
                <a:schemeClr val="accent6">
                  <a:lumMod val="75000"/>
                </a:schemeClr>
              </a:solidFill>
              <a:effectLst/>
              <a:latin typeface="+mn-lt"/>
              <a:ea typeface="+mn-ea"/>
              <a:cs typeface="+mn-cs"/>
            </a:rPr>
            <a:t> Goals for Juan here...</a:t>
          </a:r>
        </a:p>
        <a:p>
          <a:endParaRPr lang="en-US" sz="3600" b="1">
            <a:solidFill>
              <a:schemeClr val="accent6">
                <a:lumMod val="75000"/>
              </a:schemeClr>
            </a:solidFill>
            <a:effectLst/>
          </a:endParaRPr>
        </a:p>
      </xdr:txBody>
    </xdr:sp>
    <xdr:clientData/>
  </xdr:twoCellAnchor>
  <xdr:twoCellAnchor editAs="oneCell">
    <xdr:from>
      <xdr:col>14</xdr:col>
      <xdr:colOff>190500</xdr:colOff>
      <xdr:row>34</xdr:row>
      <xdr:rowOff>15875</xdr:rowOff>
    </xdr:from>
    <xdr:to>
      <xdr:col>16</xdr:col>
      <xdr:colOff>1080644</xdr:colOff>
      <xdr:row>48</xdr:row>
      <xdr:rowOff>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03750" y="12207875"/>
          <a:ext cx="3858768" cy="5675376"/>
        </a:xfrm>
        <a:prstGeom prst="rect">
          <a:avLst/>
        </a:prstGeom>
      </xdr:spPr>
    </xdr:pic>
    <xdr:clientData/>
  </xdr:twoCellAnchor>
  <xdr:twoCellAnchor editAs="oneCell">
    <xdr:from>
      <xdr:col>16</xdr:col>
      <xdr:colOff>1682750</xdr:colOff>
      <xdr:row>37</xdr:row>
      <xdr:rowOff>0</xdr:rowOff>
    </xdr:from>
    <xdr:to>
      <xdr:col>17</xdr:col>
      <xdr:colOff>947419</xdr:colOff>
      <xdr:row>48</xdr:row>
      <xdr:rowOff>39242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97875" y="15573375"/>
          <a:ext cx="2407919" cy="4498847"/>
        </a:xfrm>
        <a:prstGeom prst="rect">
          <a:avLst/>
        </a:prstGeom>
      </xdr:spPr>
    </xdr:pic>
    <xdr:clientData/>
  </xdr:twoCellAnchor>
  <xdr:twoCellAnchor>
    <xdr:from>
      <xdr:col>6</xdr:col>
      <xdr:colOff>61230</xdr:colOff>
      <xdr:row>41</xdr:row>
      <xdr:rowOff>63498</xdr:rowOff>
    </xdr:from>
    <xdr:to>
      <xdr:col>8</xdr:col>
      <xdr:colOff>2447018</xdr:colOff>
      <xdr:row>43</xdr:row>
      <xdr:rowOff>253998</xdr:rowOff>
    </xdr:to>
    <xdr:sp macro="" textlink="">
      <xdr:nvSpPr>
        <xdr:cNvPr id="10" name="Left Arrow 9">
          <a:extLst>
            <a:ext uri="{FF2B5EF4-FFF2-40B4-BE49-F238E27FC236}">
              <a16:creationId xmlns:a16="http://schemas.microsoft.com/office/drawing/2014/main" id="{00000000-0008-0000-0000-00000A000000}"/>
            </a:ext>
          </a:extLst>
        </xdr:cNvPr>
        <xdr:cNvSpPr/>
      </xdr:nvSpPr>
      <xdr:spPr bwMode="auto">
        <a:xfrm>
          <a:off x="7919355" y="17224373"/>
          <a:ext cx="3227163" cy="984250"/>
        </a:xfrm>
        <a:prstGeom prst="leftArrow">
          <a:avLst/>
        </a:prstGeom>
        <a:solidFill>
          <a:srgbClr val="009CD0"/>
        </a:solidFill>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twoCellAnchor>
    <xdr:from>
      <xdr:col>18</xdr:col>
      <xdr:colOff>609601</xdr:colOff>
      <xdr:row>37</xdr:row>
      <xdr:rowOff>34926</xdr:rowOff>
    </xdr:from>
    <xdr:to>
      <xdr:col>18</xdr:col>
      <xdr:colOff>1485901</xdr:colOff>
      <xdr:row>37</xdr:row>
      <xdr:rowOff>295276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4155401" y="15370176"/>
          <a:ext cx="876300" cy="260350"/>
        </a:xfrm>
        <a:prstGeom prst="rect">
          <a:avLst/>
        </a:prstGeom>
        <a:solidFill>
          <a:srgbClr val="FFF6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Arial" panose="020B0604020202020204" pitchFamily="34" charset="0"/>
              <a:cs typeface="Arial" panose="020B0604020202020204" pitchFamily="34" charset="0"/>
            </a:rPr>
            <a:t>Juan</a:t>
          </a:r>
        </a:p>
      </xdr:txBody>
    </xdr:sp>
    <xdr:clientData/>
  </xdr:twoCellAnchor>
  <xdr:twoCellAnchor>
    <xdr:from>
      <xdr:col>2</xdr:col>
      <xdr:colOff>492128</xdr:colOff>
      <xdr:row>21</xdr:row>
      <xdr:rowOff>383270</xdr:rowOff>
    </xdr:from>
    <xdr:to>
      <xdr:col>3</xdr:col>
      <xdr:colOff>2269</xdr:colOff>
      <xdr:row>23</xdr:row>
      <xdr:rowOff>3</xdr:rowOff>
    </xdr:to>
    <xdr:sp macro="" textlink="">
      <xdr:nvSpPr>
        <xdr:cNvPr id="9" name="Bent Arrow 8">
          <a:extLst>
            <a:ext uri="{FF2B5EF4-FFF2-40B4-BE49-F238E27FC236}">
              <a16:creationId xmlns:a16="http://schemas.microsoft.com/office/drawing/2014/main" id="{00000000-0008-0000-0000-000009000000}"/>
            </a:ext>
          </a:extLst>
        </xdr:cNvPr>
        <xdr:cNvSpPr/>
      </xdr:nvSpPr>
      <xdr:spPr bwMode="auto">
        <a:xfrm rot="16200000" flipH="1">
          <a:off x="943657" y="9304341"/>
          <a:ext cx="397783" cy="729341"/>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0</xdr:colOff>
      <xdr:row>14</xdr:row>
      <xdr:rowOff>0</xdr:rowOff>
    </xdr:from>
    <xdr:to>
      <xdr:col>5</xdr:col>
      <xdr:colOff>544284</xdr:colOff>
      <xdr:row>14</xdr:row>
      <xdr:rowOff>373443</xdr:rowOff>
    </xdr:to>
    <xdr:sp macro="" textlink="">
      <xdr:nvSpPr>
        <xdr:cNvPr id="12" name="Bent Arrow 11">
          <a:extLst>
            <a:ext uri="{FF2B5EF4-FFF2-40B4-BE49-F238E27FC236}">
              <a16:creationId xmlns:a16="http://schemas.microsoft.com/office/drawing/2014/main" id="{00000000-0008-0000-0000-00000C000000}"/>
            </a:ext>
          </a:extLst>
        </xdr:cNvPr>
        <xdr:cNvSpPr/>
      </xdr:nvSpPr>
      <xdr:spPr bwMode="auto">
        <a:xfrm rot="16200000" flipH="1" flipV="1">
          <a:off x="7079491" y="6037794"/>
          <a:ext cx="373443" cy="1115784"/>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421822</xdr:colOff>
      <xdr:row>15</xdr:row>
      <xdr:rowOff>13604</xdr:rowOff>
    </xdr:from>
    <xdr:to>
      <xdr:col>5</xdr:col>
      <xdr:colOff>487588</xdr:colOff>
      <xdr:row>31</xdr:row>
      <xdr:rowOff>258534</xdr:rowOff>
    </xdr:to>
    <xdr:sp macro="" textlink="">
      <xdr:nvSpPr>
        <xdr:cNvPr id="13" name="Bent Arrow 12">
          <a:extLst>
            <a:ext uri="{FF2B5EF4-FFF2-40B4-BE49-F238E27FC236}">
              <a16:creationId xmlns:a16="http://schemas.microsoft.com/office/drawing/2014/main" id="{00000000-0008-0000-0000-00000D000000}"/>
            </a:ext>
          </a:extLst>
        </xdr:cNvPr>
        <xdr:cNvSpPr/>
      </xdr:nvSpPr>
      <xdr:spPr bwMode="auto">
        <a:xfrm flipH="1" flipV="1">
          <a:off x="7130143" y="6817175"/>
          <a:ext cx="637266" cy="6558645"/>
        </a:xfrm>
        <a:prstGeom prst="bentArrow">
          <a:avLst>
            <a:gd name="adj1" fmla="val 21354"/>
            <a:gd name="adj2" fmla="val 35345"/>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2</xdr:col>
      <xdr:colOff>462643</xdr:colOff>
      <xdr:row>23</xdr:row>
      <xdr:rowOff>81643</xdr:rowOff>
    </xdr:from>
    <xdr:to>
      <xdr:col>2</xdr:col>
      <xdr:colOff>1022804</xdr:colOff>
      <xdr:row>47</xdr:row>
      <xdr:rowOff>231321</xdr:rowOff>
    </xdr:to>
    <xdr:sp macro="" textlink="">
      <xdr:nvSpPr>
        <xdr:cNvPr id="14" name="Bent Arrow 13">
          <a:extLst>
            <a:ext uri="{FF2B5EF4-FFF2-40B4-BE49-F238E27FC236}">
              <a16:creationId xmlns:a16="http://schemas.microsoft.com/office/drawing/2014/main" id="{00000000-0008-0000-0000-00000E000000}"/>
            </a:ext>
          </a:extLst>
        </xdr:cNvPr>
        <xdr:cNvSpPr/>
      </xdr:nvSpPr>
      <xdr:spPr bwMode="auto">
        <a:xfrm flipV="1">
          <a:off x="762000" y="10042072"/>
          <a:ext cx="560161" cy="9674678"/>
        </a:xfrm>
        <a:prstGeom prst="bentArrow">
          <a:avLst>
            <a:gd name="adj1" fmla="val 21354"/>
            <a:gd name="adj2" fmla="val 25000"/>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45</xdr:row>
      <xdr:rowOff>0</xdr:rowOff>
    </xdr:from>
    <xdr:to>
      <xdr:col>10</xdr:col>
      <xdr:colOff>1670655</xdr:colOff>
      <xdr:row>50</xdr:row>
      <xdr:rowOff>322036</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24000" y="18641786"/>
          <a:ext cx="12910155" cy="25127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75000"/>
                </a:schemeClr>
              </a:solidFill>
            </a:rPr>
            <a:t>Text box for Part #6</a:t>
          </a:r>
        </a:p>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6">
                  <a:lumMod val="75000"/>
                </a:schemeClr>
              </a:solidFill>
            </a:rPr>
            <a:t>Type your reflection paragraph here...</a:t>
          </a: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2000">
            <a:solidFill>
              <a:schemeClr val="accent6">
                <a:lumMod val="75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Z1390"/>
  <sheetViews>
    <sheetView tabSelected="1" topLeftCell="G16" zoomScale="60" zoomScaleNormal="60" zoomScalePageLayoutView="30" workbookViewId="0">
      <selection activeCell="K27" sqref="K27"/>
    </sheetView>
  </sheetViews>
  <sheetFormatPr defaultColWidth="7.453125" defaultRowHeight="20.399999999999999"/>
  <cols>
    <col min="1" max="2" width="1.90625" style="9" customWidth="1"/>
    <col min="3" max="3" width="16" style="9" customWidth="1"/>
    <col min="4" max="4" width="68" style="9" customWidth="1"/>
    <col min="5" max="5" width="7.453125" style="9"/>
    <col min="6" max="6" width="8" style="1" customWidth="1"/>
    <col min="7" max="7" width="5.36328125" style="1" customWidth="1"/>
    <col min="8" max="8" width="5.6328125" style="1" customWidth="1"/>
    <col min="9" max="9" width="32.90625" style="3" customWidth="1"/>
    <col min="10" max="10" width="20" style="3" customWidth="1"/>
    <col min="11" max="11" width="22.6328125" style="3" customWidth="1"/>
    <col min="12" max="14" width="9.08984375" style="2" customWidth="1"/>
    <col min="15" max="15" width="11" style="34" bestFit="1" customWidth="1"/>
    <col min="16" max="16" width="27.90625" style="8" customWidth="1"/>
    <col min="17" max="17" width="41.08984375" style="8" customWidth="1"/>
    <col min="18" max="18" width="13.36328125" style="41" customWidth="1"/>
    <col min="19" max="19" width="29.36328125" style="8" customWidth="1"/>
    <col min="20" max="20" width="43.08984375" style="8" customWidth="1"/>
    <col min="21" max="34" width="7.453125" style="9"/>
    <col min="35" max="35" width="1.36328125" style="9" customWidth="1"/>
    <col min="36" max="36" width="10.36328125" style="9" bestFit="1" customWidth="1"/>
    <col min="37" max="124" width="7.453125" style="9"/>
    <col min="125" max="125" width="16.453125" style="9" customWidth="1"/>
    <col min="126" max="126" width="27.453125" style="9" customWidth="1"/>
    <col min="127" max="503" width="7.453125" style="9"/>
    <col min="504" max="16384" width="7.453125" style="3"/>
  </cols>
  <sheetData>
    <row r="1" spans="1:503">
      <c r="A1" s="85"/>
      <c r="B1" s="85"/>
      <c r="C1" s="85"/>
      <c r="D1" s="85"/>
      <c r="E1" s="85"/>
      <c r="F1" s="86"/>
      <c r="G1" s="86"/>
      <c r="H1" s="86"/>
      <c r="I1" s="85"/>
      <c r="J1" s="85"/>
      <c r="K1" s="85"/>
      <c r="L1" s="307"/>
      <c r="M1" s="307"/>
      <c r="N1" s="307"/>
      <c r="O1" s="87"/>
      <c r="P1" s="88"/>
      <c r="Q1" s="88"/>
      <c r="R1" s="89"/>
      <c r="S1" s="88"/>
      <c r="T1" s="88"/>
      <c r="U1" s="85"/>
      <c r="V1" s="85"/>
      <c r="W1" s="85"/>
      <c r="X1" s="85"/>
      <c r="Y1" s="85"/>
      <c r="Z1" s="85"/>
      <c r="AA1" s="85"/>
      <c r="AB1" s="85"/>
      <c r="AC1" s="85"/>
      <c r="AD1" s="85"/>
      <c r="AE1" s="85"/>
      <c r="AF1" s="85"/>
      <c r="AG1" s="85"/>
      <c r="AH1" s="85"/>
      <c r="AI1" s="85"/>
      <c r="BB1" s="9">
        <v>2</v>
      </c>
      <c r="LL1" s="282">
        <v>0</v>
      </c>
    </row>
    <row r="2" spans="1:503" s="9" customFormat="1" ht="111" customHeight="1" thickBot="1">
      <c r="A2" s="85"/>
      <c r="C2" s="371" t="s">
        <v>142</v>
      </c>
      <c r="D2" s="371"/>
      <c r="E2" s="371"/>
      <c r="F2" s="371"/>
      <c r="G2" s="371"/>
      <c r="H2" s="371"/>
      <c r="I2" s="371"/>
      <c r="J2" s="305"/>
      <c r="K2" s="132"/>
      <c r="L2" s="154"/>
      <c r="M2" s="154"/>
      <c r="N2" s="154"/>
      <c r="U2" s="51"/>
      <c r="V2" s="51"/>
      <c r="W2" s="51"/>
      <c r="X2" s="51"/>
      <c r="Y2" s="51"/>
      <c r="Z2" s="51"/>
      <c r="AA2" s="51"/>
      <c r="AB2" s="51"/>
      <c r="AC2" s="51"/>
      <c r="AD2" s="51"/>
      <c r="AE2" s="51"/>
      <c r="AF2" s="51"/>
      <c r="AG2" s="51"/>
      <c r="AH2" s="51"/>
      <c r="AI2" s="85"/>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21" t="s">
        <v>8</v>
      </c>
      <c r="DV2" s="284" t="s">
        <v>42</v>
      </c>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row>
    <row r="3" spans="1:503" s="9" customFormat="1" ht="31.2" customHeight="1" thickBot="1">
      <c r="A3" s="85"/>
      <c r="C3" s="325" t="s">
        <v>52</v>
      </c>
      <c r="D3" s="326" t="s">
        <v>56</v>
      </c>
      <c r="F3" s="16"/>
      <c r="G3" s="1"/>
      <c r="H3" s="295"/>
      <c r="I3" s="295"/>
      <c r="J3" s="305"/>
      <c r="K3" s="372" t="s">
        <v>123</v>
      </c>
      <c r="L3" s="149" t="s">
        <v>49</v>
      </c>
      <c r="M3" s="154"/>
      <c r="N3" s="154"/>
      <c r="O3" s="360" t="s">
        <v>128</v>
      </c>
      <c r="P3" s="361"/>
      <c r="Q3" s="361"/>
      <c r="R3" s="361"/>
      <c r="S3" s="361"/>
      <c r="T3" s="362"/>
      <c r="U3" s="51"/>
      <c r="V3" s="299" t="s">
        <v>85</v>
      </c>
      <c r="W3" s="360" t="s">
        <v>129</v>
      </c>
      <c r="X3" s="361"/>
      <c r="Y3" s="361"/>
      <c r="Z3" s="361"/>
      <c r="AA3" s="361"/>
      <c r="AB3" s="361"/>
      <c r="AC3" s="361"/>
      <c r="AD3" s="361"/>
      <c r="AE3" s="361"/>
      <c r="AF3" s="361"/>
      <c r="AG3" s="362"/>
      <c r="AH3" s="51"/>
      <c r="AI3" s="85"/>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21" t="s">
        <v>5</v>
      </c>
      <c r="DV3" s="285" t="s">
        <v>79</v>
      </c>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row>
    <row r="4" spans="1:503" ht="31.2" customHeight="1" thickTop="1">
      <c r="A4" s="85"/>
      <c r="F4" s="16"/>
      <c r="H4" s="148" t="s">
        <v>93</v>
      </c>
      <c r="I4" s="147"/>
      <c r="J4" s="296" t="s">
        <v>122</v>
      </c>
      <c r="K4" s="373"/>
      <c r="L4" s="304"/>
      <c r="M4" s="304"/>
      <c r="N4" s="304"/>
      <c r="O4" s="28"/>
      <c r="P4" s="15"/>
      <c r="Q4" s="15"/>
      <c r="R4" s="35"/>
      <c r="S4" s="15"/>
      <c r="T4" s="15"/>
      <c r="W4" s="277"/>
      <c r="X4" s="277"/>
      <c r="Y4" s="277"/>
      <c r="Z4" s="277"/>
      <c r="AA4" s="277"/>
      <c r="AB4" s="277"/>
      <c r="AC4" s="277"/>
      <c r="AD4" s="277"/>
      <c r="AE4" s="277"/>
      <c r="AF4" s="277"/>
      <c r="AG4" s="277"/>
      <c r="AI4" s="85"/>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21" t="s">
        <v>12</v>
      </c>
      <c r="DV4" s="144" t="s">
        <v>40</v>
      </c>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row>
    <row r="5" spans="1:503" ht="31.2" customHeight="1">
      <c r="A5" s="85"/>
      <c r="C5" s="327" t="s">
        <v>53</v>
      </c>
      <c r="D5" s="330" t="s">
        <v>130</v>
      </c>
      <c r="H5" s="301"/>
      <c r="I5" s="144" t="s">
        <v>42</v>
      </c>
      <c r="J5" s="91">
        <f>SUMIF($S$6:$S$52,I5,$R$6:$R$52)</f>
        <v>500</v>
      </c>
      <c r="K5" s="134">
        <v>1000</v>
      </c>
      <c r="L5" s="297" t="s">
        <v>92</v>
      </c>
      <c r="M5" s="308"/>
      <c r="N5" s="304"/>
      <c r="O5" s="331" t="s">
        <v>9</v>
      </c>
      <c r="P5" s="332" t="s">
        <v>17</v>
      </c>
      <c r="Q5" s="332" t="s">
        <v>18</v>
      </c>
      <c r="R5" s="333" t="s">
        <v>16</v>
      </c>
      <c r="S5" s="332" t="s">
        <v>10</v>
      </c>
      <c r="T5" s="332" t="s">
        <v>19</v>
      </c>
      <c r="V5" s="367" t="s">
        <v>144</v>
      </c>
      <c r="W5" s="367"/>
      <c r="X5" s="367"/>
      <c r="Y5" s="367"/>
      <c r="Z5" s="367"/>
      <c r="AA5" s="367"/>
      <c r="AB5" s="367"/>
      <c r="AC5" s="367"/>
      <c r="AD5" s="367"/>
      <c r="AE5" s="367"/>
      <c r="AF5" s="367"/>
      <c r="AG5" s="367"/>
      <c r="AI5" s="85"/>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21" t="s">
        <v>38</v>
      </c>
      <c r="DV5" s="144" t="s">
        <v>111</v>
      </c>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row>
    <row r="6" spans="1:503" ht="31.2" customHeight="1" thickBot="1">
      <c r="A6" s="85"/>
      <c r="C6" s="282"/>
      <c r="D6" s="14"/>
      <c r="H6" s="300"/>
      <c r="I6" s="145" t="s">
        <v>79</v>
      </c>
      <c r="J6" s="92">
        <f>SUMIF($S$6:$S$52,I6,$R$6:$R$52)</f>
        <v>50</v>
      </c>
      <c r="K6" s="135">
        <v>50</v>
      </c>
      <c r="L6" s="304"/>
      <c r="M6" s="304"/>
      <c r="N6" s="304"/>
      <c r="O6" s="349">
        <f t="shared" ref="O6:O12" ca="1" si="0">DATE(YEAR(TODAY()),1,3)</f>
        <v>43467</v>
      </c>
      <c r="P6" s="334" t="s">
        <v>31</v>
      </c>
      <c r="Q6" s="335" t="s">
        <v>21</v>
      </c>
      <c r="R6" s="336">
        <v>150.78</v>
      </c>
      <c r="S6" s="337" t="s">
        <v>58</v>
      </c>
      <c r="T6" s="338" t="s">
        <v>38</v>
      </c>
      <c r="U6" s="14"/>
      <c r="V6" s="367"/>
      <c r="W6" s="367"/>
      <c r="X6" s="367"/>
      <c r="Y6" s="367"/>
      <c r="Z6" s="367"/>
      <c r="AA6" s="367"/>
      <c r="AB6" s="367"/>
      <c r="AC6" s="367"/>
      <c r="AD6" s="367"/>
      <c r="AE6" s="367"/>
      <c r="AF6" s="367"/>
      <c r="AG6" s="367"/>
      <c r="AH6" s="14"/>
      <c r="AI6" s="90"/>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21" t="s">
        <v>39</v>
      </c>
      <c r="DV6" s="14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row>
    <row r="7" spans="1:503" s="4" customFormat="1" ht="31.2" customHeight="1" thickBot="1">
      <c r="A7" s="90"/>
      <c r="B7" s="14"/>
      <c r="C7" s="327" t="s">
        <v>54</v>
      </c>
      <c r="D7" s="363" t="s">
        <v>131</v>
      </c>
      <c r="E7" s="14"/>
      <c r="F7" s="365"/>
      <c r="G7" s="6"/>
      <c r="H7" s="302"/>
      <c r="I7" s="152"/>
      <c r="J7" s="146" t="s">
        <v>97</v>
      </c>
      <c r="K7" s="306">
        <f>SUM(K5:K6)</f>
        <v>1050</v>
      </c>
      <c r="L7" s="301"/>
      <c r="M7" s="301"/>
      <c r="N7" s="301"/>
      <c r="O7" s="350">
        <f t="shared" ca="1" si="0"/>
        <v>43467</v>
      </c>
      <c r="P7" s="339" t="s">
        <v>20</v>
      </c>
      <c r="Q7" s="340" t="s">
        <v>22</v>
      </c>
      <c r="R7" s="341">
        <v>975</v>
      </c>
      <c r="S7" s="342" t="s">
        <v>29</v>
      </c>
      <c r="T7" s="343" t="s">
        <v>5</v>
      </c>
      <c r="U7" s="14"/>
      <c r="V7" s="367"/>
      <c r="W7" s="367"/>
      <c r="X7" s="367"/>
      <c r="Y7" s="367"/>
      <c r="Z7" s="367"/>
      <c r="AA7" s="367"/>
      <c r="AB7" s="367"/>
      <c r="AC7" s="367"/>
      <c r="AD7" s="367"/>
      <c r="AE7" s="367"/>
      <c r="AF7" s="367"/>
      <c r="AG7" s="367"/>
      <c r="AH7" s="14"/>
      <c r="AI7" s="90"/>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21" t="s">
        <v>37</v>
      </c>
      <c r="DV7" s="153" t="s">
        <v>7</v>
      </c>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c r="IX7" s="14"/>
      <c r="IY7" s="14"/>
      <c r="IZ7" s="14"/>
      <c r="JA7" s="14"/>
      <c r="JB7" s="14"/>
      <c r="JC7" s="14"/>
      <c r="JD7" s="14"/>
      <c r="JE7" s="14"/>
      <c r="JF7" s="14"/>
      <c r="JG7" s="14"/>
      <c r="JH7" s="14"/>
      <c r="JI7" s="14"/>
      <c r="JJ7" s="14"/>
      <c r="JK7" s="14"/>
      <c r="JL7" s="14"/>
      <c r="JM7" s="14"/>
      <c r="JN7" s="14"/>
      <c r="JO7" s="14"/>
      <c r="JP7" s="14"/>
      <c r="JQ7" s="14"/>
      <c r="JR7" s="14"/>
      <c r="JS7" s="14"/>
      <c r="JT7" s="14"/>
      <c r="JU7" s="14"/>
      <c r="JV7" s="14"/>
      <c r="JW7" s="14"/>
      <c r="JX7" s="14"/>
      <c r="JY7" s="14"/>
      <c r="JZ7" s="14"/>
      <c r="KA7" s="14"/>
      <c r="KB7" s="14"/>
      <c r="KC7" s="14"/>
      <c r="KD7" s="14"/>
      <c r="KE7" s="14"/>
      <c r="KF7" s="14"/>
      <c r="KG7" s="14"/>
      <c r="KH7" s="14"/>
      <c r="KI7" s="14"/>
      <c r="KJ7" s="14"/>
      <c r="KK7" s="14"/>
      <c r="KL7" s="14"/>
      <c r="KM7" s="14"/>
      <c r="KN7" s="14"/>
      <c r="KO7" s="14"/>
      <c r="KP7" s="14"/>
      <c r="KQ7" s="14"/>
      <c r="KR7" s="14"/>
      <c r="KS7" s="14"/>
      <c r="KT7" s="14"/>
      <c r="KU7" s="14"/>
      <c r="KV7" s="14"/>
      <c r="KW7" s="14"/>
      <c r="KX7" s="14"/>
      <c r="KY7" s="14"/>
      <c r="KZ7" s="14"/>
      <c r="LA7" s="14"/>
      <c r="LB7" s="14"/>
      <c r="LC7" s="14"/>
      <c r="LD7" s="14"/>
      <c r="LE7" s="14"/>
      <c r="LF7" s="14"/>
      <c r="LG7" s="14"/>
      <c r="LH7" s="14"/>
      <c r="LI7" s="14"/>
      <c r="LJ7" s="14"/>
      <c r="LK7" s="14"/>
      <c r="LL7" s="14"/>
      <c r="LM7" s="14"/>
      <c r="LN7" s="14"/>
      <c r="LO7" s="14"/>
      <c r="LP7" s="14"/>
      <c r="LQ7" s="14"/>
      <c r="LR7" s="14"/>
      <c r="LS7" s="14"/>
      <c r="LT7" s="14"/>
      <c r="LU7" s="14"/>
      <c r="LV7" s="14"/>
      <c r="LW7" s="14"/>
      <c r="LX7" s="14"/>
      <c r="LY7" s="14"/>
      <c r="LZ7" s="14"/>
      <c r="MA7" s="14"/>
      <c r="MB7" s="14"/>
      <c r="MC7" s="14"/>
      <c r="MD7" s="14"/>
      <c r="ME7" s="14"/>
      <c r="MF7" s="14"/>
      <c r="MG7" s="14"/>
      <c r="MH7" s="14"/>
      <c r="MI7" s="14"/>
      <c r="MJ7" s="14"/>
      <c r="MK7" s="14"/>
      <c r="ML7" s="14"/>
      <c r="MM7" s="14"/>
      <c r="MN7" s="14"/>
      <c r="MO7" s="14"/>
      <c r="MP7" s="14"/>
      <c r="MQ7" s="14"/>
      <c r="MR7" s="14"/>
      <c r="MS7" s="14"/>
      <c r="MT7" s="14"/>
      <c r="MU7" s="14"/>
      <c r="MV7" s="14"/>
      <c r="MW7" s="14"/>
      <c r="MX7" s="14"/>
      <c r="MY7" s="14"/>
      <c r="MZ7" s="14"/>
      <c r="NA7" s="14"/>
      <c r="NB7" s="14"/>
      <c r="NC7" s="14"/>
      <c r="ND7" s="14"/>
      <c r="NE7" s="14"/>
      <c r="NF7" s="14"/>
      <c r="NG7" s="14"/>
      <c r="NH7" s="14"/>
      <c r="NI7" s="14"/>
      <c r="NJ7" s="14"/>
      <c r="NK7" s="14"/>
      <c r="NL7" s="14"/>
      <c r="NM7" s="14"/>
      <c r="NN7" s="14"/>
      <c r="NO7" s="14"/>
      <c r="NP7" s="14"/>
      <c r="NQ7" s="14"/>
      <c r="NR7" s="14"/>
      <c r="NS7" s="14"/>
      <c r="NT7" s="14"/>
      <c r="NU7" s="14"/>
      <c r="NV7" s="14"/>
      <c r="NW7" s="14"/>
      <c r="NX7" s="14"/>
      <c r="NY7" s="14"/>
      <c r="NZ7" s="14"/>
      <c r="OA7" s="14"/>
      <c r="OB7" s="14"/>
      <c r="OC7" s="14"/>
      <c r="OD7" s="14"/>
      <c r="OE7" s="14"/>
      <c r="OF7" s="14"/>
      <c r="OG7" s="14"/>
      <c r="OH7" s="14"/>
      <c r="OI7" s="14"/>
      <c r="OJ7" s="14"/>
      <c r="OK7" s="14"/>
      <c r="OL7" s="14"/>
      <c r="OM7" s="14"/>
      <c r="ON7" s="14"/>
      <c r="OO7" s="14"/>
      <c r="OP7" s="14"/>
      <c r="OQ7" s="14"/>
      <c r="OR7" s="14"/>
      <c r="OS7" s="14"/>
      <c r="OT7" s="14"/>
      <c r="OU7" s="14"/>
      <c r="OV7" s="14"/>
      <c r="OW7" s="14"/>
      <c r="OX7" s="14"/>
      <c r="OY7" s="14"/>
      <c r="OZ7" s="14"/>
      <c r="PA7" s="14"/>
      <c r="PB7" s="14"/>
      <c r="PC7" s="14"/>
      <c r="PD7" s="14"/>
      <c r="PE7" s="14"/>
      <c r="PF7" s="14"/>
      <c r="PG7" s="14"/>
      <c r="PH7" s="14"/>
      <c r="PI7" s="14"/>
      <c r="PJ7" s="14"/>
      <c r="PK7" s="14"/>
      <c r="PL7" s="14"/>
      <c r="PM7" s="14"/>
      <c r="PN7" s="14"/>
      <c r="PO7" s="14"/>
      <c r="PP7" s="14"/>
      <c r="PQ7" s="14"/>
      <c r="PR7" s="14"/>
      <c r="PS7" s="14"/>
      <c r="PT7" s="14"/>
      <c r="PU7" s="14"/>
      <c r="PV7" s="14"/>
      <c r="PW7" s="14"/>
      <c r="PX7" s="14"/>
      <c r="PY7" s="14"/>
      <c r="PZ7" s="14"/>
      <c r="QA7" s="14"/>
      <c r="QB7" s="14"/>
      <c r="QC7" s="14"/>
      <c r="QD7" s="14"/>
      <c r="QE7" s="14"/>
      <c r="QF7" s="14"/>
      <c r="QG7" s="14"/>
      <c r="QH7" s="14"/>
      <c r="QI7" s="14"/>
      <c r="QJ7" s="14"/>
      <c r="QK7" s="14"/>
      <c r="QL7" s="14"/>
      <c r="QM7" s="14"/>
      <c r="QN7" s="14"/>
      <c r="QO7" s="14"/>
      <c r="QP7" s="14"/>
      <c r="QQ7" s="14"/>
      <c r="QR7" s="14"/>
      <c r="QS7" s="14"/>
      <c r="QT7" s="14"/>
      <c r="QU7" s="14"/>
      <c r="QV7" s="14"/>
      <c r="QW7" s="14"/>
      <c r="QX7" s="14"/>
      <c r="QY7" s="14"/>
      <c r="QZ7" s="14"/>
      <c r="RA7" s="14"/>
      <c r="RB7" s="14"/>
      <c r="RC7" s="14"/>
      <c r="RD7" s="14"/>
      <c r="RE7" s="14"/>
      <c r="RF7" s="14"/>
      <c r="RG7" s="14"/>
      <c r="RH7" s="14"/>
      <c r="RI7" s="14"/>
      <c r="RJ7" s="14"/>
      <c r="RK7" s="14"/>
      <c r="RL7" s="14"/>
      <c r="RM7" s="14"/>
      <c r="RN7" s="14"/>
      <c r="RO7" s="14"/>
      <c r="RP7" s="14"/>
      <c r="RQ7" s="14"/>
      <c r="RR7" s="14"/>
      <c r="RS7" s="14"/>
      <c r="RT7" s="14"/>
      <c r="RU7" s="14"/>
      <c r="RV7" s="14"/>
      <c r="RW7" s="14"/>
      <c r="RX7" s="14"/>
      <c r="RY7" s="14"/>
      <c r="RZ7" s="14"/>
      <c r="SA7" s="14"/>
      <c r="SB7" s="14"/>
      <c r="SC7" s="14"/>
      <c r="SD7" s="14"/>
      <c r="SE7" s="14"/>
      <c r="SF7" s="14"/>
      <c r="SG7" s="14"/>
      <c r="SH7" s="14"/>
      <c r="SI7" s="14"/>
    </row>
    <row r="8" spans="1:503" s="4" customFormat="1" ht="31.2" customHeight="1" thickTop="1">
      <c r="A8" s="90"/>
      <c r="B8" s="14"/>
      <c r="C8" s="104"/>
      <c r="D8" s="364"/>
      <c r="E8" s="14"/>
      <c r="F8" s="366"/>
      <c r="G8" s="6"/>
      <c r="H8" s="148" t="s">
        <v>91</v>
      </c>
      <c r="I8" s="147"/>
      <c r="J8" s="296" t="s">
        <v>122</v>
      </c>
      <c r="K8" s="142" t="s">
        <v>124</v>
      </c>
      <c r="L8" s="301"/>
      <c r="M8" s="301"/>
      <c r="N8" s="301"/>
      <c r="O8" s="350">
        <f t="shared" ca="1" si="0"/>
        <v>43467</v>
      </c>
      <c r="P8" s="344" t="s">
        <v>73</v>
      </c>
      <c r="Q8" s="340" t="s">
        <v>35</v>
      </c>
      <c r="R8" s="341">
        <v>2150</v>
      </c>
      <c r="S8" s="342" t="s">
        <v>33</v>
      </c>
      <c r="T8" s="343" t="s">
        <v>38</v>
      </c>
      <c r="U8" s="14"/>
      <c r="V8" s="367"/>
      <c r="W8" s="367"/>
      <c r="X8" s="367"/>
      <c r="Y8" s="367"/>
      <c r="Z8" s="367"/>
      <c r="AA8" s="367"/>
      <c r="AB8" s="367"/>
      <c r="AC8" s="367"/>
      <c r="AD8" s="367"/>
      <c r="AE8" s="367"/>
      <c r="AF8" s="367"/>
      <c r="AG8" s="367"/>
      <c r="AH8" s="14"/>
      <c r="AI8" s="90"/>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21"/>
      <c r="DV8" s="153" t="s">
        <v>34</v>
      </c>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c r="IW8" s="14"/>
      <c r="IX8" s="14"/>
      <c r="IY8" s="14"/>
      <c r="IZ8" s="14"/>
      <c r="JA8" s="14"/>
      <c r="JB8" s="14"/>
      <c r="JC8" s="14"/>
      <c r="JD8" s="14"/>
      <c r="JE8" s="14"/>
      <c r="JF8" s="14"/>
      <c r="JG8" s="14"/>
      <c r="JH8" s="14"/>
      <c r="JI8" s="14"/>
      <c r="JJ8" s="14"/>
      <c r="JK8" s="14"/>
      <c r="JL8" s="14"/>
      <c r="JM8" s="14"/>
      <c r="JN8" s="14"/>
      <c r="JO8" s="14"/>
      <c r="JP8" s="14"/>
      <c r="JQ8" s="14"/>
      <c r="JR8" s="14"/>
      <c r="JS8" s="14"/>
      <c r="JT8" s="14"/>
      <c r="JU8" s="14"/>
      <c r="JV8" s="14"/>
      <c r="JW8" s="14"/>
      <c r="JX8" s="14"/>
      <c r="JY8" s="14"/>
      <c r="JZ8" s="14"/>
      <c r="KA8" s="14"/>
      <c r="KB8" s="14"/>
      <c r="KC8" s="14"/>
      <c r="KD8" s="14"/>
      <c r="KE8" s="14"/>
      <c r="KF8" s="14"/>
      <c r="KG8" s="14"/>
      <c r="KH8" s="14"/>
      <c r="KI8" s="14"/>
      <c r="KJ8" s="14"/>
      <c r="KK8" s="14"/>
      <c r="KL8" s="14"/>
      <c r="KM8" s="14"/>
      <c r="KN8" s="14"/>
      <c r="KO8" s="14"/>
      <c r="KP8" s="14"/>
      <c r="KQ8" s="14"/>
      <c r="KR8" s="14"/>
      <c r="KS8" s="14"/>
      <c r="KT8" s="14"/>
      <c r="KU8" s="14"/>
      <c r="KV8" s="14"/>
      <c r="KW8" s="14"/>
      <c r="KX8" s="14"/>
      <c r="KY8" s="14"/>
      <c r="KZ8" s="14"/>
      <c r="LA8" s="14"/>
      <c r="LB8" s="14"/>
      <c r="LC8" s="14"/>
      <c r="LD8" s="14"/>
      <c r="LE8" s="14"/>
      <c r="LF8" s="14"/>
      <c r="LG8" s="14"/>
      <c r="LH8" s="14"/>
      <c r="LI8" s="14"/>
      <c r="LJ8" s="14"/>
      <c r="LK8" s="14"/>
      <c r="LL8" s="14"/>
      <c r="LM8" s="14"/>
      <c r="LN8" s="14"/>
      <c r="LO8" s="14"/>
      <c r="LP8" s="14"/>
      <c r="LQ8" s="14"/>
      <c r="LR8" s="14"/>
      <c r="LS8" s="14"/>
      <c r="LT8" s="14"/>
      <c r="LU8" s="14"/>
      <c r="LV8" s="14"/>
      <c r="LW8" s="14"/>
      <c r="LX8" s="14"/>
      <c r="LY8" s="14"/>
      <c r="LZ8" s="14"/>
      <c r="MA8" s="14"/>
      <c r="MB8" s="14"/>
      <c r="MC8" s="14"/>
      <c r="MD8" s="14"/>
      <c r="ME8" s="14"/>
      <c r="MF8" s="14"/>
      <c r="MG8" s="14"/>
      <c r="MH8" s="14"/>
      <c r="MI8" s="14"/>
      <c r="MJ8" s="14"/>
      <c r="MK8" s="14"/>
      <c r="ML8" s="14"/>
      <c r="MM8" s="14"/>
      <c r="MN8" s="14"/>
      <c r="MO8" s="14"/>
      <c r="MP8" s="14"/>
      <c r="MQ8" s="14"/>
      <c r="MR8" s="14"/>
      <c r="MS8" s="14"/>
      <c r="MT8" s="14"/>
      <c r="MU8" s="14"/>
      <c r="MV8" s="14"/>
      <c r="MW8" s="14"/>
      <c r="MX8" s="14"/>
      <c r="MY8" s="14"/>
      <c r="MZ8" s="14"/>
      <c r="NA8" s="14"/>
      <c r="NB8" s="14"/>
      <c r="NC8" s="14"/>
      <c r="ND8" s="14"/>
      <c r="NE8" s="14"/>
      <c r="NF8" s="14"/>
      <c r="NG8" s="14"/>
      <c r="NH8" s="14"/>
      <c r="NI8" s="14"/>
      <c r="NJ8" s="14"/>
      <c r="NK8" s="14"/>
      <c r="NL8" s="14"/>
      <c r="NM8" s="14"/>
      <c r="NN8" s="14"/>
      <c r="NO8" s="14"/>
      <c r="NP8" s="14"/>
      <c r="NQ8" s="14"/>
      <c r="NR8" s="14"/>
      <c r="NS8" s="14"/>
      <c r="NT8" s="14"/>
      <c r="NU8" s="14"/>
      <c r="NV8" s="14"/>
      <c r="NW8" s="14"/>
      <c r="NX8" s="14"/>
      <c r="NY8" s="14"/>
      <c r="NZ8" s="14"/>
      <c r="OA8" s="14"/>
      <c r="OB8" s="14"/>
      <c r="OC8" s="14"/>
      <c r="OD8" s="14"/>
      <c r="OE8" s="14"/>
      <c r="OF8" s="14"/>
      <c r="OG8" s="14"/>
      <c r="OH8" s="14"/>
      <c r="OI8" s="14"/>
      <c r="OJ8" s="14"/>
      <c r="OK8" s="14"/>
      <c r="OL8" s="14"/>
      <c r="OM8" s="14"/>
      <c r="ON8" s="14"/>
      <c r="OO8" s="14"/>
      <c r="OP8" s="14"/>
      <c r="OQ8" s="14"/>
      <c r="OR8" s="14"/>
      <c r="OS8" s="14"/>
      <c r="OT8" s="14"/>
      <c r="OU8" s="14"/>
      <c r="OV8" s="14"/>
      <c r="OW8" s="14"/>
      <c r="OX8" s="14"/>
      <c r="OY8" s="14"/>
      <c r="OZ8" s="14"/>
      <c r="PA8" s="14"/>
      <c r="PB8" s="14"/>
      <c r="PC8" s="14"/>
      <c r="PD8" s="14"/>
      <c r="PE8" s="14"/>
      <c r="PF8" s="14"/>
      <c r="PG8" s="14"/>
      <c r="PH8" s="14"/>
      <c r="PI8" s="14"/>
      <c r="PJ8" s="14"/>
      <c r="PK8" s="14"/>
      <c r="PL8" s="14"/>
      <c r="PM8" s="14"/>
      <c r="PN8" s="14"/>
      <c r="PO8" s="14"/>
      <c r="PP8" s="14"/>
      <c r="PQ8" s="14"/>
      <c r="PR8" s="14"/>
      <c r="PS8" s="14"/>
      <c r="PT8" s="14"/>
      <c r="PU8" s="14"/>
      <c r="PV8" s="14"/>
      <c r="PW8" s="14"/>
      <c r="PX8" s="14"/>
      <c r="PY8" s="14"/>
      <c r="PZ8" s="14"/>
      <c r="QA8" s="14"/>
      <c r="QB8" s="14"/>
      <c r="QC8" s="14"/>
      <c r="QD8" s="14"/>
      <c r="QE8" s="14"/>
      <c r="QF8" s="14"/>
      <c r="QG8" s="14"/>
      <c r="QH8" s="14"/>
      <c r="QI8" s="14"/>
      <c r="QJ8" s="14"/>
      <c r="QK8" s="14"/>
      <c r="QL8" s="14"/>
      <c r="QM8" s="14"/>
      <c r="QN8" s="14"/>
      <c r="QO8" s="14"/>
      <c r="QP8" s="14"/>
      <c r="QQ8" s="14"/>
      <c r="QR8" s="14"/>
      <c r="QS8" s="14"/>
      <c r="QT8" s="14"/>
      <c r="QU8" s="14"/>
      <c r="QV8" s="14"/>
      <c r="QW8" s="14"/>
      <c r="QX8" s="14"/>
      <c r="QY8" s="14"/>
      <c r="QZ8" s="14"/>
      <c r="RA8" s="14"/>
      <c r="RB8" s="14"/>
      <c r="RC8" s="14"/>
      <c r="RD8" s="14"/>
      <c r="RE8" s="14"/>
      <c r="RF8" s="14"/>
      <c r="RG8" s="14"/>
      <c r="RH8" s="14"/>
      <c r="RI8" s="14"/>
      <c r="RJ8" s="14"/>
      <c r="RK8" s="14"/>
      <c r="RL8" s="14"/>
      <c r="RM8" s="14"/>
      <c r="RN8" s="14"/>
      <c r="RO8" s="14"/>
      <c r="RP8" s="14"/>
      <c r="RQ8" s="14"/>
      <c r="RR8" s="14"/>
      <c r="RS8" s="14"/>
      <c r="RT8" s="14"/>
      <c r="RU8" s="14"/>
      <c r="RV8" s="14"/>
      <c r="RW8" s="14"/>
      <c r="RX8" s="14"/>
      <c r="RY8" s="14"/>
      <c r="RZ8" s="14"/>
      <c r="SA8" s="14"/>
      <c r="SB8" s="14"/>
      <c r="SC8" s="14"/>
      <c r="SD8" s="14"/>
      <c r="SE8" s="14"/>
      <c r="SF8" s="14"/>
      <c r="SG8" s="14"/>
      <c r="SH8" s="14"/>
      <c r="SI8" s="14"/>
    </row>
    <row r="9" spans="1:503" s="4" customFormat="1" ht="31.2" customHeight="1">
      <c r="A9" s="90"/>
      <c r="B9" s="14"/>
      <c r="C9" s="282"/>
      <c r="D9" s="14"/>
      <c r="E9" s="14"/>
      <c r="F9" s="366"/>
      <c r="G9" s="6"/>
      <c r="H9" s="303"/>
      <c r="I9" s="144" t="s">
        <v>29</v>
      </c>
      <c r="J9" s="91">
        <f>SUMIF($S$6:$S$52,I9,$R$6:$R$52)</f>
        <v>975</v>
      </c>
      <c r="K9" s="134">
        <v>1950</v>
      </c>
      <c r="L9" s="297" t="s">
        <v>92</v>
      </c>
      <c r="M9" s="301"/>
      <c r="N9" s="301"/>
      <c r="O9" s="350">
        <f t="shared" ca="1" si="0"/>
        <v>43467</v>
      </c>
      <c r="P9" s="344" t="s">
        <v>69</v>
      </c>
      <c r="Q9" s="340" t="s">
        <v>23</v>
      </c>
      <c r="R9" s="341">
        <v>385.42</v>
      </c>
      <c r="S9" s="342" t="s">
        <v>24</v>
      </c>
      <c r="T9" s="343" t="s">
        <v>12</v>
      </c>
      <c r="U9" s="14"/>
      <c r="V9" s="367"/>
      <c r="W9" s="367"/>
      <c r="X9" s="367"/>
      <c r="Y9" s="367"/>
      <c r="Z9" s="367"/>
      <c r="AA9" s="367"/>
      <c r="AB9" s="367"/>
      <c r="AC9" s="367"/>
      <c r="AD9" s="367"/>
      <c r="AE9" s="367"/>
      <c r="AF9" s="367"/>
      <c r="AG9" s="367"/>
      <c r="AH9" s="14"/>
      <c r="AI9" s="90"/>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4" t="s">
        <v>59</v>
      </c>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c r="IX9" s="14"/>
      <c r="IY9" s="14"/>
      <c r="IZ9" s="14"/>
      <c r="JA9" s="14"/>
      <c r="JB9" s="14"/>
      <c r="JC9" s="14"/>
      <c r="JD9" s="14"/>
      <c r="JE9" s="14"/>
      <c r="JF9" s="14"/>
      <c r="JG9" s="14"/>
      <c r="JH9" s="14"/>
      <c r="JI9" s="14"/>
      <c r="JJ9" s="14"/>
      <c r="JK9" s="14"/>
      <c r="JL9" s="14"/>
      <c r="JM9" s="14"/>
      <c r="JN9" s="14"/>
      <c r="JO9" s="14"/>
      <c r="JP9" s="14"/>
      <c r="JQ9" s="14"/>
      <c r="JR9" s="14"/>
      <c r="JS9" s="14"/>
      <c r="JT9" s="14"/>
      <c r="JU9" s="14"/>
      <c r="JV9" s="14"/>
      <c r="JW9" s="14"/>
      <c r="JX9" s="14"/>
      <c r="JY9" s="14"/>
      <c r="JZ9" s="14"/>
      <c r="KA9" s="14"/>
      <c r="KB9" s="14"/>
      <c r="KC9" s="14"/>
      <c r="KD9" s="14"/>
      <c r="KE9" s="14"/>
      <c r="KF9" s="14"/>
      <c r="KG9" s="14"/>
      <c r="KH9" s="14"/>
      <c r="KI9" s="14"/>
      <c r="KJ9" s="14"/>
      <c r="KK9" s="14"/>
      <c r="KL9" s="14"/>
      <c r="KM9" s="14"/>
      <c r="KN9" s="14"/>
      <c r="KO9" s="14"/>
      <c r="KP9" s="14"/>
      <c r="KQ9" s="14"/>
      <c r="KR9" s="14"/>
      <c r="KS9" s="14"/>
      <c r="KT9" s="14"/>
      <c r="KU9" s="14"/>
      <c r="KV9" s="14"/>
      <c r="KW9" s="14"/>
      <c r="KX9" s="14"/>
      <c r="KY9" s="14"/>
      <c r="KZ9" s="14"/>
      <c r="LA9" s="14"/>
      <c r="LB9" s="14"/>
      <c r="LC9" s="14"/>
      <c r="LD9" s="14"/>
      <c r="LE9" s="14"/>
      <c r="LF9" s="14"/>
      <c r="LG9" s="14"/>
      <c r="LH9" s="14"/>
      <c r="LI9" s="14"/>
      <c r="LJ9" s="14"/>
      <c r="LK9" s="14"/>
      <c r="LL9" s="14"/>
      <c r="LM9" s="14"/>
      <c r="LN9" s="14"/>
      <c r="LO9" s="14"/>
      <c r="LP9" s="14"/>
      <c r="LQ9" s="14"/>
      <c r="LR9" s="14"/>
      <c r="LS9" s="14"/>
      <c r="LT9" s="14"/>
      <c r="LU9" s="14"/>
      <c r="LV9" s="14"/>
      <c r="LW9" s="14"/>
      <c r="LX9" s="14"/>
      <c r="LY9" s="14"/>
      <c r="LZ9" s="14"/>
      <c r="MA9" s="14"/>
      <c r="MB9" s="14"/>
      <c r="MC9" s="14"/>
      <c r="MD9" s="14"/>
      <c r="ME9" s="14"/>
      <c r="MF9" s="14"/>
      <c r="MG9" s="14"/>
      <c r="MH9" s="14"/>
      <c r="MI9" s="14"/>
      <c r="MJ9" s="14"/>
      <c r="MK9" s="14"/>
      <c r="ML9" s="14"/>
      <c r="MM9" s="14"/>
      <c r="MN9" s="14"/>
      <c r="MO9" s="14"/>
      <c r="MP9" s="14"/>
      <c r="MQ9" s="14"/>
      <c r="MR9" s="14"/>
      <c r="MS9" s="14"/>
      <c r="MT9" s="14"/>
      <c r="MU9" s="14"/>
      <c r="MV9" s="14"/>
      <c r="MW9" s="14"/>
      <c r="MX9" s="14"/>
      <c r="MY9" s="14"/>
      <c r="MZ9" s="14"/>
      <c r="NA9" s="14"/>
      <c r="NB9" s="14"/>
      <c r="NC9" s="14"/>
      <c r="ND9" s="14"/>
      <c r="NE9" s="14"/>
      <c r="NF9" s="14"/>
      <c r="NG9" s="14"/>
      <c r="NH9" s="14"/>
      <c r="NI9" s="14"/>
      <c r="NJ9" s="14"/>
      <c r="NK9" s="14"/>
      <c r="NL9" s="14"/>
      <c r="NM9" s="14"/>
      <c r="NN9" s="14"/>
      <c r="NO9" s="14"/>
      <c r="NP9" s="14"/>
      <c r="NQ9" s="14"/>
      <c r="NR9" s="14"/>
      <c r="NS9" s="14"/>
      <c r="NT9" s="14"/>
      <c r="NU9" s="14"/>
      <c r="NV9" s="14"/>
      <c r="NW9" s="14"/>
      <c r="NX9" s="14"/>
      <c r="NY9" s="14"/>
      <c r="NZ9" s="14"/>
      <c r="OA9" s="14"/>
      <c r="OB9" s="14"/>
      <c r="OC9" s="14"/>
      <c r="OD9" s="14"/>
      <c r="OE9" s="14"/>
      <c r="OF9" s="14"/>
      <c r="OG9" s="14"/>
      <c r="OH9" s="14"/>
      <c r="OI9" s="14"/>
      <c r="OJ9" s="14"/>
      <c r="OK9" s="14"/>
      <c r="OL9" s="14"/>
      <c r="OM9" s="14"/>
      <c r="ON9" s="14"/>
      <c r="OO9" s="14"/>
      <c r="OP9" s="14"/>
      <c r="OQ9" s="14"/>
      <c r="OR9" s="14"/>
      <c r="OS9" s="14"/>
      <c r="OT9" s="14"/>
      <c r="OU9" s="14"/>
      <c r="OV9" s="14"/>
      <c r="OW9" s="14"/>
      <c r="OX9" s="14"/>
      <c r="OY9" s="14"/>
      <c r="OZ9" s="14"/>
      <c r="PA9" s="14"/>
      <c r="PB9" s="14"/>
      <c r="PC9" s="14"/>
      <c r="PD9" s="14"/>
      <c r="PE9" s="14"/>
      <c r="PF9" s="14"/>
      <c r="PG9" s="14"/>
      <c r="PH9" s="14"/>
      <c r="PI9" s="14"/>
      <c r="PJ9" s="14"/>
      <c r="PK9" s="14"/>
      <c r="PL9" s="14"/>
      <c r="PM9" s="14"/>
      <c r="PN9" s="14"/>
      <c r="PO9" s="14"/>
      <c r="PP9" s="14"/>
      <c r="PQ9" s="14"/>
      <c r="PR9" s="14"/>
      <c r="PS9" s="14"/>
      <c r="PT9" s="14"/>
      <c r="PU9" s="14"/>
      <c r="PV9" s="14"/>
      <c r="PW9" s="14"/>
      <c r="PX9" s="14"/>
      <c r="PY9" s="14"/>
      <c r="PZ9" s="14"/>
      <c r="QA9" s="14"/>
      <c r="QB9" s="14"/>
      <c r="QC9" s="14"/>
      <c r="QD9" s="14"/>
      <c r="QE9" s="14"/>
      <c r="QF9" s="14"/>
      <c r="QG9" s="14"/>
      <c r="QH9" s="14"/>
      <c r="QI9" s="14"/>
      <c r="QJ9" s="14"/>
      <c r="QK9" s="14"/>
      <c r="QL9" s="14"/>
      <c r="QM9" s="14"/>
      <c r="QN9" s="14"/>
      <c r="QO9" s="14"/>
      <c r="QP9" s="14"/>
      <c r="QQ9" s="14"/>
      <c r="QR9" s="14"/>
      <c r="QS9" s="14"/>
      <c r="QT9" s="14"/>
      <c r="QU9" s="14"/>
      <c r="QV9" s="14"/>
      <c r="QW9" s="14"/>
      <c r="QX9" s="14"/>
      <c r="QY9" s="14"/>
      <c r="QZ9" s="14"/>
      <c r="RA9" s="14"/>
      <c r="RB9" s="14"/>
      <c r="RC9" s="14"/>
      <c r="RD9" s="14"/>
      <c r="RE9" s="14"/>
      <c r="RF9" s="14"/>
      <c r="RG9" s="14"/>
      <c r="RH9" s="14"/>
      <c r="RI9" s="14"/>
      <c r="RJ9" s="14"/>
      <c r="RK9" s="14"/>
      <c r="RL9" s="14"/>
      <c r="RM9" s="14"/>
      <c r="RN9" s="14"/>
      <c r="RO9" s="14"/>
      <c r="RP9" s="14"/>
      <c r="RQ9" s="14"/>
      <c r="RR9" s="14"/>
      <c r="RS9" s="14"/>
      <c r="RT9" s="14"/>
      <c r="RU9" s="14"/>
      <c r="RV9" s="14"/>
      <c r="RW9" s="14"/>
      <c r="RX9" s="14"/>
      <c r="RY9" s="14"/>
      <c r="RZ9" s="14"/>
      <c r="SA9" s="14"/>
      <c r="SB9" s="14"/>
      <c r="SC9" s="14"/>
      <c r="SD9" s="14"/>
      <c r="SE9" s="14"/>
      <c r="SF9" s="14"/>
      <c r="SG9" s="14"/>
      <c r="SH9" s="14"/>
      <c r="SI9" s="14"/>
    </row>
    <row r="10" spans="1:503" s="4" customFormat="1" ht="31.2" customHeight="1" thickBot="1">
      <c r="A10" s="90"/>
      <c r="B10" s="14"/>
      <c r="C10" s="327" t="s">
        <v>55</v>
      </c>
      <c r="D10" s="363" t="s">
        <v>145</v>
      </c>
      <c r="E10" s="14"/>
      <c r="F10" s="5"/>
      <c r="G10" s="6"/>
      <c r="H10" s="303"/>
      <c r="I10" s="144" t="s">
        <v>33</v>
      </c>
      <c r="J10" s="91">
        <f>SUMIF($S$6:$S$52,I10,$R$6:$R$52)</f>
        <v>2150</v>
      </c>
      <c r="K10" s="134">
        <v>4300</v>
      </c>
      <c r="L10" s="301"/>
      <c r="M10" s="301"/>
      <c r="N10" s="301"/>
      <c r="O10" s="350">
        <f t="shared" ca="1" si="0"/>
        <v>43467</v>
      </c>
      <c r="P10" s="339" t="s">
        <v>75</v>
      </c>
      <c r="Q10" s="340" t="s">
        <v>76</v>
      </c>
      <c r="R10" s="341">
        <v>500</v>
      </c>
      <c r="S10" s="342" t="s">
        <v>42</v>
      </c>
      <c r="T10" s="343" t="s">
        <v>39</v>
      </c>
      <c r="U10" s="14"/>
      <c r="V10" s="367"/>
      <c r="W10" s="367"/>
      <c r="X10" s="367"/>
      <c r="Y10" s="367"/>
      <c r="Z10" s="367"/>
      <c r="AA10" s="367"/>
      <c r="AB10" s="367"/>
      <c r="AC10" s="367"/>
      <c r="AD10" s="367"/>
      <c r="AE10" s="367"/>
      <c r="AF10" s="367"/>
      <c r="AG10" s="367"/>
      <c r="AH10" s="14"/>
      <c r="AI10" s="90"/>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5" t="s">
        <v>101</v>
      </c>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c r="IW10" s="14"/>
      <c r="IX10" s="14"/>
      <c r="IY10" s="14"/>
      <c r="IZ10" s="14"/>
      <c r="JA10" s="14"/>
      <c r="JB10" s="14"/>
      <c r="JC10" s="14"/>
      <c r="JD10" s="14"/>
      <c r="JE10" s="14"/>
      <c r="JF10" s="14"/>
      <c r="JG10" s="14"/>
      <c r="JH10" s="14"/>
      <c r="JI10" s="14"/>
      <c r="JJ10" s="14"/>
      <c r="JK10" s="14"/>
      <c r="JL10" s="14"/>
      <c r="JM10" s="14"/>
      <c r="JN10" s="14"/>
      <c r="JO10" s="14"/>
      <c r="JP10" s="14"/>
      <c r="JQ10" s="14"/>
      <c r="JR10" s="14"/>
      <c r="JS10" s="14"/>
      <c r="JT10" s="14"/>
      <c r="JU10" s="14"/>
      <c r="JV10" s="14"/>
      <c r="JW10" s="14"/>
      <c r="JX10" s="14"/>
      <c r="JY10" s="14"/>
      <c r="JZ10" s="14"/>
      <c r="KA10" s="14"/>
      <c r="KB10" s="14"/>
      <c r="KC10" s="14"/>
      <c r="KD10" s="14"/>
      <c r="KE10" s="14"/>
      <c r="KF10" s="14"/>
      <c r="KG10" s="14"/>
      <c r="KH10" s="14"/>
      <c r="KI10" s="14"/>
      <c r="KJ10" s="14"/>
      <c r="KK10" s="14"/>
      <c r="KL10" s="14"/>
      <c r="KM10" s="14"/>
      <c r="KN10" s="14"/>
      <c r="KO10" s="14"/>
      <c r="KP10" s="14"/>
      <c r="KQ10" s="14"/>
      <c r="KR10" s="14"/>
      <c r="KS10" s="14"/>
      <c r="KT10" s="14"/>
      <c r="KU10" s="14"/>
      <c r="KV10" s="14"/>
      <c r="KW10" s="14"/>
      <c r="KX10" s="14"/>
      <c r="KY10" s="14"/>
      <c r="KZ10" s="14"/>
      <c r="LA10" s="14"/>
      <c r="LB10" s="14"/>
      <c r="LC10" s="14"/>
      <c r="LD10" s="14"/>
      <c r="LE10" s="14"/>
      <c r="LF10" s="14"/>
      <c r="LG10" s="14"/>
      <c r="LH10" s="14"/>
      <c r="LI10" s="14"/>
      <c r="LJ10" s="14"/>
      <c r="LK10" s="14"/>
      <c r="LL10" s="14"/>
      <c r="LM10" s="14"/>
      <c r="LN10" s="14"/>
      <c r="LO10" s="14"/>
      <c r="LP10" s="14"/>
      <c r="LQ10" s="14"/>
      <c r="LR10" s="14"/>
      <c r="LS10" s="14"/>
      <c r="LT10" s="14"/>
      <c r="LU10" s="14"/>
      <c r="LV10" s="14"/>
      <c r="LW10" s="14"/>
      <c r="LX10" s="14"/>
      <c r="LY10" s="14"/>
      <c r="LZ10" s="14"/>
      <c r="MA10" s="14"/>
      <c r="MB10" s="14"/>
      <c r="MC10" s="14"/>
      <c r="MD10" s="14"/>
      <c r="ME10" s="14"/>
      <c r="MF10" s="14"/>
      <c r="MG10" s="14"/>
      <c r="MH10" s="14"/>
      <c r="MI10" s="14"/>
      <c r="MJ10" s="14"/>
      <c r="MK10" s="14"/>
      <c r="ML10" s="14"/>
      <c r="MM10" s="14"/>
      <c r="MN10" s="14"/>
      <c r="MO10" s="14"/>
      <c r="MP10" s="14"/>
      <c r="MQ10" s="14"/>
      <c r="MR10" s="14"/>
      <c r="MS10" s="14"/>
      <c r="MT10" s="14"/>
      <c r="MU10" s="14"/>
      <c r="MV10" s="14"/>
      <c r="MW10" s="14"/>
      <c r="MX10" s="14"/>
      <c r="MY10" s="14"/>
      <c r="MZ10" s="14"/>
      <c r="NA10" s="14"/>
      <c r="NB10" s="14"/>
      <c r="NC10" s="14"/>
      <c r="ND10" s="14"/>
      <c r="NE10" s="14"/>
      <c r="NF10" s="14"/>
      <c r="NG10" s="14"/>
      <c r="NH10" s="14"/>
      <c r="NI10" s="14"/>
      <c r="NJ10" s="14"/>
      <c r="NK10" s="14"/>
      <c r="NL10" s="14"/>
      <c r="NM10" s="14"/>
      <c r="NN10" s="14"/>
      <c r="NO10" s="14"/>
      <c r="NP10" s="14"/>
      <c r="NQ10" s="14"/>
      <c r="NR10" s="14"/>
      <c r="NS10" s="14"/>
      <c r="NT10" s="14"/>
      <c r="NU10" s="14"/>
      <c r="NV10" s="14"/>
      <c r="NW10" s="14"/>
      <c r="NX10" s="14"/>
      <c r="NY10" s="14"/>
      <c r="NZ10" s="14"/>
      <c r="OA10" s="14"/>
      <c r="OB10" s="14"/>
      <c r="OC10" s="14"/>
      <c r="OD10" s="14"/>
      <c r="OE10" s="14"/>
      <c r="OF10" s="14"/>
      <c r="OG10" s="14"/>
      <c r="OH10" s="14"/>
      <c r="OI10" s="14"/>
      <c r="OJ10" s="14"/>
      <c r="OK10" s="14"/>
      <c r="OL10" s="14"/>
      <c r="OM10" s="14"/>
      <c r="ON10" s="14"/>
      <c r="OO10" s="14"/>
      <c r="OP10" s="14"/>
      <c r="OQ10" s="14"/>
      <c r="OR10" s="14"/>
      <c r="OS10" s="14"/>
      <c r="OT10" s="14"/>
      <c r="OU10" s="14"/>
      <c r="OV10" s="14"/>
      <c r="OW10" s="14"/>
      <c r="OX10" s="14"/>
      <c r="OY10" s="14"/>
      <c r="OZ10" s="14"/>
      <c r="PA10" s="14"/>
      <c r="PB10" s="14"/>
      <c r="PC10" s="14"/>
      <c r="PD10" s="14"/>
      <c r="PE10" s="14"/>
      <c r="PF10" s="14"/>
      <c r="PG10" s="14"/>
      <c r="PH10" s="14"/>
      <c r="PI10" s="14"/>
      <c r="PJ10" s="14"/>
      <c r="PK10" s="14"/>
      <c r="PL10" s="14"/>
      <c r="PM10" s="14"/>
      <c r="PN10" s="14"/>
      <c r="PO10" s="14"/>
      <c r="PP10" s="14"/>
      <c r="PQ10" s="14"/>
      <c r="PR10" s="14"/>
      <c r="PS10" s="14"/>
      <c r="PT10" s="14"/>
      <c r="PU10" s="14"/>
      <c r="PV10" s="14"/>
      <c r="PW10" s="14"/>
      <c r="PX10" s="14"/>
      <c r="PY10" s="14"/>
      <c r="PZ10" s="14"/>
      <c r="QA10" s="14"/>
      <c r="QB10" s="14"/>
      <c r="QC10" s="14"/>
      <c r="QD10" s="14"/>
      <c r="QE10" s="14"/>
      <c r="QF10" s="14"/>
      <c r="QG10" s="14"/>
      <c r="QH10" s="14"/>
      <c r="QI10" s="14"/>
      <c r="QJ10" s="14"/>
      <c r="QK10" s="14"/>
      <c r="QL10" s="14"/>
      <c r="QM10" s="14"/>
      <c r="QN10" s="14"/>
      <c r="QO10" s="14"/>
      <c r="QP10" s="14"/>
      <c r="QQ10" s="14"/>
      <c r="QR10" s="14"/>
      <c r="QS10" s="14"/>
      <c r="QT10" s="14"/>
      <c r="QU10" s="14"/>
      <c r="QV10" s="14"/>
      <c r="QW10" s="14"/>
      <c r="QX10" s="14"/>
      <c r="QY10" s="14"/>
      <c r="QZ10" s="14"/>
      <c r="RA10" s="14"/>
      <c r="RB10" s="14"/>
      <c r="RC10" s="14"/>
      <c r="RD10" s="14"/>
      <c r="RE10" s="14"/>
      <c r="RF10" s="14"/>
      <c r="RG10" s="14"/>
      <c r="RH10" s="14"/>
      <c r="RI10" s="14"/>
      <c r="RJ10" s="14"/>
      <c r="RK10" s="14"/>
      <c r="RL10" s="14"/>
      <c r="RM10" s="14"/>
      <c r="RN10" s="14"/>
      <c r="RO10" s="14"/>
      <c r="RP10" s="14"/>
      <c r="RQ10" s="14"/>
      <c r="RR10" s="14"/>
      <c r="RS10" s="14"/>
      <c r="RT10" s="14"/>
      <c r="RU10" s="14"/>
      <c r="RV10" s="14"/>
      <c r="RW10" s="14"/>
      <c r="RX10" s="14"/>
      <c r="RY10" s="14"/>
      <c r="RZ10" s="14"/>
      <c r="SA10" s="14"/>
      <c r="SB10" s="14"/>
      <c r="SC10" s="14"/>
      <c r="SD10" s="14"/>
      <c r="SE10" s="14"/>
      <c r="SF10" s="14"/>
      <c r="SG10" s="14"/>
      <c r="SH10" s="14"/>
      <c r="SI10" s="14"/>
    </row>
    <row r="11" spans="1:503" s="4" customFormat="1" ht="31.2" customHeight="1">
      <c r="A11" s="90"/>
      <c r="B11" s="14"/>
      <c r="C11" s="14"/>
      <c r="D11" s="364"/>
      <c r="E11" s="14"/>
      <c r="F11" s="365"/>
      <c r="G11" s="5"/>
      <c r="H11" s="303"/>
      <c r="I11" s="144" t="s">
        <v>24</v>
      </c>
      <c r="J11" s="91">
        <f>SUMIF($S$6:$S$52,I11,$R$6:$R$52)</f>
        <v>385.42</v>
      </c>
      <c r="K11" s="134">
        <v>770.84</v>
      </c>
      <c r="L11" s="301"/>
      <c r="M11" s="301"/>
      <c r="N11" s="301"/>
      <c r="O11" s="350">
        <f t="shared" ca="1" si="0"/>
        <v>43467</v>
      </c>
      <c r="P11" s="339" t="s">
        <v>77</v>
      </c>
      <c r="Q11" s="340" t="s">
        <v>121</v>
      </c>
      <c r="R11" s="341">
        <v>50</v>
      </c>
      <c r="S11" s="342" t="s">
        <v>79</v>
      </c>
      <c r="T11" s="343" t="s">
        <v>8</v>
      </c>
      <c r="U11" s="14"/>
      <c r="V11" s="367"/>
      <c r="W11" s="367"/>
      <c r="X11" s="367"/>
      <c r="Y11" s="367"/>
      <c r="Z11" s="367"/>
      <c r="AA11" s="367"/>
      <c r="AB11" s="367"/>
      <c r="AC11" s="367"/>
      <c r="AD11" s="367"/>
      <c r="AE11" s="367"/>
      <c r="AF11" s="367"/>
      <c r="AG11" s="367"/>
      <c r="AH11" s="14"/>
      <c r="AI11" s="90"/>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3" t="s">
        <v>0</v>
      </c>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row>
    <row r="12" spans="1:503" s="4" customFormat="1" ht="31.2" customHeight="1">
      <c r="A12" s="90"/>
      <c r="B12" s="14"/>
      <c r="C12" s="14"/>
      <c r="D12" s="14"/>
      <c r="E12" s="14"/>
      <c r="F12" s="366"/>
      <c r="G12" s="5"/>
      <c r="H12" s="303"/>
      <c r="I12" s="153" t="s">
        <v>4</v>
      </c>
      <c r="J12" s="91">
        <f>SUMIF($S$6:$S$52,I12,$R$6:$R$52)</f>
        <v>14.25</v>
      </c>
      <c r="K12" s="134">
        <v>28.5</v>
      </c>
      <c r="L12" s="309"/>
      <c r="M12" s="301"/>
      <c r="N12" s="301"/>
      <c r="O12" s="350">
        <f t="shared" ca="1" si="0"/>
        <v>43467</v>
      </c>
      <c r="P12" s="339" t="s">
        <v>71</v>
      </c>
      <c r="Q12" s="340" t="s">
        <v>113</v>
      </c>
      <c r="R12" s="341">
        <v>55</v>
      </c>
      <c r="S12" s="342" t="s">
        <v>114</v>
      </c>
      <c r="T12" s="343" t="s">
        <v>39</v>
      </c>
      <c r="U12" s="14"/>
      <c r="V12" s="367"/>
      <c r="W12" s="367"/>
      <c r="X12" s="367"/>
      <c r="Y12" s="367"/>
      <c r="Z12" s="367"/>
      <c r="AA12" s="367"/>
      <c r="AB12" s="367"/>
      <c r="AC12" s="367"/>
      <c r="AD12" s="367"/>
      <c r="AE12" s="367"/>
      <c r="AF12" s="367"/>
      <c r="AG12" s="367"/>
      <c r="AH12" s="14"/>
      <c r="AI12" s="90"/>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4" t="s">
        <v>58</v>
      </c>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row>
    <row r="13" spans="1:503" s="4" customFormat="1" ht="31.2" customHeight="1" thickBot="1">
      <c r="A13" s="90"/>
      <c r="B13" s="14"/>
      <c r="C13" s="327" t="s">
        <v>57</v>
      </c>
      <c r="D13" s="363" t="s">
        <v>132</v>
      </c>
      <c r="E13" s="14"/>
      <c r="F13" s="5"/>
      <c r="G13" s="5"/>
      <c r="H13" s="303"/>
      <c r="I13" s="153" t="s">
        <v>114</v>
      </c>
      <c r="J13" s="128">
        <f>SUMIF($S$6:$S$52,I13,$R$6:$R$52)</f>
        <v>55</v>
      </c>
      <c r="K13" s="134">
        <v>105</v>
      </c>
      <c r="L13" s="310"/>
      <c r="M13" s="301"/>
      <c r="N13" s="301"/>
      <c r="O13" s="350">
        <f ca="1">DATE(YEAR(TODAY()),1,5)</f>
        <v>43469</v>
      </c>
      <c r="P13" s="334" t="s">
        <v>32</v>
      </c>
      <c r="Q13" s="340" t="s">
        <v>134</v>
      </c>
      <c r="R13" s="345">
        <v>4.88</v>
      </c>
      <c r="S13" s="340" t="s">
        <v>59</v>
      </c>
      <c r="T13" s="343" t="s">
        <v>8</v>
      </c>
      <c r="U13" s="14"/>
      <c r="V13" s="367"/>
      <c r="W13" s="367"/>
      <c r="X13" s="367"/>
      <c r="Y13" s="367"/>
      <c r="Z13" s="367"/>
      <c r="AA13" s="367"/>
      <c r="AB13" s="367"/>
      <c r="AC13" s="367"/>
      <c r="AD13" s="367"/>
      <c r="AE13" s="367"/>
      <c r="AF13" s="367"/>
      <c r="AG13" s="367"/>
      <c r="AH13" s="14"/>
      <c r="AI13" s="90"/>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4" t="s">
        <v>29</v>
      </c>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row>
    <row r="14" spans="1:503" s="4" customFormat="1" ht="31.2" customHeight="1" thickBot="1">
      <c r="A14" s="90"/>
      <c r="B14" s="14"/>
      <c r="C14" s="14"/>
      <c r="D14" s="378"/>
      <c r="E14" s="14"/>
      <c r="F14" s="5"/>
      <c r="G14" s="5"/>
      <c r="H14" s="64"/>
      <c r="I14" s="63"/>
      <c r="J14" s="312" t="s">
        <v>96</v>
      </c>
      <c r="K14" s="138">
        <f>SUM(K9:K13)</f>
        <v>7154.34</v>
      </c>
      <c r="L14" s="301"/>
      <c r="M14" s="301"/>
      <c r="N14" s="301"/>
      <c r="O14" s="350">
        <f ca="1">DATE(YEAR(TODAY()),1,6)</f>
        <v>43470</v>
      </c>
      <c r="P14" s="346" t="s">
        <v>71</v>
      </c>
      <c r="Q14" s="340" t="s">
        <v>2</v>
      </c>
      <c r="R14" s="345">
        <v>5</v>
      </c>
      <c r="S14" s="342" t="s">
        <v>34</v>
      </c>
      <c r="T14" s="343" t="s">
        <v>8</v>
      </c>
      <c r="U14" s="14"/>
      <c r="V14" s="367"/>
      <c r="W14" s="367"/>
      <c r="X14" s="367"/>
      <c r="Y14" s="367"/>
      <c r="Z14" s="367"/>
      <c r="AA14" s="367"/>
      <c r="AB14" s="367"/>
      <c r="AC14" s="367"/>
      <c r="AD14" s="367"/>
      <c r="AE14" s="367"/>
      <c r="AF14" s="367"/>
      <c r="AG14" s="367"/>
      <c r="AH14" s="14"/>
      <c r="AI14" s="90"/>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4" t="s">
        <v>4</v>
      </c>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row>
    <row r="15" spans="1:503" s="4" customFormat="1" ht="31.2" customHeight="1" thickTop="1">
      <c r="A15" s="90"/>
      <c r="B15" s="14"/>
      <c r="C15" s="14"/>
      <c r="D15" s="378"/>
      <c r="F15" s="5"/>
      <c r="G15" s="301"/>
      <c r="H15" s="374" t="s">
        <v>98</v>
      </c>
      <c r="I15" s="375"/>
      <c r="J15" s="376" t="s">
        <v>99</v>
      </c>
      <c r="K15" s="377"/>
      <c r="L15" s="301"/>
      <c r="M15" s="301"/>
      <c r="N15" s="301"/>
      <c r="O15" s="350">
        <f ca="1">DATE(YEAR(TODAY()),1,7)</f>
        <v>43471</v>
      </c>
      <c r="P15" s="334" t="s">
        <v>89</v>
      </c>
      <c r="Q15" s="340" t="s">
        <v>25</v>
      </c>
      <c r="R15" s="345">
        <v>9.75</v>
      </c>
      <c r="S15" s="340" t="s">
        <v>59</v>
      </c>
      <c r="T15" s="343" t="s">
        <v>38</v>
      </c>
      <c r="U15" s="14"/>
      <c r="V15" s="367"/>
      <c r="W15" s="367"/>
      <c r="X15" s="367"/>
      <c r="Y15" s="367"/>
      <c r="Z15" s="367"/>
      <c r="AA15" s="367"/>
      <c r="AB15" s="367"/>
      <c r="AC15" s="367"/>
      <c r="AD15" s="367"/>
      <c r="AE15" s="367"/>
      <c r="AF15" s="367"/>
      <c r="AG15" s="367"/>
      <c r="AH15" s="14"/>
      <c r="AI15" s="90"/>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4" t="s">
        <v>36</v>
      </c>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row>
    <row r="16" spans="1:503" s="4" customFormat="1" ht="31.2" customHeight="1" thickBot="1">
      <c r="A16" s="90"/>
      <c r="B16" s="14"/>
      <c r="C16" s="14"/>
      <c r="D16" s="378"/>
      <c r="E16" s="14"/>
      <c r="F16" s="5"/>
      <c r="G16" s="303"/>
      <c r="H16" s="301"/>
      <c r="I16" s="151">
        <v>8615</v>
      </c>
      <c r="J16" s="54"/>
      <c r="K16" s="136">
        <v>2510.66</v>
      </c>
      <c r="L16" s="297" t="s">
        <v>92</v>
      </c>
      <c r="M16" s="301"/>
      <c r="N16" s="301"/>
      <c r="O16" s="350">
        <f ca="1">DATE(YEAR(TODAY()),1,8)</f>
        <v>43472</v>
      </c>
      <c r="P16" s="334" t="s">
        <v>70</v>
      </c>
      <c r="Q16" s="340" t="s">
        <v>82</v>
      </c>
      <c r="R16" s="345">
        <v>67.5</v>
      </c>
      <c r="S16" s="340" t="s">
        <v>40</v>
      </c>
      <c r="T16" s="343" t="s">
        <v>39</v>
      </c>
      <c r="U16" s="14"/>
      <c r="V16" s="367"/>
      <c r="W16" s="367"/>
      <c r="X16" s="367"/>
      <c r="Y16" s="367"/>
      <c r="Z16" s="367"/>
      <c r="AA16" s="367"/>
      <c r="AB16" s="367"/>
      <c r="AC16" s="367"/>
      <c r="AD16" s="367"/>
      <c r="AE16" s="367"/>
      <c r="AF16" s="367"/>
      <c r="AG16" s="367"/>
      <c r="AH16" s="14"/>
      <c r="AI16" s="90"/>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4" t="s">
        <v>24</v>
      </c>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row>
    <row r="17" spans="1:503" s="4" customFormat="1" ht="31.2" customHeight="1">
      <c r="A17" s="90"/>
      <c r="B17" s="14"/>
      <c r="C17" s="14"/>
      <c r="D17" s="378"/>
      <c r="F17" s="5"/>
      <c r="G17" s="303"/>
      <c r="H17" s="301"/>
      <c r="I17" s="2"/>
      <c r="J17" s="54"/>
      <c r="L17" s="6"/>
      <c r="M17" s="303"/>
      <c r="N17" s="301"/>
      <c r="O17" s="350">
        <f ca="1">DATE(YEAR(TODAY()),1,8)</f>
        <v>43472</v>
      </c>
      <c r="P17" s="334" t="s">
        <v>74</v>
      </c>
      <c r="Q17" s="340" t="s">
        <v>47</v>
      </c>
      <c r="R17" s="345">
        <v>15.52</v>
      </c>
      <c r="S17" s="340" t="s">
        <v>36</v>
      </c>
      <c r="T17" s="343" t="s">
        <v>37</v>
      </c>
      <c r="U17" s="14"/>
      <c r="V17" s="367"/>
      <c r="W17" s="367"/>
      <c r="X17" s="367"/>
      <c r="Y17" s="367"/>
      <c r="Z17" s="367"/>
      <c r="AA17" s="367"/>
      <c r="AB17" s="367"/>
      <c r="AC17" s="367"/>
      <c r="AD17" s="367"/>
      <c r="AE17" s="367"/>
      <c r="AF17" s="367"/>
      <c r="AG17" s="367"/>
      <c r="AH17" s="14"/>
      <c r="AI17" s="90"/>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4" t="s">
        <v>1</v>
      </c>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row>
    <row r="18" spans="1:503" s="4" customFormat="1" ht="31.2" customHeight="1" thickBot="1">
      <c r="A18" s="90"/>
      <c r="B18" s="14"/>
      <c r="C18" s="14"/>
      <c r="D18" s="378"/>
      <c r="E18" s="14"/>
      <c r="F18" s="5"/>
      <c r="G18" s="303"/>
      <c r="H18" s="300"/>
      <c r="I18" s="2"/>
      <c r="J18" s="9"/>
      <c r="K18" s="133"/>
      <c r="L18" s="14"/>
      <c r="M18" s="301"/>
      <c r="N18" s="301"/>
      <c r="O18" s="350">
        <f t="shared" ref="O18:O19" ca="1" si="1">DATE(YEAR(TODAY()),1,8)</f>
        <v>43472</v>
      </c>
      <c r="P18" s="334" t="s">
        <v>80</v>
      </c>
      <c r="Q18" s="340" t="s">
        <v>81</v>
      </c>
      <c r="R18" s="345">
        <v>20</v>
      </c>
      <c r="S18" s="340" t="s">
        <v>3</v>
      </c>
      <c r="T18" s="343" t="s">
        <v>12</v>
      </c>
      <c r="U18" s="14"/>
      <c r="V18" s="367"/>
      <c r="W18" s="367"/>
      <c r="X18" s="367"/>
      <c r="Y18" s="367"/>
      <c r="Z18" s="367"/>
      <c r="AA18" s="367"/>
      <c r="AB18" s="367"/>
      <c r="AC18" s="367"/>
      <c r="AD18" s="367"/>
      <c r="AE18" s="367"/>
      <c r="AF18" s="367"/>
      <c r="AG18" s="367"/>
      <c r="AH18" s="14"/>
      <c r="AI18" s="90"/>
      <c r="AJ18" s="120"/>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t="s">
        <v>125</v>
      </c>
      <c r="DQ18" s="14"/>
      <c r="DR18" s="14"/>
      <c r="DS18" s="14"/>
      <c r="DT18" s="14"/>
      <c r="DU18" s="14"/>
      <c r="DV18" s="144" t="s">
        <v>3</v>
      </c>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c r="IX18" s="14"/>
      <c r="IY18" s="14"/>
      <c r="IZ18" s="14"/>
      <c r="JA18" s="14"/>
      <c r="JB18" s="14"/>
      <c r="JC18" s="14"/>
      <c r="JD18" s="14"/>
      <c r="JE18" s="14"/>
      <c r="JF18" s="14"/>
      <c r="JG18" s="14"/>
      <c r="JH18" s="14"/>
      <c r="JI18" s="14"/>
      <c r="JJ18" s="14"/>
      <c r="JK18" s="14"/>
      <c r="JL18" s="14"/>
      <c r="JM18" s="14"/>
      <c r="JN18" s="14"/>
      <c r="JO18" s="14"/>
      <c r="JP18" s="14"/>
      <c r="JQ18" s="14"/>
      <c r="JR18" s="14"/>
      <c r="JS18" s="14"/>
      <c r="JT18" s="14"/>
      <c r="JU18" s="14"/>
      <c r="JV18" s="14"/>
      <c r="JW18" s="14"/>
      <c r="JX18" s="14"/>
      <c r="JY18" s="14"/>
      <c r="JZ18" s="14"/>
      <c r="KA18" s="14"/>
      <c r="KB18" s="14"/>
      <c r="KC18" s="14"/>
      <c r="KD18" s="14"/>
      <c r="KE18" s="14"/>
      <c r="KF18" s="14"/>
      <c r="KG18" s="14"/>
      <c r="KH18" s="14"/>
      <c r="KI18" s="14"/>
      <c r="KJ18" s="14"/>
      <c r="KK18" s="14"/>
      <c r="KL18" s="14"/>
      <c r="KM18" s="14"/>
      <c r="KN18" s="14"/>
      <c r="KO18" s="14"/>
      <c r="KP18" s="14"/>
      <c r="KQ18" s="14"/>
      <c r="KR18" s="14"/>
      <c r="KS18" s="14"/>
      <c r="KT18" s="14"/>
      <c r="KU18" s="14"/>
      <c r="KV18" s="14"/>
      <c r="KW18" s="14"/>
      <c r="KX18" s="14"/>
      <c r="KY18" s="14"/>
      <c r="KZ18" s="14"/>
      <c r="LA18" s="14"/>
      <c r="LB18" s="14"/>
      <c r="LC18" s="14"/>
      <c r="LD18" s="14"/>
      <c r="LE18" s="14"/>
      <c r="LF18" s="14"/>
      <c r="LG18" s="14"/>
      <c r="LH18" s="14"/>
      <c r="LI18" s="14"/>
      <c r="LJ18" s="14"/>
      <c r="LK18" s="14"/>
      <c r="LL18" s="14"/>
      <c r="LM18" s="14"/>
      <c r="LN18" s="14"/>
      <c r="LO18" s="14"/>
      <c r="LP18" s="14"/>
      <c r="LQ18" s="14"/>
      <c r="LR18" s="14"/>
      <c r="LS18" s="14"/>
      <c r="LT18" s="14"/>
      <c r="LU18" s="14"/>
      <c r="LV18" s="14"/>
      <c r="LW18" s="14"/>
      <c r="LX18" s="14"/>
      <c r="LY18" s="14"/>
      <c r="LZ18" s="14"/>
      <c r="MA18" s="14"/>
      <c r="MB18" s="14"/>
      <c r="MC18" s="14"/>
      <c r="MD18" s="14"/>
      <c r="ME18" s="14"/>
      <c r="MF18" s="14"/>
      <c r="MG18" s="14"/>
      <c r="MH18" s="14"/>
      <c r="MI18" s="14"/>
      <c r="MJ18" s="14"/>
      <c r="MK18" s="14"/>
      <c r="ML18" s="14"/>
      <c r="MM18" s="14"/>
      <c r="MN18" s="14"/>
      <c r="MO18" s="14"/>
      <c r="MP18" s="14"/>
      <c r="MQ18" s="14"/>
      <c r="MR18" s="14"/>
      <c r="MS18" s="14"/>
      <c r="MT18" s="14"/>
      <c r="MU18" s="14"/>
      <c r="MV18" s="14"/>
      <c r="MW18" s="14"/>
      <c r="MX18" s="14"/>
      <c r="MY18" s="14"/>
      <c r="MZ18" s="14"/>
      <c r="NA18" s="14"/>
      <c r="NB18" s="14"/>
      <c r="NC18" s="14"/>
      <c r="ND18" s="14"/>
      <c r="NE18" s="14"/>
      <c r="NF18" s="14"/>
      <c r="NG18" s="14"/>
      <c r="NH18" s="14"/>
      <c r="NI18" s="14"/>
      <c r="NJ18" s="14"/>
      <c r="NK18" s="14"/>
      <c r="NL18" s="14"/>
      <c r="NM18" s="14"/>
      <c r="NN18" s="14"/>
      <c r="NO18" s="14"/>
      <c r="NP18" s="14"/>
      <c r="NQ18" s="14"/>
      <c r="NR18" s="14"/>
      <c r="NS18" s="14"/>
      <c r="NT18" s="14"/>
      <c r="NU18" s="14"/>
      <c r="NV18" s="14"/>
      <c r="NW18" s="14"/>
      <c r="NX18" s="14"/>
      <c r="NY18" s="14"/>
      <c r="NZ18" s="14"/>
      <c r="OA18" s="14"/>
      <c r="OB18" s="14"/>
      <c r="OC18" s="14"/>
      <c r="OD18" s="14"/>
      <c r="OE18" s="14"/>
      <c r="OF18" s="14"/>
      <c r="OG18" s="14"/>
      <c r="OH18" s="14"/>
      <c r="OI18" s="14"/>
      <c r="OJ18" s="14"/>
      <c r="OK18" s="14"/>
      <c r="OL18" s="14"/>
      <c r="OM18" s="14"/>
      <c r="ON18" s="14"/>
      <c r="OO18" s="14"/>
      <c r="OP18" s="14"/>
      <c r="OQ18" s="14"/>
      <c r="OR18" s="14"/>
      <c r="OS18" s="14"/>
      <c r="OT18" s="14"/>
      <c r="OU18" s="14"/>
      <c r="OV18" s="14"/>
      <c r="OW18" s="14"/>
      <c r="OX18" s="14"/>
      <c r="OY18" s="14"/>
      <c r="OZ18" s="14"/>
      <c r="PA18" s="14"/>
      <c r="PB18" s="14"/>
      <c r="PC18" s="14"/>
      <c r="PD18" s="14"/>
      <c r="PE18" s="14"/>
      <c r="PF18" s="14"/>
      <c r="PG18" s="14"/>
      <c r="PH18" s="14"/>
      <c r="PI18" s="14"/>
      <c r="PJ18" s="14"/>
      <c r="PK18" s="14"/>
      <c r="PL18" s="14"/>
      <c r="PM18" s="14"/>
      <c r="PN18" s="14"/>
      <c r="PO18" s="14"/>
      <c r="PP18" s="14"/>
      <c r="PQ18" s="14"/>
      <c r="PR18" s="14"/>
      <c r="PS18" s="14"/>
      <c r="PT18" s="14"/>
      <c r="PU18" s="14"/>
      <c r="PV18" s="14"/>
      <c r="PW18" s="14"/>
      <c r="PX18" s="14"/>
      <c r="PY18" s="14"/>
      <c r="PZ18" s="14"/>
      <c r="QA18" s="14"/>
      <c r="QB18" s="14"/>
      <c r="QC18" s="14"/>
      <c r="QD18" s="14"/>
      <c r="QE18" s="14"/>
      <c r="QF18" s="14"/>
      <c r="QG18" s="14"/>
      <c r="QH18" s="14"/>
      <c r="QI18" s="14"/>
      <c r="QJ18" s="14"/>
      <c r="QK18" s="14"/>
      <c r="QL18" s="14"/>
      <c r="QM18" s="14"/>
      <c r="QN18" s="14"/>
      <c r="QO18" s="14"/>
      <c r="QP18" s="14"/>
      <c r="QQ18" s="14"/>
      <c r="QR18" s="14"/>
      <c r="QS18" s="14"/>
      <c r="QT18" s="14"/>
      <c r="QU18" s="14"/>
      <c r="QV18" s="14"/>
      <c r="QW18" s="14"/>
      <c r="QX18" s="14"/>
      <c r="QY18" s="14"/>
      <c r="QZ18" s="14"/>
      <c r="RA18" s="14"/>
      <c r="RB18" s="14"/>
      <c r="RC18" s="14"/>
      <c r="RD18" s="14"/>
      <c r="RE18" s="14"/>
      <c r="RF18" s="14"/>
      <c r="RG18" s="14"/>
      <c r="RH18" s="14"/>
      <c r="RI18" s="14"/>
      <c r="RJ18" s="14"/>
      <c r="RK18" s="14"/>
      <c r="RL18" s="14"/>
      <c r="RM18" s="14"/>
      <c r="RN18" s="14"/>
      <c r="RO18" s="14"/>
      <c r="RP18" s="14"/>
      <c r="RQ18" s="14"/>
      <c r="RR18" s="14"/>
      <c r="RS18" s="14"/>
      <c r="RT18" s="14"/>
      <c r="RU18" s="14"/>
      <c r="RV18" s="14"/>
      <c r="RW18" s="14"/>
      <c r="RX18" s="14"/>
      <c r="RY18" s="14"/>
      <c r="RZ18" s="14"/>
      <c r="SA18" s="14"/>
      <c r="SB18" s="14"/>
      <c r="SC18" s="14"/>
      <c r="SD18" s="14"/>
      <c r="SE18" s="14"/>
      <c r="SF18" s="14"/>
      <c r="SG18" s="14"/>
      <c r="SH18" s="14"/>
      <c r="SI18" s="14"/>
    </row>
    <row r="19" spans="1:503" s="4" customFormat="1" ht="31.2" customHeight="1" thickBot="1">
      <c r="A19" s="90"/>
      <c r="B19" s="14"/>
      <c r="C19" s="14"/>
      <c r="D19" s="364"/>
      <c r="F19" s="5"/>
      <c r="G19" s="303"/>
      <c r="H19" s="300"/>
      <c r="J19" s="131"/>
      <c r="K19" s="372" t="s">
        <v>119</v>
      </c>
      <c r="L19" s="313" t="s">
        <v>50</v>
      </c>
      <c r="M19" s="301"/>
      <c r="N19" s="301"/>
      <c r="O19" s="350">
        <f t="shared" ca="1" si="1"/>
        <v>43472</v>
      </c>
      <c r="P19" s="347" t="s">
        <v>71</v>
      </c>
      <c r="Q19" s="340" t="s">
        <v>48</v>
      </c>
      <c r="R19" s="345">
        <f>6.75</f>
        <v>6.75</v>
      </c>
      <c r="S19" s="340" t="s">
        <v>1</v>
      </c>
      <c r="T19" s="343" t="s">
        <v>5</v>
      </c>
      <c r="U19" s="14"/>
      <c r="V19" s="367"/>
      <c r="W19" s="367"/>
      <c r="X19" s="367"/>
      <c r="Y19" s="367"/>
      <c r="Z19" s="367"/>
      <c r="AA19" s="367"/>
      <c r="AB19" s="367"/>
      <c r="AC19" s="367"/>
      <c r="AD19" s="367"/>
      <c r="AE19" s="367"/>
      <c r="AF19" s="367"/>
      <c r="AG19" s="367"/>
      <c r="AH19" s="14"/>
      <c r="AI19" s="90"/>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4" t="s">
        <v>33</v>
      </c>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c r="IX19" s="14"/>
      <c r="IY19" s="14"/>
      <c r="IZ19" s="14"/>
      <c r="JA19" s="14"/>
      <c r="JB19" s="14"/>
      <c r="JC19" s="14"/>
      <c r="JD19" s="14"/>
      <c r="JE19" s="14"/>
      <c r="JF19" s="14"/>
      <c r="JG19" s="14"/>
      <c r="JH19" s="14"/>
      <c r="JI19" s="14"/>
      <c r="JJ19" s="14"/>
      <c r="JK19" s="14"/>
      <c r="JL19" s="14"/>
      <c r="JM19" s="14"/>
      <c r="JN19" s="14"/>
      <c r="JO19" s="14"/>
      <c r="JP19" s="14"/>
      <c r="JQ19" s="14"/>
      <c r="JR19" s="14"/>
      <c r="JS19" s="14"/>
      <c r="JT19" s="14"/>
      <c r="JU19" s="14"/>
      <c r="JV19" s="14"/>
      <c r="JW19" s="14"/>
      <c r="JX19" s="14"/>
      <c r="JY19" s="14"/>
      <c r="JZ19" s="14"/>
      <c r="KA19" s="14"/>
      <c r="KB19" s="14"/>
      <c r="KC19" s="14"/>
      <c r="KD19" s="14"/>
      <c r="KE19" s="14"/>
      <c r="KF19" s="14"/>
      <c r="KG19" s="14"/>
      <c r="KH19" s="14"/>
      <c r="KI19" s="14"/>
      <c r="KJ19" s="14"/>
      <c r="KK19" s="14"/>
      <c r="KL19" s="14"/>
      <c r="KM19" s="14"/>
      <c r="KN19" s="14"/>
      <c r="KO19" s="14"/>
      <c r="KP19" s="14"/>
      <c r="KQ19" s="14"/>
      <c r="KR19" s="14"/>
      <c r="KS19" s="14"/>
      <c r="KT19" s="14"/>
      <c r="KU19" s="14"/>
      <c r="KV19" s="14"/>
      <c r="KW19" s="14"/>
      <c r="KX19" s="14"/>
      <c r="KY19" s="14"/>
      <c r="KZ19" s="14"/>
      <c r="LA19" s="14"/>
      <c r="LB19" s="14"/>
      <c r="LC19" s="14"/>
      <c r="LD19" s="14"/>
      <c r="LE19" s="14"/>
      <c r="LF19" s="14"/>
      <c r="LG19" s="14"/>
      <c r="LH19" s="14"/>
      <c r="LI19" s="14"/>
      <c r="LJ19" s="14"/>
      <c r="LK19" s="14"/>
      <c r="LL19" s="14"/>
      <c r="LM19" s="14"/>
      <c r="LN19" s="14"/>
      <c r="LO19" s="14"/>
      <c r="LP19" s="14"/>
      <c r="LQ19" s="14"/>
      <c r="LR19" s="14"/>
      <c r="LS19" s="14"/>
      <c r="LT19" s="14"/>
      <c r="LU19" s="14"/>
      <c r="LV19" s="14"/>
      <c r="LW19" s="14"/>
      <c r="LX19" s="14"/>
      <c r="LY19" s="14"/>
      <c r="LZ19" s="14"/>
      <c r="MA19" s="14"/>
      <c r="MB19" s="14"/>
      <c r="MC19" s="14"/>
      <c r="MD19" s="14"/>
      <c r="ME19" s="14"/>
      <c r="MF19" s="14"/>
      <c r="MG19" s="14"/>
      <c r="MH19" s="14"/>
      <c r="MI19" s="14"/>
      <c r="MJ19" s="14"/>
      <c r="MK19" s="14"/>
      <c r="ML19" s="14"/>
      <c r="MM19" s="14"/>
      <c r="MN19" s="14"/>
      <c r="MO19" s="14"/>
      <c r="MP19" s="14"/>
      <c r="MQ19" s="14"/>
      <c r="MR19" s="14"/>
      <c r="MS19" s="14"/>
      <c r="MT19" s="14"/>
      <c r="MU19" s="14"/>
      <c r="MV19" s="14"/>
      <c r="MW19" s="14"/>
      <c r="MX19" s="14"/>
      <c r="MY19" s="14"/>
      <c r="MZ19" s="14"/>
      <c r="NA19" s="14"/>
      <c r="NB19" s="14"/>
      <c r="NC19" s="14"/>
      <c r="ND19" s="14"/>
      <c r="NE19" s="14"/>
      <c r="NF19" s="14"/>
      <c r="NG19" s="14"/>
      <c r="NH19" s="14"/>
      <c r="NI19" s="14"/>
      <c r="NJ19" s="14"/>
      <c r="NK19" s="14"/>
      <c r="NL19" s="14"/>
      <c r="NM19" s="14"/>
      <c r="NN19" s="14"/>
      <c r="NO19" s="14"/>
      <c r="NP19" s="14"/>
      <c r="NQ19" s="14"/>
      <c r="NR19" s="14"/>
      <c r="NS19" s="14"/>
      <c r="NT19" s="14"/>
      <c r="NU19" s="14"/>
      <c r="NV19" s="14"/>
      <c r="NW19" s="14"/>
      <c r="NX19" s="14"/>
      <c r="NY19" s="14"/>
      <c r="NZ19" s="14"/>
      <c r="OA19" s="14"/>
      <c r="OB19" s="14"/>
      <c r="OC19" s="14"/>
      <c r="OD19" s="14"/>
      <c r="OE19" s="14"/>
      <c r="OF19" s="14"/>
      <c r="OG19" s="14"/>
      <c r="OH19" s="14"/>
      <c r="OI19" s="14"/>
      <c r="OJ19" s="14"/>
      <c r="OK19" s="14"/>
      <c r="OL19" s="14"/>
      <c r="OM19" s="14"/>
      <c r="ON19" s="14"/>
      <c r="OO19" s="14"/>
      <c r="OP19" s="14"/>
      <c r="OQ19" s="14"/>
      <c r="OR19" s="14"/>
      <c r="OS19" s="14"/>
      <c r="OT19" s="14"/>
      <c r="OU19" s="14"/>
      <c r="OV19" s="14"/>
      <c r="OW19" s="14"/>
      <c r="OX19" s="14"/>
      <c r="OY19" s="14"/>
      <c r="OZ19" s="14"/>
      <c r="PA19" s="14"/>
      <c r="PB19" s="14"/>
      <c r="PC19" s="14"/>
      <c r="PD19" s="14"/>
      <c r="PE19" s="14"/>
      <c r="PF19" s="14"/>
      <c r="PG19" s="14"/>
      <c r="PH19" s="14"/>
      <c r="PI19" s="14"/>
      <c r="PJ19" s="14"/>
      <c r="PK19" s="14"/>
      <c r="PL19" s="14"/>
      <c r="PM19" s="14"/>
      <c r="PN19" s="14"/>
      <c r="PO19" s="14"/>
      <c r="PP19" s="14"/>
      <c r="PQ19" s="14"/>
      <c r="PR19" s="14"/>
      <c r="PS19" s="14"/>
      <c r="PT19" s="14"/>
      <c r="PU19" s="14"/>
      <c r="PV19" s="14"/>
      <c r="PW19" s="14"/>
      <c r="PX19" s="14"/>
      <c r="PY19" s="14"/>
      <c r="PZ19" s="14"/>
      <c r="QA19" s="14"/>
      <c r="QB19" s="14"/>
      <c r="QC19" s="14"/>
      <c r="QD19" s="14"/>
      <c r="QE19" s="14"/>
      <c r="QF19" s="14"/>
      <c r="QG19" s="14"/>
      <c r="QH19" s="14"/>
      <c r="QI19" s="14"/>
      <c r="QJ19" s="14"/>
      <c r="QK19" s="14"/>
      <c r="QL19" s="14"/>
      <c r="QM19" s="14"/>
      <c r="QN19" s="14"/>
      <c r="QO19" s="14"/>
      <c r="QP19" s="14"/>
      <c r="QQ19" s="14"/>
      <c r="QR19" s="14"/>
      <c r="QS19" s="14"/>
      <c r="QT19" s="14"/>
      <c r="QU19" s="14"/>
      <c r="QV19" s="14"/>
      <c r="QW19" s="14"/>
      <c r="QX19" s="14"/>
      <c r="QY19" s="14"/>
      <c r="QZ19" s="14"/>
      <c r="RA19" s="14"/>
      <c r="RB19" s="14"/>
      <c r="RC19" s="14"/>
      <c r="RD19" s="14"/>
      <c r="RE19" s="14"/>
      <c r="RF19" s="14"/>
      <c r="RG19" s="14"/>
      <c r="RH19" s="14"/>
      <c r="RI19" s="14"/>
      <c r="RJ19" s="14"/>
      <c r="RK19" s="14"/>
      <c r="RL19" s="14"/>
      <c r="RM19" s="14"/>
      <c r="RN19" s="14"/>
      <c r="RO19" s="14"/>
      <c r="RP19" s="14"/>
      <c r="RQ19" s="14"/>
      <c r="RR19" s="14"/>
      <c r="RS19" s="14"/>
      <c r="RT19" s="14"/>
      <c r="RU19" s="14"/>
      <c r="RV19" s="14"/>
      <c r="RW19" s="14"/>
      <c r="RX19" s="14"/>
      <c r="RY19" s="14"/>
      <c r="RZ19" s="14"/>
      <c r="SA19" s="14"/>
      <c r="SB19" s="14"/>
      <c r="SC19" s="14"/>
      <c r="SD19" s="14"/>
      <c r="SE19" s="14"/>
      <c r="SF19" s="14"/>
      <c r="SG19" s="14"/>
      <c r="SH19" s="14"/>
      <c r="SI19" s="14"/>
    </row>
    <row r="20" spans="1:503" s="4" customFormat="1" ht="31.2" customHeight="1" thickTop="1">
      <c r="A20" s="90"/>
      <c r="B20" s="14"/>
      <c r="F20" s="5"/>
      <c r="G20" s="303"/>
      <c r="H20" s="147" t="s">
        <v>106</v>
      </c>
      <c r="I20" s="130"/>
      <c r="J20" s="314" t="s">
        <v>30</v>
      </c>
      <c r="K20" s="373"/>
      <c r="L20" s="6"/>
      <c r="M20" s="301"/>
      <c r="N20" s="301"/>
      <c r="O20" s="350">
        <f ca="1">DATE(YEAR(TODAY()),1,9)</f>
        <v>43473</v>
      </c>
      <c r="P20" s="344" t="s">
        <v>69</v>
      </c>
      <c r="Q20" s="340" t="s">
        <v>100</v>
      </c>
      <c r="R20" s="345">
        <v>14.25</v>
      </c>
      <c r="S20" s="340" t="s">
        <v>4</v>
      </c>
      <c r="T20" s="343" t="s">
        <v>8</v>
      </c>
      <c r="U20" s="14"/>
      <c r="V20" s="367"/>
      <c r="W20" s="367"/>
      <c r="X20" s="367"/>
      <c r="Y20" s="367"/>
      <c r="Z20" s="367"/>
      <c r="AA20" s="367"/>
      <c r="AB20" s="367"/>
      <c r="AC20" s="367"/>
      <c r="AD20" s="367"/>
      <c r="AE20" s="367"/>
      <c r="AF20" s="367"/>
      <c r="AG20" s="367"/>
      <c r="AH20" s="14"/>
      <c r="AI20" s="90"/>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4" t="s">
        <v>102</v>
      </c>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c r="IX20" s="14"/>
      <c r="IY20" s="14"/>
      <c r="IZ20" s="14"/>
      <c r="JA20" s="14"/>
      <c r="JB20" s="14"/>
      <c r="JC20" s="14"/>
      <c r="JD20" s="14"/>
      <c r="JE20" s="14"/>
      <c r="JF20" s="14"/>
      <c r="JG20" s="14"/>
      <c r="JH20" s="14"/>
      <c r="JI20" s="14"/>
      <c r="JJ20" s="14"/>
      <c r="JK20" s="14"/>
      <c r="JL20" s="14"/>
      <c r="JM20" s="14"/>
      <c r="JN20" s="14"/>
      <c r="JO20" s="14"/>
      <c r="JP20" s="14"/>
      <c r="JQ20" s="14"/>
      <c r="JR20" s="14"/>
      <c r="JS20" s="14"/>
      <c r="JT20" s="14"/>
      <c r="JU20" s="14"/>
      <c r="JV20" s="14"/>
      <c r="JW20" s="14"/>
      <c r="JX20" s="14"/>
      <c r="JY20" s="14"/>
      <c r="JZ20" s="14"/>
      <c r="KA20" s="14"/>
      <c r="KB20" s="14"/>
      <c r="KC20" s="14"/>
      <c r="KD20" s="14"/>
      <c r="KE20" s="14"/>
      <c r="KF20" s="14"/>
      <c r="KG20" s="14"/>
      <c r="KH20" s="14"/>
      <c r="KI20" s="14"/>
      <c r="KJ20" s="14"/>
      <c r="KK20" s="14"/>
      <c r="KL20" s="14"/>
      <c r="KM20" s="14"/>
      <c r="KN20" s="14"/>
      <c r="KO20" s="14"/>
      <c r="KP20" s="14"/>
      <c r="KQ20" s="14"/>
      <c r="KR20" s="14"/>
      <c r="KS20" s="14"/>
      <c r="KT20" s="14"/>
      <c r="KU20" s="14"/>
      <c r="KV20" s="14"/>
      <c r="KW20" s="14"/>
      <c r="KX20" s="14"/>
      <c r="KY20" s="14"/>
      <c r="KZ20" s="14"/>
      <c r="LA20" s="14"/>
      <c r="LB20" s="14"/>
      <c r="LC20" s="14"/>
      <c r="LD20" s="14"/>
      <c r="LE20" s="14"/>
      <c r="LF20" s="14"/>
      <c r="LG20" s="14"/>
      <c r="LH20" s="14"/>
      <c r="LI20" s="14"/>
      <c r="LJ20" s="14"/>
      <c r="LK20" s="14"/>
      <c r="LL20" s="14"/>
      <c r="LM20" s="14"/>
      <c r="LN20" s="14"/>
      <c r="LO20" s="14"/>
      <c r="LP20" s="14"/>
      <c r="LQ20" s="14"/>
      <c r="LR20" s="14"/>
      <c r="LS20" s="14"/>
      <c r="LT20" s="14"/>
      <c r="LU20" s="14"/>
      <c r="LV20" s="14"/>
      <c r="LW20" s="14"/>
      <c r="LX20" s="14"/>
      <c r="LY20" s="14"/>
      <c r="LZ20" s="14"/>
      <c r="MA20" s="14"/>
      <c r="MB20" s="14"/>
      <c r="MC20" s="14"/>
      <c r="MD20" s="14"/>
      <c r="ME20" s="14"/>
      <c r="MF20" s="14"/>
      <c r="MG20" s="14"/>
      <c r="MH20" s="14"/>
      <c r="MI20" s="14"/>
      <c r="MJ20" s="14"/>
      <c r="MK20" s="14"/>
      <c r="ML20" s="14"/>
      <c r="MM20" s="14"/>
      <c r="MN20" s="14"/>
      <c r="MO20" s="14"/>
      <c r="MP20" s="14"/>
      <c r="MQ20" s="14"/>
      <c r="MR20" s="14"/>
      <c r="MS20" s="14"/>
      <c r="MT20" s="14"/>
      <c r="MU20" s="14"/>
      <c r="MV20" s="14"/>
      <c r="MW20" s="14"/>
      <c r="MX20" s="14"/>
      <c r="MY20" s="14"/>
      <c r="MZ20" s="14"/>
      <c r="NA20" s="14"/>
      <c r="NB20" s="14"/>
      <c r="NC20" s="14"/>
      <c r="ND20" s="14"/>
      <c r="NE20" s="14"/>
      <c r="NF20" s="14"/>
      <c r="NG20" s="14"/>
      <c r="NH20" s="14"/>
      <c r="NI20" s="14"/>
      <c r="NJ20" s="14"/>
      <c r="NK20" s="14"/>
      <c r="NL20" s="14"/>
      <c r="NM20" s="14"/>
      <c r="NN20" s="14"/>
      <c r="NO20" s="14"/>
      <c r="NP20" s="14"/>
      <c r="NQ20" s="14"/>
      <c r="NR20" s="14"/>
      <c r="NS20" s="14"/>
      <c r="NT20" s="14"/>
      <c r="NU20" s="14"/>
      <c r="NV20" s="14"/>
      <c r="NW20" s="14"/>
      <c r="NX20" s="14"/>
      <c r="NY20" s="14"/>
      <c r="NZ20" s="14"/>
      <c r="OA20" s="14"/>
      <c r="OB20" s="14"/>
      <c r="OC20" s="14"/>
      <c r="OD20" s="14"/>
      <c r="OE20" s="14"/>
      <c r="OF20" s="14"/>
      <c r="OG20" s="14"/>
      <c r="OH20" s="14"/>
      <c r="OI20" s="14"/>
      <c r="OJ20" s="14"/>
      <c r="OK20" s="14"/>
      <c r="OL20" s="14"/>
      <c r="OM20" s="14"/>
      <c r="ON20" s="14"/>
      <c r="OO20" s="14"/>
      <c r="OP20" s="14"/>
      <c r="OQ20" s="14"/>
      <c r="OR20" s="14"/>
      <c r="OS20" s="14"/>
      <c r="OT20" s="14"/>
      <c r="OU20" s="14"/>
      <c r="OV20" s="14"/>
      <c r="OW20" s="14"/>
      <c r="OX20" s="14"/>
      <c r="OY20" s="14"/>
      <c r="OZ20" s="14"/>
      <c r="PA20" s="14"/>
      <c r="PB20" s="14"/>
      <c r="PC20" s="14"/>
      <c r="PD20" s="14"/>
      <c r="PE20" s="14"/>
      <c r="PF20" s="14"/>
      <c r="PG20" s="14"/>
      <c r="PH20" s="14"/>
      <c r="PI20" s="14"/>
      <c r="PJ20" s="14"/>
      <c r="PK20" s="14"/>
      <c r="PL20" s="14"/>
      <c r="PM20" s="14"/>
      <c r="PN20" s="14"/>
      <c r="PO20" s="14"/>
      <c r="PP20" s="14"/>
      <c r="PQ20" s="14"/>
      <c r="PR20" s="14"/>
      <c r="PS20" s="14"/>
      <c r="PT20" s="14"/>
      <c r="PU20" s="14"/>
      <c r="PV20" s="14"/>
      <c r="PW20" s="14"/>
      <c r="PX20" s="14"/>
      <c r="PY20" s="14"/>
      <c r="PZ20" s="14"/>
      <c r="QA20" s="14"/>
      <c r="QB20" s="14"/>
      <c r="QC20" s="14"/>
      <c r="QD20" s="14"/>
      <c r="QE20" s="14"/>
      <c r="QF20" s="14"/>
      <c r="QG20" s="14"/>
      <c r="QH20" s="14"/>
      <c r="QI20" s="14"/>
      <c r="QJ20" s="14"/>
      <c r="QK20" s="14"/>
      <c r="QL20" s="14"/>
      <c r="QM20" s="14"/>
      <c r="QN20" s="14"/>
      <c r="QO20" s="14"/>
      <c r="QP20" s="14"/>
      <c r="QQ20" s="14"/>
      <c r="QR20" s="14"/>
      <c r="QS20" s="14"/>
      <c r="QT20" s="14"/>
      <c r="QU20" s="14"/>
      <c r="QV20" s="14"/>
      <c r="QW20" s="14"/>
      <c r="QX20" s="14"/>
      <c r="QY20" s="14"/>
      <c r="QZ20" s="14"/>
      <c r="RA20" s="14"/>
      <c r="RB20" s="14"/>
      <c r="RC20" s="14"/>
      <c r="RD20" s="14"/>
      <c r="RE20" s="14"/>
      <c r="RF20" s="14"/>
      <c r="RG20" s="14"/>
      <c r="RH20" s="14"/>
      <c r="RI20" s="14"/>
      <c r="RJ20" s="14"/>
      <c r="RK20" s="14"/>
      <c r="RL20" s="14"/>
      <c r="RM20" s="14"/>
      <c r="RN20" s="14"/>
      <c r="RO20" s="14"/>
      <c r="RP20" s="14"/>
      <c r="RQ20" s="14"/>
      <c r="RR20" s="14"/>
      <c r="RS20" s="14"/>
      <c r="RT20" s="14"/>
      <c r="RU20" s="14"/>
      <c r="RV20" s="14"/>
      <c r="RW20" s="14"/>
      <c r="RX20" s="14"/>
      <c r="RY20" s="14"/>
      <c r="RZ20" s="14"/>
      <c r="SA20" s="14"/>
      <c r="SB20" s="14"/>
      <c r="SC20" s="14"/>
      <c r="SD20" s="14"/>
      <c r="SE20" s="14"/>
      <c r="SF20" s="14"/>
      <c r="SG20" s="14"/>
      <c r="SH20" s="14"/>
      <c r="SI20" s="14"/>
    </row>
    <row r="21" spans="1:503" s="4" customFormat="1" ht="31.2" customHeight="1" thickBot="1">
      <c r="A21" s="90"/>
      <c r="B21" s="14"/>
      <c r="C21" s="327" t="s">
        <v>138</v>
      </c>
      <c r="D21" s="368" t="s">
        <v>141</v>
      </c>
      <c r="E21" s="14"/>
      <c r="F21" s="5"/>
      <c r="G21" s="303"/>
      <c r="H21" s="301"/>
      <c r="I21" s="60" t="s">
        <v>40</v>
      </c>
      <c r="J21" s="128">
        <f>SUMIF($S$6:$S$52,I21,$R$6:$R$52)</f>
        <v>135</v>
      </c>
      <c r="K21" s="134">
        <v>135</v>
      </c>
      <c r="L21" s="297" t="s">
        <v>92</v>
      </c>
      <c r="M21" s="301"/>
      <c r="N21" s="301"/>
      <c r="O21" s="350">
        <f t="shared" ref="O21:O22" ca="1" si="2">DATE(YEAR(TODAY()),1,9)</f>
        <v>43473</v>
      </c>
      <c r="P21" s="344" t="s">
        <v>69</v>
      </c>
      <c r="Q21" s="340" t="s">
        <v>26</v>
      </c>
      <c r="R21" s="345">
        <v>4.8899999999999997</v>
      </c>
      <c r="S21" s="340" t="s">
        <v>102</v>
      </c>
      <c r="T21" s="348" t="s">
        <v>12</v>
      </c>
      <c r="U21" s="14"/>
      <c r="V21" s="367"/>
      <c r="W21" s="367"/>
      <c r="X21" s="367"/>
      <c r="Y21" s="367"/>
      <c r="Z21" s="367"/>
      <c r="AA21" s="367"/>
      <c r="AB21" s="367"/>
      <c r="AC21" s="367"/>
      <c r="AD21" s="367"/>
      <c r="AE21" s="367"/>
      <c r="AF21" s="367"/>
      <c r="AG21" s="367"/>
      <c r="AH21" s="14"/>
      <c r="AI21" s="90"/>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c r="IW21" s="14"/>
      <c r="IX21" s="14"/>
      <c r="IY21" s="14"/>
      <c r="IZ21" s="14"/>
      <c r="JA21" s="14"/>
      <c r="JB21" s="14"/>
      <c r="JC21" s="14"/>
      <c r="JD21" s="14"/>
      <c r="JE21" s="14"/>
      <c r="JF21" s="14"/>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14"/>
      <c r="KM21" s="14"/>
      <c r="KN21" s="14"/>
      <c r="KO21" s="14"/>
      <c r="KP21" s="14"/>
      <c r="KQ21" s="14"/>
      <c r="KR21" s="14"/>
      <c r="KS21" s="14"/>
      <c r="KT21" s="14"/>
      <c r="KU21" s="14"/>
      <c r="KV21" s="14"/>
      <c r="KW21" s="14"/>
      <c r="KX21" s="14"/>
      <c r="KY21" s="14"/>
      <c r="KZ21" s="14"/>
      <c r="LA21" s="14"/>
      <c r="LB21" s="14"/>
      <c r="LC21" s="14"/>
      <c r="LD21" s="14"/>
      <c r="LE21" s="14"/>
      <c r="LF21" s="14"/>
      <c r="LG21" s="14"/>
      <c r="LH21" s="14"/>
      <c r="LI21" s="14"/>
      <c r="LJ21" s="14"/>
      <c r="LK21" s="14"/>
      <c r="LL21" s="14"/>
      <c r="LM21" s="14"/>
      <c r="LN21" s="14"/>
      <c r="LO21" s="14"/>
      <c r="LP21" s="14"/>
      <c r="LQ21" s="14"/>
      <c r="LR21" s="14"/>
      <c r="LS21" s="14"/>
      <c r="LT21" s="14"/>
      <c r="LU21" s="14"/>
      <c r="LV21" s="14"/>
      <c r="LW21" s="14"/>
      <c r="LX21" s="14"/>
      <c r="LY21" s="14"/>
      <c r="LZ21" s="14"/>
      <c r="MA21" s="14"/>
      <c r="MB21" s="14"/>
      <c r="MC21" s="14"/>
      <c r="MD21" s="14"/>
      <c r="ME21" s="14"/>
      <c r="MF21" s="14"/>
      <c r="MG21" s="14"/>
      <c r="MH21" s="14"/>
      <c r="MI21" s="14"/>
      <c r="MJ21" s="14"/>
      <c r="MK21" s="14"/>
      <c r="ML21" s="14"/>
      <c r="MM21" s="14"/>
      <c r="MN21" s="14"/>
      <c r="MO21" s="14"/>
      <c r="MP21" s="14"/>
      <c r="MQ21" s="14"/>
      <c r="MR21" s="14"/>
      <c r="MS21" s="14"/>
      <c r="MT21" s="14"/>
      <c r="MU21" s="14"/>
      <c r="MV21" s="14"/>
      <c r="MW21" s="14"/>
      <c r="MX21" s="14"/>
      <c r="MY21" s="14"/>
      <c r="MZ21" s="14"/>
      <c r="NA21" s="14"/>
      <c r="NB21" s="14"/>
      <c r="NC21" s="14"/>
      <c r="ND21" s="14"/>
      <c r="NE21" s="14"/>
      <c r="NF21" s="14"/>
      <c r="NG21" s="14"/>
      <c r="NH21" s="14"/>
      <c r="NI21" s="14"/>
      <c r="NJ21" s="14"/>
      <c r="NK21" s="14"/>
      <c r="NL21" s="14"/>
      <c r="NM21" s="14"/>
      <c r="NN21" s="14"/>
      <c r="NO21" s="14"/>
      <c r="NP21" s="14"/>
      <c r="NQ21" s="14"/>
      <c r="NR21" s="14"/>
      <c r="NS21" s="14"/>
      <c r="NT21" s="14"/>
      <c r="NU21" s="14"/>
      <c r="NV21" s="14"/>
      <c r="NW21" s="14"/>
      <c r="NX21" s="14"/>
      <c r="NY21" s="14"/>
      <c r="NZ21" s="14"/>
      <c r="OA21" s="14"/>
      <c r="OB21" s="14"/>
      <c r="OC21" s="14"/>
      <c r="OD21" s="14"/>
      <c r="OE21" s="14"/>
      <c r="OF21" s="14"/>
      <c r="OG21" s="14"/>
      <c r="OH21" s="14"/>
      <c r="OI21" s="14"/>
      <c r="OJ21" s="14"/>
      <c r="OK21" s="14"/>
      <c r="OL21" s="14"/>
      <c r="OM21" s="14"/>
      <c r="ON21" s="14"/>
      <c r="OO21" s="14"/>
      <c r="OP21" s="14"/>
      <c r="OQ21" s="14"/>
      <c r="OR21" s="14"/>
      <c r="OS21" s="14"/>
      <c r="OT21" s="14"/>
      <c r="OU21" s="14"/>
      <c r="OV21" s="14"/>
      <c r="OW21" s="14"/>
      <c r="OX21" s="14"/>
      <c r="OY21" s="14"/>
      <c r="OZ21" s="14"/>
      <c r="PA21" s="14"/>
      <c r="PB21" s="14"/>
      <c r="PC21" s="14"/>
      <c r="PD21" s="14"/>
      <c r="PE21" s="14"/>
      <c r="PF21" s="14"/>
      <c r="PG21" s="14"/>
      <c r="PH21" s="14"/>
      <c r="PI21" s="14"/>
      <c r="PJ21" s="14"/>
      <c r="PK21" s="14"/>
      <c r="PL21" s="14"/>
      <c r="PM21" s="14"/>
      <c r="PN21" s="14"/>
      <c r="PO21" s="14"/>
      <c r="PP21" s="14"/>
      <c r="PQ21" s="14"/>
      <c r="PR21" s="14"/>
      <c r="PS21" s="14"/>
      <c r="PT21" s="14"/>
      <c r="PU21" s="14"/>
      <c r="PV21" s="14"/>
      <c r="PW21" s="14"/>
      <c r="PX21" s="14"/>
      <c r="PY21" s="14"/>
      <c r="PZ21" s="14"/>
      <c r="QA21" s="14"/>
      <c r="QB21" s="14"/>
      <c r="QC21" s="14"/>
      <c r="QD21" s="14"/>
      <c r="QE21" s="14"/>
      <c r="QF21" s="14"/>
      <c r="QG21" s="14"/>
      <c r="QH21" s="14"/>
      <c r="QI21" s="14"/>
      <c r="QJ21" s="14"/>
      <c r="QK21" s="14"/>
      <c r="QL21" s="14"/>
      <c r="QM21" s="14"/>
      <c r="QN21" s="14"/>
      <c r="QO21" s="14"/>
      <c r="QP21" s="14"/>
      <c r="QQ21" s="14"/>
      <c r="QR21" s="14"/>
      <c r="QS21" s="14"/>
      <c r="QT21" s="14"/>
      <c r="QU21" s="14"/>
      <c r="QV21" s="14"/>
      <c r="QW21" s="14"/>
      <c r="QX21" s="14"/>
      <c r="QY21" s="14"/>
      <c r="QZ21" s="14"/>
      <c r="RA21" s="14"/>
      <c r="RB21" s="14"/>
      <c r="RC21" s="14"/>
      <c r="RD21" s="14"/>
      <c r="RE21" s="14"/>
      <c r="RF21" s="14"/>
      <c r="RG21" s="14"/>
      <c r="RH21" s="14"/>
      <c r="RI21" s="14"/>
      <c r="RJ21" s="14"/>
      <c r="RK21" s="14"/>
      <c r="RL21" s="14"/>
      <c r="RM21" s="14"/>
      <c r="RN21" s="14"/>
      <c r="RO21" s="14"/>
      <c r="RP21" s="14"/>
      <c r="RQ21" s="14"/>
      <c r="RR21" s="14"/>
      <c r="RS21" s="14"/>
      <c r="RT21" s="14"/>
      <c r="RU21" s="14"/>
      <c r="RV21" s="14"/>
      <c r="RW21" s="14"/>
      <c r="RX21" s="14"/>
      <c r="RY21" s="14"/>
      <c r="RZ21" s="14"/>
      <c r="SA21" s="14"/>
      <c r="SB21" s="14"/>
      <c r="SC21" s="14"/>
      <c r="SD21" s="14"/>
      <c r="SE21" s="14"/>
      <c r="SF21" s="14"/>
      <c r="SG21" s="14"/>
      <c r="SH21" s="14"/>
      <c r="SI21" s="14"/>
    </row>
    <row r="22" spans="1:503" s="4" customFormat="1" ht="31.2" customHeight="1" thickTop="1" thickBot="1">
      <c r="A22" s="90"/>
      <c r="B22" s="14"/>
      <c r="C22" s="14"/>
      <c r="D22" s="369"/>
      <c r="E22" s="14"/>
      <c r="F22" s="5"/>
      <c r="G22" s="303"/>
      <c r="H22" s="301"/>
      <c r="I22" s="73" t="s">
        <v>111</v>
      </c>
      <c r="J22" s="140">
        <v>3444.67</v>
      </c>
      <c r="K22" s="141"/>
      <c r="L22" s="297" t="s">
        <v>92</v>
      </c>
      <c r="M22" s="301"/>
      <c r="N22" s="301"/>
      <c r="O22" s="350">
        <f t="shared" ca="1" si="2"/>
        <v>43473</v>
      </c>
      <c r="P22" s="334" t="s">
        <v>89</v>
      </c>
      <c r="Q22" s="340" t="s">
        <v>135</v>
      </c>
      <c r="R22" s="345">
        <v>19.38</v>
      </c>
      <c r="S22" s="340" t="s">
        <v>59</v>
      </c>
      <c r="T22" s="343" t="s">
        <v>38</v>
      </c>
      <c r="U22" s="14"/>
      <c r="V22" s="367"/>
      <c r="W22" s="367"/>
      <c r="X22" s="367"/>
      <c r="Y22" s="367"/>
      <c r="Z22" s="367"/>
      <c r="AA22" s="367"/>
      <c r="AB22" s="367"/>
      <c r="AC22" s="367"/>
      <c r="AD22" s="367"/>
      <c r="AE22" s="367"/>
      <c r="AF22" s="367"/>
      <c r="AG22" s="367"/>
      <c r="AH22" s="14"/>
      <c r="AI22" s="90"/>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c r="IW22" s="14"/>
      <c r="IX22" s="14"/>
      <c r="IY22" s="14"/>
      <c r="IZ22" s="14"/>
      <c r="JA22" s="14"/>
      <c r="JB22" s="14"/>
      <c r="JC22" s="14"/>
      <c r="JD22" s="14"/>
      <c r="JE22" s="14"/>
      <c r="JF22" s="14"/>
      <c r="JG22" s="14"/>
      <c r="JH22" s="14"/>
      <c r="JI22" s="14"/>
      <c r="JJ22" s="14"/>
      <c r="JK22" s="14"/>
      <c r="JL22" s="14"/>
      <c r="JM22" s="14"/>
      <c r="JN22" s="14"/>
      <c r="JO22" s="14"/>
      <c r="JP22" s="14"/>
      <c r="JQ22" s="14"/>
      <c r="JR22" s="14"/>
      <c r="JS22" s="14"/>
      <c r="JT22" s="14"/>
      <c r="JU22" s="14"/>
      <c r="JV22" s="14"/>
      <c r="JW22" s="14"/>
      <c r="JX22" s="14"/>
      <c r="JY22" s="14"/>
      <c r="JZ22" s="14"/>
      <c r="KA22" s="14"/>
      <c r="KB22" s="14"/>
      <c r="KC22" s="14"/>
      <c r="KD22" s="14"/>
      <c r="KE22" s="14"/>
      <c r="KF22" s="14"/>
      <c r="KG22" s="14"/>
      <c r="KH22" s="14"/>
      <c r="KI22" s="14"/>
      <c r="KJ22" s="14"/>
      <c r="KK22" s="14"/>
      <c r="KL22" s="14"/>
      <c r="KM22" s="14"/>
      <c r="KN22" s="14"/>
      <c r="KO22" s="14"/>
      <c r="KP22" s="14"/>
      <c r="KQ22" s="14"/>
      <c r="KR22" s="14"/>
      <c r="KS22" s="14"/>
      <c r="KT22" s="14"/>
      <c r="KU22" s="14"/>
      <c r="KV22" s="14"/>
      <c r="KW22" s="14"/>
      <c r="KX22" s="14"/>
      <c r="KY22" s="14"/>
      <c r="KZ22" s="14"/>
      <c r="LA22" s="14"/>
      <c r="LB22" s="14"/>
      <c r="LC22" s="14"/>
      <c r="LD22" s="14"/>
      <c r="LE22" s="14"/>
      <c r="LF22" s="14"/>
      <c r="LG22" s="14"/>
      <c r="LH22" s="14"/>
      <c r="LI22" s="14"/>
      <c r="LJ22" s="14"/>
      <c r="LK22" s="14"/>
      <c r="LL22" s="14"/>
      <c r="LM22" s="14"/>
      <c r="LN22" s="14"/>
      <c r="LO22" s="14"/>
      <c r="LP22" s="14"/>
      <c r="LQ22" s="14"/>
      <c r="LR22" s="14"/>
      <c r="LS22" s="14"/>
      <c r="LT22" s="14"/>
      <c r="LU22" s="14"/>
      <c r="LV22" s="14"/>
      <c r="LW22" s="14"/>
      <c r="LX22" s="14"/>
      <c r="LY22" s="14"/>
      <c r="LZ22" s="14"/>
      <c r="MA22" s="14"/>
      <c r="MB22" s="14"/>
      <c r="MC22" s="14"/>
      <c r="MD22" s="14"/>
      <c r="ME22" s="14"/>
      <c r="MF22" s="14"/>
      <c r="MG22" s="14"/>
      <c r="MH22" s="14"/>
      <c r="MI22" s="14"/>
      <c r="MJ22" s="14"/>
      <c r="MK22" s="14"/>
      <c r="ML22" s="14"/>
      <c r="MM22" s="14"/>
      <c r="MN22" s="14"/>
      <c r="MO22" s="14"/>
      <c r="MP22" s="14"/>
      <c r="MQ22" s="14"/>
      <c r="MR22" s="14"/>
      <c r="MS22" s="14"/>
      <c r="MT22" s="14"/>
      <c r="MU22" s="14"/>
      <c r="MV22" s="14"/>
      <c r="MW22" s="14"/>
      <c r="MX22" s="14"/>
      <c r="MY22" s="14"/>
      <c r="MZ22" s="14"/>
      <c r="NA22" s="14"/>
      <c r="NB22" s="14"/>
      <c r="NC22" s="14"/>
      <c r="ND22" s="14"/>
      <c r="NE22" s="14"/>
      <c r="NF22" s="14"/>
      <c r="NG22" s="14"/>
      <c r="NH22" s="14"/>
      <c r="NI22" s="14"/>
      <c r="NJ22" s="14"/>
      <c r="NK22" s="14"/>
      <c r="NL22" s="14"/>
      <c r="NM22" s="14"/>
      <c r="NN22" s="14"/>
      <c r="NO22" s="14"/>
      <c r="NP22" s="14"/>
      <c r="NQ22" s="14"/>
      <c r="NR22" s="14"/>
      <c r="NS22" s="14"/>
      <c r="NT22" s="14"/>
      <c r="NU22" s="14"/>
      <c r="NV22" s="14"/>
      <c r="NW22" s="14"/>
      <c r="NX22" s="14"/>
      <c r="NY22" s="14"/>
      <c r="NZ22" s="14"/>
      <c r="OA22" s="14"/>
      <c r="OB22" s="14"/>
      <c r="OC22" s="14"/>
      <c r="OD22" s="14"/>
      <c r="OE22" s="14"/>
      <c r="OF22" s="14"/>
      <c r="OG22" s="14"/>
      <c r="OH22" s="14"/>
      <c r="OI22" s="14"/>
      <c r="OJ22" s="14"/>
      <c r="OK22" s="14"/>
      <c r="OL22" s="14"/>
      <c r="OM22" s="14"/>
      <c r="ON22" s="14"/>
      <c r="OO22" s="14"/>
      <c r="OP22" s="14"/>
      <c r="OQ22" s="14"/>
      <c r="OR22" s="14"/>
      <c r="OS22" s="14"/>
      <c r="OT22" s="14"/>
      <c r="OU22" s="14"/>
      <c r="OV22" s="14"/>
      <c r="OW22" s="14"/>
      <c r="OX22" s="14"/>
      <c r="OY22" s="14"/>
      <c r="OZ22" s="14"/>
      <c r="PA22" s="14"/>
      <c r="PB22" s="14"/>
      <c r="PC22" s="14"/>
      <c r="PD22" s="14"/>
      <c r="PE22" s="14"/>
      <c r="PF22" s="14"/>
      <c r="PG22" s="14"/>
      <c r="PH22" s="14"/>
      <c r="PI22" s="14"/>
      <c r="PJ22" s="14"/>
      <c r="PK22" s="14"/>
      <c r="PL22" s="14"/>
      <c r="PM22" s="14"/>
      <c r="PN22" s="14"/>
      <c r="PO22" s="14"/>
      <c r="PP22" s="14"/>
      <c r="PQ22" s="14"/>
      <c r="PR22" s="14"/>
      <c r="PS22" s="14"/>
      <c r="PT22" s="14"/>
      <c r="PU22" s="14"/>
      <c r="PV22" s="14"/>
      <c r="PW22" s="14"/>
      <c r="PX22" s="14"/>
      <c r="PY22" s="14"/>
      <c r="PZ22" s="14"/>
      <c r="QA22" s="14"/>
      <c r="QB22" s="14"/>
      <c r="QC22" s="14"/>
      <c r="QD22" s="14"/>
      <c r="QE22" s="14"/>
      <c r="QF22" s="14"/>
      <c r="QG22" s="14"/>
      <c r="QH22" s="14"/>
      <c r="QI22" s="14"/>
      <c r="QJ22" s="14"/>
      <c r="QK22" s="14"/>
      <c r="QL22" s="14"/>
      <c r="QM22" s="14"/>
      <c r="QN22" s="14"/>
      <c r="QO22" s="14"/>
      <c r="QP22" s="14"/>
      <c r="QQ22" s="14"/>
      <c r="QR22" s="14"/>
      <c r="QS22" s="14"/>
      <c r="QT22" s="14"/>
      <c r="QU22" s="14"/>
      <c r="QV22" s="14"/>
      <c r="QW22" s="14"/>
      <c r="QX22" s="14"/>
      <c r="QY22" s="14"/>
      <c r="QZ22" s="14"/>
      <c r="RA22" s="14"/>
      <c r="RB22" s="14"/>
      <c r="RC22" s="14"/>
      <c r="RD22" s="14"/>
      <c r="RE22" s="14"/>
      <c r="RF22" s="14"/>
      <c r="RG22" s="14"/>
      <c r="RH22" s="14"/>
      <c r="RI22" s="14"/>
      <c r="RJ22" s="14"/>
      <c r="RK22" s="14"/>
      <c r="RL22" s="14"/>
      <c r="RM22" s="14"/>
      <c r="RN22" s="14"/>
      <c r="RO22" s="14"/>
      <c r="RP22" s="14"/>
      <c r="RQ22" s="14"/>
      <c r="RR22" s="14"/>
      <c r="RS22" s="14"/>
      <c r="RT22" s="14"/>
      <c r="RU22" s="14"/>
      <c r="RV22" s="14"/>
      <c r="RW22" s="14"/>
      <c r="RX22" s="14"/>
      <c r="RY22" s="14"/>
      <c r="RZ22" s="14"/>
      <c r="SA22" s="14"/>
      <c r="SB22" s="14"/>
      <c r="SC22" s="14"/>
      <c r="SD22" s="14"/>
      <c r="SE22" s="14"/>
      <c r="SF22" s="14"/>
      <c r="SG22" s="14"/>
      <c r="SH22" s="14"/>
      <c r="SI22" s="14"/>
    </row>
    <row r="23" spans="1:503" s="4" customFormat="1" ht="31.2" customHeight="1" thickBot="1">
      <c r="A23" s="90"/>
      <c r="B23" s="14"/>
      <c r="C23" s="14"/>
      <c r="D23" s="369"/>
      <c r="E23" s="14"/>
      <c r="F23" s="5"/>
      <c r="G23" s="303"/>
      <c r="H23" s="64"/>
      <c r="I23" s="312" t="s">
        <v>108</v>
      </c>
      <c r="J23" s="93">
        <f>SUM(J21:J22)</f>
        <v>3579.67</v>
      </c>
      <c r="K23" s="126">
        <f>SUM(K21:K22)</f>
        <v>135</v>
      </c>
      <c r="L23" s="301"/>
      <c r="M23" s="301"/>
      <c r="N23" s="301"/>
      <c r="O23" s="350">
        <f ca="1">DATE(YEAR(TODAY()),1,10)</f>
        <v>43474</v>
      </c>
      <c r="P23" s="334" t="s">
        <v>103</v>
      </c>
      <c r="Q23" s="340" t="s">
        <v>104</v>
      </c>
      <c r="R23" s="345">
        <v>32</v>
      </c>
      <c r="S23" s="340" t="s">
        <v>101</v>
      </c>
      <c r="T23" s="343" t="s">
        <v>12</v>
      </c>
      <c r="U23" s="9"/>
      <c r="V23" s="367"/>
      <c r="W23" s="367"/>
      <c r="X23" s="367"/>
      <c r="Y23" s="367"/>
      <c r="Z23" s="367"/>
      <c r="AA23" s="367"/>
      <c r="AB23" s="367"/>
      <c r="AC23" s="367"/>
      <c r="AD23" s="367"/>
      <c r="AE23" s="367"/>
      <c r="AF23" s="367"/>
      <c r="AG23" s="367"/>
      <c r="AH23" s="9"/>
      <c r="AI23" s="85"/>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c r="IW23" s="14"/>
      <c r="IX23" s="14"/>
      <c r="IY23" s="14"/>
      <c r="IZ23" s="14"/>
      <c r="JA23" s="14"/>
      <c r="JB23" s="14"/>
      <c r="JC23" s="14"/>
      <c r="JD23" s="14"/>
      <c r="JE23" s="14"/>
      <c r="JF23" s="14"/>
      <c r="JG23" s="14"/>
      <c r="JH23" s="14"/>
      <c r="JI23" s="14"/>
      <c r="JJ23" s="14"/>
      <c r="JK23" s="14"/>
      <c r="JL23" s="14"/>
      <c r="JM23" s="14"/>
      <c r="JN23" s="14"/>
      <c r="JO23" s="14"/>
      <c r="JP23" s="14"/>
      <c r="JQ23" s="14"/>
      <c r="JR23" s="14"/>
      <c r="JS23" s="14"/>
      <c r="JT23" s="14"/>
      <c r="JU23" s="14"/>
      <c r="JV23" s="14"/>
      <c r="JW23" s="14"/>
      <c r="JX23" s="14"/>
      <c r="JY23" s="14"/>
      <c r="JZ23" s="14"/>
      <c r="KA23" s="14"/>
      <c r="KB23" s="14"/>
      <c r="KC23" s="14"/>
      <c r="KD23" s="14"/>
      <c r="KE23" s="14"/>
      <c r="KF23" s="14"/>
      <c r="KG23" s="14"/>
      <c r="KH23" s="14"/>
      <c r="KI23" s="14"/>
      <c r="KJ23" s="14"/>
      <c r="KK23" s="14"/>
      <c r="KL23" s="14"/>
      <c r="KM23" s="14"/>
      <c r="KN23" s="14"/>
      <c r="KO23" s="14"/>
      <c r="KP23" s="14"/>
      <c r="KQ23" s="14"/>
      <c r="KR23" s="14"/>
      <c r="KS23" s="14"/>
      <c r="KT23" s="14"/>
      <c r="KU23" s="14"/>
      <c r="KV23" s="14"/>
      <c r="KW23" s="14"/>
      <c r="KX23" s="14"/>
      <c r="KY23" s="14"/>
      <c r="KZ23" s="14"/>
      <c r="LA23" s="14"/>
      <c r="LB23" s="14"/>
      <c r="LC23" s="14"/>
      <c r="LD23" s="14"/>
      <c r="LE23" s="14"/>
      <c r="LF23" s="14"/>
      <c r="LG23" s="14"/>
      <c r="LH23" s="14"/>
      <c r="LI23" s="14"/>
      <c r="LJ23" s="14"/>
      <c r="LK23" s="14"/>
      <c r="LL23" s="14"/>
      <c r="LM23" s="14"/>
      <c r="LN23" s="14"/>
      <c r="LO23" s="14"/>
      <c r="LP23" s="14"/>
      <c r="LQ23" s="14"/>
      <c r="LR23" s="14"/>
      <c r="LS23" s="14"/>
      <c r="LT23" s="14"/>
      <c r="LU23" s="14"/>
      <c r="LV23" s="14"/>
      <c r="LW23" s="14"/>
      <c r="LX23" s="14"/>
      <c r="LY23" s="14"/>
      <c r="LZ23" s="14"/>
      <c r="MA23" s="14"/>
      <c r="MB23" s="14"/>
      <c r="MC23" s="14"/>
      <c r="MD23" s="14"/>
      <c r="ME23" s="14"/>
      <c r="MF23" s="14"/>
      <c r="MG23" s="14"/>
      <c r="MH23" s="14"/>
      <c r="MI23" s="14"/>
      <c r="MJ23" s="14"/>
      <c r="MK23" s="14"/>
      <c r="ML23" s="14"/>
      <c r="MM23" s="14"/>
      <c r="MN23" s="14"/>
      <c r="MO23" s="14"/>
      <c r="MP23" s="14"/>
      <c r="MQ23" s="14"/>
      <c r="MR23" s="14"/>
      <c r="MS23" s="14"/>
      <c r="MT23" s="14"/>
      <c r="MU23" s="14"/>
      <c r="MV23" s="14"/>
      <c r="MW23" s="14"/>
      <c r="MX23" s="14"/>
      <c r="MY23" s="14"/>
      <c r="MZ23" s="14"/>
      <c r="NA23" s="14"/>
      <c r="NB23" s="14"/>
      <c r="NC23" s="14"/>
      <c r="ND23" s="14"/>
      <c r="NE23" s="14"/>
      <c r="NF23" s="14"/>
      <c r="NG23" s="14"/>
      <c r="NH23" s="14"/>
      <c r="NI23" s="14"/>
      <c r="NJ23" s="14"/>
      <c r="NK23" s="14"/>
      <c r="NL23" s="14"/>
      <c r="NM23" s="14"/>
      <c r="NN23" s="14"/>
      <c r="NO23" s="14"/>
      <c r="NP23" s="14"/>
      <c r="NQ23" s="14"/>
      <c r="NR23" s="14"/>
      <c r="NS23" s="14"/>
      <c r="NT23" s="14"/>
      <c r="NU23" s="14"/>
      <c r="NV23" s="14"/>
      <c r="NW23" s="14"/>
      <c r="NX23" s="14"/>
      <c r="NY23" s="14"/>
      <c r="NZ23" s="14"/>
      <c r="OA23" s="14"/>
      <c r="OB23" s="14"/>
      <c r="OC23" s="14"/>
      <c r="OD23" s="14"/>
      <c r="OE23" s="14"/>
      <c r="OF23" s="14"/>
      <c r="OG23" s="14"/>
      <c r="OH23" s="14"/>
      <c r="OI23" s="14"/>
      <c r="OJ23" s="14"/>
      <c r="OK23" s="14"/>
      <c r="OL23" s="14"/>
      <c r="OM23" s="14"/>
      <c r="ON23" s="14"/>
      <c r="OO23" s="14"/>
      <c r="OP23" s="14"/>
      <c r="OQ23" s="14"/>
      <c r="OR23" s="14"/>
      <c r="OS23" s="14"/>
      <c r="OT23" s="14"/>
      <c r="OU23" s="14"/>
      <c r="OV23" s="14"/>
      <c r="OW23" s="14"/>
      <c r="OX23" s="14"/>
      <c r="OY23" s="14"/>
      <c r="OZ23" s="14"/>
      <c r="PA23" s="14"/>
      <c r="PB23" s="14"/>
      <c r="PC23" s="14"/>
      <c r="PD23" s="14"/>
      <c r="PE23" s="14"/>
      <c r="PF23" s="14"/>
      <c r="PG23" s="14"/>
      <c r="PH23" s="14"/>
      <c r="PI23" s="14"/>
      <c r="PJ23" s="14"/>
      <c r="PK23" s="14"/>
      <c r="PL23" s="14"/>
      <c r="PM23" s="14"/>
      <c r="PN23" s="14"/>
      <c r="PO23" s="14"/>
      <c r="PP23" s="14"/>
      <c r="PQ23" s="14"/>
      <c r="PR23" s="14"/>
      <c r="PS23" s="14"/>
      <c r="PT23" s="14"/>
      <c r="PU23" s="14"/>
      <c r="PV23" s="14"/>
      <c r="PW23" s="14"/>
      <c r="PX23" s="14"/>
      <c r="PY23" s="14"/>
      <c r="PZ23" s="14"/>
      <c r="QA23" s="14"/>
      <c r="QB23" s="14"/>
      <c r="QC23" s="14"/>
      <c r="QD23" s="14"/>
      <c r="QE23" s="14"/>
      <c r="QF23" s="14"/>
      <c r="QG23" s="14"/>
      <c r="QH23" s="14"/>
      <c r="QI23" s="14"/>
      <c r="QJ23" s="14"/>
      <c r="QK23" s="14"/>
      <c r="QL23" s="14"/>
      <c r="QM23" s="14"/>
      <c r="QN23" s="14"/>
      <c r="QO23" s="14"/>
      <c r="QP23" s="14"/>
      <c r="QQ23" s="14"/>
      <c r="QR23" s="14"/>
      <c r="QS23" s="14"/>
      <c r="QT23" s="14"/>
      <c r="QU23" s="14"/>
      <c r="QV23" s="14"/>
      <c r="QW23" s="14"/>
      <c r="QX23" s="14"/>
      <c r="QY23" s="14"/>
      <c r="QZ23" s="14"/>
      <c r="RA23" s="14"/>
      <c r="RB23" s="14"/>
      <c r="RC23" s="14"/>
      <c r="RD23" s="14"/>
      <c r="RE23" s="14"/>
      <c r="RF23" s="14"/>
      <c r="RG23" s="14"/>
      <c r="RH23" s="14"/>
      <c r="RI23" s="14"/>
      <c r="RJ23" s="14"/>
      <c r="RK23" s="14"/>
      <c r="RL23" s="14"/>
      <c r="RM23" s="14"/>
      <c r="RN23" s="14"/>
      <c r="RO23" s="14"/>
      <c r="RP23" s="14"/>
      <c r="RQ23" s="14"/>
      <c r="RR23" s="14"/>
      <c r="RS23" s="14"/>
      <c r="RT23" s="14"/>
      <c r="RU23" s="14"/>
      <c r="RV23" s="14"/>
      <c r="RW23" s="14"/>
      <c r="RX23" s="14"/>
      <c r="RY23" s="14"/>
      <c r="RZ23" s="14"/>
      <c r="SA23" s="14"/>
      <c r="SB23" s="14"/>
      <c r="SC23" s="14"/>
      <c r="SD23" s="14"/>
      <c r="SE23" s="14"/>
      <c r="SF23" s="14"/>
      <c r="SG23" s="14"/>
      <c r="SH23" s="14"/>
      <c r="SI23" s="14"/>
    </row>
    <row r="24" spans="1:503" ht="31.2" customHeight="1" thickTop="1">
      <c r="A24" s="85"/>
      <c r="C24" s="14"/>
      <c r="D24" s="369"/>
      <c r="G24" s="300"/>
      <c r="H24" s="129" t="s">
        <v>90</v>
      </c>
      <c r="I24" s="130"/>
      <c r="J24" s="315" t="s">
        <v>30</v>
      </c>
      <c r="K24" s="316" t="s">
        <v>120</v>
      </c>
      <c r="L24" s="317" t="s">
        <v>92</v>
      </c>
      <c r="N24" s="6"/>
      <c r="O24" s="350">
        <f ca="1">DATE(YEAR(TODAY()),1,11)</f>
        <v>43475</v>
      </c>
      <c r="P24" s="334" t="s">
        <v>31</v>
      </c>
      <c r="Q24" s="340" t="s">
        <v>28</v>
      </c>
      <c r="R24" s="345">
        <v>75.319999999999993</v>
      </c>
      <c r="S24" s="340" t="s">
        <v>58</v>
      </c>
      <c r="T24" s="343" t="s">
        <v>38</v>
      </c>
      <c r="V24" s="367"/>
      <c r="W24" s="367"/>
      <c r="X24" s="367"/>
      <c r="Y24" s="367"/>
      <c r="Z24" s="367"/>
      <c r="AA24" s="367"/>
      <c r="AB24" s="367"/>
      <c r="AC24" s="367"/>
      <c r="AD24" s="367"/>
      <c r="AE24" s="367"/>
      <c r="AF24" s="367"/>
      <c r="AG24" s="367"/>
      <c r="AI24" s="85"/>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c r="IW24" s="14"/>
      <c r="IX24" s="14"/>
      <c r="IY24" s="14"/>
      <c r="IZ24" s="14"/>
      <c r="JA24" s="14"/>
      <c r="JB24" s="14"/>
      <c r="JC24" s="14"/>
      <c r="JD24" s="14"/>
      <c r="JE24" s="14"/>
      <c r="JF24" s="14"/>
      <c r="JG24" s="14"/>
      <c r="JH24" s="14"/>
      <c r="JI24" s="14"/>
      <c r="JJ24" s="14"/>
      <c r="JK24" s="14"/>
      <c r="JL24" s="14"/>
      <c r="JM24" s="14"/>
      <c r="JN24" s="14"/>
      <c r="JO24" s="14"/>
      <c r="JP24" s="14"/>
      <c r="JQ24" s="14"/>
      <c r="JR24" s="14"/>
      <c r="JS24" s="14"/>
      <c r="JT24" s="14"/>
      <c r="JU24" s="14"/>
      <c r="JV24" s="14"/>
      <c r="JW24" s="14"/>
      <c r="JX24" s="14"/>
      <c r="JY24" s="14"/>
      <c r="JZ24" s="14"/>
      <c r="KA24" s="14"/>
      <c r="KB24" s="14"/>
      <c r="KC24" s="14"/>
      <c r="KD24" s="14"/>
      <c r="KE24" s="14"/>
      <c r="KF24" s="14"/>
      <c r="KG24" s="14"/>
      <c r="KH24" s="14"/>
      <c r="KI24" s="14"/>
      <c r="KJ24" s="14"/>
      <c r="KK24" s="14"/>
      <c r="KL24" s="14"/>
      <c r="KM24" s="14"/>
      <c r="KN24" s="14"/>
      <c r="KO24" s="14"/>
      <c r="KP24" s="14"/>
      <c r="KQ24" s="14"/>
      <c r="KR24" s="14"/>
      <c r="KS24" s="14"/>
      <c r="KT24" s="14"/>
      <c r="KU24" s="14"/>
      <c r="KV24" s="14"/>
      <c r="KW24" s="14"/>
      <c r="KX24" s="14"/>
      <c r="KY24" s="14"/>
      <c r="KZ24" s="14"/>
      <c r="LA24" s="14"/>
      <c r="LB24" s="14"/>
    </row>
    <row r="25" spans="1:503" ht="31.2" customHeight="1">
      <c r="A25" s="85"/>
      <c r="C25" s="14"/>
      <c r="D25" s="369"/>
      <c r="G25" s="300"/>
      <c r="H25" s="303"/>
      <c r="I25" s="318" t="s">
        <v>1</v>
      </c>
      <c r="J25" s="91">
        <f t="shared" ref="J25:J34" si="3">SUMIF($S$6:$S$52,I25,$R$6:$R$52)</f>
        <v>13.5</v>
      </c>
      <c r="K25" s="137">
        <v>13.5</v>
      </c>
      <c r="L25" s="155">
        <f>IF(ISBLANK(K25),"",(IF(K25&lt;J25,-1,IF(K25&gt;J25,1,0))))</f>
        <v>0</v>
      </c>
      <c r="M25" s="304"/>
      <c r="N25" s="301"/>
      <c r="O25" s="350">
        <f ca="1">DATE(YEAR(TODAY()),1,11)</f>
        <v>43475</v>
      </c>
      <c r="P25" s="334" t="s">
        <v>86</v>
      </c>
      <c r="Q25" s="340" t="s">
        <v>136</v>
      </c>
      <c r="R25" s="345">
        <v>28.5</v>
      </c>
      <c r="S25" s="340" t="s">
        <v>101</v>
      </c>
      <c r="T25" s="343" t="s">
        <v>12</v>
      </c>
      <c r="V25" s="367"/>
      <c r="W25" s="367"/>
      <c r="X25" s="367"/>
      <c r="Y25" s="367"/>
      <c r="Z25" s="367"/>
      <c r="AA25" s="367"/>
      <c r="AB25" s="367"/>
      <c r="AC25" s="367"/>
      <c r="AD25" s="367"/>
      <c r="AE25" s="367"/>
      <c r="AF25" s="367"/>
      <c r="AG25" s="367"/>
      <c r="AI25" s="85"/>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row>
    <row r="26" spans="1:503" ht="31.2" customHeight="1">
      <c r="A26" s="85"/>
      <c r="C26" s="14"/>
      <c r="D26" s="369"/>
      <c r="G26" s="300"/>
      <c r="H26" s="303"/>
      <c r="I26" s="60" t="s">
        <v>34</v>
      </c>
      <c r="J26" s="91">
        <f t="shared" si="3"/>
        <v>5</v>
      </c>
      <c r="K26" s="134">
        <v>5</v>
      </c>
      <c r="L26" s="155">
        <f t="shared" ref="L26:L34" si="4">IF(ISBLANK(K26),"",(IF(K26&lt;J26,-1,IF(K26&gt;J26,1,0))))</f>
        <v>0</v>
      </c>
      <c r="M26" s="304"/>
      <c r="N26" s="301"/>
      <c r="O26" s="351">
        <f ca="1">DATE(YEAR(TODAY()),1,18)</f>
        <v>43482</v>
      </c>
      <c r="P26" s="339" t="s">
        <v>31</v>
      </c>
      <c r="Q26" s="340" t="s">
        <v>28</v>
      </c>
      <c r="R26" s="341">
        <v>148.22</v>
      </c>
      <c r="S26" s="342" t="s">
        <v>58</v>
      </c>
      <c r="T26" s="348" t="s">
        <v>38</v>
      </c>
      <c r="V26" s="367"/>
      <c r="W26" s="367"/>
      <c r="X26" s="367"/>
      <c r="Y26" s="367"/>
      <c r="Z26" s="367"/>
      <c r="AA26" s="367"/>
      <c r="AB26" s="367"/>
      <c r="AC26" s="367"/>
      <c r="AD26" s="367"/>
      <c r="AE26" s="367"/>
      <c r="AF26" s="367"/>
      <c r="AG26" s="367"/>
      <c r="AI26" s="85"/>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row>
    <row r="27" spans="1:503" ht="31.2" customHeight="1">
      <c r="A27" s="85"/>
      <c r="C27" s="14"/>
      <c r="D27" s="370"/>
      <c r="G27" s="303"/>
      <c r="H27" s="303"/>
      <c r="I27" s="60" t="s">
        <v>36</v>
      </c>
      <c r="J27" s="91">
        <f t="shared" si="3"/>
        <v>31.04</v>
      </c>
      <c r="K27" s="134"/>
      <c r="L27" s="155" t="str">
        <f t="shared" si="4"/>
        <v/>
      </c>
      <c r="M27" s="304"/>
      <c r="N27" s="301"/>
      <c r="O27" s="351">
        <f t="shared" ref="O27:O28" ca="1" si="5">DATE(YEAR(TODAY()),1,18)</f>
        <v>43482</v>
      </c>
      <c r="P27" s="339" t="s">
        <v>84</v>
      </c>
      <c r="Q27" s="340" t="s">
        <v>137</v>
      </c>
      <c r="R27" s="341">
        <v>58.39</v>
      </c>
      <c r="S27" s="342" t="s">
        <v>0</v>
      </c>
      <c r="T27" s="343" t="s">
        <v>12</v>
      </c>
      <c r="U27" s="14"/>
      <c r="V27" s="367"/>
      <c r="W27" s="367"/>
      <c r="X27" s="367"/>
      <c r="Y27" s="367"/>
      <c r="Z27" s="367"/>
      <c r="AA27" s="367"/>
      <c r="AB27" s="367"/>
      <c r="AC27" s="367"/>
      <c r="AD27" s="367"/>
      <c r="AE27" s="367"/>
      <c r="AF27" s="367"/>
      <c r="AG27" s="367"/>
      <c r="AH27" s="14"/>
      <c r="AI27" s="90"/>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row>
    <row r="28" spans="1:503" s="4" customFormat="1" ht="31.2" customHeight="1">
      <c r="A28" s="90"/>
      <c r="B28" s="14"/>
      <c r="C28" s="14"/>
      <c r="D28" s="102"/>
      <c r="E28" s="14"/>
      <c r="F28" s="5"/>
      <c r="G28" s="303"/>
      <c r="H28" s="303"/>
      <c r="I28" s="60" t="s">
        <v>58</v>
      </c>
      <c r="J28" s="91">
        <f t="shared" si="3"/>
        <v>414.34</v>
      </c>
      <c r="K28" s="134"/>
      <c r="L28" s="155" t="str">
        <f t="shared" si="4"/>
        <v/>
      </c>
      <c r="M28" s="301"/>
      <c r="N28" s="301"/>
      <c r="O28" s="351">
        <f t="shared" ca="1" si="5"/>
        <v>43482</v>
      </c>
      <c r="P28" s="344" t="s">
        <v>72</v>
      </c>
      <c r="Q28" s="340" t="s">
        <v>27</v>
      </c>
      <c r="R28" s="345">
        <v>99.98</v>
      </c>
      <c r="S28" s="342" t="s">
        <v>7</v>
      </c>
      <c r="T28" s="343" t="s">
        <v>38</v>
      </c>
      <c r="U28" s="14"/>
      <c r="V28" s="367"/>
      <c r="W28" s="367"/>
      <c r="X28" s="367"/>
      <c r="Y28" s="367"/>
      <c r="Z28" s="367"/>
      <c r="AA28" s="367"/>
      <c r="AB28" s="367"/>
      <c r="AC28" s="367"/>
      <c r="AD28" s="367"/>
      <c r="AE28" s="367"/>
      <c r="AF28" s="367"/>
      <c r="AG28" s="367"/>
      <c r="AH28" s="14"/>
      <c r="AI28" s="90"/>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MS28" s="14"/>
      <c r="MT28" s="14"/>
      <c r="MU28" s="14"/>
      <c r="MV28" s="14"/>
      <c r="MW28" s="14"/>
      <c r="MX28" s="14"/>
      <c r="MY28" s="14"/>
      <c r="MZ28" s="14"/>
      <c r="NA28" s="14"/>
      <c r="NB28" s="14"/>
      <c r="NC28" s="14"/>
      <c r="ND28" s="14"/>
      <c r="NE28" s="14"/>
      <c r="NF28" s="14"/>
      <c r="NG28" s="14"/>
      <c r="NH28" s="14"/>
      <c r="NI28" s="14"/>
      <c r="NJ28" s="14"/>
      <c r="NK28" s="14"/>
      <c r="NL28" s="14"/>
      <c r="NM28" s="14"/>
      <c r="NN28" s="14"/>
      <c r="NO28" s="14"/>
      <c r="NP28" s="14"/>
      <c r="NQ28" s="14"/>
      <c r="NR28" s="14"/>
      <c r="NS28" s="14"/>
      <c r="NT28" s="14"/>
      <c r="NU28" s="14"/>
      <c r="NV28" s="14"/>
      <c r="NW28" s="14"/>
      <c r="NX28" s="14"/>
      <c r="NY28" s="14"/>
      <c r="NZ28" s="14"/>
      <c r="OA28" s="14"/>
      <c r="OB28" s="14"/>
      <c r="OC28" s="14"/>
      <c r="OD28" s="14"/>
      <c r="OE28" s="14"/>
      <c r="OF28" s="14"/>
      <c r="OG28" s="14"/>
      <c r="OH28" s="14"/>
      <c r="OI28" s="14"/>
      <c r="OJ28" s="14"/>
      <c r="OK28" s="14"/>
      <c r="OL28" s="14"/>
      <c r="OM28" s="14"/>
      <c r="ON28" s="14"/>
      <c r="OO28" s="14"/>
      <c r="OP28" s="14"/>
      <c r="OQ28" s="14"/>
      <c r="OR28" s="14"/>
      <c r="OS28" s="14"/>
      <c r="OT28" s="14"/>
      <c r="OU28" s="14"/>
      <c r="OV28" s="14"/>
      <c r="OW28" s="14"/>
      <c r="OX28" s="14"/>
      <c r="OY28" s="14"/>
      <c r="OZ28" s="14"/>
      <c r="PA28" s="14"/>
      <c r="PB28" s="14"/>
      <c r="PC28" s="14"/>
      <c r="PD28" s="14"/>
      <c r="PE28" s="14"/>
      <c r="PF28" s="14"/>
      <c r="PG28" s="14"/>
      <c r="PH28" s="14"/>
      <c r="PI28" s="14"/>
      <c r="PJ28" s="14"/>
      <c r="PK28" s="14"/>
      <c r="PL28" s="14"/>
      <c r="PM28" s="14"/>
      <c r="PN28" s="14"/>
      <c r="PO28" s="14"/>
      <c r="PP28" s="14"/>
      <c r="PQ28" s="14"/>
      <c r="PR28" s="14"/>
      <c r="PS28" s="14"/>
      <c r="PT28" s="14"/>
      <c r="PU28" s="14"/>
      <c r="PV28" s="14"/>
      <c r="PW28" s="14"/>
      <c r="PX28" s="14"/>
      <c r="PY28" s="14"/>
      <c r="PZ28" s="14"/>
      <c r="QA28" s="14"/>
      <c r="QB28" s="14"/>
      <c r="QC28" s="14"/>
      <c r="QD28" s="14"/>
      <c r="QE28" s="14"/>
      <c r="QF28" s="14"/>
      <c r="QG28" s="14"/>
      <c r="QH28" s="14"/>
      <c r="QI28" s="14"/>
      <c r="QJ28" s="14"/>
      <c r="QK28" s="14"/>
      <c r="QL28" s="14"/>
      <c r="QM28" s="14"/>
      <c r="QN28" s="14"/>
      <c r="QO28" s="14"/>
      <c r="QP28" s="14"/>
      <c r="QQ28" s="14"/>
      <c r="QR28" s="14"/>
      <c r="QS28" s="14"/>
      <c r="QT28" s="14"/>
      <c r="QU28" s="14"/>
      <c r="QV28" s="14"/>
      <c r="QW28" s="14"/>
      <c r="QX28" s="14"/>
      <c r="QY28" s="14"/>
      <c r="QZ28" s="14"/>
      <c r="RA28" s="14"/>
      <c r="RB28" s="14"/>
      <c r="RC28" s="14"/>
      <c r="RD28" s="14"/>
      <c r="RE28" s="14"/>
      <c r="RF28" s="14"/>
      <c r="RG28" s="14"/>
      <c r="RH28" s="14"/>
      <c r="RI28" s="14"/>
      <c r="RJ28" s="14"/>
      <c r="RK28" s="14"/>
      <c r="RL28" s="14"/>
      <c r="RM28" s="14"/>
      <c r="RN28" s="14"/>
      <c r="RO28" s="14"/>
      <c r="RP28" s="14"/>
      <c r="RQ28" s="14"/>
      <c r="RR28" s="14"/>
      <c r="RS28" s="14"/>
      <c r="RT28" s="14"/>
      <c r="RU28" s="14"/>
      <c r="RV28" s="14"/>
      <c r="RW28" s="14"/>
      <c r="RX28" s="14"/>
      <c r="RY28" s="14"/>
      <c r="RZ28" s="14"/>
      <c r="SA28" s="14"/>
      <c r="SB28" s="14"/>
      <c r="SC28" s="14"/>
      <c r="SD28" s="14"/>
      <c r="SE28" s="14"/>
      <c r="SF28" s="14"/>
      <c r="SG28" s="14"/>
      <c r="SH28" s="14"/>
      <c r="SI28" s="14"/>
    </row>
    <row r="29" spans="1:503" s="4" customFormat="1" ht="31.2" customHeight="1">
      <c r="A29" s="90"/>
      <c r="B29" s="14"/>
      <c r="C29" s="14"/>
      <c r="D29" s="102"/>
      <c r="E29" s="313" t="s">
        <v>115</v>
      </c>
      <c r="F29" s="5"/>
      <c r="G29" s="303"/>
      <c r="H29" s="303"/>
      <c r="I29" s="60" t="s">
        <v>59</v>
      </c>
      <c r="J29" s="91">
        <f t="shared" si="3"/>
        <v>34.01</v>
      </c>
      <c r="K29" s="134"/>
      <c r="L29" s="155" t="str">
        <f t="shared" si="4"/>
        <v/>
      </c>
      <c r="M29" s="156"/>
      <c r="N29" s="301"/>
      <c r="O29" s="350">
        <f ca="1">DATE(YEAR(TODAY()),1,23)</f>
        <v>43487</v>
      </c>
      <c r="P29" s="344" t="s">
        <v>70</v>
      </c>
      <c r="Q29" s="340" t="s">
        <v>83</v>
      </c>
      <c r="R29" s="345">
        <v>67.5</v>
      </c>
      <c r="S29" s="342" t="s">
        <v>40</v>
      </c>
      <c r="T29" s="343" t="s">
        <v>39</v>
      </c>
      <c r="U29" s="14"/>
      <c r="V29" s="367"/>
      <c r="W29" s="367"/>
      <c r="X29" s="367"/>
      <c r="Y29" s="367"/>
      <c r="Z29" s="367"/>
      <c r="AA29" s="367"/>
      <c r="AB29" s="367"/>
      <c r="AC29" s="367"/>
      <c r="AD29" s="367"/>
      <c r="AE29" s="367"/>
      <c r="AF29" s="367"/>
      <c r="AG29" s="367"/>
      <c r="AH29" s="14"/>
      <c r="AI29" s="90"/>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MS29" s="14"/>
      <c r="MT29" s="14"/>
      <c r="MU29" s="14"/>
      <c r="MV29" s="14"/>
      <c r="MW29" s="14"/>
      <c r="MX29" s="14"/>
      <c r="MY29" s="14"/>
      <c r="MZ29" s="14"/>
      <c r="NA29" s="14"/>
      <c r="NB29" s="14"/>
      <c r="NC29" s="14"/>
      <c r="ND29" s="14"/>
      <c r="NE29" s="14"/>
      <c r="NF29" s="14"/>
      <c r="NG29" s="14"/>
      <c r="NH29" s="14"/>
      <c r="NI29" s="14"/>
      <c r="NJ29" s="14"/>
      <c r="NK29" s="14"/>
      <c r="NL29" s="14"/>
      <c r="NM29" s="14"/>
      <c r="NN29" s="14"/>
      <c r="NO29" s="14"/>
      <c r="NP29" s="14"/>
      <c r="NQ29" s="14"/>
      <c r="NR29" s="14"/>
      <c r="NS29" s="14"/>
      <c r="NT29" s="14"/>
      <c r="NU29" s="14"/>
      <c r="NV29" s="14"/>
      <c r="NW29" s="14"/>
      <c r="NX29" s="14"/>
      <c r="NY29" s="14"/>
      <c r="NZ29" s="14"/>
      <c r="OA29" s="14"/>
      <c r="OB29" s="14"/>
      <c r="OC29" s="14"/>
      <c r="OD29" s="14"/>
      <c r="OE29" s="14"/>
      <c r="OF29" s="14"/>
      <c r="OG29" s="14"/>
      <c r="OH29" s="14"/>
      <c r="OI29" s="14"/>
      <c r="OJ29" s="14"/>
      <c r="OK29" s="14"/>
      <c r="OL29" s="14"/>
      <c r="OM29" s="14"/>
      <c r="ON29" s="14"/>
      <c r="OO29" s="14"/>
      <c r="OP29" s="14"/>
      <c r="OQ29" s="14"/>
      <c r="OR29" s="14"/>
      <c r="OS29" s="14"/>
      <c r="OT29" s="14"/>
      <c r="OU29" s="14"/>
      <c r="OV29" s="14"/>
      <c r="OW29" s="14"/>
      <c r="OX29" s="14"/>
      <c r="OY29" s="14"/>
      <c r="OZ29" s="14"/>
      <c r="PA29" s="14"/>
      <c r="PB29" s="14"/>
      <c r="PC29" s="14"/>
      <c r="PD29" s="14"/>
      <c r="PE29" s="14"/>
      <c r="PF29" s="14"/>
      <c r="PG29" s="14"/>
      <c r="PH29" s="14"/>
      <c r="PI29" s="14"/>
      <c r="PJ29" s="14"/>
      <c r="PK29" s="14"/>
      <c r="PL29" s="14"/>
      <c r="PM29" s="14"/>
      <c r="PN29" s="14"/>
      <c r="PO29" s="14"/>
      <c r="PP29" s="14"/>
      <c r="PQ29" s="14"/>
      <c r="PR29" s="14"/>
      <c r="PS29" s="14"/>
      <c r="PT29" s="14"/>
      <c r="PU29" s="14"/>
      <c r="PV29" s="14"/>
      <c r="PW29" s="14"/>
      <c r="PX29" s="14"/>
      <c r="PY29" s="14"/>
      <c r="PZ29" s="14"/>
      <c r="QA29" s="14"/>
      <c r="QB29" s="14"/>
      <c r="QC29" s="14"/>
      <c r="QD29" s="14"/>
      <c r="QE29" s="14"/>
      <c r="QF29" s="14"/>
      <c r="QG29" s="14"/>
      <c r="QH29" s="14"/>
      <c r="QI29" s="14"/>
      <c r="QJ29" s="14"/>
      <c r="QK29" s="14"/>
      <c r="QL29" s="14"/>
      <c r="QM29" s="14"/>
      <c r="QN29" s="14"/>
      <c r="QO29" s="14"/>
      <c r="QP29" s="14"/>
      <c r="QQ29" s="14"/>
      <c r="QR29" s="14"/>
      <c r="QS29" s="14"/>
      <c r="QT29" s="14"/>
      <c r="QU29" s="14"/>
      <c r="QV29" s="14"/>
      <c r="QW29" s="14"/>
      <c r="QX29" s="14"/>
      <c r="QY29" s="14"/>
      <c r="QZ29" s="14"/>
      <c r="RA29" s="14"/>
      <c r="RB29" s="14"/>
      <c r="RC29" s="14"/>
      <c r="RD29" s="14"/>
      <c r="RE29" s="14"/>
      <c r="RF29" s="14"/>
      <c r="RG29" s="14"/>
      <c r="RH29" s="14"/>
      <c r="RI29" s="14"/>
      <c r="RJ29" s="14"/>
      <c r="RK29" s="14"/>
      <c r="RL29" s="14"/>
      <c r="RM29" s="14"/>
      <c r="RN29" s="14"/>
      <c r="RO29" s="14"/>
      <c r="RP29" s="14"/>
      <c r="RQ29" s="14"/>
      <c r="RR29" s="14"/>
      <c r="RS29" s="14"/>
      <c r="RT29" s="14"/>
      <c r="RU29" s="14"/>
      <c r="RV29" s="14"/>
      <c r="RW29" s="14"/>
      <c r="RX29" s="14"/>
      <c r="RY29" s="14"/>
      <c r="RZ29" s="14"/>
      <c r="SA29" s="14"/>
      <c r="SB29" s="14"/>
      <c r="SC29" s="14"/>
      <c r="SD29" s="14"/>
      <c r="SE29" s="14"/>
      <c r="SF29" s="14"/>
      <c r="SG29" s="14"/>
      <c r="SH29" s="14"/>
      <c r="SI29" s="14"/>
    </row>
    <row r="30" spans="1:503" s="4" customFormat="1" ht="31.2" customHeight="1" thickBot="1">
      <c r="A30" s="90"/>
      <c r="B30" s="14"/>
      <c r="C30" s="14"/>
      <c r="D30" s="102"/>
      <c r="E30" s="14"/>
      <c r="F30" s="5"/>
      <c r="G30" s="303"/>
      <c r="H30" s="303"/>
      <c r="I30" s="60" t="s">
        <v>7</v>
      </c>
      <c r="J30" s="91">
        <f t="shared" si="3"/>
        <v>99.98</v>
      </c>
      <c r="K30" s="134"/>
      <c r="L30" s="155" t="str">
        <f t="shared" si="4"/>
        <v/>
      </c>
      <c r="M30" s="156"/>
      <c r="N30" s="156"/>
      <c r="O30" s="350">
        <f ca="1">DATE(YEAR(TODAY()),1,23)</f>
        <v>43487</v>
      </c>
      <c r="P30" s="344" t="s">
        <v>74</v>
      </c>
      <c r="Q30" s="340" t="s">
        <v>47</v>
      </c>
      <c r="R30" s="345">
        <v>15.52</v>
      </c>
      <c r="S30" s="342" t="s">
        <v>36</v>
      </c>
      <c r="T30" s="343" t="s">
        <v>37</v>
      </c>
      <c r="U30" s="14"/>
      <c r="V30" s="367"/>
      <c r="W30" s="367"/>
      <c r="X30" s="367"/>
      <c r="Y30" s="367"/>
      <c r="Z30" s="367"/>
      <c r="AA30" s="367"/>
      <c r="AB30" s="367"/>
      <c r="AC30" s="367"/>
      <c r="AD30" s="367"/>
      <c r="AE30" s="367"/>
      <c r="AF30" s="367"/>
      <c r="AG30" s="367"/>
      <c r="AH30" s="14"/>
      <c r="AI30" s="90"/>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4"/>
      <c r="JW30" s="14"/>
      <c r="JX30" s="14"/>
      <c r="JY30" s="14"/>
      <c r="JZ30" s="14"/>
      <c r="KA30" s="14"/>
      <c r="KB30" s="14"/>
      <c r="KC30" s="14"/>
      <c r="KD30" s="14"/>
      <c r="KE30" s="14"/>
      <c r="KF30" s="14"/>
      <c r="KG30" s="14"/>
      <c r="KH30" s="14"/>
      <c r="KI30" s="14"/>
      <c r="KJ30" s="14"/>
      <c r="KK30" s="14"/>
      <c r="KL30" s="14"/>
      <c r="KM30" s="14"/>
      <c r="KN30" s="14"/>
      <c r="KO30" s="14"/>
      <c r="KP30" s="14"/>
      <c r="KQ30" s="14"/>
      <c r="KR30" s="14"/>
      <c r="KS30" s="14"/>
      <c r="KT30" s="14"/>
      <c r="KU30" s="14"/>
      <c r="KV30" s="14"/>
      <c r="KW30" s="14"/>
      <c r="KX30" s="14"/>
      <c r="KY30" s="14"/>
      <c r="KZ30" s="14"/>
      <c r="LA30" s="14"/>
      <c r="LB30" s="14"/>
      <c r="LC30" s="14"/>
      <c r="LD30" s="14"/>
      <c r="LE30" s="14"/>
      <c r="LF30" s="14"/>
      <c r="LG30" s="14"/>
      <c r="LH30" s="14"/>
      <c r="LI30" s="14"/>
      <c r="LJ30" s="14"/>
      <c r="LK30" s="14"/>
      <c r="LL30" s="14"/>
      <c r="LM30" s="14"/>
      <c r="LN30" s="14"/>
      <c r="LO30" s="14"/>
      <c r="LP30" s="14"/>
      <c r="LQ30" s="14"/>
      <c r="LR30" s="14"/>
      <c r="LS30" s="14"/>
      <c r="LT30" s="14"/>
      <c r="LU30" s="14"/>
      <c r="LV30" s="14"/>
      <c r="LW30" s="14"/>
      <c r="LX30" s="14"/>
      <c r="LY30" s="14"/>
      <c r="LZ30" s="14"/>
      <c r="MA30" s="14"/>
      <c r="MB30" s="14"/>
      <c r="MC30" s="14"/>
      <c r="MD30" s="14"/>
      <c r="ME30" s="14"/>
      <c r="MF30" s="14"/>
      <c r="MG30" s="14"/>
      <c r="MH30" s="14"/>
      <c r="MI30" s="14"/>
      <c r="MJ30" s="14"/>
      <c r="MK30" s="14"/>
      <c r="ML30" s="14"/>
      <c r="MM30" s="14"/>
      <c r="MN30" s="14"/>
      <c r="MO30" s="14"/>
      <c r="MP30" s="14"/>
      <c r="MQ30" s="14"/>
      <c r="MR30" s="14"/>
      <c r="MS30" s="14"/>
      <c r="MT30" s="14"/>
      <c r="MU30" s="14"/>
      <c r="MV30" s="14"/>
      <c r="MW30" s="14"/>
      <c r="MX30" s="14"/>
      <c r="MY30" s="14"/>
      <c r="MZ30" s="14"/>
      <c r="NA30" s="14"/>
      <c r="NB30" s="14"/>
      <c r="NC30" s="14"/>
      <c r="ND30" s="14"/>
      <c r="NE30" s="14"/>
      <c r="NF30" s="14"/>
      <c r="NG30" s="14"/>
      <c r="NH30" s="14"/>
      <c r="NI30" s="14"/>
      <c r="NJ30" s="14"/>
      <c r="NK30" s="14"/>
      <c r="NL30" s="14"/>
      <c r="NM30" s="14"/>
      <c r="NN30" s="14"/>
      <c r="NO30" s="14"/>
      <c r="NP30" s="14"/>
      <c r="NQ30" s="14"/>
      <c r="NR30" s="14"/>
      <c r="NS30" s="14"/>
      <c r="NT30" s="14"/>
      <c r="NU30" s="14"/>
      <c r="NV30" s="14"/>
      <c r="NW30" s="14"/>
      <c r="NX30" s="14"/>
      <c r="NY30" s="14"/>
      <c r="NZ30" s="14"/>
      <c r="OA30" s="14"/>
      <c r="OB30" s="14"/>
      <c r="OC30" s="14"/>
      <c r="OD30" s="14"/>
      <c r="OE30" s="14"/>
      <c r="OF30" s="14"/>
      <c r="OG30" s="14"/>
      <c r="OH30" s="14"/>
      <c r="OI30" s="14"/>
      <c r="OJ30" s="14"/>
      <c r="OK30" s="14"/>
      <c r="OL30" s="14"/>
      <c r="OM30" s="14"/>
      <c r="ON30" s="14"/>
      <c r="OO30" s="14"/>
      <c r="OP30" s="14"/>
      <c r="OQ30" s="14"/>
      <c r="OR30" s="14"/>
      <c r="OS30" s="14"/>
      <c r="OT30" s="14"/>
      <c r="OU30" s="14"/>
      <c r="OV30" s="14"/>
      <c r="OW30" s="14"/>
      <c r="OX30" s="14"/>
      <c r="OY30" s="14"/>
      <c r="OZ30" s="14"/>
      <c r="PA30" s="14"/>
      <c r="PB30" s="14"/>
      <c r="PC30" s="14"/>
      <c r="PD30" s="14"/>
      <c r="PE30" s="14"/>
      <c r="PF30" s="14"/>
      <c r="PG30" s="14"/>
      <c r="PH30" s="14"/>
      <c r="PI30" s="14"/>
      <c r="PJ30" s="14"/>
      <c r="PK30" s="14"/>
      <c r="PL30" s="14"/>
      <c r="PM30" s="14"/>
      <c r="PN30" s="14"/>
      <c r="PO30" s="14"/>
      <c r="PP30" s="14"/>
      <c r="PQ30" s="14"/>
      <c r="PR30" s="14"/>
      <c r="PS30" s="14"/>
      <c r="PT30" s="14"/>
      <c r="PU30" s="14"/>
      <c r="PV30" s="14"/>
      <c r="PW30" s="14"/>
      <c r="PX30" s="14"/>
      <c r="PY30" s="14"/>
      <c r="PZ30" s="14"/>
      <c r="QA30" s="14"/>
      <c r="QB30" s="14"/>
      <c r="QC30" s="14"/>
      <c r="QD30" s="14"/>
      <c r="QE30" s="14"/>
      <c r="QF30" s="14"/>
      <c r="QG30" s="14"/>
      <c r="QH30" s="14"/>
      <c r="QI30" s="14"/>
      <c r="QJ30" s="14"/>
      <c r="QK30" s="14"/>
      <c r="QL30" s="14"/>
      <c r="QM30" s="14"/>
      <c r="QN30" s="14"/>
      <c r="QO30" s="14"/>
      <c r="QP30" s="14"/>
      <c r="QQ30" s="14"/>
      <c r="QR30" s="14"/>
      <c r="QS30" s="14"/>
      <c r="QT30" s="14"/>
      <c r="QU30" s="14"/>
      <c r="QV30" s="14"/>
      <c r="QW30" s="14"/>
      <c r="QX30" s="14"/>
      <c r="QY30" s="14"/>
      <c r="QZ30" s="14"/>
      <c r="RA30" s="14"/>
      <c r="RB30" s="14"/>
      <c r="RC30" s="14"/>
      <c r="RD30" s="14"/>
      <c r="RE30" s="14"/>
      <c r="RF30" s="14"/>
      <c r="RG30" s="14"/>
      <c r="RH30" s="14"/>
      <c r="RI30" s="14"/>
      <c r="RJ30" s="14"/>
      <c r="RK30" s="14"/>
      <c r="RL30" s="14"/>
      <c r="RM30" s="14"/>
      <c r="RN30" s="14"/>
      <c r="RO30" s="14"/>
      <c r="RP30" s="14"/>
      <c r="RQ30" s="14"/>
      <c r="RR30" s="14"/>
      <c r="RS30" s="14"/>
      <c r="RT30" s="14"/>
      <c r="RU30" s="14"/>
      <c r="RV30" s="14"/>
      <c r="RW30" s="14"/>
      <c r="RX30" s="14"/>
      <c r="RY30" s="14"/>
      <c r="RZ30" s="14"/>
      <c r="SA30" s="14"/>
      <c r="SB30" s="14"/>
      <c r="SC30" s="14"/>
      <c r="SD30" s="14"/>
      <c r="SE30" s="14"/>
      <c r="SF30" s="14"/>
      <c r="SG30" s="14"/>
      <c r="SH30" s="14"/>
      <c r="SI30" s="14"/>
    </row>
    <row r="31" spans="1:503" s="4" customFormat="1" ht="31.2" customHeight="1" thickTop="1">
      <c r="A31" s="90"/>
      <c r="B31" s="14"/>
      <c r="C31" s="14"/>
      <c r="D31" s="102"/>
      <c r="E31" s="14"/>
      <c r="F31" s="5"/>
      <c r="G31" s="303"/>
      <c r="H31" s="303"/>
      <c r="I31" s="60" t="s">
        <v>3</v>
      </c>
      <c r="J31" s="91">
        <f t="shared" si="3"/>
        <v>40</v>
      </c>
      <c r="K31" s="134"/>
      <c r="L31" s="155" t="str">
        <f t="shared" si="4"/>
        <v/>
      </c>
      <c r="M31" s="156"/>
      <c r="N31" s="158" t="s">
        <v>51</v>
      </c>
      <c r="O31" s="352">
        <v>43487</v>
      </c>
      <c r="P31" s="160" t="s">
        <v>31</v>
      </c>
      <c r="Q31" s="161" t="s">
        <v>28</v>
      </c>
      <c r="R31" s="162">
        <v>40.020000000000003</v>
      </c>
      <c r="S31" s="161" t="s">
        <v>58</v>
      </c>
      <c r="T31" s="163" t="s">
        <v>38</v>
      </c>
      <c r="U31" s="14"/>
      <c r="V31" s="367"/>
      <c r="W31" s="367"/>
      <c r="X31" s="367"/>
      <c r="Y31" s="367"/>
      <c r="Z31" s="367"/>
      <c r="AA31" s="367"/>
      <c r="AB31" s="367"/>
      <c r="AC31" s="367"/>
      <c r="AD31" s="367"/>
      <c r="AE31" s="367"/>
      <c r="AF31" s="367"/>
      <c r="AG31" s="367"/>
      <c r="AH31" s="14"/>
      <c r="AI31" s="90"/>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4"/>
      <c r="JW31" s="14"/>
      <c r="JX31" s="14"/>
      <c r="JY31" s="14"/>
      <c r="JZ31" s="14"/>
      <c r="KA31" s="14"/>
      <c r="KB31" s="14"/>
      <c r="KC31" s="14"/>
      <c r="KD31" s="14"/>
      <c r="KE31" s="14"/>
      <c r="KF31" s="14"/>
      <c r="KG31" s="14"/>
      <c r="KH31" s="14"/>
      <c r="KI31" s="14"/>
      <c r="KJ31" s="14"/>
      <c r="KK31" s="14"/>
      <c r="KL31" s="14"/>
      <c r="KM31" s="14"/>
      <c r="KN31" s="14"/>
      <c r="KO31" s="14"/>
      <c r="KP31" s="14"/>
      <c r="KQ31" s="14"/>
      <c r="KR31" s="14"/>
      <c r="KS31" s="14"/>
      <c r="KT31" s="14"/>
      <c r="KU31" s="14"/>
      <c r="KV31" s="14"/>
      <c r="KW31" s="14"/>
      <c r="KX31" s="14"/>
      <c r="KY31" s="14"/>
      <c r="KZ31" s="14"/>
      <c r="LA31" s="14"/>
      <c r="LB31" s="14"/>
      <c r="LC31" s="14"/>
      <c r="LD31" s="14"/>
      <c r="LE31" s="14"/>
      <c r="LF31" s="14"/>
      <c r="LG31" s="14"/>
      <c r="LH31" s="14"/>
      <c r="LI31" s="14"/>
      <c r="LJ31" s="14"/>
      <c r="LK31" s="14"/>
      <c r="LL31" s="14"/>
      <c r="LM31" s="14"/>
      <c r="LN31" s="14"/>
      <c r="LO31" s="14"/>
      <c r="LP31" s="14"/>
      <c r="LQ31" s="14"/>
      <c r="LR31" s="14"/>
      <c r="LS31" s="14"/>
      <c r="LT31" s="14"/>
      <c r="LU31" s="14"/>
      <c r="LV31" s="14"/>
      <c r="LW31" s="14"/>
      <c r="LX31" s="14"/>
      <c r="LY31" s="14"/>
      <c r="LZ31" s="14"/>
      <c r="MA31" s="14"/>
      <c r="MB31" s="14"/>
      <c r="MC31" s="14"/>
      <c r="MD31" s="14"/>
      <c r="ME31" s="14"/>
      <c r="MF31" s="14"/>
      <c r="MG31" s="14"/>
      <c r="MH31" s="14"/>
      <c r="MI31" s="14"/>
      <c r="MJ31" s="14"/>
      <c r="MK31" s="14"/>
      <c r="ML31" s="14"/>
      <c r="MM31" s="14"/>
      <c r="MN31" s="14"/>
      <c r="MO31" s="14"/>
      <c r="MP31" s="14"/>
      <c r="MQ31" s="14"/>
      <c r="MR31" s="14"/>
      <c r="MS31" s="14"/>
      <c r="MT31" s="14"/>
      <c r="MU31" s="14"/>
      <c r="MV31" s="14"/>
      <c r="MW31" s="14"/>
      <c r="MX31" s="14"/>
      <c r="MY31" s="14"/>
      <c r="MZ31" s="14"/>
      <c r="NA31" s="14"/>
      <c r="NB31" s="14"/>
      <c r="NC31" s="14"/>
      <c r="ND31" s="14"/>
      <c r="NE31" s="14"/>
      <c r="NF31" s="14"/>
      <c r="NG31" s="14"/>
      <c r="NH31" s="14"/>
      <c r="NI31" s="14"/>
      <c r="NJ31" s="14"/>
      <c r="NK31" s="14"/>
      <c r="NL31" s="14"/>
      <c r="NM31" s="14"/>
      <c r="NN31" s="14"/>
      <c r="NO31" s="14"/>
      <c r="NP31" s="14"/>
      <c r="NQ31" s="14"/>
      <c r="NR31" s="14"/>
      <c r="NS31" s="14"/>
      <c r="NT31" s="14"/>
      <c r="NU31" s="14"/>
      <c r="NV31" s="14"/>
      <c r="NW31" s="14"/>
      <c r="NX31" s="14"/>
      <c r="NY31" s="14"/>
      <c r="NZ31" s="14"/>
      <c r="OA31" s="14"/>
      <c r="OB31" s="14"/>
      <c r="OC31" s="14"/>
      <c r="OD31" s="14"/>
      <c r="OE31" s="14"/>
      <c r="OF31" s="14"/>
      <c r="OG31" s="14"/>
      <c r="OH31" s="14"/>
      <c r="OI31" s="14"/>
      <c r="OJ31" s="14"/>
      <c r="OK31" s="14"/>
      <c r="OL31" s="14"/>
      <c r="OM31" s="14"/>
      <c r="ON31" s="14"/>
      <c r="OO31" s="14"/>
      <c r="OP31" s="14"/>
      <c r="OQ31" s="14"/>
      <c r="OR31" s="14"/>
      <c r="OS31" s="14"/>
      <c r="OT31" s="14"/>
      <c r="OU31" s="14"/>
      <c r="OV31" s="14"/>
      <c r="OW31" s="14"/>
      <c r="OX31" s="14"/>
      <c r="OY31" s="14"/>
      <c r="OZ31" s="14"/>
      <c r="PA31" s="14"/>
      <c r="PB31" s="14"/>
      <c r="PC31" s="14"/>
      <c r="PD31" s="14"/>
      <c r="PE31" s="14"/>
      <c r="PF31" s="14"/>
      <c r="PG31" s="14"/>
      <c r="PH31" s="14"/>
      <c r="PI31" s="14"/>
      <c r="PJ31" s="14"/>
      <c r="PK31" s="14"/>
      <c r="PL31" s="14"/>
      <c r="PM31" s="14"/>
      <c r="PN31" s="14"/>
      <c r="PO31" s="14"/>
      <c r="PP31" s="14"/>
      <c r="PQ31" s="14"/>
      <c r="PR31" s="14"/>
      <c r="PS31" s="14"/>
      <c r="PT31" s="14"/>
      <c r="PU31" s="14"/>
      <c r="PV31" s="14"/>
      <c r="PW31" s="14"/>
      <c r="PX31" s="14"/>
      <c r="PY31" s="14"/>
      <c r="PZ31" s="14"/>
      <c r="QA31" s="14"/>
      <c r="QB31" s="14"/>
      <c r="QC31" s="14"/>
      <c r="QD31" s="14"/>
      <c r="QE31" s="14"/>
      <c r="QF31" s="14"/>
      <c r="QG31" s="14"/>
      <c r="QH31" s="14"/>
      <c r="QI31" s="14"/>
      <c r="QJ31" s="14"/>
      <c r="QK31" s="14"/>
      <c r="QL31" s="14"/>
      <c r="QM31" s="14"/>
      <c r="QN31" s="14"/>
      <c r="QO31" s="14"/>
      <c r="QP31" s="14"/>
      <c r="QQ31" s="14"/>
      <c r="QR31" s="14"/>
      <c r="QS31" s="14"/>
      <c r="QT31" s="14"/>
      <c r="QU31" s="14"/>
      <c r="QV31" s="14"/>
      <c r="QW31" s="14"/>
      <c r="QX31" s="14"/>
      <c r="QY31" s="14"/>
      <c r="QZ31" s="14"/>
      <c r="RA31" s="14"/>
      <c r="RB31" s="14"/>
      <c r="RC31" s="14"/>
      <c r="RD31" s="14"/>
      <c r="RE31" s="14"/>
      <c r="RF31" s="14"/>
      <c r="RG31" s="14"/>
      <c r="RH31" s="14"/>
      <c r="RI31" s="14"/>
      <c r="RJ31" s="14"/>
      <c r="RK31" s="14"/>
      <c r="RL31" s="14"/>
      <c r="RM31" s="14"/>
      <c r="RN31" s="14"/>
      <c r="RO31" s="14"/>
      <c r="RP31" s="14"/>
      <c r="RQ31" s="14"/>
      <c r="RR31" s="14"/>
      <c r="RS31" s="14"/>
      <c r="RT31" s="14"/>
      <c r="RU31" s="14"/>
      <c r="RV31" s="14"/>
      <c r="RW31" s="14"/>
      <c r="RX31" s="14"/>
      <c r="RY31" s="14"/>
      <c r="RZ31" s="14"/>
      <c r="SA31" s="14"/>
      <c r="SB31" s="14"/>
      <c r="SC31" s="14"/>
      <c r="SD31" s="14"/>
      <c r="SE31" s="14"/>
      <c r="SF31" s="14"/>
      <c r="SG31" s="14"/>
      <c r="SH31" s="14"/>
      <c r="SI31" s="14"/>
    </row>
    <row r="32" spans="1:503" s="4" customFormat="1" ht="31.2" customHeight="1">
      <c r="A32" s="90"/>
      <c r="B32" s="14"/>
      <c r="C32" s="14"/>
      <c r="D32" s="102"/>
      <c r="E32" s="14"/>
      <c r="F32" s="5"/>
      <c r="G32" s="301"/>
      <c r="H32" s="303"/>
      <c r="I32" s="60" t="s">
        <v>0</v>
      </c>
      <c r="J32" s="91">
        <f t="shared" si="3"/>
        <v>58.39</v>
      </c>
      <c r="K32" s="134"/>
      <c r="L32" s="155" t="str">
        <f t="shared" si="4"/>
        <v/>
      </c>
      <c r="M32" s="301"/>
      <c r="N32" s="310"/>
      <c r="O32" s="353">
        <v>43490</v>
      </c>
      <c r="P32" s="122" t="s">
        <v>80</v>
      </c>
      <c r="Q32" s="123" t="s">
        <v>81</v>
      </c>
      <c r="R32" s="124">
        <v>20</v>
      </c>
      <c r="S32" s="125" t="s">
        <v>3</v>
      </c>
      <c r="T32" s="164" t="s">
        <v>12</v>
      </c>
      <c r="U32" s="14"/>
      <c r="V32" s="367"/>
      <c r="W32" s="367"/>
      <c r="X32" s="367"/>
      <c r="Y32" s="367"/>
      <c r="Z32" s="367"/>
      <c r="AA32" s="367"/>
      <c r="AB32" s="367"/>
      <c r="AC32" s="367"/>
      <c r="AD32" s="367"/>
      <c r="AE32" s="367"/>
      <c r="AF32" s="367"/>
      <c r="AG32" s="367"/>
      <c r="AH32" s="14"/>
      <c r="AI32" s="90"/>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c r="IW32" s="14"/>
      <c r="IX32" s="14"/>
      <c r="IY32" s="14"/>
      <c r="IZ32" s="14"/>
      <c r="JA32" s="14"/>
      <c r="JB32" s="14"/>
      <c r="JC32" s="14"/>
      <c r="JD32" s="14"/>
      <c r="JE32" s="14"/>
      <c r="JF32" s="14"/>
      <c r="JG32" s="14"/>
      <c r="JH32" s="14"/>
      <c r="JI32" s="14"/>
      <c r="JJ32" s="14"/>
      <c r="JK32" s="14"/>
      <c r="JL32" s="14"/>
      <c r="JM32" s="14"/>
      <c r="JN32" s="14"/>
      <c r="JO32" s="14"/>
      <c r="JP32" s="14"/>
      <c r="JQ32" s="14"/>
      <c r="JR32" s="14"/>
      <c r="JS32" s="14"/>
      <c r="JT32" s="14"/>
      <c r="JU32" s="14"/>
      <c r="JV32" s="14"/>
      <c r="JW32" s="14"/>
      <c r="JX32" s="14"/>
      <c r="JY32" s="14"/>
      <c r="JZ32" s="14"/>
      <c r="KA32" s="14"/>
      <c r="KB32" s="14"/>
      <c r="KC32" s="14"/>
      <c r="KD32" s="14"/>
      <c r="KE32" s="14"/>
      <c r="KF32" s="14"/>
      <c r="KG32" s="14"/>
      <c r="KH32" s="14"/>
      <c r="KI32" s="14"/>
      <c r="KJ32" s="14"/>
      <c r="KK32" s="14"/>
      <c r="KL32" s="14"/>
      <c r="KM32" s="14"/>
      <c r="KN32" s="14"/>
      <c r="KO32" s="14"/>
      <c r="KP32" s="14"/>
      <c r="KQ32" s="14"/>
      <c r="KR32" s="14"/>
      <c r="KS32" s="14"/>
      <c r="KT32" s="14"/>
      <c r="KU32" s="14"/>
      <c r="KV32" s="14"/>
      <c r="KW32" s="14"/>
      <c r="KX32" s="14"/>
      <c r="KY32" s="14"/>
      <c r="KZ32" s="14"/>
      <c r="LA32" s="14"/>
      <c r="LB32" s="14"/>
      <c r="LC32" s="14"/>
      <c r="LD32" s="14"/>
      <c r="LE32" s="14"/>
      <c r="LF32" s="14"/>
      <c r="LG32" s="14"/>
      <c r="LH32" s="14"/>
      <c r="LI32" s="14"/>
      <c r="LJ32" s="14"/>
      <c r="LK32" s="14"/>
      <c r="LL32" s="14"/>
      <c r="LM32" s="14"/>
      <c r="LN32" s="14"/>
      <c r="LO32" s="14"/>
      <c r="LP32" s="14"/>
      <c r="LQ32" s="14"/>
      <c r="LR32" s="14"/>
      <c r="LS32" s="14"/>
      <c r="LT32" s="14"/>
      <c r="LU32" s="14"/>
      <c r="LV32" s="14"/>
      <c r="LW32" s="14"/>
      <c r="LX32" s="14"/>
      <c r="LY32" s="14"/>
      <c r="LZ32" s="14"/>
      <c r="MA32" s="14"/>
      <c r="MB32" s="14"/>
      <c r="MC32" s="14"/>
      <c r="MD32" s="14"/>
      <c r="ME32" s="14"/>
      <c r="MF32" s="14"/>
      <c r="MG32" s="14"/>
      <c r="MH32" s="14"/>
      <c r="MI32" s="14"/>
      <c r="MJ32" s="14"/>
      <c r="MK32" s="14"/>
      <c r="ML32" s="14"/>
      <c r="MM32" s="14"/>
      <c r="MN32" s="14"/>
      <c r="MO32" s="14"/>
      <c r="MP32" s="14"/>
      <c r="MQ32" s="14"/>
      <c r="MR32" s="14"/>
      <c r="MS32" s="14"/>
      <c r="MT32" s="14"/>
      <c r="MU32" s="14"/>
      <c r="MV32" s="14"/>
      <c r="MW32" s="14"/>
      <c r="MX32" s="14"/>
      <c r="MY32" s="14"/>
      <c r="MZ32" s="14"/>
      <c r="NA32" s="14"/>
      <c r="NB32" s="14"/>
      <c r="NC32" s="14"/>
      <c r="ND32" s="14"/>
      <c r="NE32" s="14"/>
      <c r="NF32" s="14"/>
      <c r="NG32" s="14"/>
      <c r="NH32" s="14"/>
      <c r="NI32" s="14"/>
      <c r="NJ32" s="14"/>
      <c r="NK32" s="14"/>
      <c r="NL32" s="14"/>
      <c r="NM32" s="14"/>
      <c r="NN32" s="14"/>
      <c r="NO32" s="14"/>
      <c r="NP32" s="14"/>
      <c r="NQ32" s="14"/>
      <c r="NR32" s="14"/>
      <c r="NS32" s="14"/>
      <c r="NT32" s="14"/>
      <c r="NU32" s="14"/>
      <c r="NV32" s="14"/>
      <c r="NW32" s="14"/>
      <c r="NX32" s="14"/>
      <c r="NY32" s="14"/>
      <c r="NZ32" s="14"/>
      <c r="OA32" s="14"/>
      <c r="OB32" s="14"/>
      <c r="OC32" s="14"/>
      <c r="OD32" s="14"/>
      <c r="OE32" s="14"/>
      <c r="OF32" s="14"/>
      <c r="OG32" s="14"/>
      <c r="OH32" s="14"/>
      <c r="OI32" s="14"/>
      <c r="OJ32" s="14"/>
      <c r="OK32" s="14"/>
      <c r="OL32" s="14"/>
      <c r="OM32" s="14"/>
      <c r="ON32" s="14"/>
      <c r="OO32" s="14"/>
      <c r="OP32" s="14"/>
      <c r="OQ32" s="14"/>
      <c r="OR32" s="14"/>
      <c r="OS32" s="14"/>
      <c r="OT32" s="14"/>
      <c r="OU32" s="14"/>
      <c r="OV32" s="14"/>
      <c r="OW32" s="14"/>
      <c r="OX32" s="14"/>
      <c r="OY32" s="14"/>
      <c r="OZ32" s="14"/>
      <c r="PA32" s="14"/>
      <c r="PB32" s="14"/>
      <c r="PC32" s="14"/>
      <c r="PD32" s="14"/>
      <c r="PE32" s="14"/>
      <c r="PF32" s="14"/>
      <c r="PG32" s="14"/>
      <c r="PH32" s="14"/>
      <c r="PI32" s="14"/>
      <c r="PJ32" s="14"/>
      <c r="PK32" s="14"/>
      <c r="PL32" s="14"/>
      <c r="PM32" s="14"/>
      <c r="PN32" s="14"/>
      <c r="PO32" s="14"/>
      <c r="PP32" s="14"/>
      <c r="PQ32" s="14"/>
      <c r="PR32" s="14"/>
      <c r="PS32" s="14"/>
      <c r="PT32" s="14"/>
      <c r="PU32" s="14"/>
      <c r="PV32" s="14"/>
      <c r="PW32" s="14"/>
      <c r="PX32" s="14"/>
      <c r="PY32" s="14"/>
      <c r="PZ32" s="14"/>
      <c r="QA32" s="14"/>
      <c r="QB32" s="14"/>
      <c r="QC32" s="14"/>
      <c r="QD32" s="14"/>
      <c r="QE32" s="14"/>
      <c r="QF32" s="14"/>
      <c r="QG32" s="14"/>
      <c r="QH32" s="14"/>
      <c r="QI32" s="14"/>
      <c r="QJ32" s="14"/>
      <c r="QK32" s="14"/>
      <c r="QL32" s="14"/>
      <c r="QM32" s="14"/>
      <c r="QN32" s="14"/>
      <c r="QO32" s="14"/>
      <c r="QP32" s="14"/>
      <c r="QQ32" s="14"/>
      <c r="QR32" s="14"/>
      <c r="QS32" s="14"/>
      <c r="QT32" s="14"/>
      <c r="QU32" s="14"/>
      <c r="QV32" s="14"/>
      <c r="QW32" s="14"/>
      <c r="QX32" s="14"/>
      <c r="QY32" s="14"/>
      <c r="QZ32" s="14"/>
      <c r="RA32" s="14"/>
      <c r="RB32" s="14"/>
      <c r="RC32" s="14"/>
      <c r="RD32" s="14"/>
      <c r="RE32" s="14"/>
      <c r="RF32" s="14"/>
      <c r="RG32" s="14"/>
      <c r="RH32" s="14"/>
      <c r="RI32" s="14"/>
      <c r="RJ32" s="14"/>
      <c r="RK32" s="14"/>
      <c r="RL32" s="14"/>
      <c r="RM32" s="14"/>
      <c r="RN32" s="14"/>
      <c r="RO32" s="14"/>
      <c r="RP32" s="14"/>
      <c r="RQ32" s="14"/>
      <c r="RR32" s="14"/>
      <c r="RS32" s="14"/>
      <c r="RT32" s="14"/>
      <c r="RU32" s="14"/>
      <c r="RV32" s="14"/>
      <c r="RW32" s="14"/>
      <c r="RX32" s="14"/>
      <c r="RY32" s="14"/>
      <c r="RZ32" s="14"/>
      <c r="SA32" s="14"/>
      <c r="SB32" s="14"/>
      <c r="SC32" s="14"/>
      <c r="SD32" s="14"/>
      <c r="SE32" s="14"/>
      <c r="SF32" s="14"/>
      <c r="SG32" s="14"/>
      <c r="SH32" s="14"/>
      <c r="SI32" s="14"/>
    </row>
    <row r="33" spans="1:503" s="6" customFormat="1" ht="31.2" customHeight="1" thickBot="1">
      <c r="A33" s="90"/>
      <c r="B33" s="14"/>
      <c r="C33" s="14"/>
      <c r="D33" s="102"/>
      <c r="E33" s="14"/>
      <c r="F33" s="5"/>
      <c r="G33" s="303"/>
      <c r="H33" s="303"/>
      <c r="I33" s="60" t="s">
        <v>101</v>
      </c>
      <c r="J33" s="91">
        <f t="shared" si="3"/>
        <v>60.5</v>
      </c>
      <c r="K33" s="134"/>
      <c r="L33" s="155" t="str">
        <f t="shared" si="4"/>
        <v/>
      </c>
      <c r="M33" s="301"/>
      <c r="N33" s="311"/>
      <c r="O33" s="354">
        <v>43491</v>
      </c>
      <c r="P33" s="165" t="s">
        <v>71</v>
      </c>
      <c r="Q33" s="166" t="s">
        <v>48</v>
      </c>
      <c r="R33" s="167">
        <v>6.75</v>
      </c>
      <c r="S33" s="166" t="s">
        <v>1</v>
      </c>
      <c r="T33" s="168" t="s">
        <v>39</v>
      </c>
      <c r="U33" s="14"/>
      <c r="V33" s="367"/>
      <c r="W33" s="367"/>
      <c r="X33" s="367"/>
      <c r="Y33" s="367"/>
      <c r="Z33" s="367"/>
      <c r="AA33" s="367"/>
      <c r="AB33" s="367"/>
      <c r="AC33" s="367"/>
      <c r="AD33" s="367"/>
      <c r="AE33" s="367"/>
      <c r="AF33" s="367"/>
      <c r="AG33" s="367"/>
      <c r="AH33" s="14"/>
      <c r="AI33" s="90"/>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c r="IW33" s="14"/>
      <c r="IX33" s="14"/>
      <c r="IY33" s="14"/>
      <c r="IZ33" s="14"/>
      <c r="JA33" s="14"/>
      <c r="JB33" s="14"/>
      <c r="JC33" s="14"/>
      <c r="JD33" s="14"/>
      <c r="JE33" s="14"/>
      <c r="JF33" s="14"/>
      <c r="JG33" s="14"/>
      <c r="JH33" s="14"/>
      <c r="JI33" s="14"/>
      <c r="JJ33" s="14"/>
      <c r="JK33" s="14"/>
      <c r="JL33" s="14"/>
      <c r="JM33" s="14"/>
      <c r="JN33" s="14"/>
      <c r="JO33" s="14"/>
      <c r="JP33" s="14"/>
      <c r="JQ33" s="14"/>
      <c r="JR33" s="14"/>
      <c r="JS33" s="14"/>
      <c r="JT33" s="14"/>
      <c r="JU33" s="14"/>
      <c r="JV33" s="14"/>
      <c r="JW33" s="14"/>
      <c r="JX33" s="14"/>
      <c r="JY33" s="14"/>
      <c r="JZ33" s="14"/>
      <c r="KA33" s="14"/>
      <c r="KB33" s="14"/>
      <c r="KC33" s="14"/>
      <c r="KD33" s="14"/>
      <c r="KE33" s="14"/>
      <c r="KF33" s="14"/>
      <c r="KG33" s="14"/>
      <c r="KH33" s="14"/>
      <c r="KI33" s="14"/>
      <c r="KJ33" s="14"/>
      <c r="KK33" s="14"/>
      <c r="KL33" s="14"/>
      <c r="KM33" s="14"/>
      <c r="KN33" s="14"/>
      <c r="KO33" s="14"/>
      <c r="KP33" s="14"/>
      <c r="KQ33" s="14"/>
      <c r="KR33" s="14"/>
      <c r="KS33" s="14"/>
      <c r="KT33" s="14"/>
      <c r="KU33" s="14"/>
      <c r="KV33" s="14"/>
      <c r="KW33" s="14"/>
      <c r="KX33" s="14"/>
      <c r="KY33" s="14"/>
      <c r="KZ33" s="14"/>
      <c r="LA33" s="14"/>
      <c r="LB33" s="14"/>
      <c r="LC33" s="14"/>
      <c r="LD33" s="14"/>
      <c r="LE33" s="14"/>
      <c r="LF33" s="14"/>
      <c r="LG33" s="14"/>
      <c r="LH33" s="14"/>
      <c r="LI33" s="14"/>
      <c r="LJ33" s="14"/>
      <c r="LK33" s="14"/>
      <c r="LL33" s="14"/>
      <c r="LM33" s="14"/>
      <c r="LN33" s="14"/>
      <c r="LO33" s="14"/>
      <c r="LP33" s="14"/>
      <c r="LQ33" s="14"/>
      <c r="LR33" s="14"/>
      <c r="LS33" s="14"/>
      <c r="LT33" s="14"/>
      <c r="LU33" s="14"/>
      <c r="LV33" s="14"/>
      <c r="LW33" s="14"/>
      <c r="LX33" s="14"/>
      <c r="LY33" s="14"/>
      <c r="LZ33" s="14"/>
      <c r="MA33" s="14"/>
      <c r="MB33" s="14"/>
      <c r="MC33" s="14"/>
      <c r="MD33" s="14"/>
      <c r="ME33" s="14"/>
      <c r="MF33" s="14"/>
      <c r="MG33" s="14"/>
      <c r="MH33" s="14"/>
      <c r="MI33" s="14"/>
      <c r="MJ33" s="14"/>
      <c r="MK33" s="14"/>
      <c r="ML33" s="14"/>
      <c r="MM33" s="14"/>
      <c r="MN33" s="14"/>
      <c r="MO33" s="14"/>
      <c r="MP33" s="14"/>
      <c r="MQ33" s="14"/>
      <c r="MR33" s="14"/>
      <c r="MS33" s="14"/>
      <c r="MT33" s="14"/>
      <c r="MU33" s="14"/>
      <c r="MV33" s="14"/>
      <c r="MW33" s="14"/>
      <c r="MX33" s="14"/>
      <c r="MY33" s="14"/>
      <c r="MZ33" s="14"/>
      <c r="NA33" s="14"/>
      <c r="NB33" s="14"/>
      <c r="NC33" s="14"/>
      <c r="ND33" s="14"/>
      <c r="NE33" s="14"/>
      <c r="NF33" s="14"/>
      <c r="NG33" s="14"/>
      <c r="NH33" s="14"/>
      <c r="NI33" s="14"/>
      <c r="NJ33" s="14"/>
      <c r="NK33" s="14"/>
      <c r="NL33" s="14"/>
      <c r="NM33" s="14"/>
      <c r="NN33" s="14"/>
      <c r="NO33" s="14"/>
      <c r="NP33" s="14"/>
      <c r="NQ33" s="14"/>
      <c r="NR33" s="14"/>
      <c r="NS33" s="14"/>
      <c r="NT33" s="14"/>
      <c r="NU33" s="14"/>
      <c r="NV33" s="14"/>
      <c r="NW33" s="14"/>
      <c r="NX33" s="14"/>
      <c r="NY33" s="14"/>
      <c r="NZ33" s="14"/>
      <c r="OA33" s="14"/>
      <c r="OB33" s="14"/>
      <c r="OC33" s="14"/>
      <c r="OD33" s="14"/>
      <c r="OE33" s="14"/>
      <c r="OF33" s="14"/>
      <c r="OG33" s="14"/>
      <c r="OH33" s="14"/>
      <c r="OI33" s="14"/>
      <c r="OJ33" s="14"/>
      <c r="OK33" s="14"/>
      <c r="OL33" s="14"/>
      <c r="OM33" s="14"/>
      <c r="ON33" s="14"/>
      <c r="OO33" s="14"/>
      <c r="OP33" s="14"/>
      <c r="OQ33" s="14"/>
      <c r="OR33" s="14"/>
      <c r="OS33" s="14"/>
      <c r="OT33" s="14"/>
      <c r="OU33" s="14"/>
      <c r="OV33" s="14"/>
      <c r="OW33" s="14"/>
      <c r="OX33" s="14"/>
      <c r="OY33" s="14"/>
      <c r="OZ33" s="14"/>
      <c r="PA33" s="14"/>
      <c r="PB33" s="14"/>
      <c r="PC33" s="14"/>
      <c r="PD33" s="14"/>
      <c r="PE33" s="14"/>
      <c r="PF33" s="14"/>
      <c r="PG33" s="14"/>
      <c r="PH33" s="14"/>
      <c r="PI33" s="14"/>
      <c r="PJ33" s="14"/>
      <c r="PK33" s="14"/>
      <c r="PL33" s="14"/>
      <c r="PM33" s="14"/>
      <c r="PN33" s="14"/>
      <c r="PO33" s="14"/>
      <c r="PP33" s="14"/>
      <c r="PQ33" s="14"/>
      <c r="PR33" s="14"/>
      <c r="PS33" s="14"/>
      <c r="PT33" s="14"/>
      <c r="PU33" s="14"/>
      <c r="PV33" s="14"/>
      <c r="PW33" s="14"/>
      <c r="PX33" s="14"/>
      <c r="PY33" s="14"/>
      <c r="PZ33" s="14"/>
      <c r="QA33" s="14"/>
      <c r="QB33" s="14"/>
      <c r="QC33" s="14"/>
      <c r="QD33" s="14"/>
      <c r="QE33" s="14"/>
      <c r="QF33" s="14"/>
      <c r="QG33" s="14"/>
      <c r="QH33" s="14"/>
      <c r="QI33" s="14"/>
      <c r="QJ33" s="14"/>
      <c r="QK33" s="14"/>
      <c r="QL33" s="14"/>
      <c r="QM33" s="14"/>
      <c r="QN33" s="14"/>
      <c r="QO33" s="14"/>
      <c r="QP33" s="14"/>
      <c r="QQ33" s="14"/>
      <c r="QR33" s="14"/>
      <c r="QS33" s="14"/>
      <c r="QT33" s="14"/>
      <c r="QU33" s="14"/>
      <c r="QV33" s="14"/>
      <c r="QW33" s="14"/>
      <c r="QX33" s="14"/>
      <c r="QY33" s="14"/>
      <c r="QZ33" s="14"/>
      <c r="RA33" s="14"/>
      <c r="RB33" s="14"/>
      <c r="RC33" s="14"/>
      <c r="RD33" s="14"/>
      <c r="RE33" s="14"/>
      <c r="RF33" s="14"/>
      <c r="RG33" s="14"/>
      <c r="RH33" s="14"/>
      <c r="RI33" s="14"/>
      <c r="RJ33" s="14"/>
      <c r="RK33" s="14"/>
      <c r="RL33" s="14"/>
      <c r="RM33" s="14"/>
      <c r="RN33" s="14"/>
      <c r="RO33" s="14"/>
      <c r="RP33" s="14"/>
      <c r="RQ33" s="14"/>
      <c r="RR33" s="14"/>
      <c r="RS33" s="14"/>
      <c r="RT33" s="14"/>
      <c r="RU33" s="14"/>
      <c r="RV33" s="14"/>
      <c r="RW33" s="14"/>
      <c r="RX33" s="14"/>
      <c r="RY33" s="14"/>
      <c r="RZ33" s="14"/>
      <c r="SA33" s="14"/>
      <c r="SB33" s="14"/>
      <c r="SC33" s="14"/>
      <c r="SD33" s="14"/>
      <c r="SE33" s="14"/>
      <c r="SF33" s="14"/>
      <c r="SG33" s="14"/>
      <c r="SH33" s="14"/>
      <c r="SI33" s="14"/>
    </row>
    <row r="34" spans="1:503" s="6" customFormat="1" ht="31.2" customHeight="1" thickTop="1" thickBot="1">
      <c r="A34" s="90"/>
      <c r="B34" s="14"/>
      <c r="C34" s="14"/>
      <c r="D34" s="102"/>
      <c r="E34" s="14"/>
      <c r="F34" s="5"/>
      <c r="G34" s="301"/>
      <c r="H34" s="301"/>
      <c r="I34" s="60" t="s">
        <v>102</v>
      </c>
      <c r="J34" s="91">
        <f t="shared" si="3"/>
        <v>4.8899999999999997</v>
      </c>
      <c r="K34" s="135"/>
      <c r="L34" s="155" t="str">
        <f t="shared" si="4"/>
        <v/>
      </c>
      <c r="M34" s="301"/>
      <c r="N34" s="301"/>
      <c r="O34" s="114"/>
      <c r="P34" s="107"/>
      <c r="Q34" s="107"/>
      <c r="R34" s="108"/>
      <c r="S34" s="109"/>
      <c r="T34" s="159"/>
      <c r="U34" s="14"/>
      <c r="V34" s="367"/>
      <c r="W34" s="367"/>
      <c r="X34" s="367"/>
      <c r="Y34" s="367"/>
      <c r="Z34" s="367"/>
      <c r="AA34" s="367"/>
      <c r="AB34" s="367"/>
      <c r="AC34" s="367"/>
      <c r="AD34" s="367"/>
      <c r="AE34" s="367"/>
      <c r="AF34" s="367"/>
      <c r="AG34" s="367"/>
      <c r="AH34" s="14"/>
      <c r="AI34" s="90"/>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c r="FG34" s="14"/>
      <c r="FH34" s="14"/>
      <c r="FI34" s="14"/>
      <c r="FJ34" s="14"/>
      <c r="FK34" s="14"/>
      <c r="FL34" s="14"/>
      <c r="FM34" s="14"/>
      <c r="FN34" s="14"/>
      <c r="FO34" s="14"/>
      <c r="FP34" s="14"/>
      <c r="FQ34" s="14"/>
      <c r="FR34" s="14"/>
      <c r="FS34" s="14"/>
      <c r="FT34" s="14"/>
      <c r="FU34" s="14"/>
      <c r="FV34" s="14"/>
      <c r="FW34" s="14"/>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c r="HC34" s="14"/>
      <c r="HD34" s="14"/>
      <c r="HE34" s="14"/>
      <c r="HF34" s="14"/>
      <c r="HG34" s="14"/>
      <c r="HH34" s="14"/>
      <c r="HI34" s="14"/>
      <c r="HJ34" s="14"/>
      <c r="HK34" s="14"/>
      <c r="HL34" s="14"/>
      <c r="HM34" s="14"/>
      <c r="HN34" s="14"/>
      <c r="HO34" s="14"/>
      <c r="HP34" s="14"/>
      <c r="HQ34" s="14"/>
      <c r="HR34" s="14"/>
      <c r="HS34" s="14"/>
      <c r="HT34" s="14"/>
      <c r="HU34" s="14"/>
      <c r="HV34" s="14"/>
      <c r="HW34" s="14"/>
      <c r="HX34" s="14"/>
      <c r="HY34" s="14"/>
      <c r="HZ34" s="14"/>
      <c r="IA34" s="14"/>
      <c r="IB34" s="14"/>
      <c r="IC34" s="14"/>
      <c r="ID34" s="14"/>
      <c r="IE34" s="14"/>
      <c r="IF34" s="14"/>
      <c r="IG34" s="14"/>
      <c r="IH34" s="14"/>
      <c r="II34" s="14"/>
      <c r="IJ34" s="14"/>
      <c r="IK34" s="14"/>
      <c r="IL34" s="14"/>
      <c r="IM34" s="14"/>
      <c r="IN34" s="14"/>
      <c r="IO34" s="14"/>
      <c r="IP34" s="14"/>
      <c r="IQ34" s="14"/>
      <c r="IR34" s="14"/>
      <c r="IS34" s="14"/>
      <c r="IT34" s="14"/>
      <c r="IU34" s="14"/>
      <c r="IV34" s="14"/>
      <c r="IW34" s="14"/>
      <c r="IX34" s="14"/>
      <c r="IY34" s="14"/>
      <c r="IZ34" s="14"/>
      <c r="JA34" s="14"/>
      <c r="JB34" s="14"/>
      <c r="JC34" s="14"/>
      <c r="JD34" s="14"/>
      <c r="JE34" s="14"/>
      <c r="JF34" s="14"/>
      <c r="JG34" s="14"/>
      <c r="JH34" s="14"/>
      <c r="JI34" s="14"/>
      <c r="JJ34" s="14"/>
      <c r="JK34" s="14"/>
      <c r="JL34" s="14"/>
      <c r="JM34" s="14"/>
      <c r="JN34" s="14"/>
      <c r="JO34" s="14"/>
      <c r="JP34" s="14"/>
      <c r="JQ34" s="14"/>
      <c r="JR34" s="14"/>
      <c r="JS34" s="14"/>
      <c r="JT34" s="14"/>
      <c r="JU34" s="14"/>
      <c r="JV34" s="14"/>
      <c r="JW34" s="14"/>
      <c r="JX34" s="14"/>
      <c r="JY34" s="14"/>
      <c r="JZ34" s="14"/>
      <c r="KA34" s="14"/>
      <c r="KB34" s="14"/>
      <c r="KC34" s="14"/>
      <c r="KD34" s="14"/>
      <c r="KE34" s="14"/>
      <c r="KF34" s="14"/>
      <c r="KG34" s="14"/>
      <c r="KH34" s="14"/>
      <c r="KI34" s="14"/>
      <c r="KJ34" s="14"/>
      <c r="KK34" s="14"/>
      <c r="KL34" s="14"/>
      <c r="KM34" s="14"/>
      <c r="KN34" s="14"/>
      <c r="KO34" s="14"/>
      <c r="KP34" s="14"/>
      <c r="KQ34" s="14"/>
      <c r="KR34" s="14"/>
      <c r="KS34" s="14"/>
      <c r="KT34" s="14"/>
      <c r="KU34" s="14"/>
      <c r="KV34" s="14"/>
      <c r="KW34" s="14"/>
      <c r="KX34" s="14"/>
      <c r="KY34" s="14"/>
      <c r="KZ34" s="14"/>
      <c r="LA34" s="14"/>
      <c r="LB34" s="14"/>
      <c r="LC34" s="14"/>
      <c r="LD34" s="14"/>
      <c r="LE34" s="14"/>
      <c r="LF34" s="14"/>
      <c r="LG34" s="14"/>
      <c r="LH34" s="14"/>
      <c r="LI34" s="14"/>
      <c r="LJ34" s="14"/>
      <c r="LK34" s="14"/>
      <c r="LL34" s="14"/>
      <c r="LM34" s="14"/>
      <c r="LN34" s="14"/>
      <c r="LO34" s="14"/>
      <c r="LP34" s="14"/>
      <c r="LQ34" s="14"/>
      <c r="LR34" s="14"/>
      <c r="LS34" s="14"/>
      <c r="LT34" s="14"/>
      <c r="LU34" s="14"/>
      <c r="LV34" s="14"/>
      <c r="LW34" s="14"/>
      <c r="LX34" s="14"/>
      <c r="LY34" s="14"/>
      <c r="LZ34" s="14"/>
      <c r="MA34" s="14"/>
      <c r="MB34" s="14"/>
      <c r="MC34" s="14"/>
      <c r="MD34" s="14"/>
      <c r="ME34" s="14"/>
      <c r="MF34" s="14"/>
      <c r="MG34" s="14"/>
      <c r="MH34" s="14"/>
      <c r="MI34" s="14"/>
      <c r="MJ34" s="14"/>
      <c r="MK34" s="14"/>
      <c r="ML34" s="14"/>
      <c r="MM34" s="14"/>
      <c r="MN34" s="14"/>
      <c r="MO34" s="14"/>
      <c r="MP34" s="14"/>
      <c r="MQ34" s="14"/>
      <c r="MR34" s="14"/>
      <c r="MS34" s="14"/>
      <c r="MT34" s="14"/>
      <c r="MU34" s="14"/>
      <c r="MV34" s="14"/>
      <c r="MW34" s="14"/>
      <c r="MX34" s="14"/>
      <c r="MY34" s="14"/>
      <c r="MZ34" s="14"/>
      <c r="NA34" s="14"/>
      <c r="NB34" s="14"/>
      <c r="NC34" s="14"/>
      <c r="ND34" s="14"/>
      <c r="NE34" s="14"/>
      <c r="NF34" s="14"/>
      <c r="NG34" s="14"/>
      <c r="NH34" s="14"/>
      <c r="NI34" s="14"/>
      <c r="NJ34" s="14"/>
      <c r="NK34" s="14"/>
      <c r="NL34" s="14"/>
      <c r="NM34" s="14"/>
      <c r="NN34" s="14"/>
      <c r="NO34" s="14"/>
      <c r="NP34" s="14"/>
      <c r="NQ34" s="14"/>
      <c r="NR34" s="14"/>
      <c r="NS34" s="14"/>
      <c r="NT34" s="14"/>
      <c r="NU34" s="14"/>
      <c r="NV34" s="14"/>
      <c r="NW34" s="14"/>
      <c r="NX34" s="14"/>
      <c r="NY34" s="14"/>
      <c r="NZ34" s="14"/>
      <c r="OA34" s="14"/>
      <c r="OB34" s="14"/>
      <c r="OC34" s="14"/>
      <c r="OD34" s="14"/>
      <c r="OE34" s="14"/>
      <c r="OF34" s="14"/>
      <c r="OG34" s="14"/>
      <c r="OH34" s="14"/>
      <c r="OI34" s="14"/>
      <c r="OJ34" s="14"/>
      <c r="OK34" s="14"/>
      <c r="OL34" s="14"/>
      <c r="OM34" s="14"/>
      <c r="ON34" s="14"/>
      <c r="OO34" s="14"/>
      <c r="OP34" s="14"/>
      <c r="OQ34" s="14"/>
      <c r="OR34" s="14"/>
      <c r="OS34" s="14"/>
      <c r="OT34" s="14"/>
      <c r="OU34" s="14"/>
      <c r="OV34" s="14"/>
      <c r="OW34" s="14"/>
      <c r="OX34" s="14"/>
      <c r="OY34" s="14"/>
      <c r="OZ34" s="14"/>
      <c r="PA34" s="14"/>
      <c r="PB34" s="14"/>
      <c r="PC34" s="14"/>
      <c r="PD34" s="14"/>
      <c r="PE34" s="14"/>
      <c r="PF34" s="14"/>
      <c r="PG34" s="14"/>
      <c r="PH34" s="14"/>
      <c r="PI34" s="14"/>
      <c r="PJ34" s="14"/>
      <c r="PK34" s="14"/>
      <c r="PL34" s="14"/>
      <c r="PM34" s="14"/>
      <c r="PN34" s="14"/>
      <c r="PO34" s="14"/>
      <c r="PP34" s="14"/>
      <c r="PQ34" s="14"/>
      <c r="PR34" s="14"/>
      <c r="PS34" s="14"/>
      <c r="PT34" s="14"/>
      <c r="PU34" s="14"/>
      <c r="PV34" s="14"/>
      <c r="PW34" s="14"/>
      <c r="PX34" s="14"/>
      <c r="PY34" s="14"/>
      <c r="PZ34" s="14"/>
      <c r="QA34" s="14"/>
      <c r="QB34" s="14"/>
      <c r="QC34" s="14"/>
      <c r="QD34" s="14"/>
      <c r="QE34" s="14"/>
      <c r="QF34" s="14"/>
      <c r="QG34" s="14"/>
      <c r="QH34" s="14"/>
      <c r="QI34" s="14"/>
      <c r="QJ34" s="14"/>
      <c r="QK34" s="14"/>
      <c r="QL34" s="14"/>
      <c r="QM34" s="14"/>
      <c r="QN34" s="14"/>
      <c r="QO34" s="14"/>
      <c r="QP34" s="14"/>
      <c r="QQ34" s="14"/>
      <c r="QR34" s="14"/>
      <c r="QS34" s="14"/>
      <c r="QT34" s="14"/>
      <c r="QU34" s="14"/>
      <c r="QV34" s="14"/>
      <c r="QW34" s="14"/>
      <c r="QX34" s="14"/>
      <c r="QY34" s="14"/>
      <c r="QZ34" s="14"/>
      <c r="RA34" s="14"/>
      <c r="RB34" s="14"/>
      <c r="RC34" s="14"/>
      <c r="RD34" s="14"/>
      <c r="RE34" s="14"/>
      <c r="RF34" s="14"/>
      <c r="RG34" s="14"/>
      <c r="RH34" s="14"/>
      <c r="RI34" s="14"/>
      <c r="RJ34" s="14"/>
      <c r="RK34" s="14"/>
      <c r="RL34" s="14"/>
      <c r="RM34" s="14"/>
      <c r="RN34" s="14"/>
      <c r="RO34" s="14"/>
      <c r="RP34" s="14"/>
      <c r="RQ34" s="14"/>
      <c r="RR34" s="14"/>
      <c r="RS34" s="14"/>
      <c r="RT34" s="14"/>
      <c r="RU34" s="14"/>
      <c r="RV34" s="14"/>
      <c r="RW34" s="14"/>
      <c r="RX34" s="14"/>
      <c r="RY34" s="14"/>
      <c r="RZ34" s="14"/>
      <c r="SA34" s="14"/>
      <c r="SB34" s="14"/>
      <c r="SC34" s="14"/>
      <c r="SD34" s="14"/>
      <c r="SE34" s="14"/>
      <c r="SF34" s="14"/>
      <c r="SG34" s="14"/>
      <c r="SH34" s="14"/>
      <c r="SI34" s="14"/>
    </row>
    <row r="35" spans="1:503" s="6" customFormat="1" ht="31.2" customHeight="1" thickBot="1">
      <c r="A35" s="90"/>
      <c r="B35" s="14"/>
      <c r="C35" s="14"/>
      <c r="D35" s="102"/>
      <c r="E35" s="14"/>
      <c r="F35" s="5"/>
      <c r="G35" s="301"/>
      <c r="H35" s="301"/>
      <c r="I35" s="319" t="s">
        <v>107</v>
      </c>
      <c r="J35" s="127">
        <f>SUM(J25:J34)</f>
        <v>761.65</v>
      </c>
      <c r="K35" s="138">
        <f>SUM(K25:K34)</f>
        <v>18.5</v>
      </c>
      <c r="L35" s="301"/>
      <c r="M35" s="301"/>
      <c r="N35" s="301"/>
      <c r="O35" s="114"/>
      <c r="P35" s="107"/>
      <c r="Q35" s="157"/>
      <c r="R35" s="108"/>
      <c r="S35" s="109"/>
      <c r="T35" s="115"/>
      <c r="U35" s="14"/>
      <c r="V35" s="367"/>
      <c r="W35" s="367"/>
      <c r="X35" s="367"/>
      <c r="Y35" s="367"/>
      <c r="Z35" s="367"/>
      <c r="AA35" s="367"/>
      <c r="AB35" s="367"/>
      <c r="AC35" s="367"/>
      <c r="AD35" s="367"/>
      <c r="AE35" s="367"/>
      <c r="AF35" s="367"/>
      <c r="AG35" s="367"/>
      <c r="AH35" s="14"/>
      <c r="AI35" s="90"/>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14"/>
      <c r="KU35" s="14"/>
      <c r="KV35" s="14"/>
      <c r="KW35" s="14"/>
      <c r="KX35" s="14"/>
      <c r="KY35" s="14"/>
      <c r="KZ35" s="14"/>
      <c r="LA35" s="14"/>
      <c r="LB35" s="14"/>
      <c r="LC35" s="14"/>
      <c r="LD35" s="14"/>
      <c r="LE35" s="14"/>
      <c r="LF35" s="14"/>
      <c r="LG35" s="14"/>
      <c r="LH35" s="14"/>
      <c r="LI35" s="14"/>
      <c r="LJ35" s="14"/>
      <c r="LK35" s="14"/>
      <c r="LL35" s="14"/>
      <c r="LM35" s="14"/>
      <c r="LN35" s="14"/>
      <c r="LO35" s="14"/>
      <c r="LP35" s="14"/>
      <c r="LQ35" s="14"/>
      <c r="LR35" s="14"/>
      <c r="LS35" s="14"/>
      <c r="LT35" s="14"/>
      <c r="LU35" s="14"/>
      <c r="LV35" s="14"/>
      <c r="LW35" s="14"/>
      <c r="LX35" s="14"/>
      <c r="LY35" s="14"/>
      <c r="LZ35" s="14"/>
      <c r="MA35" s="14"/>
      <c r="MB35" s="14"/>
      <c r="MC35" s="14"/>
      <c r="MD35" s="14"/>
      <c r="ME35" s="14"/>
      <c r="MF35" s="14"/>
      <c r="MG35" s="14"/>
      <c r="MH35" s="14"/>
      <c r="MI35" s="14"/>
      <c r="MJ35" s="14"/>
      <c r="MK35" s="14"/>
      <c r="ML35" s="14"/>
      <c r="MM35" s="14"/>
      <c r="MN35" s="14"/>
      <c r="MO35" s="14"/>
      <c r="MP35" s="14"/>
      <c r="MQ35" s="14"/>
      <c r="MR35" s="14"/>
      <c r="MS35" s="14"/>
      <c r="MT35" s="14"/>
      <c r="MU35" s="14"/>
      <c r="MV35" s="14"/>
      <c r="MW35" s="14"/>
      <c r="MX35" s="14"/>
      <c r="MY35" s="14"/>
      <c r="MZ35" s="14"/>
      <c r="NA35" s="14"/>
      <c r="NB35" s="14"/>
      <c r="NC35" s="14"/>
      <c r="ND35" s="14"/>
      <c r="NE35" s="14"/>
      <c r="NF35" s="14"/>
      <c r="NG35" s="14"/>
      <c r="NH35" s="14"/>
      <c r="NI35" s="14"/>
      <c r="NJ35" s="14"/>
      <c r="NK35" s="14"/>
      <c r="NL35" s="14"/>
      <c r="NM35" s="14"/>
      <c r="NN35" s="14"/>
      <c r="NO35" s="14"/>
      <c r="NP35" s="14"/>
      <c r="NQ35" s="14"/>
      <c r="NR35" s="14"/>
      <c r="NS35" s="14"/>
      <c r="NT35" s="14"/>
      <c r="NU35" s="14"/>
      <c r="NV35" s="14"/>
      <c r="NW35" s="14"/>
      <c r="NX35" s="14"/>
      <c r="NY35" s="14"/>
      <c r="NZ35" s="14"/>
      <c r="OA35" s="14"/>
      <c r="OB35" s="14"/>
      <c r="OC35" s="14"/>
      <c r="OD35" s="14"/>
      <c r="OE35" s="14"/>
      <c r="OF35" s="14"/>
      <c r="OG35" s="14"/>
      <c r="OH35" s="14"/>
      <c r="OI35" s="14"/>
      <c r="OJ35" s="14"/>
      <c r="OK35" s="14"/>
      <c r="OL35" s="14"/>
      <c r="OM35" s="14"/>
      <c r="ON35" s="14"/>
      <c r="OO35" s="14"/>
      <c r="OP35" s="14"/>
      <c r="OQ35" s="14"/>
      <c r="OR35" s="14"/>
      <c r="OS35" s="14"/>
      <c r="OT35" s="14"/>
      <c r="OU35" s="14"/>
      <c r="OV35" s="14"/>
      <c r="OW35" s="14"/>
      <c r="OX35" s="14"/>
      <c r="OY35" s="14"/>
      <c r="OZ35" s="14"/>
      <c r="PA35" s="14"/>
      <c r="PB35" s="14"/>
      <c r="PC35" s="14"/>
      <c r="PD35" s="14"/>
      <c r="PE35" s="14"/>
      <c r="PF35" s="14"/>
      <c r="PG35" s="14"/>
      <c r="PH35" s="14"/>
      <c r="PI35" s="14"/>
      <c r="PJ35" s="14"/>
      <c r="PK35" s="14"/>
      <c r="PL35" s="14"/>
      <c r="PM35" s="14"/>
      <c r="PN35" s="14"/>
      <c r="PO35" s="14"/>
      <c r="PP35" s="14"/>
      <c r="PQ35" s="14"/>
      <c r="PR35" s="14"/>
      <c r="PS35" s="14"/>
      <c r="PT35" s="14"/>
      <c r="PU35" s="14"/>
      <c r="PV35" s="14"/>
      <c r="PW35" s="14"/>
      <c r="PX35" s="14"/>
      <c r="PY35" s="14"/>
      <c r="PZ35" s="14"/>
      <c r="QA35" s="14"/>
      <c r="QB35" s="14"/>
      <c r="QC35" s="14"/>
      <c r="QD35" s="14"/>
      <c r="QE35" s="14"/>
      <c r="QF35" s="14"/>
      <c r="QG35" s="14"/>
      <c r="QH35" s="14"/>
      <c r="QI35" s="14"/>
      <c r="QJ35" s="14"/>
      <c r="QK35" s="14"/>
      <c r="QL35" s="14"/>
      <c r="QM35" s="14"/>
      <c r="QN35" s="14"/>
      <c r="QO35" s="14"/>
      <c r="QP35" s="14"/>
      <c r="QQ35" s="14"/>
      <c r="QR35" s="14"/>
      <c r="QS35" s="14"/>
      <c r="QT35" s="14"/>
      <c r="QU35" s="14"/>
      <c r="QV35" s="14"/>
      <c r="QW35" s="14"/>
      <c r="QX35" s="14"/>
      <c r="QY35" s="14"/>
      <c r="QZ35" s="14"/>
      <c r="RA35" s="14"/>
      <c r="RB35" s="14"/>
      <c r="RC35" s="14"/>
      <c r="RD35" s="14"/>
      <c r="RE35" s="14"/>
      <c r="RF35" s="14"/>
      <c r="RG35" s="14"/>
      <c r="RH35" s="14"/>
      <c r="RI35" s="14"/>
      <c r="RJ35" s="14"/>
      <c r="RK35" s="14"/>
      <c r="RL35" s="14"/>
      <c r="RM35" s="14"/>
      <c r="RN35" s="14"/>
      <c r="RO35" s="14"/>
      <c r="RP35" s="14"/>
      <c r="RQ35" s="14"/>
      <c r="RR35" s="14"/>
      <c r="RS35" s="14"/>
      <c r="RT35" s="14"/>
      <c r="RU35" s="14"/>
      <c r="RV35" s="14"/>
      <c r="RW35" s="14"/>
      <c r="RX35" s="14"/>
      <c r="RY35" s="14"/>
      <c r="RZ35" s="14"/>
      <c r="SA35" s="14"/>
      <c r="SB35" s="14"/>
      <c r="SC35" s="14"/>
      <c r="SD35" s="14"/>
      <c r="SE35" s="14"/>
      <c r="SF35" s="14"/>
      <c r="SG35" s="14"/>
      <c r="SH35" s="14"/>
      <c r="SI35" s="14"/>
    </row>
    <row r="36" spans="1:503" s="6" customFormat="1" ht="31.2" customHeight="1" thickTop="1">
      <c r="A36" s="90"/>
      <c r="B36" s="14"/>
      <c r="C36" s="14"/>
      <c r="D36" s="102"/>
      <c r="E36" s="14"/>
      <c r="F36" s="5"/>
      <c r="H36" s="148" t="s">
        <v>13</v>
      </c>
      <c r="I36" s="147"/>
      <c r="J36" s="296" t="s">
        <v>30</v>
      </c>
      <c r="K36" s="142" t="s">
        <v>120</v>
      </c>
      <c r="L36" s="301"/>
      <c r="M36" s="301"/>
      <c r="N36" s="301"/>
      <c r="O36" s="114"/>
      <c r="P36" s="107"/>
      <c r="Q36" s="107"/>
      <c r="R36" s="108"/>
      <c r="S36" s="109"/>
      <c r="T36" s="115"/>
      <c r="U36" s="14"/>
      <c r="V36" s="367"/>
      <c r="W36" s="367"/>
      <c r="X36" s="367"/>
      <c r="Y36" s="367"/>
      <c r="Z36" s="367"/>
      <c r="AA36" s="367"/>
      <c r="AB36" s="367"/>
      <c r="AC36" s="367"/>
      <c r="AD36" s="367"/>
      <c r="AE36" s="367"/>
      <c r="AF36" s="367"/>
      <c r="AG36" s="367"/>
      <c r="AH36" s="14"/>
      <c r="AI36" s="90"/>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14"/>
      <c r="KU36" s="14"/>
      <c r="KV36" s="14"/>
      <c r="KW36" s="14"/>
      <c r="KX36" s="14"/>
      <c r="KY36" s="14"/>
      <c r="KZ36" s="14"/>
      <c r="LA36" s="14"/>
      <c r="LB36" s="14"/>
      <c r="LC36" s="14"/>
      <c r="LD36" s="14"/>
      <c r="LE36" s="14"/>
      <c r="LF36" s="14"/>
      <c r="LG36" s="14"/>
      <c r="LH36" s="14"/>
      <c r="LI36" s="14"/>
      <c r="LJ36" s="14"/>
      <c r="LK36" s="14"/>
      <c r="LL36" s="14"/>
      <c r="LM36" s="14"/>
      <c r="LN36" s="14"/>
      <c r="LO36" s="14"/>
      <c r="LP36" s="14"/>
      <c r="LQ36" s="14"/>
      <c r="LR36" s="14"/>
      <c r="LS36" s="14"/>
      <c r="LT36" s="14"/>
      <c r="LU36" s="14"/>
      <c r="LV36" s="14"/>
      <c r="LW36" s="14"/>
      <c r="LX36" s="14"/>
      <c r="LY36" s="14"/>
      <c r="LZ36" s="14"/>
      <c r="MA36" s="14"/>
      <c r="MB36" s="14"/>
      <c r="MC36" s="14"/>
      <c r="MD36" s="14"/>
      <c r="ME36" s="14"/>
      <c r="MF36" s="14"/>
      <c r="MG36" s="14"/>
      <c r="MH36" s="14"/>
      <c r="MI36" s="14"/>
      <c r="MJ36" s="14"/>
      <c r="MK36" s="14"/>
      <c r="ML36" s="14"/>
      <c r="MM36" s="14"/>
      <c r="MN36" s="14"/>
      <c r="MO36" s="14"/>
      <c r="MP36" s="14"/>
      <c r="MQ36" s="14"/>
      <c r="MR36" s="14"/>
      <c r="MS36" s="14"/>
      <c r="MT36" s="14"/>
      <c r="MU36" s="14"/>
      <c r="MV36" s="14"/>
      <c r="MW36" s="14"/>
      <c r="MX36" s="14"/>
      <c r="MY36" s="14"/>
      <c r="MZ36" s="14"/>
      <c r="NA36" s="14"/>
      <c r="NB36" s="14"/>
      <c r="NC36" s="14"/>
      <c r="ND36" s="14"/>
      <c r="NE36" s="14"/>
      <c r="NF36" s="14"/>
      <c r="NG36" s="14"/>
      <c r="NH36" s="14"/>
      <c r="NI36" s="14"/>
      <c r="NJ36" s="14"/>
      <c r="NK36" s="14"/>
      <c r="NL36" s="14"/>
      <c r="NM36" s="14"/>
      <c r="NN36" s="14"/>
      <c r="NO36" s="14"/>
      <c r="NP36" s="14"/>
      <c r="NQ36" s="14"/>
      <c r="NR36" s="14"/>
      <c r="NS36" s="14"/>
      <c r="NT36" s="14"/>
      <c r="NU36" s="14"/>
      <c r="NV36" s="14"/>
      <c r="NW36" s="14"/>
      <c r="NX36" s="14"/>
      <c r="NY36" s="14"/>
      <c r="NZ36" s="14"/>
      <c r="OA36" s="14"/>
      <c r="OB36" s="14"/>
      <c r="OC36" s="14"/>
      <c r="OD36" s="14"/>
      <c r="OE36" s="14"/>
      <c r="OF36" s="14"/>
      <c r="OG36" s="14"/>
      <c r="OH36" s="14"/>
      <c r="OI36" s="14"/>
      <c r="OJ36" s="14"/>
      <c r="OK36" s="14"/>
      <c r="OL36" s="14"/>
      <c r="OM36" s="14"/>
      <c r="ON36" s="14"/>
      <c r="OO36" s="14"/>
      <c r="OP36" s="14"/>
      <c r="OQ36" s="14"/>
      <c r="OR36" s="14"/>
      <c r="OS36" s="14"/>
      <c r="OT36" s="14"/>
      <c r="OU36" s="14"/>
      <c r="OV36" s="14"/>
      <c r="OW36" s="14"/>
      <c r="OX36" s="14"/>
      <c r="OY36" s="14"/>
      <c r="OZ36" s="14"/>
      <c r="PA36" s="14"/>
      <c r="PB36" s="14"/>
      <c r="PC36" s="14"/>
      <c r="PD36" s="14"/>
      <c r="PE36" s="14"/>
      <c r="PF36" s="14"/>
      <c r="PG36" s="14"/>
      <c r="PH36" s="14"/>
      <c r="PI36" s="14"/>
      <c r="PJ36" s="14"/>
      <c r="PK36" s="14"/>
      <c r="PL36" s="14"/>
      <c r="PM36" s="14"/>
      <c r="PN36" s="14"/>
      <c r="PO36" s="14"/>
      <c r="PP36" s="14"/>
      <c r="PQ36" s="14"/>
      <c r="PR36" s="14"/>
      <c r="PS36" s="14"/>
      <c r="PT36" s="14"/>
      <c r="PU36" s="14"/>
      <c r="PV36" s="14"/>
      <c r="PW36" s="14"/>
      <c r="PX36" s="14"/>
      <c r="PY36" s="14"/>
      <c r="PZ36" s="14"/>
      <c r="QA36" s="14"/>
      <c r="QB36" s="14"/>
      <c r="QC36" s="14"/>
      <c r="QD36" s="14"/>
      <c r="QE36" s="14"/>
      <c r="QF36" s="14"/>
      <c r="QG36" s="14"/>
      <c r="QH36" s="14"/>
      <c r="QI36" s="14"/>
      <c r="QJ36" s="14"/>
      <c r="QK36" s="14"/>
      <c r="QL36" s="14"/>
      <c r="QM36" s="14"/>
      <c r="QN36" s="14"/>
      <c r="QO36" s="14"/>
      <c r="QP36" s="14"/>
      <c r="QQ36" s="14"/>
      <c r="QR36" s="14"/>
      <c r="QS36" s="14"/>
      <c r="QT36" s="14"/>
      <c r="QU36" s="14"/>
      <c r="QV36" s="14"/>
      <c r="QW36" s="14"/>
      <c r="QX36" s="14"/>
      <c r="QY36" s="14"/>
      <c r="QZ36" s="14"/>
      <c r="RA36" s="14"/>
      <c r="RB36" s="14"/>
      <c r="RC36" s="14"/>
      <c r="RD36" s="14"/>
      <c r="RE36" s="14"/>
      <c r="RF36" s="14"/>
      <c r="RG36" s="14"/>
      <c r="RH36" s="14"/>
      <c r="RI36" s="14"/>
      <c r="RJ36" s="14"/>
      <c r="RK36" s="14"/>
      <c r="RL36" s="14"/>
      <c r="RM36" s="14"/>
      <c r="RN36" s="14"/>
      <c r="RO36" s="14"/>
      <c r="RP36" s="14"/>
      <c r="RQ36" s="14"/>
      <c r="RR36" s="14"/>
      <c r="RS36" s="14"/>
      <c r="RT36" s="14"/>
      <c r="RU36" s="14"/>
      <c r="RV36" s="14"/>
      <c r="RW36" s="14"/>
      <c r="RX36" s="14"/>
      <c r="RY36" s="14"/>
      <c r="RZ36" s="14"/>
      <c r="SA36" s="14"/>
      <c r="SB36" s="14"/>
      <c r="SC36" s="14"/>
      <c r="SD36" s="14"/>
      <c r="SE36" s="14"/>
      <c r="SF36" s="14"/>
      <c r="SG36" s="14"/>
      <c r="SH36" s="14"/>
      <c r="SI36" s="14"/>
    </row>
    <row r="37" spans="1:503" s="6" customFormat="1" ht="31.2" customHeight="1" thickBot="1">
      <c r="A37" s="90"/>
      <c r="B37" s="14"/>
      <c r="C37" s="14"/>
      <c r="D37" s="102"/>
      <c r="E37" s="14"/>
      <c r="F37" s="5"/>
      <c r="H37" s="303"/>
      <c r="I37" s="150" t="s">
        <v>109</v>
      </c>
      <c r="J37" s="139">
        <f>J23-J35</f>
        <v>2818.02</v>
      </c>
      <c r="K37" s="138">
        <f>K23-K35</f>
        <v>116.5</v>
      </c>
      <c r="L37" s="297" t="s">
        <v>92</v>
      </c>
      <c r="M37" s="301"/>
      <c r="N37" s="301"/>
      <c r="O37" s="114"/>
      <c r="P37" s="107"/>
      <c r="Q37" s="107"/>
      <c r="R37" s="108"/>
      <c r="S37" s="109"/>
      <c r="T37" s="115"/>
      <c r="U37" s="14"/>
      <c r="V37" s="367"/>
      <c r="W37" s="367"/>
      <c r="X37" s="367"/>
      <c r="Y37" s="367"/>
      <c r="Z37" s="367"/>
      <c r="AA37" s="367"/>
      <c r="AB37" s="367"/>
      <c r="AC37" s="367"/>
      <c r="AD37" s="367"/>
      <c r="AE37" s="367"/>
      <c r="AF37" s="367"/>
      <c r="AG37" s="367"/>
      <c r="AH37" s="14"/>
      <c r="AI37" s="90"/>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14"/>
      <c r="KU37" s="14"/>
      <c r="KV37" s="14"/>
      <c r="KW37" s="14"/>
      <c r="KX37" s="14"/>
      <c r="KY37" s="14"/>
      <c r="KZ37" s="14"/>
      <c r="LA37" s="14"/>
      <c r="LB37" s="14"/>
      <c r="LC37" s="14"/>
      <c r="LD37" s="14"/>
      <c r="LE37" s="14"/>
      <c r="LF37" s="14"/>
      <c r="LG37" s="14"/>
      <c r="LH37" s="14"/>
      <c r="LI37" s="14"/>
      <c r="LJ37" s="14"/>
      <c r="LK37" s="14"/>
      <c r="LL37" s="14"/>
      <c r="LM37" s="14"/>
      <c r="LN37" s="14"/>
      <c r="LO37" s="14"/>
      <c r="LP37" s="14"/>
      <c r="LQ37" s="14"/>
      <c r="LR37" s="14"/>
      <c r="LS37" s="14"/>
      <c r="LT37" s="14"/>
      <c r="LU37" s="14"/>
      <c r="LV37" s="14"/>
      <c r="LW37" s="14"/>
      <c r="LX37" s="14"/>
      <c r="LY37" s="14"/>
      <c r="LZ37" s="14"/>
      <c r="MA37" s="14"/>
      <c r="MB37" s="14"/>
      <c r="MC37" s="14"/>
      <c r="MD37" s="14"/>
      <c r="ME37" s="14"/>
      <c r="MF37" s="14"/>
      <c r="MG37" s="14"/>
      <c r="MH37" s="14"/>
      <c r="MI37" s="14"/>
      <c r="MJ37" s="14"/>
      <c r="MK37" s="14"/>
      <c r="ML37" s="14"/>
      <c r="MM37" s="14"/>
      <c r="MN37" s="14"/>
      <c r="MO37" s="14"/>
      <c r="MP37" s="14"/>
      <c r="MQ37" s="14"/>
      <c r="MR37" s="14"/>
      <c r="MS37" s="14"/>
      <c r="MT37" s="14"/>
      <c r="MU37" s="14"/>
      <c r="MV37" s="14"/>
      <c r="MW37" s="14"/>
      <c r="MX37" s="14"/>
      <c r="MY37" s="14"/>
      <c r="MZ37" s="14"/>
      <c r="NA37" s="14"/>
      <c r="NB37" s="14"/>
      <c r="NC37" s="14"/>
      <c r="ND37" s="14"/>
      <c r="NE37" s="14"/>
      <c r="NF37" s="14"/>
      <c r="NG37" s="14"/>
      <c r="NH37" s="14"/>
      <c r="NI37" s="14"/>
      <c r="NJ37" s="14"/>
      <c r="NK37" s="14"/>
      <c r="NL37" s="14"/>
      <c r="NM37" s="14"/>
      <c r="NN37" s="14"/>
      <c r="NO37" s="14"/>
      <c r="NP37" s="14"/>
      <c r="NQ37" s="14"/>
      <c r="NR37" s="14"/>
      <c r="NS37" s="14"/>
      <c r="NT37" s="14"/>
      <c r="NU37" s="14"/>
      <c r="NV37" s="14"/>
      <c r="NW37" s="14"/>
      <c r="NX37" s="14"/>
      <c r="NY37" s="14"/>
      <c r="NZ37" s="14"/>
      <c r="OA37" s="14"/>
      <c r="OB37" s="14"/>
      <c r="OC37" s="14"/>
      <c r="OD37" s="14"/>
      <c r="OE37" s="14"/>
      <c r="OF37" s="14"/>
      <c r="OG37" s="14"/>
      <c r="OH37" s="14"/>
      <c r="OI37" s="14"/>
      <c r="OJ37" s="14"/>
      <c r="OK37" s="14"/>
      <c r="OL37" s="14"/>
      <c r="OM37" s="14"/>
      <c r="ON37" s="14"/>
      <c r="OO37" s="14"/>
      <c r="OP37" s="14"/>
      <c r="OQ37" s="14"/>
      <c r="OR37" s="14"/>
      <c r="OS37" s="14"/>
      <c r="OT37" s="14"/>
      <c r="OU37" s="14"/>
      <c r="OV37" s="14"/>
      <c r="OW37" s="14"/>
      <c r="OX37" s="14"/>
      <c r="OY37" s="14"/>
      <c r="OZ37" s="14"/>
      <c r="PA37" s="14"/>
      <c r="PB37" s="14"/>
      <c r="PC37" s="14"/>
      <c r="PD37" s="14"/>
      <c r="PE37" s="14"/>
      <c r="PF37" s="14"/>
      <c r="PG37" s="14"/>
      <c r="PH37" s="14"/>
      <c r="PI37" s="14"/>
      <c r="PJ37" s="14"/>
      <c r="PK37" s="14"/>
      <c r="PL37" s="14"/>
      <c r="PM37" s="14"/>
      <c r="PN37" s="14"/>
      <c r="PO37" s="14"/>
      <c r="PP37" s="14"/>
      <c r="PQ37" s="14"/>
      <c r="PR37" s="14"/>
      <c r="PS37" s="14"/>
      <c r="PT37" s="14"/>
      <c r="PU37" s="14"/>
      <c r="PV37" s="14"/>
      <c r="PW37" s="14"/>
      <c r="PX37" s="14"/>
      <c r="PY37" s="14"/>
      <c r="PZ37" s="14"/>
      <c r="QA37" s="14"/>
      <c r="QB37" s="14"/>
      <c r="QC37" s="14"/>
      <c r="QD37" s="14"/>
      <c r="QE37" s="14"/>
      <c r="QF37" s="14"/>
      <c r="QG37" s="14"/>
      <c r="QH37" s="14"/>
      <c r="QI37" s="14"/>
      <c r="QJ37" s="14"/>
      <c r="QK37" s="14"/>
      <c r="QL37" s="14"/>
      <c r="QM37" s="14"/>
      <c r="QN37" s="14"/>
      <c r="QO37" s="14"/>
      <c r="QP37" s="14"/>
      <c r="QQ37" s="14"/>
      <c r="QR37" s="14"/>
      <c r="QS37" s="14"/>
      <c r="QT37" s="14"/>
      <c r="QU37" s="14"/>
      <c r="QV37" s="14"/>
      <c r="QW37" s="14"/>
      <c r="QX37" s="14"/>
      <c r="QY37" s="14"/>
      <c r="QZ37" s="14"/>
      <c r="RA37" s="14"/>
      <c r="RB37" s="14"/>
      <c r="RC37" s="14"/>
      <c r="RD37" s="14"/>
      <c r="RE37" s="14"/>
      <c r="RF37" s="14"/>
      <c r="RG37" s="14"/>
      <c r="RH37" s="14"/>
      <c r="RI37" s="14"/>
      <c r="RJ37" s="14"/>
      <c r="RK37" s="14"/>
      <c r="RL37" s="14"/>
      <c r="RM37" s="14"/>
      <c r="RN37" s="14"/>
      <c r="RO37" s="14"/>
      <c r="RP37" s="14"/>
      <c r="RQ37" s="14"/>
      <c r="RR37" s="14"/>
      <c r="RS37" s="14"/>
      <c r="RT37" s="14"/>
      <c r="RU37" s="14"/>
      <c r="RV37" s="14"/>
      <c r="RW37" s="14"/>
      <c r="RX37" s="14"/>
      <c r="RY37" s="14"/>
      <c r="RZ37" s="14"/>
      <c r="SA37" s="14"/>
      <c r="SB37" s="14"/>
      <c r="SC37" s="14"/>
      <c r="SD37" s="14"/>
      <c r="SE37" s="14"/>
      <c r="SF37" s="14"/>
      <c r="SG37" s="14"/>
      <c r="SH37" s="14"/>
      <c r="SI37" s="14"/>
    </row>
    <row r="38" spans="1:503" s="6" customFormat="1" ht="31.2" customHeight="1" thickBot="1">
      <c r="A38" s="90"/>
      <c r="B38" s="14"/>
      <c r="C38" s="14"/>
      <c r="D38" s="102"/>
      <c r="E38" s="14"/>
      <c r="F38" s="5"/>
      <c r="H38" s="301"/>
      <c r="I38" s="301"/>
      <c r="J38" s="329" t="s">
        <v>127</v>
      </c>
      <c r="K38" s="328" t="s">
        <v>126</v>
      </c>
      <c r="L38" s="301"/>
      <c r="M38" s="301"/>
      <c r="N38" s="301"/>
      <c r="O38" s="116"/>
      <c r="P38" s="109"/>
      <c r="Q38" s="109"/>
      <c r="R38" s="110"/>
      <c r="S38" s="109"/>
      <c r="T38" s="117"/>
      <c r="U38" s="14"/>
      <c r="V38" s="367"/>
      <c r="W38" s="367"/>
      <c r="X38" s="367"/>
      <c r="Y38" s="367"/>
      <c r="Z38" s="367"/>
      <c r="AA38" s="367"/>
      <c r="AB38" s="367"/>
      <c r="AC38" s="367"/>
      <c r="AD38" s="367"/>
      <c r="AE38" s="367"/>
      <c r="AF38" s="367"/>
      <c r="AG38" s="367"/>
      <c r="AH38" s="14"/>
      <c r="AI38" s="90"/>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14"/>
      <c r="KU38" s="14"/>
      <c r="KV38" s="14"/>
      <c r="KW38" s="14"/>
      <c r="KX38" s="14"/>
      <c r="KY38" s="14"/>
      <c r="KZ38" s="14"/>
      <c r="LA38" s="14"/>
      <c r="LB38" s="14"/>
      <c r="LC38" s="14"/>
      <c r="LD38" s="14"/>
      <c r="LE38" s="14"/>
      <c r="LF38" s="14"/>
      <c r="LG38" s="14"/>
      <c r="LH38" s="14"/>
      <c r="LI38" s="14"/>
      <c r="LJ38" s="14"/>
      <c r="LK38" s="14"/>
      <c r="LL38" s="14"/>
      <c r="LM38" s="14"/>
      <c r="LN38" s="14"/>
      <c r="LO38" s="14"/>
      <c r="LP38" s="14"/>
      <c r="LQ38" s="14"/>
      <c r="LR38" s="14"/>
      <c r="LS38" s="14"/>
      <c r="LT38" s="14"/>
      <c r="LU38" s="14"/>
      <c r="LV38" s="14"/>
      <c r="LW38" s="14"/>
      <c r="LX38" s="14"/>
      <c r="LY38" s="14"/>
      <c r="LZ38" s="14"/>
      <c r="MA38" s="14"/>
      <c r="MB38" s="14"/>
      <c r="MC38" s="14"/>
      <c r="MD38" s="14"/>
      <c r="ME38" s="14"/>
      <c r="MF38" s="14"/>
      <c r="MG38" s="14"/>
      <c r="MH38" s="14"/>
      <c r="MI38" s="14"/>
      <c r="MJ38" s="14"/>
      <c r="MK38" s="14"/>
      <c r="ML38" s="14"/>
      <c r="MM38" s="14"/>
      <c r="MN38" s="14"/>
      <c r="MO38" s="14"/>
      <c r="MP38" s="14"/>
      <c r="MQ38" s="14"/>
      <c r="MR38" s="14"/>
      <c r="MS38" s="14"/>
      <c r="MT38" s="14"/>
      <c r="MU38" s="14"/>
      <c r="MV38" s="14"/>
      <c r="MW38" s="14"/>
      <c r="MX38" s="14"/>
      <c r="MY38" s="14"/>
      <c r="MZ38" s="14"/>
      <c r="NA38" s="14"/>
      <c r="NB38" s="14"/>
      <c r="NC38" s="14"/>
      <c r="ND38" s="14"/>
      <c r="NE38" s="14"/>
      <c r="NF38" s="14"/>
      <c r="NG38" s="14"/>
      <c r="NH38" s="14"/>
      <c r="NI38" s="14"/>
      <c r="NJ38" s="14"/>
      <c r="NK38" s="14"/>
      <c r="NL38" s="14"/>
      <c r="NM38" s="14"/>
      <c r="NN38" s="14"/>
      <c r="NO38" s="14"/>
      <c r="NP38" s="14"/>
      <c r="NQ38" s="14"/>
      <c r="NR38" s="14"/>
      <c r="NS38" s="14"/>
      <c r="NT38" s="14"/>
      <c r="NU38" s="14"/>
      <c r="NV38" s="14"/>
      <c r="NW38" s="14"/>
      <c r="NX38" s="14"/>
      <c r="NY38" s="14"/>
      <c r="NZ38" s="14"/>
      <c r="OA38" s="14"/>
      <c r="OB38" s="14"/>
      <c r="OC38" s="14"/>
      <c r="OD38" s="14"/>
      <c r="OE38" s="14"/>
      <c r="OF38" s="14"/>
      <c r="OG38" s="14"/>
      <c r="OH38" s="14"/>
      <c r="OI38" s="14"/>
      <c r="OJ38" s="14"/>
      <c r="OK38" s="14"/>
      <c r="OL38" s="14"/>
      <c r="OM38" s="14"/>
      <c r="ON38" s="14"/>
      <c r="OO38" s="14"/>
      <c r="OP38" s="14"/>
      <c r="OQ38" s="14"/>
      <c r="OR38" s="14"/>
      <c r="OS38" s="14"/>
      <c r="OT38" s="14"/>
      <c r="OU38" s="14"/>
      <c r="OV38" s="14"/>
      <c r="OW38" s="14"/>
      <c r="OX38" s="14"/>
      <c r="OY38" s="14"/>
      <c r="OZ38" s="14"/>
      <c r="PA38" s="14"/>
      <c r="PB38" s="14"/>
      <c r="PC38" s="14"/>
      <c r="PD38" s="14"/>
      <c r="PE38" s="14"/>
      <c r="PF38" s="14"/>
      <c r="PG38" s="14"/>
      <c r="PH38" s="14"/>
      <c r="PI38" s="14"/>
      <c r="PJ38" s="14"/>
      <c r="PK38" s="14"/>
      <c r="PL38" s="14"/>
      <c r="PM38" s="14"/>
      <c r="PN38" s="14"/>
      <c r="PO38" s="14"/>
      <c r="PP38" s="14"/>
      <c r="PQ38" s="14"/>
      <c r="PR38" s="14"/>
      <c r="PS38" s="14"/>
      <c r="PT38" s="14"/>
      <c r="PU38" s="14"/>
      <c r="PV38" s="14"/>
      <c r="PW38" s="14"/>
      <c r="PX38" s="14"/>
      <c r="PY38" s="14"/>
      <c r="PZ38" s="14"/>
      <c r="QA38" s="14"/>
      <c r="QB38" s="14"/>
      <c r="QC38" s="14"/>
      <c r="QD38" s="14"/>
      <c r="QE38" s="14"/>
      <c r="QF38" s="14"/>
      <c r="QG38" s="14"/>
      <c r="QH38" s="14"/>
      <c r="QI38" s="14"/>
      <c r="QJ38" s="14"/>
      <c r="QK38" s="14"/>
      <c r="QL38" s="14"/>
      <c r="QM38" s="14"/>
      <c r="QN38" s="14"/>
      <c r="QO38" s="14"/>
      <c r="QP38" s="14"/>
      <c r="QQ38" s="14"/>
      <c r="QR38" s="14"/>
      <c r="QS38" s="14"/>
      <c r="QT38" s="14"/>
      <c r="QU38" s="14"/>
      <c r="QV38" s="14"/>
      <c r="QW38" s="14"/>
      <c r="QX38" s="14"/>
      <c r="QY38" s="14"/>
      <c r="QZ38" s="14"/>
      <c r="RA38" s="14"/>
      <c r="RB38" s="14"/>
      <c r="RC38" s="14"/>
      <c r="RD38" s="14"/>
      <c r="RE38" s="14"/>
      <c r="RF38" s="14"/>
      <c r="RG38" s="14"/>
      <c r="RH38" s="14"/>
      <c r="RI38" s="14"/>
      <c r="RJ38" s="14"/>
      <c r="RK38" s="14"/>
      <c r="RL38" s="14"/>
      <c r="RM38" s="14"/>
      <c r="RN38" s="14"/>
      <c r="RO38" s="14"/>
      <c r="RP38" s="14"/>
      <c r="RQ38" s="14"/>
      <c r="RR38" s="14"/>
      <c r="RS38" s="14"/>
      <c r="RT38" s="14"/>
      <c r="RU38" s="14"/>
      <c r="RV38" s="14"/>
      <c r="RW38" s="14"/>
      <c r="RX38" s="14"/>
      <c r="RY38" s="14"/>
      <c r="RZ38" s="14"/>
      <c r="SA38" s="14"/>
      <c r="SB38" s="14"/>
      <c r="SC38" s="14"/>
      <c r="SD38" s="14"/>
      <c r="SE38" s="14"/>
      <c r="SF38" s="14"/>
      <c r="SG38" s="14"/>
      <c r="SH38" s="14"/>
      <c r="SI38" s="14"/>
    </row>
    <row r="39" spans="1:503" s="6" customFormat="1" ht="31.2" customHeight="1" thickTop="1">
      <c r="A39" s="90"/>
      <c r="B39" s="14"/>
      <c r="C39" s="14"/>
      <c r="D39" s="102"/>
      <c r="E39" s="14"/>
      <c r="F39" s="5"/>
      <c r="H39" s="355" t="s">
        <v>133</v>
      </c>
      <c r="I39" s="356"/>
      <c r="J39" s="356"/>
      <c r="K39" s="357"/>
      <c r="L39" s="301"/>
      <c r="M39" s="301"/>
      <c r="N39" s="301"/>
      <c r="O39" s="116"/>
      <c r="P39" s="109"/>
      <c r="Q39" s="109"/>
      <c r="R39" s="110"/>
      <c r="S39" s="109"/>
      <c r="T39" s="117"/>
      <c r="U39" s="14"/>
      <c r="V39" s="367"/>
      <c r="W39" s="367"/>
      <c r="X39" s="367"/>
      <c r="Y39" s="367"/>
      <c r="Z39" s="367"/>
      <c r="AA39" s="367"/>
      <c r="AB39" s="367"/>
      <c r="AC39" s="367"/>
      <c r="AD39" s="367"/>
      <c r="AE39" s="367"/>
      <c r="AF39" s="367"/>
      <c r="AG39" s="367"/>
      <c r="AH39" s="14"/>
      <c r="AI39" s="90"/>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14"/>
      <c r="KU39" s="14"/>
      <c r="KV39" s="14"/>
      <c r="KW39" s="14"/>
      <c r="KX39" s="14"/>
      <c r="KY39" s="14"/>
      <c r="KZ39" s="14"/>
      <c r="LA39" s="14"/>
      <c r="LB39" s="14"/>
      <c r="LC39" s="14"/>
      <c r="LD39" s="14"/>
      <c r="LE39" s="14"/>
      <c r="LF39" s="14"/>
      <c r="LG39" s="14"/>
      <c r="LH39" s="14"/>
      <c r="LI39" s="14"/>
      <c r="LJ39" s="14"/>
      <c r="LK39" s="14"/>
      <c r="LL39" s="14"/>
      <c r="LM39" s="14"/>
      <c r="LN39" s="14"/>
      <c r="LO39" s="14"/>
      <c r="LP39" s="14"/>
      <c r="LQ39" s="14"/>
      <c r="LR39" s="14"/>
      <c r="LS39" s="14"/>
      <c r="LT39" s="14"/>
      <c r="LU39" s="14"/>
      <c r="LV39" s="14"/>
      <c r="LW39" s="14"/>
      <c r="LX39" s="14"/>
      <c r="LY39" s="14"/>
      <c r="LZ39" s="14"/>
      <c r="MA39" s="14"/>
      <c r="MB39" s="14"/>
      <c r="MC39" s="14"/>
      <c r="MD39" s="14"/>
      <c r="ME39" s="14"/>
      <c r="MF39" s="14"/>
      <c r="MG39" s="14"/>
      <c r="MH39" s="14"/>
      <c r="MI39" s="14"/>
      <c r="MJ39" s="14"/>
      <c r="MK39" s="14"/>
      <c r="ML39" s="14"/>
      <c r="MM39" s="14"/>
      <c r="MN39" s="14"/>
      <c r="MO39" s="14"/>
      <c r="MP39" s="14"/>
      <c r="MQ39" s="14"/>
      <c r="MR39" s="14"/>
      <c r="MS39" s="14"/>
      <c r="MT39" s="14"/>
      <c r="MU39" s="14"/>
      <c r="MV39" s="14"/>
      <c r="MW39" s="14"/>
      <c r="MX39" s="14"/>
      <c r="MY39" s="14"/>
      <c r="MZ39" s="14"/>
      <c r="NA39" s="14"/>
      <c r="NB39" s="14"/>
      <c r="NC39" s="14"/>
      <c r="ND39" s="14"/>
      <c r="NE39" s="14"/>
      <c r="NF39" s="14"/>
      <c r="NG39" s="14"/>
      <c r="NH39" s="14"/>
      <c r="NI39" s="14"/>
      <c r="NJ39" s="14"/>
      <c r="NK39" s="14"/>
      <c r="NL39" s="14"/>
      <c r="NM39" s="14"/>
      <c r="NN39" s="14"/>
      <c r="NO39" s="14"/>
      <c r="NP39" s="14"/>
      <c r="NQ39" s="14"/>
      <c r="NR39" s="14"/>
      <c r="NS39" s="14"/>
      <c r="NT39" s="14"/>
      <c r="NU39" s="14"/>
      <c r="NV39" s="14"/>
      <c r="NW39" s="14"/>
      <c r="NX39" s="14"/>
      <c r="NY39" s="14"/>
      <c r="NZ39" s="14"/>
      <c r="OA39" s="14"/>
      <c r="OB39" s="14"/>
      <c r="OC39" s="14"/>
      <c r="OD39" s="14"/>
      <c r="OE39" s="14"/>
      <c r="OF39" s="14"/>
      <c r="OG39" s="14"/>
      <c r="OH39" s="14"/>
      <c r="OI39" s="14"/>
      <c r="OJ39" s="14"/>
      <c r="OK39" s="14"/>
      <c r="OL39" s="14"/>
      <c r="OM39" s="14"/>
      <c r="ON39" s="14"/>
      <c r="OO39" s="14"/>
      <c r="OP39" s="14"/>
      <c r="OQ39" s="14"/>
      <c r="OR39" s="14"/>
      <c r="OS39" s="14"/>
      <c r="OT39" s="14"/>
      <c r="OU39" s="14"/>
      <c r="OV39" s="14"/>
      <c r="OW39" s="14"/>
      <c r="OX39" s="14"/>
      <c r="OY39" s="14"/>
      <c r="OZ39" s="14"/>
      <c r="PA39" s="14"/>
      <c r="PB39" s="14"/>
      <c r="PC39" s="14"/>
      <c r="PD39" s="14"/>
      <c r="PE39" s="14"/>
      <c r="PF39" s="14"/>
      <c r="PG39" s="14"/>
      <c r="PH39" s="14"/>
      <c r="PI39" s="14"/>
      <c r="PJ39" s="14"/>
      <c r="PK39" s="14"/>
      <c r="PL39" s="14"/>
      <c r="PM39" s="14"/>
      <c r="PN39" s="14"/>
      <c r="PO39" s="14"/>
      <c r="PP39" s="14"/>
      <c r="PQ39" s="14"/>
      <c r="PR39" s="14"/>
      <c r="PS39" s="14"/>
      <c r="PT39" s="14"/>
      <c r="PU39" s="14"/>
      <c r="PV39" s="14"/>
      <c r="PW39" s="14"/>
      <c r="PX39" s="14"/>
      <c r="PY39" s="14"/>
      <c r="PZ39" s="14"/>
      <c r="QA39" s="14"/>
      <c r="QB39" s="14"/>
      <c r="QC39" s="14"/>
      <c r="QD39" s="14"/>
      <c r="QE39" s="14"/>
      <c r="QF39" s="14"/>
      <c r="QG39" s="14"/>
      <c r="QH39" s="14"/>
      <c r="QI39" s="14"/>
      <c r="QJ39" s="14"/>
      <c r="QK39" s="14"/>
      <c r="QL39" s="14"/>
      <c r="QM39" s="14"/>
      <c r="QN39" s="14"/>
      <c r="QO39" s="14"/>
      <c r="QP39" s="14"/>
      <c r="QQ39" s="14"/>
      <c r="QR39" s="14"/>
      <c r="QS39" s="14"/>
      <c r="QT39" s="14"/>
      <c r="QU39" s="14"/>
      <c r="QV39" s="14"/>
      <c r="QW39" s="14"/>
      <c r="QX39" s="14"/>
      <c r="QY39" s="14"/>
      <c r="QZ39" s="14"/>
      <c r="RA39" s="14"/>
      <c r="RB39" s="14"/>
      <c r="RC39" s="14"/>
      <c r="RD39" s="14"/>
      <c r="RE39" s="14"/>
      <c r="RF39" s="14"/>
      <c r="RG39" s="14"/>
      <c r="RH39" s="14"/>
      <c r="RI39" s="14"/>
      <c r="RJ39" s="14"/>
      <c r="RK39" s="14"/>
      <c r="RL39" s="14"/>
      <c r="RM39" s="14"/>
      <c r="RN39" s="14"/>
      <c r="RO39" s="14"/>
      <c r="RP39" s="14"/>
      <c r="RQ39" s="14"/>
      <c r="RR39" s="14"/>
      <c r="RS39" s="14"/>
      <c r="RT39" s="14"/>
      <c r="RU39" s="14"/>
      <c r="RV39" s="14"/>
      <c r="RW39" s="14"/>
      <c r="RX39" s="14"/>
      <c r="RY39" s="14"/>
      <c r="RZ39" s="14"/>
      <c r="SA39" s="14"/>
      <c r="SB39" s="14"/>
      <c r="SC39" s="14"/>
      <c r="SD39" s="14"/>
      <c r="SE39" s="14"/>
      <c r="SF39" s="14"/>
      <c r="SG39" s="14"/>
      <c r="SH39" s="14"/>
      <c r="SI39" s="14"/>
    </row>
    <row r="40" spans="1:503" s="6" customFormat="1" ht="31.2" customHeight="1" thickBot="1">
      <c r="A40" s="90"/>
      <c r="B40" s="14"/>
      <c r="C40" s="14"/>
      <c r="D40" s="102"/>
      <c r="E40" s="14"/>
      <c r="F40" s="5"/>
      <c r="G40" s="14"/>
      <c r="J40" s="169" t="s">
        <v>112</v>
      </c>
      <c r="K40" s="136"/>
      <c r="L40" s="297" t="s">
        <v>92</v>
      </c>
      <c r="M40" s="301"/>
      <c r="N40" s="301"/>
      <c r="O40" s="114"/>
      <c r="P40" s="107"/>
      <c r="Q40" s="107"/>
      <c r="R40" s="108"/>
      <c r="S40" s="109"/>
      <c r="T40" s="115"/>
      <c r="U40" s="9"/>
      <c r="V40" s="367"/>
      <c r="W40" s="367"/>
      <c r="X40" s="367"/>
      <c r="Y40" s="367"/>
      <c r="Z40" s="367"/>
      <c r="AA40" s="367"/>
      <c r="AB40" s="367"/>
      <c r="AC40" s="367"/>
      <c r="AD40" s="367"/>
      <c r="AE40" s="367"/>
      <c r="AF40" s="367"/>
      <c r="AG40" s="367"/>
      <c r="AH40" s="9"/>
      <c r="AI40" s="85"/>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14"/>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14"/>
      <c r="KM40" s="14"/>
      <c r="KN40" s="14"/>
      <c r="KO40" s="14"/>
      <c r="KP40" s="14"/>
      <c r="KQ40" s="14"/>
      <c r="KR40" s="14"/>
      <c r="KS40" s="14"/>
      <c r="KT40" s="14"/>
      <c r="KU40" s="14"/>
      <c r="KV40" s="14"/>
      <c r="KW40" s="14"/>
      <c r="KX40" s="14"/>
      <c r="KY40" s="14"/>
      <c r="KZ40" s="14"/>
      <c r="LA40" s="14"/>
      <c r="LB40" s="14"/>
      <c r="LC40" s="14"/>
      <c r="LD40" s="14"/>
      <c r="LE40" s="14"/>
      <c r="LF40" s="14"/>
      <c r="LG40" s="14"/>
      <c r="LH40" s="14"/>
      <c r="LI40" s="14"/>
      <c r="LJ40" s="14"/>
      <c r="LK40" s="14"/>
      <c r="LL40" s="14"/>
      <c r="LM40" s="14"/>
      <c r="LN40" s="14"/>
      <c r="LO40" s="14"/>
      <c r="LP40" s="14"/>
      <c r="LQ40" s="14"/>
      <c r="LR40" s="14"/>
      <c r="LS40" s="14"/>
      <c r="LT40" s="14"/>
      <c r="LU40" s="14"/>
      <c r="LV40" s="14"/>
      <c r="LW40" s="14"/>
      <c r="LX40" s="14"/>
      <c r="LY40" s="14"/>
      <c r="LZ40" s="14"/>
      <c r="MA40" s="14"/>
      <c r="MB40" s="14"/>
      <c r="MC40" s="14"/>
      <c r="MD40" s="14"/>
      <c r="ME40" s="14"/>
      <c r="MF40" s="14"/>
      <c r="MG40" s="14"/>
      <c r="MH40" s="14"/>
      <c r="MI40" s="14"/>
      <c r="MJ40" s="14"/>
      <c r="MK40" s="14"/>
      <c r="ML40" s="14"/>
      <c r="MM40" s="14"/>
      <c r="MN40" s="14"/>
      <c r="MO40" s="14"/>
      <c r="MP40" s="14"/>
      <c r="MQ40" s="14"/>
      <c r="MR40" s="14"/>
      <c r="MS40" s="14"/>
      <c r="MT40" s="14"/>
      <c r="MU40" s="14"/>
      <c r="MV40" s="14"/>
      <c r="MW40" s="14"/>
      <c r="MX40" s="14"/>
      <c r="MY40" s="14"/>
      <c r="MZ40" s="14"/>
      <c r="NA40" s="14"/>
      <c r="NB40" s="14"/>
      <c r="NC40" s="14"/>
      <c r="ND40" s="14"/>
      <c r="NE40" s="14"/>
      <c r="NF40" s="14"/>
      <c r="NG40" s="14"/>
      <c r="NH40" s="14"/>
      <c r="NI40" s="14"/>
      <c r="NJ40" s="14"/>
      <c r="NK40" s="14"/>
      <c r="NL40" s="14"/>
      <c r="NM40" s="14"/>
      <c r="NN40" s="14"/>
      <c r="NO40" s="14"/>
      <c r="NP40" s="14"/>
      <c r="NQ40" s="14"/>
      <c r="NR40" s="14"/>
      <c r="NS40" s="14"/>
      <c r="NT40" s="14"/>
      <c r="NU40" s="14"/>
      <c r="NV40" s="14"/>
      <c r="NW40" s="14"/>
      <c r="NX40" s="14"/>
      <c r="NY40" s="14"/>
      <c r="NZ40" s="14"/>
      <c r="OA40" s="14"/>
      <c r="OB40" s="14"/>
      <c r="OC40" s="14"/>
      <c r="OD40" s="14"/>
      <c r="OE40" s="14"/>
      <c r="OF40" s="14"/>
      <c r="OG40" s="14"/>
      <c r="OH40" s="14"/>
      <c r="OI40" s="14"/>
      <c r="OJ40" s="14"/>
      <c r="OK40" s="14"/>
      <c r="OL40" s="14"/>
      <c r="OM40" s="14"/>
      <c r="ON40" s="14"/>
      <c r="OO40" s="14"/>
      <c r="OP40" s="14"/>
      <c r="OQ40" s="14"/>
      <c r="OR40" s="14"/>
      <c r="OS40" s="14"/>
      <c r="OT40" s="14"/>
      <c r="OU40" s="14"/>
      <c r="OV40" s="14"/>
      <c r="OW40" s="14"/>
      <c r="OX40" s="14"/>
      <c r="OY40" s="14"/>
      <c r="OZ40" s="14"/>
      <c r="PA40" s="14"/>
      <c r="PB40" s="14"/>
      <c r="PC40" s="14"/>
      <c r="PD40" s="14"/>
      <c r="PE40" s="14"/>
      <c r="PF40" s="14"/>
      <c r="PG40" s="14"/>
      <c r="PH40" s="14"/>
      <c r="PI40" s="14"/>
      <c r="PJ40" s="14"/>
      <c r="PK40" s="14"/>
      <c r="PL40" s="14"/>
      <c r="PM40" s="14"/>
      <c r="PN40" s="14"/>
      <c r="PO40" s="14"/>
      <c r="PP40" s="14"/>
      <c r="PQ40" s="14"/>
      <c r="PR40" s="14"/>
      <c r="PS40" s="14"/>
      <c r="PT40" s="14"/>
      <c r="PU40" s="14"/>
      <c r="PV40" s="14"/>
      <c r="PW40" s="14"/>
      <c r="PX40" s="14"/>
      <c r="PY40" s="14"/>
      <c r="PZ40" s="14"/>
      <c r="QA40" s="14"/>
      <c r="QB40" s="14"/>
      <c r="QC40" s="14"/>
      <c r="QD40" s="14"/>
      <c r="QE40" s="14"/>
      <c r="QF40" s="14"/>
      <c r="QG40" s="14"/>
      <c r="QH40" s="14"/>
      <c r="QI40" s="14"/>
      <c r="QJ40" s="14"/>
      <c r="QK40" s="14"/>
      <c r="QL40" s="14"/>
      <c r="QM40" s="14"/>
      <c r="QN40" s="14"/>
      <c r="QO40" s="14"/>
      <c r="QP40" s="14"/>
      <c r="QQ40" s="14"/>
      <c r="QR40" s="14"/>
      <c r="QS40" s="14"/>
      <c r="QT40" s="14"/>
      <c r="QU40" s="14"/>
      <c r="QV40" s="14"/>
      <c r="QW40" s="14"/>
      <c r="QX40" s="14"/>
      <c r="QY40" s="14"/>
      <c r="QZ40" s="14"/>
      <c r="RA40" s="14"/>
      <c r="RB40" s="14"/>
      <c r="RC40" s="14"/>
      <c r="RD40" s="14"/>
      <c r="RE40" s="14"/>
      <c r="RF40" s="14"/>
      <c r="RG40" s="14"/>
      <c r="RH40" s="14"/>
      <c r="RI40" s="14"/>
      <c r="RJ40" s="14"/>
      <c r="RK40" s="14"/>
      <c r="RL40" s="14"/>
      <c r="RM40" s="14"/>
      <c r="RN40" s="14"/>
      <c r="RO40" s="14"/>
      <c r="RP40" s="14"/>
      <c r="RQ40" s="14"/>
      <c r="RR40" s="14"/>
      <c r="RS40" s="14"/>
      <c r="RT40" s="14"/>
      <c r="RU40" s="14"/>
      <c r="RV40" s="14"/>
      <c r="RW40" s="14"/>
      <c r="RX40" s="14"/>
      <c r="RY40" s="14"/>
      <c r="RZ40" s="14"/>
      <c r="SA40" s="14"/>
      <c r="SB40" s="14"/>
      <c r="SC40" s="14"/>
      <c r="SD40" s="14"/>
      <c r="SE40" s="14"/>
      <c r="SF40" s="14"/>
      <c r="SG40" s="14"/>
      <c r="SH40" s="14"/>
      <c r="SI40" s="14"/>
    </row>
    <row r="41" spans="1:503" s="6" customFormat="1" ht="31.2" customHeight="1">
      <c r="A41" s="90"/>
      <c r="B41" s="14"/>
      <c r="C41" s="14"/>
      <c r="D41" s="102"/>
      <c r="E41" s="14"/>
      <c r="F41" s="5"/>
      <c r="G41" s="45"/>
      <c r="I41" s="320"/>
      <c r="J41" s="321"/>
      <c r="K41" s="358" t="s">
        <v>143</v>
      </c>
      <c r="L41" s="301"/>
      <c r="M41" s="301"/>
      <c r="N41" s="301"/>
      <c r="O41" s="114"/>
      <c r="P41" s="107"/>
      <c r="Q41" s="107"/>
      <c r="R41" s="108"/>
      <c r="S41" s="109"/>
      <c r="T41" s="115"/>
      <c r="U41" s="14"/>
      <c r="V41" s="367"/>
      <c r="W41" s="367"/>
      <c r="X41" s="367"/>
      <c r="Y41" s="367"/>
      <c r="Z41" s="367"/>
      <c r="AA41" s="367"/>
      <c r="AB41" s="367"/>
      <c r="AC41" s="367"/>
      <c r="AD41" s="367"/>
      <c r="AE41" s="367"/>
      <c r="AF41" s="367"/>
      <c r="AG41" s="367"/>
      <c r="AH41" s="14"/>
      <c r="AI41" s="90"/>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c r="FG41" s="14"/>
      <c r="FH41" s="14"/>
      <c r="FI41" s="14"/>
      <c r="FJ41" s="14"/>
      <c r="FK41" s="14"/>
      <c r="FL41" s="14"/>
      <c r="FM41" s="14"/>
      <c r="FN41" s="14"/>
      <c r="FO41" s="14"/>
      <c r="FP41" s="14"/>
      <c r="FQ41" s="14"/>
      <c r="FR41" s="14"/>
      <c r="FS41" s="14"/>
      <c r="FT41" s="14"/>
      <c r="FU41" s="14"/>
      <c r="FV41" s="14"/>
      <c r="FW41" s="14"/>
      <c r="FX41" s="14"/>
      <c r="FY41" s="14"/>
      <c r="FZ41" s="14"/>
      <c r="GA41" s="14"/>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c r="HC41" s="14"/>
      <c r="HD41" s="14"/>
      <c r="HE41" s="14"/>
      <c r="HF41" s="14"/>
      <c r="HG41" s="14"/>
      <c r="HH41" s="14"/>
      <c r="HI41" s="14"/>
      <c r="HJ41" s="14"/>
      <c r="HK41" s="14"/>
      <c r="HL41" s="14"/>
      <c r="HM41" s="14"/>
      <c r="HN41" s="14"/>
      <c r="HO41" s="14"/>
      <c r="HP41" s="14"/>
      <c r="HQ41" s="14"/>
      <c r="HR41" s="14"/>
      <c r="HS41" s="14"/>
      <c r="HT41" s="14"/>
      <c r="HU41" s="14"/>
      <c r="HV41" s="14"/>
      <c r="HW41" s="14"/>
      <c r="HX41" s="14"/>
      <c r="HY41" s="14"/>
      <c r="HZ41" s="14"/>
      <c r="IA41" s="14"/>
      <c r="IB41" s="14"/>
      <c r="IC41" s="14"/>
      <c r="ID41" s="14"/>
      <c r="IE41" s="14"/>
      <c r="IF41" s="14"/>
      <c r="IG41" s="14"/>
      <c r="IH41" s="14"/>
      <c r="II41" s="14"/>
      <c r="IJ41" s="14"/>
      <c r="IK41" s="14"/>
      <c r="IL41" s="14"/>
      <c r="IM41" s="14"/>
      <c r="IN41" s="14"/>
      <c r="IO41" s="14"/>
      <c r="IP41" s="14"/>
      <c r="IQ41" s="14"/>
      <c r="IR41" s="14"/>
      <c r="IS41" s="14"/>
      <c r="IT41" s="14"/>
      <c r="IU41" s="14"/>
      <c r="IV41" s="14"/>
      <c r="IW41" s="14"/>
      <c r="IX41" s="14"/>
      <c r="IY41" s="14"/>
      <c r="IZ41" s="14"/>
      <c r="JA41" s="14"/>
      <c r="JB41" s="14"/>
      <c r="JC41" s="14"/>
      <c r="JD41" s="14"/>
      <c r="JE41" s="14"/>
      <c r="JF41" s="14"/>
      <c r="JG41" s="14"/>
      <c r="JH41" s="14"/>
      <c r="JI41" s="14"/>
      <c r="JJ41" s="14"/>
      <c r="JK41" s="14"/>
      <c r="JL41" s="14"/>
      <c r="JM41" s="14"/>
      <c r="JN41" s="14"/>
      <c r="JO41" s="14"/>
      <c r="JP41" s="14"/>
      <c r="JQ41" s="14"/>
      <c r="JR41" s="14"/>
      <c r="JS41" s="14"/>
      <c r="JT41" s="14"/>
      <c r="JU41" s="14"/>
      <c r="JV41" s="14"/>
      <c r="JW41" s="14"/>
      <c r="JX41" s="14"/>
      <c r="JY41" s="14"/>
      <c r="JZ41" s="14"/>
      <c r="KA41" s="14"/>
      <c r="KB41" s="14"/>
      <c r="KC41" s="14"/>
      <c r="KD41" s="14"/>
      <c r="KE41" s="14"/>
      <c r="KF41" s="14"/>
      <c r="KG41" s="14"/>
      <c r="KH41" s="14"/>
      <c r="KI41" s="14"/>
      <c r="KJ41" s="14"/>
      <c r="KK41" s="14"/>
      <c r="KL41" s="14"/>
      <c r="KM41" s="14"/>
      <c r="KN41" s="14"/>
      <c r="KO41" s="14"/>
      <c r="KP41" s="14"/>
      <c r="KQ41" s="14"/>
      <c r="KR41" s="14"/>
      <c r="KS41" s="14"/>
      <c r="KT41" s="14"/>
      <c r="KU41" s="14"/>
      <c r="KV41" s="14"/>
      <c r="KW41" s="14"/>
      <c r="KX41" s="14"/>
      <c r="KY41" s="14"/>
      <c r="KZ41" s="14"/>
      <c r="LA41" s="14"/>
      <c r="LB41" s="14"/>
      <c r="LC41" s="14"/>
      <c r="LD41" s="14"/>
      <c r="LE41" s="14"/>
      <c r="LF41" s="14"/>
      <c r="LG41" s="14"/>
      <c r="LH41" s="14"/>
      <c r="LI41" s="14"/>
      <c r="LJ41" s="14"/>
      <c r="LK41" s="14"/>
      <c r="LL41" s="14"/>
      <c r="LM41" s="14"/>
      <c r="LN41" s="14"/>
      <c r="LO41" s="14"/>
      <c r="LP41" s="14"/>
      <c r="LQ41" s="14"/>
      <c r="LR41" s="14"/>
      <c r="LS41" s="14"/>
      <c r="LT41" s="14"/>
      <c r="LU41" s="14"/>
      <c r="LV41" s="14"/>
      <c r="LW41" s="14"/>
      <c r="LX41" s="14"/>
      <c r="LY41" s="14"/>
      <c r="LZ41" s="14"/>
      <c r="MA41" s="14"/>
      <c r="MB41" s="14"/>
      <c r="MC41" s="14"/>
      <c r="MD41" s="14"/>
      <c r="ME41" s="14"/>
      <c r="MF41" s="14"/>
      <c r="MG41" s="14"/>
      <c r="MH41" s="14"/>
      <c r="MI41" s="14"/>
      <c r="MJ41" s="14"/>
      <c r="MK41" s="14"/>
      <c r="ML41" s="14"/>
      <c r="MM41" s="14"/>
      <c r="MN41" s="14"/>
      <c r="MO41" s="14"/>
      <c r="MP41" s="14"/>
      <c r="MQ41" s="14"/>
      <c r="MR41" s="14"/>
      <c r="MS41" s="14"/>
      <c r="MT41" s="14"/>
      <c r="MU41" s="14"/>
      <c r="MV41" s="14"/>
      <c r="MW41" s="14"/>
      <c r="MX41" s="14"/>
      <c r="MY41" s="14"/>
      <c r="MZ41" s="14"/>
      <c r="NA41" s="14"/>
      <c r="NB41" s="14"/>
      <c r="NC41" s="14"/>
      <c r="ND41" s="14"/>
      <c r="NE41" s="14"/>
      <c r="NF41" s="14"/>
      <c r="NG41" s="14"/>
      <c r="NH41" s="14"/>
      <c r="NI41" s="14"/>
      <c r="NJ41" s="14"/>
      <c r="NK41" s="14"/>
      <c r="NL41" s="14"/>
      <c r="NM41" s="14"/>
      <c r="NN41" s="14"/>
      <c r="NO41" s="14"/>
      <c r="NP41" s="14"/>
      <c r="NQ41" s="14"/>
      <c r="NR41" s="14"/>
      <c r="NS41" s="14"/>
      <c r="NT41" s="14"/>
      <c r="NU41" s="14"/>
      <c r="NV41" s="14"/>
      <c r="NW41" s="14"/>
      <c r="NX41" s="14"/>
      <c r="NY41" s="14"/>
      <c r="NZ41" s="14"/>
      <c r="OA41" s="14"/>
      <c r="OB41" s="14"/>
      <c r="OC41" s="14"/>
      <c r="OD41" s="14"/>
      <c r="OE41" s="14"/>
      <c r="OF41" s="14"/>
      <c r="OG41" s="14"/>
      <c r="OH41" s="14"/>
      <c r="OI41" s="14"/>
      <c r="OJ41" s="14"/>
      <c r="OK41" s="14"/>
      <c r="OL41" s="14"/>
      <c r="OM41" s="14"/>
      <c r="ON41" s="14"/>
      <c r="OO41" s="14"/>
      <c r="OP41" s="14"/>
      <c r="OQ41" s="14"/>
      <c r="OR41" s="14"/>
      <c r="OS41" s="14"/>
      <c r="OT41" s="14"/>
      <c r="OU41" s="14"/>
      <c r="OV41" s="14"/>
      <c r="OW41" s="14"/>
      <c r="OX41" s="14"/>
      <c r="OY41" s="14"/>
      <c r="OZ41" s="14"/>
      <c r="PA41" s="14"/>
      <c r="PB41" s="14"/>
      <c r="PC41" s="14"/>
      <c r="PD41" s="14"/>
      <c r="PE41" s="14"/>
      <c r="PF41" s="14"/>
      <c r="PG41" s="14"/>
      <c r="PH41" s="14"/>
      <c r="PI41" s="14"/>
      <c r="PJ41" s="14"/>
      <c r="PK41" s="14"/>
      <c r="PL41" s="14"/>
      <c r="PM41" s="14"/>
      <c r="PN41" s="14"/>
      <c r="PO41" s="14"/>
      <c r="PP41" s="14"/>
      <c r="PQ41" s="14"/>
      <c r="PR41" s="14"/>
      <c r="PS41" s="14"/>
      <c r="PT41" s="14"/>
      <c r="PU41" s="14"/>
      <c r="PV41" s="14"/>
      <c r="PW41" s="14"/>
      <c r="PX41" s="14"/>
      <c r="PY41" s="14"/>
      <c r="PZ41" s="14"/>
      <c r="QA41" s="14"/>
      <c r="QB41" s="14"/>
      <c r="QC41" s="14"/>
      <c r="QD41" s="14"/>
      <c r="QE41" s="14"/>
      <c r="QF41" s="14"/>
      <c r="QG41" s="14"/>
      <c r="QH41" s="14"/>
      <c r="QI41" s="14"/>
      <c r="QJ41" s="14"/>
      <c r="QK41" s="14"/>
      <c r="QL41" s="14"/>
      <c r="QM41" s="14"/>
      <c r="QN41" s="14"/>
      <c r="QO41" s="14"/>
      <c r="QP41" s="14"/>
      <c r="QQ41" s="14"/>
      <c r="QR41" s="14"/>
      <c r="QS41" s="14"/>
      <c r="QT41" s="14"/>
      <c r="QU41" s="14"/>
      <c r="QV41" s="14"/>
      <c r="QW41" s="14"/>
      <c r="QX41" s="14"/>
      <c r="QY41" s="14"/>
      <c r="QZ41" s="14"/>
      <c r="RA41" s="14"/>
      <c r="RB41" s="14"/>
      <c r="RC41" s="14"/>
      <c r="RD41" s="14"/>
      <c r="RE41" s="14"/>
      <c r="RF41" s="14"/>
      <c r="RG41" s="14"/>
      <c r="RH41" s="14"/>
      <c r="RI41" s="14"/>
      <c r="RJ41" s="14"/>
      <c r="RK41" s="14"/>
      <c r="RL41" s="14"/>
      <c r="RM41" s="14"/>
      <c r="RN41" s="14"/>
      <c r="RO41" s="14"/>
      <c r="RP41" s="14"/>
      <c r="RQ41" s="14"/>
      <c r="RR41" s="14"/>
      <c r="RS41" s="14"/>
      <c r="RT41" s="14"/>
      <c r="RU41" s="14"/>
      <c r="RV41" s="14"/>
      <c r="RW41" s="14"/>
      <c r="RX41" s="14"/>
      <c r="RY41" s="14"/>
      <c r="RZ41" s="14"/>
      <c r="SA41" s="14"/>
      <c r="SB41" s="14"/>
      <c r="SC41" s="14"/>
      <c r="SD41" s="14"/>
      <c r="SE41" s="14"/>
      <c r="SF41" s="14"/>
      <c r="SG41" s="14"/>
      <c r="SH41" s="14"/>
      <c r="SI41" s="14"/>
    </row>
    <row r="42" spans="1:503" s="6" customFormat="1" ht="31.2" customHeight="1">
      <c r="A42" s="90"/>
      <c r="B42" s="14"/>
      <c r="C42" s="14"/>
      <c r="D42" s="102"/>
      <c r="E42" s="14"/>
      <c r="F42" s="5"/>
      <c r="G42" s="45"/>
      <c r="I42" s="320"/>
      <c r="J42" s="301"/>
      <c r="K42" s="359"/>
      <c r="L42" s="301"/>
      <c r="M42" s="301"/>
      <c r="N42" s="301"/>
      <c r="O42" s="114"/>
      <c r="P42" s="107"/>
      <c r="Q42" s="107"/>
      <c r="R42" s="108"/>
      <c r="S42" s="109"/>
      <c r="T42" s="115"/>
      <c r="U42" s="14"/>
      <c r="V42" s="367"/>
      <c r="W42" s="367"/>
      <c r="X42" s="367"/>
      <c r="Y42" s="367"/>
      <c r="Z42" s="367"/>
      <c r="AA42" s="367"/>
      <c r="AB42" s="367"/>
      <c r="AC42" s="367"/>
      <c r="AD42" s="367"/>
      <c r="AE42" s="367"/>
      <c r="AF42" s="367"/>
      <c r="AG42" s="367"/>
      <c r="AH42" s="14"/>
      <c r="AI42" s="90"/>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c r="FG42" s="14"/>
      <c r="FH42" s="14"/>
      <c r="FI42" s="14"/>
      <c r="FJ42" s="14"/>
      <c r="FK42" s="14"/>
      <c r="FL42" s="14"/>
      <c r="FM42" s="14"/>
      <c r="FN42" s="14"/>
      <c r="FO42" s="14"/>
      <c r="FP42" s="14"/>
      <c r="FQ42" s="14"/>
      <c r="FR42" s="14"/>
      <c r="FS42" s="14"/>
      <c r="FT42" s="14"/>
      <c r="FU42" s="14"/>
      <c r="FV42" s="14"/>
      <c r="FW42" s="14"/>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c r="GX42" s="14"/>
      <c r="GY42" s="14"/>
      <c r="GZ42" s="14"/>
      <c r="HA42" s="14"/>
      <c r="HB42" s="14"/>
      <c r="HC42" s="14"/>
      <c r="HD42" s="14"/>
      <c r="HE42" s="14"/>
      <c r="HF42" s="14"/>
      <c r="HG42" s="14"/>
      <c r="HH42" s="14"/>
      <c r="HI42" s="14"/>
      <c r="HJ42" s="14"/>
      <c r="HK42" s="14"/>
      <c r="HL42" s="14"/>
      <c r="HM42" s="14"/>
      <c r="HN42" s="14"/>
      <c r="HO42" s="14"/>
      <c r="HP42" s="14"/>
      <c r="HQ42" s="14"/>
      <c r="HR42" s="14"/>
      <c r="HS42" s="14"/>
      <c r="HT42" s="14"/>
      <c r="HU42" s="14"/>
      <c r="HV42" s="14"/>
      <c r="HW42" s="14"/>
      <c r="HX42" s="14"/>
      <c r="HY42" s="14"/>
      <c r="HZ42" s="14"/>
      <c r="IA42" s="14"/>
      <c r="IB42" s="14"/>
      <c r="IC42" s="14"/>
      <c r="ID42" s="14"/>
      <c r="IE42" s="14"/>
      <c r="IF42" s="14"/>
      <c r="IG42" s="14"/>
      <c r="IH42" s="14"/>
      <c r="II42" s="14"/>
      <c r="IJ42" s="14"/>
      <c r="IK42" s="14"/>
      <c r="IL42" s="14"/>
      <c r="IM42" s="14"/>
      <c r="IN42" s="14"/>
      <c r="IO42" s="14"/>
      <c r="IP42" s="14"/>
      <c r="IQ42" s="14"/>
      <c r="IR42" s="14"/>
      <c r="IS42" s="14"/>
      <c r="IT42" s="14"/>
      <c r="IU42" s="14"/>
      <c r="IV42" s="14"/>
      <c r="IW42" s="14"/>
      <c r="IX42" s="14"/>
      <c r="IY42" s="14"/>
      <c r="IZ42" s="14"/>
      <c r="JA42" s="14"/>
      <c r="JB42" s="14"/>
      <c r="JC42" s="14"/>
      <c r="JD42" s="14"/>
      <c r="JE42" s="14"/>
      <c r="JF42" s="14"/>
      <c r="JG42" s="14"/>
      <c r="JH42" s="14"/>
      <c r="JI42" s="14"/>
      <c r="JJ42" s="14"/>
      <c r="JK42" s="14"/>
      <c r="JL42" s="14"/>
      <c r="JM42" s="14"/>
      <c r="JN42" s="14"/>
      <c r="JO42" s="14"/>
      <c r="JP42" s="14"/>
      <c r="JQ42" s="14"/>
      <c r="JR42" s="14"/>
      <c r="JS42" s="14"/>
      <c r="JT42" s="14"/>
      <c r="JU42" s="14"/>
      <c r="JV42" s="14"/>
      <c r="JW42" s="14"/>
      <c r="JX42" s="14"/>
      <c r="JY42" s="14"/>
      <c r="JZ42" s="14"/>
      <c r="KA42" s="14"/>
      <c r="KB42" s="14"/>
      <c r="KC42" s="14"/>
      <c r="KD42" s="14"/>
      <c r="KE42" s="14"/>
      <c r="KF42" s="14"/>
      <c r="KG42" s="14"/>
      <c r="KH42" s="14"/>
      <c r="KI42" s="14"/>
      <c r="KJ42" s="14"/>
      <c r="KK42" s="14"/>
      <c r="KL42" s="14"/>
      <c r="KM42" s="14"/>
      <c r="KN42" s="14"/>
      <c r="KO42" s="14"/>
      <c r="KP42" s="14"/>
      <c r="KQ42" s="14"/>
      <c r="KR42" s="14"/>
      <c r="KS42" s="14"/>
      <c r="KT42" s="14"/>
      <c r="KU42" s="14"/>
      <c r="KV42" s="14"/>
      <c r="KW42" s="14"/>
      <c r="KX42" s="14"/>
      <c r="KY42" s="14"/>
      <c r="KZ42" s="14"/>
      <c r="LA42" s="14"/>
      <c r="LB42" s="14"/>
      <c r="LC42" s="14"/>
      <c r="LD42" s="14"/>
      <c r="LE42" s="14"/>
      <c r="LF42" s="14"/>
      <c r="LG42" s="14"/>
      <c r="LH42" s="14"/>
      <c r="LI42" s="14"/>
      <c r="LJ42" s="14"/>
      <c r="LK42" s="14"/>
      <c r="LL42" s="14"/>
      <c r="LM42" s="14"/>
      <c r="LN42" s="14"/>
      <c r="LO42" s="14"/>
      <c r="LP42" s="14"/>
      <c r="LQ42" s="14"/>
      <c r="LR42" s="14"/>
      <c r="LS42" s="14"/>
      <c r="LT42" s="14"/>
      <c r="LU42" s="14"/>
      <c r="LV42" s="14"/>
      <c r="LW42" s="14"/>
      <c r="LX42" s="14"/>
      <c r="LY42" s="14"/>
      <c r="LZ42" s="14"/>
      <c r="MA42" s="14"/>
      <c r="MB42" s="14"/>
      <c r="MC42" s="14"/>
      <c r="MD42" s="14"/>
      <c r="ME42" s="14"/>
      <c r="MF42" s="14"/>
      <c r="MG42" s="14"/>
      <c r="MH42" s="14"/>
      <c r="MI42" s="14"/>
      <c r="MJ42" s="14"/>
      <c r="MK42" s="14"/>
      <c r="ML42" s="14"/>
      <c r="MM42" s="14"/>
      <c r="MN42" s="14"/>
      <c r="MO42" s="14"/>
      <c r="MP42" s="14"/>
      <c r="MQ42" s="14"/>
      <c r="MR42" s="14"/>
      <c r="MS42" s="14"/>
      <c r="MT42" s="14"/>
      <c r="MU42" s="14"/>
      <c r="MV42" s="14"/>
      <c r="MW42" s="14"/>
      <c r="MX42" s="14"/>
      <c r="MY42" s="14"/>
      <c r="MZ42" s="14"/>
      <c r="NA42" s="14"/>
      <c r="NB42" s="14"/>
      <c r="NC42" s="14"/>
      <c r="ND42" s="14"/>
      <c r="NE42" s="14"/>
      <c r="NF42" s="14"/>
      <c r="NG42" s="14"/>
      <c r="NH42" s="14"/>
      <c r="NI42" s="14"/>
      <c r="NJ42" s="14"/>
      <c r="NK42" s="14"/>
      <c r="NL42" s="14"/>
      <c r="NM42" s="14"/>
      <c r="NN42" s="14"/>
      <c r="NO42" s="14"/>
      <c r="NP42" s="14"/>
      <c r="NQ42" s="14"/>
      <c r="NR42" s="14"/>
      <c r="NS42" s="14"/>
      <c r="NT42" s="14"/>
      <c r="NU42" s="14"/>
      <c r="NV42" s="14"/>
      <c r="NW42" s="14"/>
      <c r="NX42" s="14"/>
      <c r="NY42" s="14"/>
      <c r="NZ42" s="14"/>
      <c r="OA42" s="14"/>
      <c r="OB42" s="14"/>
      <c r="OC42" s="14"/>
      <c r="OD42" s="14"/>
      <c r="OE42" s="14"/>
      <c r="OF42" s="14"/>
      <c r="OG42" s="14"/>
      <c r="OH42" s="14"/>
      <c r="OI42" s="14"/>
      <c r="OJ42" s="14"/>
      <c r="OK42" s="14"/>
      <c r="OL42" s="14"/>
      <c r="OM42" s="14"/>
      <c r="ON42" s="14"/>
      <c r="OO42" s="14"/>
      <c r="OP42" s="14"/>
      <c r="OQ42" s="14"/>
      <c r="OR42" s="14"/>
      <c r="OS42" s="14"/>
      <c r="OT42" s="14"/>
      <c r="OU42" s="14"/>
      <c r="OV42" s="14"/>
      <c r="OW42" s="14"/>
      <c r="OX42" s="14"/>
      <c r="OY42" s="14"/>
      <c r="OZ42" s="14"/>
      <c r="PA42" s="14"/>
      <c r="PB42" s="14"/>
      <c r="PC42" s="14"/>
      <c r="PD42" s="14"/>
      <c r="PE42" s="14"/>
      <c r="PF42" s="14"/>
      <c r="PG42" s="14"/>
      <c r="PH42" s="14"/>
      <c r="PI42" s="14"/>
      <c r="PJ42" s="14"/>
      <c r="PK42" s="14"/>
      <c r="PL42" s="14"/>
      <c r="PM42" s="14"/>
      <c r="PN42" s="14"/>
      <c r="PO42" s="14"/>
      <c r="PP42" s="14"/>
      <c r="PQ42" s="14"/>
      <c r="PR42" s="14"/>
      <c r="PS42" s="14"/>
      <c r="PT42" s="14"/>
      <c r="PU42" s="14"/>
      <c r="PV42" s="14"/>
      <c r="PW42" s="14"/>
      <c r="PX42" s="14"/>
      <c r="PY42" s="14"/>
      <c r="PZ42" s="14"/>
      <c r="QA42" s="14"/>
      <c r="QB42" s="14"/>
      <c r="QC42" s="14"/>
      <c r="QD42" s="14"/>
      <c r="QE42" s="14"/>
      <c r="QF42" s="14"/>
      <c r="QG42" s="14"/>
      <c r="QH42" s="14"/>
      <c r="QI42" s="14"/>
      <c r="QJ42" s="14"/>
      <c r="QK42" s="14"/>
      <c r="QL42" s="14"/>
      <c r="QM42" s="14"/>
      <c r="QN42" s="14"/>
      <c r="QO42" s="14"/>
      <c r="QP42" s="14"/>
      <c r="QQ42" s="14"/>
      <c r="QR42" s="14"/>
      <c r="QS42" s="14"/>
      <c r="QT42" s="14"/>
      <c r="QU42" s="14"/>
      <c r="QV42" s="14"/>
      <c r="QW42" s="14"/>
      <c r="QX42" s="14"/>
      <c r="QY42" s="14"/>
      <c r="QZ42" s="14"/>
      <c r="RA42" s="14"/>
      <c r="RB42" s="14"/>
      <c r="RC42" s="14"/>
      <c r="RD42" s="14"/>
      <c r="RE42" s="14"/>
      <c r="RF42" s="14"/>
      <c r="RG42" s="14"/>
      <c r="RH42" s="14"/>
      <c r="RI42" s="14"/>
      <c r="RJ42" s="14"/>
      <c r="RK42" s="14"/>
      <c r="RL42" s="14"/>
      <c r="RM42" s="14"/>
      <c r="RN42" s="14"/>
      <c r="RO42" s="14"/>
      <c r="RP42" s="14"/>
      <c r="RQ42" s="14"/>
      <c r="RR42" s="14"/>
      <c r="RS42" s="14"/>
      <c r="RT42" s="14"/>
      <c r="RU42" s="14"/>
      <c r="RV42" s="14"/>
      <c r="RW42" s="14"/>
      <c r="RX42" s="14"/>
      <c r="RY42" s="14"/>
      <c r="RZ42" s="14"/>
      <c r="SA42" s="14"/>
      <c r="SB42" s="14"/>
      <c r="SC42" s="14"/>
      <c r="SD42" s="14"/>
      <c r="SE42" s="14"/>
      <c r="SF42" s="14"/>
      <c r="SG42" s="14"/>
      <c r="SH42" s="14"/>
      <c r="SI42" s="14"/>
    </row>
    <row r="43" spans="1:503" s="6" customFormat="1" ht="31.2" customHeight="1">
      <c r="A43" s="90"/>
      <c r="B43" s="14"/>
      <c r="C43" s="14"/>
      <c r="D43" s="102"/>
      <c r="E43" s="14"/>
      <c r="F43" s="5"/>
      <c r="G43" s="45"/>
      <c r="H43" s="14"/>
      <c r="I43" s="320"/>
      <c r="J43" s="322" t="s">
        <v>88</v>
      </c>
      <c r="K43" s="320"/>
      <c r="L43" s="301"/>
      <c r="M43" s="301"/>
      <c r="N43" s="301"/>
      <c r="O43" s="114"/>
      <c r="P43" s="107"/>
      <c r="Q43" s="107"/>
      <c r="R43" s="108"/>
      <c r="S43" s="109"/>
      <c r="T43" s="115"/>
      <c r="U43" s="14"/>
      <c r="V43" s="367"/>
      <c r="W43" s="367"/>
      <c r="X43" s="367"/>
      <c r="Y43" s="367"/>
      <c r="Z43" s="367"/>
      <c r="AA43" s="367"/>
      <c r="AB43" s="367"/>
      <c r="AC43" s="367"/>
      <c r="AD43" s="367"/>
      <c r="AE43" s="367"/>
      <c r="AF43" s="367"/>
      <c r="AG43" s="367"/>
      <c r="AH43" s="14"/>
      <c r="AI43" s="90"/>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row>
    <row r="44" spans="1:503" s="6" customFormat="1" ht="31.2" customHeight="1">
      <c r="A44" s="90"/>
      <c r="B44" s="14"/>
      <c r="C44" s="14"/>
      <c r="D44" s="102"/>
      <c r="E44" s="14"/>
      <c r="F44" s="5"/>
      <c r="G44" s="45"/>
      <c r="H44" s="45"/>
      <c r="I44" s="323"/>
      <c r="J44" s="324"/>
      <c r="K44" s="324"/>
      <c r="L44" s="301"/>
      <c r="M44" s="301"/>
      <c r="N44" s="301"/>
      <c r="O44" s="114"/>
      <c r="P44" s="107"/>
      <c r="Q44" s="107"/>
      <c r="R44" s="108"/>
      <c r="S44" s="109"/>
      <c r="T44" s="115"/>
      <c r="U44" s="14"/>
      <c r="V44" s="367"/>
      <c r="W44" s="367"/>
      <c r="X44" s="367"/>
      <c r="Y44" s="367"/>
      <c r="Z44" s="367"/>
      <c r="AA44" s="367"/>
      <c r="AB44" s="367"/>
      <c r="AC44" s="367"/>
      <c r="AD44" s="367"/>
      <c r="AE44" s="367"/>
      <c r="AF44" s="367"/>
      <c r="AG44" s="367"/>
      <c r="AH44" s="14"/>
      <c r="AI44" s="90"/>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c r="IW44" s="14"/>
      <c r="IX44" s="14"/>
      <c r="IY44" s="14"/>
      <c r="IZ44" s="14"/>
      <c r="JA44" s="14"/>
      <c r="JB44" s="14"/>
      <c r="JC44" s="14"/>
      <c r="JD44" s="14"/>
      <c r="JE44" s="14"/>
      <c r="JF44" s="14"/>
      <c r="JG44" s="14"/>
      <c r="JH44" s="14"/>
      <c r="JI44" s="14"/>
      <c r="JJ44" s="14"/>
      <c r="JK44" s="14"/>
      <c r="JL44" s="14"/>
      <c r="JM44" s="14"/>
      <c r="JN44" s="14"/>
      <c r="JO44" s="14"/>
      <c r="JP44" s="14"/>
      <c r="JQ44" s="14"/>
      <c r="JR44" s="14"/>
      <c r="JS44" s="14"/>
      <c r="JT44" s="14"/>
      <c r="JU44" s="14"/>
      <c r="JV44" s="14"/>
      <c r="JW44" s="14"/>
      <c r="JX44" s="14"/>
      <c r="JY44" s="14"/>
      <c r="JZ44" s="14"/>
      <c r="KA44" s="14"/>
      <c r="KB44" s="14"/>
      <c r="KC44" s="14"/>
      <c r="KD44" s="14"/>
      <c r="KE44" s="14"/>
      <c r="KF44" s="14"/>
      <c r="KG44" s="14"/>
      <c r="KH44" s="14"/>
      <c r="KI44" s="14"/>
      <c r="KJ44" s="14"/>
      <c r="KK44" s="14"/>
      <c r="KL44" s="14"/>
      <c r="KM44" s="14"/>
      <c r="KN44" s="14"/>
      <c r="KO44" s="14"/>
      <c r="KP44" s="14"/>
      <c r="KQ44" s="14"/>
      <c r="KR44" s="14"/>
      <c r="KS44" s="14"/>
      <c r="KT44" s="14"/>
      <c r="KU44" s="14"/>
      <c r="KV44" s="14"/>
      <c r="KW44" s="14"/>
      <c r="KX44" s="14"/>
      <c r="KY44" s="14"/>
      <c r="KZ44" s="14"/>
      <c r="LA44" s="14"/>
      <c r="LB44" s="14"/>
      <c r="LC44" s="14"/>
      <c r="LD44" s="14"/>
      <c r="LE44" s="14"/>
      <c r="LF44" s="14"/>
      <c r="LG44" s="14"/>
      <c r="LH44" s="14"/>
      <c r="LI44" s="14"/>
      <c r="LJ44" s="14"/>
      <c r="LK44" s="14"/>
      <c r="LL44" s="14"/>
      <c r="LM44" s="14"/>
      <c r="LN44" s="14"/>
      <c r="LO44" s="14"/>
      <c r="LP44" s="14"/>
      <c r="LQ44" s="14"/>
      <c r="LR44" s="14"/>
      <c r="LS44" s="14"/>
      <c r="LT44" s="14"/>
      <c r="LU44" s="14"/>
      <c r="LV44" s="14"/>
      <c r="LW44" s="14"/>
      <c r="LX44" s="14"/>
      <c r="LY44" s="14"/>
      <c r="LZ44" s="14"/>
      <c r="MA44" s="14"/>
      <c r="MB44" s="14"/>
      <c r="MC44" s="14"/>
      <c r="MD44" s="14"/>
      <c r="ME44" s="14"/>
      <c r="MF44" s="14"/>
      <c r="MG44" s="14"/>
      <c r="MH44" s="14"/>
      <c r="MI44" s="14"/>
      <c r="MJ44" s="14"/>
      <c r="MK44" s="14"/>
      <c r="ML44" s="14"/>
      <c r="MM44" s="14"/>
      <c r="MN44" s="14"/>
      <c r="MO44" s="14"/>
      <c r="MP44" s="14"/>
      <c r="MQ44" s="14"/>
      <c r="MR44" s="14"/>
      <c r="MS44" s="14"/>
      <c r="MT44" s="14"/>
      <c r="MU44" s="14"/>
      <c r="MV44" s="14"/>
      <c r="MW44" s="14"/>
      <c r="MX44" s="14"/>
      <c r="MY44" s="14"/>
      <c r="MZ44" s="14"/>
      <c r="NA44" s="14"/>
      <c r="NB44" s="14"/>
      <c r="NC44" s="14"/>
      <c r="ND44" s="14"/>
      <c r="NE44" s="14"/>
      <c r="NF44" s="14"/>
      <c r="NG44" s="14"/>
      <c r="NH44" s="14"/>
      <c r="NI44" s="14"/>
      <c r="NJ44" s="14"/>
      <c r="NK44" s="14"/>
      <c r="NL44" s="14"/>
      <c r="NM44" s="14"/>
      <c r="NN44" s="14"/>
      <c r="NO44" s="14"/>
      <c r="NP44" s="14"/>
      <c r="NQ44" s="14"/>
      <c r="NR44" s="14"/>
      <c r="NS44" s="14"/>
      <c r="NT44" s="14"/>
      <c r="NU44" s="14"/>
      <c r="NV44" s="14"/>
      <c r="NW44" s="14"/>
      <c r="NX44" s="14"/>
      <c r="NY44" s="14"/>
      <c r="NZ44" s="14"/>
      <c r="OA44" s="14"/>
      <c r="OB44" s="14"/>
      <c r="OC44" s="14"/>
      <c r="OD44" s="14"/>
      <c r="OE44" s="14"/>
      <c r="OF44" s="14"/>
      <c r="OG44" s="14"/>
      <c r="OH44" s="14"/>
      <c r="OI44" s="14"/>
      <c r="OJ44" s="14"/>
      <c r="OK44" s="14"/>
      <c r="OL44" s="14"/>
      <c r="OM44" s="14"/>
      <c r="ON44" s="14"/>
      <c r="OO44" s="14"/>
      <c r="OP44" s="14"/>
      <c r="OQ44" s="14"/>
      <c r="OR44" s="14"/>
      <c r="OS44" s="14"/>
      <c r="OT44" s="14"/>
      <c r="OU44" s="14"/>
      <c r="OV44" s="14"/>
      <c r="OW44" s="14"/>
      <c r="OX44" s="14"/>
      <c r="OY44" s="14"/>
      <c r="OZ44" s="14"/>
      <c r="PA44" s="14"/>
      <c r="PB44" s="14"/>
      <c r="PC44" s="14"/>
      <c r="PD44" s="14"/>
      <c r="PE44" s="14"/>
      <c r="PF44" s="14"/>
      <c r="PG44" s="14"/>
      <c r="PH44" s="14"/>
      <c r="PI44" s="14"/>
      <c r="PJ44" s="14"/>
      <c r="PK44" s="14"/>
      <c r="PL44" s="14"/>
      <c r="PM44" s="14"/>
      <c r="PN44" s="14"/>
      <c r="PO44" s="14"/>
      <c r="PP44" s="14"/>
      <c r="PQ44" s="14"/>
      <c r="PR44" s="14"/>
      <c r="PS44" s="14"/>
      <c r="PT44" s="14"/>
      <c r="PU44" s="14"/>
      <c r="PV44" s="14"/>
      <c r="PW44" s="14"/>
      <c r="PX44" s="14"/>
      <c r="PY44" s="14"/>
      <c r="PZ44" s="14"/>
      <c r="QA44" s="14"/>
      <c r="QB44" s="14"/>
      <c r="QC44" s="14"/>
      <c r="QD44" s="14"/>
      <c r="QE44" s="14"/>
      <c r="QF44" s="14"/>
      <c r="QG44" s="14"/>
      <c r="QH44" s="14"/>
      <c r="QI44" s="14"/>
      <c r="QJ44" s="14"/>
      <c r="QK44" s="14"/>
      <c r="QL44" s="14"/>
      <c r="QM44" s="14"/>
      <c r="QN44" s="14"/>
      <c r="QO44" s="14"/>
      <c r="QP44" s="14"/>
      <c r="QQ44" s="14"/>
      <c r="QR44" s="14"/>
      <c r="QS44" s="14"/>
      <c r="QT44" s="14"/>
      <c r="QU44" s="14"/>
      <c r="QV44" s="14"/>
      <c r="QW44" s="14"/>
      <c r="QX44" s="14"/>
      <c r="QY44" s="14"/>
      <c r="QZ44" s="14"/>
      <c r="RA44" s="14"/>
      <c r="RB44" s="14"/>
      <c r="RC44" s="14"/>
      <c r="RD44" s="14"/>
      <c r="RE44" s="14"/>
      <c r="RF44" s="14"/>
      <c r="RG44" s="14"/>
      <c r="RH44" s="14"/>
      <c r="RI44" s="14"/>
      <c r="RJ44" s="14"/>
      <c r="RK44" s="14"/>
      <c r="RL44" s="14"/>
      <c r="RM44" s="14"/>
      <c r="RN44" s="14"/>
      <c r="RO44" s="14"/>
      <c r="RP44" s="14"/>
      <c r="RQ44" s="14"/>
      <c r="RR44" s="14"/>
      <c r="RS44" s="14"/>
      <c r="RT44" s="14"/>
      <c r="RU44" s="14"/>
      <c r="RV44" s="14"/>
      <c r="RW44" s="14"/>
      <c r="RX44" s="14"/>
      <c r="RY44" s="14"/>
      <c r="RZ44" s="14"/>
      <c r="SA44" s="14"/>
      <c r="SB44" s="14"/>
      <c r="SC44" s="14"/>
      <c r="SD44" s="14"/>
      <c r="SE44" s="14"/>
      <c r="SF44" s="14"/>
      <c r="SG44" s="14"/>
      <c r="SH44" s="14"/>
      <c r="SI44" s="14"/>
    </row>
    <row r="45" spans="1:503" s="6" customFormat="1" ht="31.2" customHeight="1">
      <c r="A45" s="90"/>
      <c r="B45" s="14"/>
      <c r="C45" s="14"/>
      <c r="D45" s="102"/>
      <c r="E45" s="14"/>
      <c r="F45" s="5"/>
      <c r="G45" s="45"/>
      <c r="H45" s="45"/>
      <c r="I45" s="323"/>
      <c r="J45" s="323"/>
      <c r="K45" s="323"/>
      <c r="L45" s="301"/>
      <c r="M45" s="301"/>
      <c r="N45" s="301"/>
      <c r="O45" s="114"/>
      <c r="P45" s="107"/>
      <c r="Q45" s="107"/>
      <c r="R45" s="108"/>
      <c r="S45" s="109"/>
      <c r="T45" s="115"/>
      <c r="U45" s="14"/>
      <c r="V45" s="367"/>
      <c r="W45" s="367"/>
      <c r="X45" s="367"/>
      <c r="Y45" s="367"/>
      <c r="Z45" s="367"/>
      <c r="AA45" s="367"/>
      <c r="AB45" s="367"/>
      <c r="AC45" s="367"/>
      <c r="AD45" s="367"/>
      <c r="AE45" s="367"/>
      <c r="AF45" s="367"/>
      <c r="AG45" s="367"/>
      <c r="AH45" s="14"/>
      <c r="AI45" s="90"/>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c r="FG45" s="14"/>
      <c r="FH45" s="14"/>
      <c r="FI45" s="14"/>
      <c r="FJ45" s="14"/>
      <c r="FK45" s="14"/>
      <c r="FL45" s="14"/>
      <c r="FM45" s="14"/>
      <c r="FN45" s="14"/>
      <c r="FO45" s="14"/>
      <c r="FP45" s="14"/>
      <c r="FQ45" s="14"/>
      <c r="FR45" s="14"/>
      <c r="FS45" s="14"/>
      <c r="FT45" s="14"/>
      <c r="FU45" s="14"/>
      <c r="FV45" s="14"/>
      <c r="FW45" s="14"/>
      <c r="FX45" s="14"/>
      <c r="FY45" s="14"/>
      <c r="FZ45" s="14"/>
      <c r="GA45" s="14"/>
      <c r="GB45" s="14"/>
      <c r="GC45" s="14"/>
      <c r="GD45" s="14"/>
      <c r="GE45" s="14"/>
      <c r="GF45" s="14"/>
      <c r="GG45" s="14"/>
      <c r="GH45" s="14"/>
      <c r="GI45" s="14"/>
      <c r="GJ45" s="14"/>
      <c r="GK45" s="14"/>
      <c r="GL45" s="14"/>
      <c r="GM45" s="14"/>
      <c r="GN45" s="14"/>
      <c r="GO45" s="14"/>
      <c r="GP45" s="14"/>
      <c r="GQ45" s="14"/>
      <c r="GR45" s="14"/>
      <c r="GS45" s="14"/>
      <c r="GT45" s="14"/>
      <c r="GU45" s="14"/>
      <c r="GV45" s="14"/>
      <c r="GW45" s="14"/>
      <c r="GX45" s="14"/>
      <c r="GY45" s="14"/>
      <c r="GZ45" s="14"/>
      <c r="HA45" s="14"/>
      <c r="HB45" s="14"/>
      <c r="HC45" s="14"/>
      <c r="HD45" s="14"/>
      <c r="HE45" s="14"/>
      <c r="HF45" s="14"/>
      <c r="HG45" s="14"/>
      <c r="HH45" s="14"/>
      <c r="HI45" s="14"/>
      <c r="HJ45" s="14"/>
      <c r="HK45" s="14"/>
      <c r="HL45" s="14"/>
      <c r="HM45" s="14"/>
      <c r="HN45" s="14"/>
      <c r="HO45" s="14"/>
      <c r="HP45" s="14"/>
      <c r="HQ45" s="14"/>
      <c r="HR45" s="14"/>
      <c r="HS45" s="14"/>
      <c r="HT45" s="14"/>
      <c r="HU45" s="14"/>
      <c r="HV45" s="14"/>
      <c r="HW45" s="14"/>
      <c r="HX45" s="14"/>
      <c r="HY45" s="14"/>
      <c r="HZ45" s="14"/>
      <c r="IA45" s="14"/>
      <c r="IB45" s="14"/>
      <c r="IC45" s="14"/>
      <c r="ID45" s="14"/>
      <c r="IE45" s="14"/>
      <c r="IF45" s="14"/>
      <c r="IG45" s="14"/>
      <c r="IH45" s="14"/>
      <c r="II45" s="14"/>
      <c r="IJ45" s="14"/>
      <c r="IK45" s="14"/>
      <c r="IL45" s="14"/>
      <c r="IM45" s="14"/>
      <c r="IN45" s="14"/>
      <c r="IO45" s="14"/>
      <c r="IP45" s="14"/>
      <c r="IQ45" s="14"/>
      <c r="IR45" s="14"/>
      <c r="IS45" s="14"/>
      <c r="IT45" s="14"/>
      <c r="IU45" s="14"/>
      <c r="IV45" s="14"/>
      <c r="IW45" s="14"/>
      <c r="IX45" s="14"/>
      <c r="IY45" s="14"/>
      <c r="IZ45" s="14"/>
      <c r="JA45" s="14"/>
      <c r="JB45" s="14"/>
      <c r="JC45" s="14"/>
      <c r="JD45" s="14"/>
      <c r="JE45" s="14"/>
      <c r="JF45" s="14"/>
      <c r="JG45" s="14"/>
      <c r="JH45" s="14"/>
      <c r="JI45" s="14"/>
      <c r="JJ45" s="14"/>
      <c r="JK45" s="14"/>
      <c r="JL45" s="14"/>
      <c r="JM45" s="14"/>
      <c r="JN45" s="14"/>
      <c r="JO45" s="14"/>
      <c r="JP45" s="14"/>
      <c r="JQ45" s="14"/>
      <c r="JR45" s="14"/>
      <c r="JS45" s="14"/>
      <c r="JT45" s="14"/>
      <c r="JU45" s="14"/>
      <c r="JV45" s="14"/>
      <c r="JW45" s="14"/>
      <c r="JX45" s="14"/>
      <c r="JY45" s="14"/>
      <c r="JZ45" s="14"/>
      <c r="KA45" s="14"/>
      <c r="KB45" s="14"/>
      <c r="KC45" s="14"/>
      <c r="KD45" s="14"/>
      <c r="KE45" s="14"/>
      <c r="KF45" s="14"/>
      <c r="KG45" s="14"/>
      <c r="KH45" s="14"/>
      <c r="KI45" s="14"/>
      <c r="KJ45" s="14"/>
      <c r="KK45" s="14"/>
      <c r="KL45" s="14"/>
      <c r="KM45" s="14"/>
      <c r="KN45" s="14"/>
      <c r="KO45" s="14"/>
      <c r="KP45" s="14"/>
      <c r="KQ45" s="14"/>
      <c r="KR45" s="14"/>
      <c r="KS45" s="14"/>
      <c r="KT45" s="14"/>
      <c r="KU45" s="14"/>
      <c r="KV45" s="14"/>
      <c r="KW45" s="14"/>
      <c r="KX45" s="14"/>
      <c r="KY45" s="14"/>
      <c r="KZ45" s="14"/>
      <c r="LA45" s="14"/>
      <c r="LB45" s="14"/>
      <c r="LC45" s="14"/>
      <c r="LD45" s="14"/>
      <c r="LE45" s="14"/>
      <c r="LF45" s="14"/>
      <c r="LG45" s="14"/>
      <c r="LH45" s="14"/>
      <c r="LI45" s="14"/>
      <c r="LJ45" s="14"/>
      <c r="LK45" s="14"/>
      <c r="LL45" s="14"/>
      <c r="LM45" s="14"/>
      <c r="LN45" s="14"/>
      <c r="LO45" s="14"/>
      <c r="LP45" s="14"/>
      <c r="LQ45" s="14"/>
      <c r="LR45" s="14"/>
      <c r="LS45" s="14"/>
      <c r="LT45" s="14"/>
      <c r="LU45" s="14"/>
      <c r="LV45" s="14"/>
      <c r="LW45" s="14"/>
      <c r="LX45" s="14"/>
      <c r="LY45" s="14"/>
      <c r="LZ45" s="14"/>
      <c r="MA45" s="14"/>
      <c r="MB45" s="14"/>
      <c r="MC45" s="14"/>
      <c r="MD45" s="14"/>
      <c r="ME45" s="14"/>
      <c r="MF45" s="14"/>
      <c r="MG45" s="14"/>
      <c r="MH45" s="14"/>
      <c r="MI45" s="14"/>
      <c r="MJ45" s="14"/>
      <c r="MK45" s="14"/>
      <c r="ML45" s="14"/>
      <c r="MM45" s="14"/>
      <c r="MN45" s="14"/>
      <c r="MO45" s="14"/>
      <c r="MP45" s="14"/>
      <c r="MQ45" s="14"/>
      <c r="MR45" s="14"/>
      <c r="MS45" s="14"/>
      <c r="MT45" s="14"/>
      <c r="MU45" s="14"/>
      <c r="MV45" s="14"/>
      <c r="MW45" s="14"/>
      <c r="MX45" s="14"/>
      <c r="MY45" s="14"/>
      <c r="MZ45" s="14"/>
      <c r="NA45" s="14"/>
      <c r="NB45" s="14"/>
      <c r="NC45" s="14"/>
      <c r="ND45" s="14"/>
      <c r="NE45" s="14"/>
      <c r="NF45" s="14"/>
      <c r="NG45" s="14"/>
      <c r="NH45" s="14"/>
      <c r="NI45" s="14"/>
      <c r="NJ45" s="14"/>
      <c r="NK45" s="14"/>
      <c r="NL45" s="14"/>
      <c r="NM45" s="14"/>
      <c r="NN45" s="14"/>
      <c r="NO45" s="14"/>
      <c r="NP45" s="14"/>
      <c r="NQ45" s="14"/>
      <c r="NR45" s="14"/>
      <c r="NS45" s="14"/>
      <c r="NT45" s="14"/>
      <c r="NU45" s="14"/>
      <c r="NV45" s="14"/>
      <c r="NW45" s="14"/>
      <c r="NX45" s="14"/>
      <c r="NY45" s="14"/>
      <c r="NZ45" s="14"/>
      <c r="OA45" s="14"/>
      <c r="OB45" s="14"/>
      <c r="OC45" s="14"/>
      <c r="OD45" s="14"/>
      <c r="OE45" s="14"/>
      <c r="OF45" s="14"/>
      <c r="OG45" s="14"/>
      <c r="OH45" s="14"/>
      <c r="OI45" s="14"/>
      <c r="OJ45" s="14"/>
      <c r="OK45" s="14"/>
      <c r="OL45" s="14"/>
      <c r="OM45" s="14"/>
      <c r="ON45" s="14"/>
      <c r="OO45" s="14"/>
      <c r="OP45" s="14"/>
      <c r="OQ45" s="14"/>
      <c r="OR45" s="14"/>
      <c r="OS45" s="14"/>
      <c r="OT45" s="14"/>
      <c r="OU45" s="14"/>
      <c r="OV45" s="14"/>
      <c r="OW45" s="14"/>
      <c r="OX45" s="14"/>
      <c r="OY45" s="14"/>
      <c r="OZ45" s="14"/>
      <c r="PA45" s="14"/>
      <c r="PB45" s="14"/>
      <c r="PC45" s="14"/>
      <c r="PD45" s="14"/>
      <c r="PE45" s="14"/>
      <c r="PF45" s="14"/>
      <c r="PG45" s="14"/>
      <c r="PH45" s="14"/>
      <c r="PI45" s="14"/>
      <c r="PJ45" s="14"/>
      <c r="PK45" s="14"/>
      <c r="PL45" s="14"/>
      <c r="PM45" s="14"/>
      <c r="PN45" s="14"/>
      <c r="PO45" s="14"/>
      <c r="PP45" s="14"/>
      <c r="PQ45" s="14"/>
      <c r="PR45" s="14"/>
      <c r="PS45" s="14"/>
      <c r="PT45" s="14"/>
      <c r="PU45" s="14"/>
      <c r="PV45" s="14"/>
      <c r="PW45" s="14"/>
      <c r="PX45" s="14"/>
      <c r="PY45" s="14"/>
      <c r="PZ45" s="14"/>
      <c r="QA45" s="14"/>
      <c r="QB45" s="14"/>
      <c r="QC45" s="14"/>
      <c r="QD45" s="14"/>
      <c r="QE45" s="14"/>
      <c r="QF45" s="14"/>
      <c r="QG45" s="14"/>
      <c r="QH45" s="14"/>
      <c r="QI45" s="14"/>
      <c r="QJ45" s="14"/>
      <c r="QK45" s="14"/>
      <c r="QL45" s="14"/>
      <c r="QM45" s="14"/>
      <c r="QN45" s="14"/>
      <c r="QO45" s="14"/>
      <c r="QP45" s="14"/>
      <c r="QQ45" s="14"/>
      <c r="QR45" s="14"/>
      <c r="QS45" s="14"/>
      <c r="QT45" s="14"/>
      <c r="QU45" s="14"/>
      <c r="QV45" s="14"/>
      <c r="QW45" s="14"/>
      <c r="QX45" s="14"/>
      <c r="QY45" s="14"/>
      <c r="QZ45" s="14"/>
      <c r="RA45" s="14"/>
      <c r="RB45" s="14"/>
      <c r="RC45" s="14"/>
      <c r="RD45" s="14"/>
      <c r="RE45" s="14"/>
      <c r="RF45" s="14"/>
      <c r="RG45" s="14"/>
      <c r="RH45" s="14"/>
      <c r="RI45" s="14"/>
      <c r="RJ45" s="14"/>
      <c r="RK45" s="14"/>
      <c r="RL45" s="14"/>
      <c r="RM45" s="14"/>
      <c r="RN45" s="14"/>
      <c r="RO45" s="14"/>
      <c r="RP45" s="14"/>
      <c r="RQ45" s="14"/>
      <c r="RR45" s="14"/>
      <c r="RS45" s="14"/>
      <c r="RT45" s="14"/>
      <c r="RU45" s="14"/>
      <c r="RV45" s="14"/>
      <c r="RW45" s="14"/>
      <c r="RX45" s="14"/>
      <c r="RY45" s="14"/>
      <c r="RZ45" s="14"/>
      <c r="SA45" s="14"/>
      <c r="SB45" s="14"/>
      <c r="SC45" s="14"/>
      <c r="SD45" s="14"/>
      <c r="SE45" s="14"/>
      <c r="SF45" s="14"/>
      <c r="SG45" s="14"/>
      <c r="SH45" s="14"/>
      <c r="SI45" s="14"/>
    </row>
    <row r="46" spans="1:503" s="6" customFormat="1" ht="31.2" customHeight="1">
      <c r="A46" s="90"/>
      <c r="B46" s="14"/>
      <c r="C46" s="14"/>
      <c r="D46" s="102"/>
      <c r="E46" s="14"/>
      <c r="F46" s="5"/>
      <c r="G46" s="45"/>
      <c r="H46" s="45"/>
      <c r="I46" s="156"/>
      <c r="J46" s="156"/>
      <c r="K46" s="156"/>
      <c r="L46" s="313" t="s">
        <v>139</v>
      </c>
      <c r="M46" s="301"/>
      <c r="N46" s="301"/>
      <c r="O46" s="114"/>
      <c r="P46" s="107"/>
      <c r="Q46" s="107"/>
      <c r="R46" s="108"/>
      <c r="S46" s="109"/>
      <c r="T46" s="115"/>
      <c r="U46" s="14"/>
      <c r="V46" s="367"/>
      <c r="W46" s="367"/>
      <c r="X46" s="367"/>
      <c r="Y46" s="367"/>
      <c r="Z46" s="367"/>
      <c r="AA46" s="367"/>
      <c r="AB46" s="367"/>
      <c r="AC46" s="367"/>
      <c r="AD46" s="367"/>
      <c r="AE46" s="367"/>
      <c r="AF46" s="367"/>
      <c r="AG46" s="367"/>
      <c r="AH46" s="14"/>
      <c r="AI46" s="90"/>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c r="FG46" s="14"/>
      <c r="FH46" s="14"/>
      <c r="FI46" s="14"/>
      <c r="FJ46" s="14"/>
      <c r="FK46" s="14"/>
      <c r="FL46" s="14"/>
      <c r="FM46" s="14"/>
      <c r="FN46" s="14"/>
      <c r="FO46" s="14"/>
      <c r="FP46" s="14"/>
      <c r="FQ46" s="14"/>
      <c r="FR46" s="14"/>
      <c r="FS46" s="14"/>
      <c r="FT46" s="14"/>
      <c r="FU46" s="14"/>
      <c r="FV46" s="14"/>
      <c r="FW46" s="14"/>
      <c r="FX46" s="14"/>
      <c r="FY46" s="14"/>
      <c r="FZ46" s="14"/>
      <c r="GA46" s="14"/>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c r="HC46" s="14"/>
      <c r="HD46" s="14"/>
      <c r="HE46" s="14"/>
      <c r="HF46" s="14"/>
      <c r="HG46" s="14"/>
      <c r="HH46" s="14"/>
      <c r="HI46" s="14"/>
      <c r="HJ46" s="14"/>
      <c r="HK46" s="14"/>
      <c r="HL46" s="14"/>
      <c r="HM46" s="14"/>
      <c r="HN46" s="14"/>
      <c r="HO46" s="14"/>
      <c r="HP46" s="14"/>
      <c r="HQ46" s="14"/>
      <c r="HR46" s="14"/>
      <c r="HS46" s="14"/>
      <c r="HT46" s="14"/>
      <c r="HU46" s="14"/>
      <c r="HV46" s="14"/>
      <c r="HW46" s="14"/>
      <c r="HX46" s="14"/>
      <c r="HY46" s="14"/>
      <c r="HZ46" s="14"/>
      <c r="IA46" s="14"/>
      <c r="IB46" s="14"/>
      <c r="IC46" s="14"/>
      <c r="ID46" s="14"/>
      <c r="IE46" s="14"/>
      <c r="IF46" s="14"/>
      <c r="IG46" s="14"/>
      <c r="IH46" s="14"/>
      <c r="II46" s="14"/>
      <c r="IJ46" s="14"/>
      <c r="IK46" s="14"/>
      <c r="IL46" s="14"/>
      <c r="IM46" s="14"/>
      <c r="IN46" s="14"/>
      <c r="IO46" s="14"/>
      <c r="IP46" s="14"/>
      <c r="IQ46" s="14"/>
      <c r="IR46" s="14"/>
      <c r="IS46" s="14"/>
      <c r="IT46" s="14"/>
      <c r="IU46" s="14"/>
      <c r="IV46" s="14"/>
      <c r="IW46" s="14"/>
      <c r="IX46" s="14"/>
      <c r="IY46" s="14"/>
      <c r="IZ46" s="14"/>
      <c r="JA46" s="14"/>
      <c r="JB46" s="14"/>
      <c r="JC46" s="14"/>
      <c r="JD46" s="14"/>
      <c r="JE46" s="14"/>
      <c r="JF46" s="14"/>
      <c r="JG46" s="14"/>
      <c r="JH46" s="14"/>
      <c r="JI46" s="14"/>
      <c r="JJ46" s="14"/>
      <c r="JK46" s="14"/>
      <c r="JL46" s="14"/>
      <c r="JM46" s="14"/>
      <c r="JN46" s="14"/>
      <c r="JO46" s="14"/>
      <c r="JP46" s="14"/>
      <c r="JQ46" s="14"/>
      <c r="JR46" s="14"/>
      <c r="JS46" s="14"/>
      <c r="JT46" s="14"/>
      <c r="JU46" s="14"/>
      <c r="JV46" s="14"/>
      <c r="JW46" s="14"/>
      <c r="JX46" s="14"/>
      <c r="JY46" s="14"/>
      <c r="JZ46" s="14"/>
      <c r="KA46" s="14"/>
      <c r="KB46" s="14"/>
      <c r="KC46" s="14"/>
      <c r="KD46" s="14"/>
      <c r="KE46" s="14"/>
      <c r="KF46" s="14"/>
      <c r="KG46" s="14"/>
      <c r="KH46" s="14"/>
      <c r="KI46" s="14"/>
      <c r="KJ46" s="14"/>
      <c r="KK46" s="14"/>
      <c r="KL46" s="14"/>
      <c r="KM46" s="14"/>
      <c r="KN46" s="14"/>
      <c r="KO46" s="14"/>
      <c r="KP46" s="14"/>
      <c r="KQ46" s="14"/>
      <c r="KR46" s="14"/>
      <c r="KS46" s="14"/>
      <c r="KT46" s="14"/>
      <c r="KU46" s="14"/>
      <c r="KV46" s="14"/>
      <c r="KW46" s="14"/>
      <c r="KX46" s="14"/>
      <c r="KY46" s="14"/>
      <c r="KZ46" s="14"/>
      <c r="LA46" s="14"/>
      <c r="LB46" s="14"/>
      <c r="LC46" s="14"/>
      <c r="LD46" s="14"/>
      <c r="LE46" s="14"/>
      <c r="LF46" s="14"/>
      <c r="LG46" s="14"/>
      <c r="LH46" s="14"/>
      <c r="LI46" s="14"/>
      <c r="LJ46" s="14"/>
      <c r="LK46" s="14"/>
      <c r="LL46" s="14"/>
      <c r="LM46" s="14"/>
      <c r="LN46" s="14"/>
      <c r="LO46" s="14"/>
      <c r="LP46" s="14"/>
      <c r="LQ46" s="14"/>
      <c r="LR46" s="14"/>
      <c r="LS46" s="14"/>
      <c r="LT46" s="14"/>
      <c r="LU46" s="14"/>
      <c r="LV46" s="14"/>
      <c r="LW46" s="14"/>
      <c r="LX46" s="14"/>
      <c r="LY46" s="14"/>
      <c r="LZ46" s="14"/>
      <c r="MA46" s="14"/>
      <c r="MB46" s="14"/>
      <c r="MC46" s="14"/>
      <c r="MD46" s="14"/>
      <c r="ME46" s="14"/>
      <c r="MF46" s="14"/>
      <c r="MG46" s="14"/>
      <c r="MH46" s="14"/>
      <c r="MI46" s="14"/>
      <c r="MJ46" s="14"/>
      <c r="MK46" s="14"/>
      <c r="ML46" s="14"/>
      <c r="MM46" s="14"/>
      <c r="MN46" s="14"/>
      <c r="MO46" s="14"/>
      <c r="MP46" s="14"/>
      <c r="MQ46" s="14"/>
      <c r="MR46" s="14"/>
      <c r="MS46" s="14"/>
      <c r="MT46" s="14"/>
      <c r="MU46" s="14"/>
      <c r="MV46" s="14"/>
      <c r="MW46" s="14"/>
      <c r="MX46" s="14"/>
      <c r="MY46" s="14"/>
      <c r="MZ46" s="14"/>
      <c r="NA46" s="14"/>
      <c r="NB46" s="14"/>
      <c r="NC46" s="14"/>
      <c r="ND46" s="14"/>
      <c r="NE46" s="14"/>
      <c r="NF46" s="14"/>
      <c r="NG46" s="14"/>
      <c r="NH46" s="14"/>
      <c r="NI46" s="14"/>
      <c r="NJ46" s="14"/>
      <c r="NK46" s="14"/>
      <c r="NL46" s="14"/>
      <c r="NM46" s="14"/>
      <c r="NN46" s="14"/>
      <c r="NO46" s="14"/>
      <c r="NP46" s="14"/>
      <c r="NQ46" s="14"/>
      <c r="NR46" s="14"/>
      <c r="NS46" s="14"/>
      <c r="NT46" s="14"/>
      <c r="NU46" s="14"/>
      <c r="NV46" s="14"/>
      <c r="NW46" s="14"/>
      <c r="NX46" s="14"/>
      <c r="NY46" s="14"/>
      <c r="NZ46" s="14"/>
      <c r="OA46" s="14"/>
      <c r="OB46" s="14"/>
      <c r="OC46" s="14"/>
      <c r="OD46" s="14"/>
      <c r="OE46" s="14"/>
      <c r="OF46" s="14"/>
      <c r="OG46" s="14"/>
      <c r="OH46" s="14"/>
      <c r="OI46" s="14"/>
      <c r="OJ46" s="14"/>
      <c r="OK46" s="14"/>
      <c r="OL46" s="14"/>
      <c r="OM46" s="14"/>
      <c r="ON46" s="14"/>
      <c r="OO46" s="14"/>
      <c r="OP46" s="14"/>
      <c r="OQ46" s="14"/>
      <c r="OR46" s="14"/>
      <c r="OS46" s="14"/>
      <c r="OT46" s="14"/>
      <c r="OU46" s="14"/>
      <c r="OV46" s="14"/>
      <c r="OW46" s="14"/>
      <c r="OX46" s="14"/>
      <c r="OY46" s="14"/>
      <c r="OZ46" s="14"/>
      <c r="PA46" s="14"/>
      <c r="PB46" s="14"/>
      <c r="PC46" s="14"/>
      <c r="PD46" s="14"/>
      <c r="PE46" s="14"/>
      <c r="PF46" s="14"/>
      <c r="PG46" s="14"/>
      <c r="PH46" s="14"/>
      <c r="PI46" s="14"/>
      <c r="PJ46" s="14"/>
      <c r="PK46" s="14"/>
      <c r="PL46" s="14"/>
      <c r="PM46" s="14"/>
      <c r="PN46" s="14"/>
      <c r="PO46" s="14"/>
      <c r="PP46" s="14"/>
      <c r="PQ46" s="14"/>
      <c r="PR46" s="14"/>
      <c r="PS46" s="14"/>
      <c r="PT46" s="14"/>
      <c r="PU46" s="14"/>
      <c r="PV46" s="14"/>
      <c r="PW46" s="14"/>
      <c r="PX46" s="14"/>
      <c r="PY46" s="14"/>
      <c r="PZ46" s="14"/>
      <c r="QA46" s="14"/>
      <c r="QB46" s="14"/>
      <c r="QC46" s="14"/>
      <c r="QD46" s="14"/>
      <c r="QE46" s="14"/>
      <c r="QF46" s="14"/>
      <c r="QG46" s="14"/>
      <c r="QH46" s="14"/>
      <c r="QI46" s="14"/>
      <c r="QJ46" s="14"/>
      <c r="QK46" s="14"/>
      <c r="QL46" s="14"/>
      <c r="QM46" s="14"/>
      <c r="QN46" s="14"/>
      <c r="QO46" s="14"/>
      <c r="QP46" s="14"/>
      <c r="QQ46" s="14"/>
      <c r="QR46" s="14"/>
      <c r="QS46" s="14"/>
      <c r="QT46" s="14"/>
      <c r="QU46" s="14"/>
      <c r="QV46" s="14"/>
      <c r="QW46" s="14"/>
      <c r="QX46" s="14"/>
      <c r="QY46" s="14"/>
      <c r="QZ46" s="14"/>
      <c r="RA46" s="14"/>
      <c r="RB46" s="14"/>
      <c r="RC46" s="14"/>
      <c r="RD46" s="14"/>
      <c r="RE46" s="14"/>
      <c r="RF46" s="14"/>
      <c r="RG46" s="14"/>
      <c r="RH46" s="14"/>
      <c r="RI46" s="14"/>
      <c r="RJ46" s="14"/>
      <c r="RK46" s="14"/>
      <c r="RL46" s="14"/>
      <c r="RM46" s="14"/>
      <c r="RN46" s="14"/>
      <c r="RO46" s="14"/>
      <c r="RP46" s="14"/>
      <c r="RQ46" s="14"/>
      <c r="RR46" s="14"/>
      <c r="RS46" s="14"/>
      <c r="RT46" s="14"/>
      <c r="RU46" s="14"/>
      <c r="RV46" s="14"/>
      <c r="RW46" s="14"/>
      <c r="RX46" s="14"/>
      <c r="RY46" s="14"/>
      <c r="RZ46" s="14"/>
      <c r="SA46" s="14"/>
      <c r="SB46" s="14"/>
      <c r="SC46" s="14"/>
      <c r="SD46" s="14"/>
      <c r="SE46" s="14"/>
      <c r="SF46" s="14"/>
      <c r="SG46" s="14"/>
      <c r="SH46" s="14"/>
      <c r="SI46" s="14"/>
    </row>
    <row r="47" spans="1:503" ht="35.25" customHeight="1">
      <c r="A47" s="90"/>
      <c r="B47" s="14"/>
      <c r="C47" s="14"/>
      <c r="D47" s="102"/>
      <c r="E47" s="14"/>
      <c r="F47" s="5"/>
      <c r="G47" s="45"/>
      <c r="H47" s="45"/>
      <c r="I47" s="156"/>
      <c r="J47" s="156"/>
      <c r="K47" s="156"/>
      <c r="L47" s="301"/>
      <c r="M47" s="301"/>
      <c r="N47" s="301"/>
      <c r="O47" s="114"/>
      <c r="P47" s="107"/>
      <c r="Q47" s="107"/>
      <c r="R47" s="108"/>
      <c r="S47" s="109"/>
      <c r="T47" s="115"/>
      <c r="U47" s="14"/>
      <c r="V47" s="367"/>
      <c r="W47" s="367"/>
      <c r="X47" s="367"/>
      <c r="Y47" s="367"/>
      <c r="Z47" s="367"/>
      <c r="AA47" s="367"/>
      <c r="AB47" s="367"/>
      <c r="AC47" s="367"/>
      <c r="AD47" s="367"/>
      <c r="AE47" s="367"/>
      <c r="AF47" s="367"/>
      <c r="AG47" s="367"/>
      <c r="AH47" s="14"/>
      <c r="AI47" s="90"/>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c r="ID47" s="14"/>
      <c r="IE47" s="14"/>
      <c r="IF47" s="14"/>
      <c r="IG47" s="14"/>
      <c r="IH47" s="14"/>
      <c r="II47" s="14"/>
      <c r="IJ47" s="14"/>
      <c r="IK47" s="14"/>
      <c r="IL47" s="14"/>
      <c r="IM47" s="14"/>
      <c r="IN47" s="14"/>
      <c r="IO47" s="14"/>
      <c r="IP47" s="14"/>
      <c r="IQ47" s="14"/>
      <c r="IR47" s="14"/>
      <c r="IS47" s="14"/>
      <c r="IT47" s="14"/>
      <c r="IU47" s="14"/>
      <c r="IV47" s="14"/>
      <c r="IW47" s="14"/>
      <c r="IX47" s="14"/>
      <c r="IY47" s="14"/>
      <c r="IZ47" s="14"/>
      <c r="JA47" s="14"/>
      <c r="JB47" s="14"/>
      <c r="JC47" s="14"/>
      <c r="JD47" s="14"/>
      <c r="JE47" s="14"/>
      <c r="JF47" s="14"/>
      <c r="JG47" s="14"/>
      <c r="JH47" s="14"/>
      <c r="JI47" s="14"/>
      <c r="JJ47" s="14"/>
      <c r="JK47" s="14"/>
      <c r="JL47" s="14"/>
      <c r="JM47" s="14"/>
      <c r="JN47" s="14"/>
      <c r="JO47" s="14"/>
      <c r="JP47" s="14"/>
      <c r="JQ47" s="14"/>
      <c r="JR47" s="14"/>
      <c r="JS47" s="14"/>
      <c r="JT47" s="14"/>
      <c r="JU47" s="14"/>
      <c r="JV47" s="14"/>
      <c r="JW47" s="14"/>
      <c r="JX47" s="14"/>
      <c r="JY47" s="14"/>
      <c r="JZ47" s="14"/>
      <c r="KA47" s="14"/>
      <c r="KB47" s="14"/>
      <c r="KC47" s="14"/>
      <c r="KD47" s="14"/>
      <c r="KE47" s="14"/>
      <c r="KF47" s="14"/>
      <c r="KG47" s="14"/>
      <c r="KH47" s="14"/>
      <c r="KI47" s="14"/>
      <c r="KJ47" s="14"/>
      <c r="KK47" s="14"/>
      <c r="KL47" s="14"/>
      <c r="KM47" s="14"/>
      <c r="KN47" s="14"/>
      <c r="KO47" s="14"/>
      <c r="KP47" s="14"/>
      <c r="KQ47" s="14"/>
      <c r="KR47" s="14"/>
      <c r="KS47" s="14"/>
      <c r="KT47" s="14"/>
      <c r="KU47" s="14"/>
      <c r="KV47" s="14"/>
      <c r="KW47" s="14"/>
      <c r="KX47" s="14"/>
      <c r="KY47" s="14"/>
      <c r="KZ47" s="14"/>
      <c r="LA47" s="14"/>
      <c r="LB47" s="14"/>
    </row>
    <row r="48" spans="1:503" ht="35.25" customHeight="1">
      <c r="A48" s="90"/>
      <c r="B48" s="14"/>
      <c r="C48" s="14"/>
      <c r="D48" s="102"/>
      <c r="E48" s="14"/>
      <c r="F48" s="5"/>
      <c r="G48" s="45"/>
      <c r="H48" s="45"/>
      <c r="I48" s="156"/>
      <c r="J48" s="156"/>
      <c r="K48" s="156"/>
      <c r="L48" s="301"/>
      <c r="M48" s="301"/>
      <c r="N48" s="301"/>
      <c r="O48" s="114"/>
      <c r="P48" s="107"/>
      <c r="Q48" s="107"/>
      <c r="R48" s="108"/>
      <c r="S48" s="109"/>
      <c r="T48" s="115"/>
      <c r="U48" s="14"/>
      <c r="V48" s="367"/>
      <c r="W48" s="367"/>
      <c r="X48" s="367"/>
      <c r="Y48" s="367"/>
      <c r="Z48" s="367"/>
      <c r="AA48" s="367"/>
      <c r="AB48" s="367"/>
      <c r="AC48" s="367"/>
      <c r="AD48" s="367"/>
      <c r="AE48" s="367"/>
      <c r="AF48" s="367"/>
      <c r="AG48" s="367"/>
      <c r="AH48" s="14"/>
      <c r="AI48" s="90"/>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c r="EC48" s="14"/>
      <c r="ED48" s="14"/>
      <c r="EE48" s="14"/>
      <c r="EF48" s="14"/>
      <c r="EG48" s="14"/>
      <c r="EH48" s="14"/>
      <c r="EI48" s="14"/>
      <c r="EJ48" s="14"/>
      <c r="EK48" s="14"/>
      <c r="EL48" s="14"/>
      <c r="EM48" s="14"/>
      <c r="EN48" s="14"/>
      <c r="EO48" s="14"/>
      <c r="EP48" s="14"/>
      <c r="EQ48" s="14"/>
      <c r="ER48" s="14"/>
      <c r="ES48" s="14"/>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c r="FR48" s="14"/>
      <c r="FS48" s="14"/>
      <c r="FT48" s="14"/>
      <c r="FU48" s="14"/>
      <c r="FV48" s="14"/>
      <c r="FW48" s="14"/>
      <c r="FX48" s="14"/>
      <c r="FY48" s="14"/>
      <c r="FZ48" s="14"/>
      <c r="GA48" s="14"/>
      <c r="GB48" s="14"/>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c r="HC48" s="14"/>
      <c r="HD48" s="14"/>
      <c r="HE48" s="14"/>
      <c r="HF48" s="14"/>
      <c r="HG48" s="14"/>
      <c r="HH48" s="14"/>
      <c r="HI48" s="14"/>
      <c r="HJ48" s="14"/>
      <c r="HK48" s="14"/>
      <c r="HL48" s="14"/>
      <c r="HM48" s="14"/>
      <c r="HN48" s="14"/>
      <c r="HO48" s="14"/>
      <c r="HP48" s="14"/>
      <c r="HQ48" s="14"/>
      <c r="HR48" s="14"/>
      <c r="HS48" s="14"/>
      <c r="HT48" s="14"/>
      <c r="HU48" s="14"/>
      <c r="HV48" s="14"/>
      <c r="HW48" s="14"/>
      <c r="HX48" s="14"/>
      <c r="HY48" s="14"/>
      <c r="HZ48" s="14"/>
      <c r="IA48" s="14"/>
      <c r="IB48" s="14"/>
      <c r="IC48" s="14"/>
      <c r="ID48" s="14"/>
      <c r="IE48" s="14"/>
      <c r="IF48" s="14"/>
      <c r="IG48" s="14"/>
      <c r="IH48" s="14"/>
      <c r="II48" s="14"/>
      <c r="IJ48" s="14"/>
      <c r="IK48" s="14"/>
      <c r="IL48" s="14"/>
      <c r="IM48" s="14"/>
      <c r="IN48" s="14"/>
      <c r="IO48" s="14"/>
      <c r="IP48" s="14"/>
      <c r="IQ48" s="14"/>
      <c r="IR48" s="14"/>
      <c r="IS48" s="14"/>
      <c r="IT48" s="14"/>
      <c r="IU48" s="14"/>
      <c r="IV48" s="14"/>
      <c r="IW48" s="14"/>
      <c r="IX48" s="14"/>
      <c r="IY48" s="14"/>
      <c r="IZ48" s="14"/>
      <c r="JA48" s="14"/>
      <c r="JB48" s="14"/>
      <c r="JC48" s="14"/>
      <c r="JD48" s="14"/>
      <c r="JE48" s="14"/>
      <c r="JF48" s="14"/>
      <c r="JG48" s="14"/>
      <c r="JH48" s="14"/>
      <c r="JI48" s="14"/>
      <c r="JJ48" s="14"/>
      <c r="JK48" s="14"/>
      <c r="JL48" s="14"/>
      <c r="JM48" s="14"/>
      <c r="JN48" s="14"/>
      <c r="JO48" s="14"/>
      <c r="JP48" s="14"/>
      <c r="JQ48" s="14"/>
      <c r="JR48" s="14"/>
      <c r="JS48" s="14"/>
      <c r="JT48" s="14"/>
      <c r="JU48" s="14"/>
      <c r="JV48" s="14"/>
      <c r="JW48" s="14"/>
      <c r="JX48" s="14"/>
      <c r="JY48" s="14"/>
      <c r="JZ48" s="14"/>
      <c r="KA48" s="14"/>
      <c r="KB48" s="14"/>
      <c r="KC48" s="14"/>
      <c r="KD48" s="14"/>
      <c r="KE48" s="14"/>
      <c r="KF48" s="14"/>
      <c r="KG48" s="14"/>
      <c r="KH48" s="14"/>
      <c r="KI48" s="14"/>
      <c r="KJ48" s="14"/>
      <c r="KK48" s="14"/>
      <c r="KL48" s="14"/>
      <c r="KM48" s="14"/>
      <c r="KN48" s="14"/>
      <c r="KO48" s="14"/>
      <c r="KP48" s="14"/>
      <c r="KQ48" s="14"/>
      <c r="KR48" s="14"/>
      <c r="KS48" s="14"/>
      <c r="KT48" s="14"/>
      <c r="KU48" s="14"/>
      <c r="KV48" s="14"/>
      <c r="KW48" s="14"/>
      <c r="KX48" s="14"/>
      <c r="KY48" s="14"/>
      <c r="KZ48" s="14"/>
      <c r="LA48" s="14"/>
      <c r="LB48" s="14"/>
    </row>
    <row r="49" spans="1:314" ht="35.25" customHeight="1">
      <c r="A49" s="90"/>
      <c r="B49" s="14"/>
      <c r="C49" s="14"/>
      <c r="D49" s="102"/>
      <c r="E49" s="14"/>
      <c r="F49" s="5"/>
      <c r="G49" s="45"/>
      <c r="H49" s="45"/>
      <c r="I49" s="156"/>
      <c r="J49" s="156"/>
      <c r="K49" s="156"/>
      <c r="L49" s="301"/>
      <c r="M49" s="301"/>
      <c r="N49" s="301"/>
      <c r="O49" s="114"/>
      <c r="P49" s="107"/>
      <c r="Q49" s="107"/>
      <c r="R49" s="108"/>
      <c r="S49" s="109"/>
      <c r="T49" s="115"/>
      <c r="U49" s="14"/>
      <c r="V49" s="367"/>
      <c r="W49" s="367"/>
      <c r="X49" s="367"/>
      <c r="Y49" s="367"/>
      <c r="Z49" s="367"/>
      <c r="AA49" s="367"/>
      <c r="AB49" s="367"/>
      <c r="AC49" s="367"/>
      <c r="AD49" s="367"/>
      <c r="AE49" s="367"/>
      <c r="AF49" s="367"/>
      <c r="AG49" s="367"/>
      <c r="AH49" s="14"/>
      <c r="AI49" s="90"/>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c r="IW49" s="14"/>
      <c r="IX49" s="14"/>
      <c r="IY49" s="14"/>
      <c r="IZ49" s="14"/>
      <c r="JA49" s="14"/>
      <c r="JB49" s="14"/>
      <c r="JC49" s="14"/>
      <c r="JD49" s="14"/>
      <c r="JE49" s="14"/>
      <c r="JF49" s="14"/>
      <c r="JG49" s="14"/>
      <c r="JH49" s="14"/>
      <c r="JI49" s="14"/>
      <c r="JJ49" s="14"/>
      <c r="JK49" s="14"/>
      <c r="JL49" s="14"/>
      <c r="JM49" s="14"/>
      <c r="JN49" s="14"/>
      <c r="JO49" s="14"/>
      <c r="JP49" s="14"/>
      <c r="JQ49" s="14"/>
      <c r="JR49" s="14"/>
      <c r="JS49" s="14"/>
      <c r="JT49" s="14"/>
      <c r="JU49" s="14"/>
      <c r="JV49" s="14"/>
      <c r="JW49" s="14"/>
      <c r="JX49" s="14"/>
      <c r="JY49" s="14"/>
      <c r="JZ49" s="14"/>
      <c r="KA49" s="14"/>
      <c r="KB49" s="14"/>
      <c r="KC49" s="14"/>
      <c r="KD49" s="14"/>
      <c r="KE49" s="14"/>
      <c r="KF49" s="14"/>
      <c r="KG49" s="14"/>
      <c r="KH49" s="14"/>
      <c r="KI49" s="14"/>
      <c r="KJ49" s="14"/>
      <c r="KK49" s="14"/>
      <c r="KL49" s="14"/>
      <c r="KM49" s="14"/>
      <c r="KN49" s="14"/>
      <c r="KO49" s="14"/>
      <c r="KP49" s="14"/>
      <c r="KQ49" s="14"/>
      <c r="KR49" s="14"/>
      <c r="KS49" s="14"/>
      <c r="KT49" s="14"/>
      <c r="KU49" s="14"/>
      <c r="KV49" s="14"/>
      <c r="KW49" s="14"/>
      <c r="KX49" s="14"/>
      <c r="KY49" s="14"/>
      <c r="KZ49" s="14"/>
      <c r="LA49" s="14"/>
      <c r="LB49" s="14"/>
    </row>
    <row r="50" spans="1:314" ht="35.25" customHeight="1">
      <c r="A50" s="90"/>
      <c r="B50" s="14"/>
      <c r="C50" s="14"/>
      <c r="D50" s="102"/>
      <c r="E50" s="14"/>
      <c r="F50" s="5"/>
      <c r="G50" s="45"/>
      <c r="H50" s="45"/>
      <c r="I50" s="156"/>
      <c r="J50" s="156"/>
      <c r="K50" s="156"/>
      <c r="L50" s="301"/>
      <c r="M50" s="301"/>
      <c r="N50" s="301"/>
      <c r="O50" s="114"/>
      <c r="P50" s="107"/>
      <c r="Q50" s="107"/>
      <c r="R50" s="108"/>
      <c r="S50" s="109"/>
      <c r="T50" s="115"/>
      <c r="U50" s="14"/>
      <c r="V50" s="367"/>
      <c r="W50" s="367"/>
      <c r="X50" s="367"/>
      <c r="Y50" s="367"/>
      <c r="Z50" s="367"/>
      <c r="AA50" s="367"/>
      <c r="AB50" s="367"/>
      <c r="AC50" s="367"/>
      <c r="AD50" s="367"/>
      <c r="AE50" s="367"/>
      <c r="AF50" s="367"/>
      <c r="AG50" s="367"/>
      <c r="AH50" s="14"/>
      <c r="AI50" s="90"/>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14"/>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14"/>
      <c r="KM50" s="14"/>
      <c r="KN50" s="14"/>
      <c r="KO50" s="14"/>
      <c r="KP50" s="14"/>
      <c r="KQ50" s="14"/>
      <c r="KR50" s="14"/>
      <c r="KS50" s="14"/>
      <c r="KT50" s="14"/>
      <c r="KU50" s="14"/>
      <c r="KV50" s="14"/>
      <c r="KW50" s="14"/>
      <c r="KX50" s="14"/>
      <c r="KY50" s="14"/>
      <c r="KZ50" s="14"/>
      <c r="LA50" s="14"/>
      <c r="LB50" s="14"/>
    </row>
    <row r="51" spans="1:314" ht="35.25" customHeight="1">
      <c r="A51" s="90"/>
      <c r="B51" s="14"/>
      <c r="C51" s="14"/>
      <c r="D51" s="102"/>
      <c r="E51" s="14"/>
      <c r="F51" s="5"/>
      <c r="G51" s="45"/>
      <c r="H51" s="45"/>
      <c r="I51" s="156"/>
      <c r="J51" s="156"/>
      <c r="K51" s="156"/>
      <c r="L51" s="301"/>
      <c r="M51" s="301"/>
      <c r="N51" s="301"/>
      <c r="O51" s="114"/>
      <c r="P51" s="107"/>
      <c r="Q51" s="107"/>
      <c r="R51" s="108"/>
      <c r="S51" s="109"/>
      <c r="T51" s="115"/>
      <c r="U51" s="14"/>
      <c r="V51" s="298"/>
      <c r="W51" s="298"/>
      <c r="X51" s="298"/>
      <c r="Y51" s="298"/>
      <c r="Z51" s="298"/>
      <c r="AA51" s="298"/>
      <c r="AB51" s="298"/>
      <c r="AC51" s="298"/>
      <c r="AD51" s="298"/>
      <c r="AE51" s="298"/>
      <c r="AF51" s="298"/>
      <c r="AG51" s="298"/>
      <c r="AH51" s="14"/>
      <c r="AI51" s="90"/>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c r="IW51" s="14"/>
      <c r="IX51" s="14"/>
      <c r="IY51" s="14"/>
      <c r="IZ51" s="14"/>
      <c r="JA51" s="14"/>
      <c r="JB51" s="14"/>
      <c r="JC51" s="14"/>
      <c r="JD51" s="14"/>
      <c r="JE51" s="14"/>
      <c r="JF51" s="14"/>
      <c r="JG51" s="14"/>
      <c r="JH51" s="14"/>
      <c r="JI51" s="14"/>
      <c r="JJ51" s="14"/>
      <c r="JK51" s="14"/>
      <c r="JL51" s="14"/>
      <c r="JM51" s="14"/>
      <c r="JN51" s="14"/>
      <c r="JO51" s="14"/>
      <c r="JP51" s="14"/>
      <c r="JQ51" s="14"/>
      <c r="JR51" s="14"/>
      <c r="JS51" s="14"/>
      <c r="JT51" s="14"/>
      <c r="JU51" s="14"/>
      <c r="JV51" s="14"/>
      <c r="JW51" s="14"/>
      <c r="JX51" s="14"/>
      <c r="JY51" s="14"/>
      <c r="JZ51" s="14"/>
      <c r="KA51" s="14"/>
      <c r="KB51" s="14"/>
      <c r="KC51" s="14"/>
      <c r="KD51" s="14"/>
      <c r="KE51" s="14"/>
      <c r="KF51" s="14"/>
      <c r="KG51" s="14"/>
      <c r="KH51" s="14"/>
      <c r="KI51" s="14"/>
      <c r="KJ51" s="14"/>
      <c r="KK51" s="14"/>
      <c r="KL51" s="14"/>
      <c r="KM51" s="14"/>
      <c r="KN51" s="14"/>
      <c r="KO51" s="14"/>
      <c r="KP51" s="14"/>
      <c r="KQ51" s="14"/>
      <c r="KR51" s="14"/>
      <c r="KS51" s="14"/>
      <c r="KT51" s="14"/>
      <c r="KU51" s="14"/>
      <c r="KV51" s="14"/>
      <c r="KW51" s="14"/>
      <c r="KX51" s="14"/>
      <c r="KY51" s="14"/>
      <c r="KZ51" s="14"/>
      <c r="LA51" s="14"/>
      <c r="LB51" s="14"/>
    </row>
    <row r="52" spans="1:314" s="9" customFormat="1" ht="31.95" customHeight="1">
      <c r="A52" s="90"/>
      <c r="B52" s="14"/>
      <c r="C52" s="14"/>
      <c r="D52" s="102"/>
      <c r="E52" s="14"/>
      <c r="F52" s="5"/>
      <c r="G52" s="45"/>
      <c r="H52" s="45"/>
      <c r="I52" s="156"/>
      <c r="J52" s="156"/>
      <c r="K52" s="156"/>
      <c r="L52" s="301"/>
      <c r="M52" s="301"/>
      <c r="N52" s="301"/>
      <c r="O52" s="118"/>
      <c r="P52" s="111"/>
      <c r="Q52" s="111"/>
      <c r="R52" s="112"/>
      <c r="S52" s="113"/>
      <c r="T52" s="119"/>
      <c r="U52" s="14"/>
      <c r="V52" s="14"/>
      <c r="W52" s="14"/>
      <c r="X52" s="14"/>
      <c r="Y52" s="14"/>
      <c r="Z52" s="14"/>
      <c r="AA52" s="14"/>
      <c r="AB52" s="14"/>
      <c r="AC52" s="14"/>
      <c r="AD52" s="14"/>
      <c r="AE52" s="14"/>
      <c r="AF52" s="14"/>
      <c r="AG52" s="14"/>
      <c r="AH52" s="14"/>
      <c r="AI52" s="85"/>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c r="IW52" s="14"/>
      <c r="IX52" s="14"/>
      <c r="IY52" s="14"/>
      <c r="IZ52" s="14"/>
      <c r="JA52" s="14"/>
      <c r="JB52" s="14"/>
      <c r="JC52" s="14"/>
      <c r="JD52" s="14"/>
      <c r="JE52" s="14"/>
      <c r="JF52" s="14"/>
      <c r="JG52" s="14"/>
      <c r="JH52" s="14"/>
      <c r="JI52" s="14"/>
      <c r="JJ52" s="14"/>
      <c r="JK52" s="14"/>
      <c r="JL52" s="14"/>
      <c r="JM52" s="14"/>
      <c r="JN52" s="14"/>
      <c r="JO52" s="14"/>
      <c r="JP52" s="14"/>
      <c r="JQ52" s="14"/>
      <c r="JR52" s="14"/>
      <c r="JS52" s="14"/>
      <c r="JT52" s="14"/>
      <c r="JU52" s="14"/>
      <c r="JV52" s="14"/>
      <c r="JW52" s="14"/>
      <c r="JX52" s="14"/>
      <c r="JY52" s="14"/>
      <c r="JZ52" s="14"/>
      <c r="KA52" s="14"/>
      <c r="KB52" s="14"/>
      <c r="KC52" s="14"/>
      <c r="KD52" s="14"/>
      <c r="KE52" s="14"/>
      <c r="KF52" s="14"/>
      <c r="KG52" s="14"/>
      <c r="KH52" s="14"/>
      <c r="KI52" s="14"/>
      <c r="KJ52" s="14"/>
      <c r="KK52" s="14"/>
      <c r="KL52" s="14"/>
      <c r="KM52" s="14"/>
      <c r="KN52" s="14"/>
      <c r="KO52" s="14"/>
      <c r="KP52" s="14"/>
      <c r="KQ52" s="14"/>
      <c r="KR52" s="14"/>
      <c r="KS52" s="14"/>
      <c r="KT52" s="14"/>
      <c r="KU52" s="14"/>
      <c r="KV52" s="14"/>
      <c r="KW52" s="14"/>
      <c r="KX52" s="14"/>
      <c r="KY52" s="14"/>
      <c r="KZ52" s="14"/>
      <c r="LA52" s="14"/>
      <c r="LB52" s="14"/>
    </row>
    <row r="53" spans="1:314" s="9" customFormat="1" ht="208.95" customHeight="1">
      <c r="A53" s="85"/>
      <c r="B53" s="85"/>
      <c r="C53" s="85"/>
      <c r="D53" s="85"/>
      <c r="E53" s="85"/>
      <c r="F53" s="85"/>
      <c r="G53" s="85"/>
      <c r="H53" s="85"/>
      <c r="I53" s="85"/>
      <c r="J53" s="85"/>
      <c r="K53" s="85"/>
      <c r="L53" s="307"/>
      <c r="M53" s="307"/>
      <c r="N53" s="307"/>
      <c r="O53" s="85"/>
      <c r="P53" s="85"/>
      <c r="Q53" s="85"/>
      <c r="R53" s="85"/>
      <c r="S53" s="85"/>
      <c r="T53" s="85"/>
      <c r="U53" s="85"/>
      <c r="V53" s="85"/>
      <c r="W53" s="85"/>
      <c r="X53" s="85"/>
      <c r="Y53" s="85"/>
      <c r="Z53" s="85"/>
      <c r="AA53" s="85"/>
      <c r="AB53" s="85"/>
      <c r="AC53" s="85"/>
      <c r="AD53" s="85"/>
      <c r="AE53" s="85"/>
      <c r="AF53" s="85"/>
      <c r="AG53" s="85"/>
      <c r="AH53" s="85"/>
      <c r="AI53" s="85"/>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c r="IW53" s="14"/>
      <c r="IX53" s="14"/>
      <c r="IY53" s="14"/>
      <c r="IZ53" s="14"/>
      <c r="JA53" s="14"/>
      <c r="JB53" s="14"/>
      <c r="JC53" s="14"/>
      <c r="JD53" s="14"/>
      <c r="JE53" s="14"/>
      <c r="JF53" s="14"/>
      <c r="JG53" s="14"/>
      <c r="JH53" s="14"/>
      <c r="JI53" s="14"/>
      <c r="JJ53" s="14"/>
      <c r="JK53" s="14"/>
      <c r="JL53" s="14"/>
      <c r="JM53" s="14"/>
      <c r="JN53" s="14"/>
      <c r="JO53" s="14"/>
      <c r="JP53" s="14"/>
      <c r="JQ53" s="14"/>
      <c r="JR53" s="14"/>
      <c r="JS53" s="14"/>
      <c r="JT53" s="14"/>
      <c r="JU53" s="14"/>
      <c r="JV53" s="14"/>
      <c r="JW53" s="14"/>
      <c r="JX53" s="14"/>
      <c r="JY53" s="14"/>
      <c r="JZ53" s="14"/>
      <c r="KA53" s="14"/>
      <c r="KB53" s="14"/>
      <c r="KC53" s="14"/>
      <c r="KD53" s="14"/>
      <c r="KE53" s="14"/>
      <c r="KF53" s="14"/>
      <c r="KG53" s="14"/>
      <c r="KH53" s="14"/>
      <c r="KI53" s="14"/>
      <c r="KJ53" s="14"/>
      <c r="KK53" s="14"/>
      <c r="KL53" s="14"/>
      <c r="KM53" s="14"/>
      <c r="KN53" s="14"/>
      <c r="KO53" s="14"/>
      <c r="KP53" s="14"/>
      <c r="KQ53" s="14"/>
      <c r="KR53" s="14"/>
      <c r="KS53" s="14"/>
      <c r="KT53" s="14"/>
      <c r="KU53" s="14"/>
      <c r="KV53" s="14"/>
      <c r="KW53" s="14"/>
      <c r="KX53" s="14"/>
      <c r="KY53" s="14"/>
      <c r="KZ53" s="14"/>
      <c r="LA53" s="14"/>
      <c r="LB53" s="14"/>
    </row>
    <row r="54" spans="1:314" s="9" customFormat="1">
      <c r="F54" s="16"/>
      <c r="G54" s="16"/>
      <c r="H54" s="16"/>
      <c r="O54" s="46"/>
      <c r="P54" s="47"/>
      <c r="Q54" s="48"/>
      <c r="R54" s="49"/>
      <c r="S54" s="42"/>
      <c r="T54" s="42"/>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c r="IW54" s="14"/>
      <c r="IX54" s="14"/>
      <c r="IY54" s="14"/>
      <c r="IZ54" s="14"/>
      <c r="JA54" s="14"/>
      <c r="JB54" s="14"/>
      <c r="JC54" s="14"/>
      <c r="JD54" s="14"/>
      <c r="JE54" s="14"/>
      <c r="JF54" s="14"/>
      <c r="JG54" s="14"/>
      <c r="JH54" s="14"/>
      <c r="JI54" s="14"/>
      <c r="JJ54" s="14"/>
      <c r="JK54" s="14"/>
      <c r="JL54" s="14"/>
      <c r="JM54" s="14"/>
      <c r="JN54" s="14"/>
      <c r="JO54" s="14"/>
      <c r="JP54" s="14"/>
      <c r="JQ54" s="14"/>
      <c r="JR54" s="14"/>
      <c r="JS54" s="14"/>
      <c r="JT54" s="14"/>
      <c r="JU54" s="14"/>
      <c r="JV54" s="14"/>
      <c r="JW54" s="14"/>
      <c r="JX54" s="14"/>
      <c r="JY54" s="14"/>
      <c r="JZ54" s="14"/>
      <c r="KA54" s="14"/>
      <c r="KB54" s="14"/>
      <c r="KC54" s="14"/>
      <c r="KD54" s="14"/>
      <c r="KE54" s="14"/>
      <c r="KF54" s="14"/>
      <c r="KG54" s="14"/>
      <c r="KH54" s="14"/>
      <c r="KI54" s="14"/>
      <c r="KJ54" s="14"/>
      <c r="KK54" s="14"/>
      <c r="KL54" s="14"/>
      <c r="KM54" s="14"/>
      <c r="KN54" s="14"/>
      <c r="KO54" s="14"/>
      <c r="KP54" s="14"/>
      <c r="KQ54" s="14"/>
      <c r="KR54" s="14"/>
      <c r="KS54" s="14"/>
      <c r="KT54" s="14"/>
      <c r="KU54" s="14"/>
      <c r="KV54" s="14"/>
      <c r="KW54" s="14"/>
      <c r="KX54" s="14"/>
      <c r="KY54" s="14"/>
      <c r="KZ54" s="14"/>
      <c r="LA54" s="14"/>
      <c r="LB54" s="14"/>
    </row>
    <row r="55" spans="1:314" s="9" customFormat="1">
      <c r="F55" s="16"/>
      <c r="G55" s="16"/>
      <c r="H55" s="16"/>
      <c r="O55" s="46"/>
      <c r="P55" s="47"/>
      <c r="Q55" s="48"/>
      <c r="R55" s="49"/>
      <c r="S55" s="42"/>
      <c r="T55" s="42"/>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c r="IW55" s="14"/>
      <c r="IX55" s="14"/>
      <c r="IY55" s="14"/>
      <c r="IZ55" s="14"/>
      <c r="JA55" s="14"/>
      <c r="JB55" s="14"/>
      <c r="JC55" s="14"/>
      <c r="JD55" s="14"/>
      <c r="JE55" s="14"/>
      <c r="JF55" s="14"/>
      <c r="JG55" s="14"/>
      <c r="JH55" s="14"/>
      <c r="JI55" s="14"/>
      <c r="JJ55" s="14"/>
      <c r="JK55" s="14"/>
      <c r="JL55" s="14"/>
      <c r="JM55" s="14"/>
      <c r="JN55" s="14"/>
      <c r="JO55" s="14"/>
      <c r="JP55" s="14"/>
      <c r="JQ55" s="14"/>
      <c r="JR55" s="14"/>
      <c r="JS55" s="14"/>
      <c r="JT55" s="14"/>
      <c r="JU55" s="14"/>
      <c r="JV55" s="14"/>
      <c r="JW55" s="14"/>
      <c r="JX55" s="14"/>
      <c r="JY55" s="14"/>
      <c r="JZ55" s="14"/>
      <c r="KA55" s="14"/>
      <c r="KB55" s="14"/>
      <c r="KC55" s="14"/>
      <c r="KD55" s="14"/>
      <c r="KE55" s="14"/>
      <c r="KF55" s="14"/>
      <c r="KG55" s="14"/>
      <c r="KH55" s="14"/>
      <c r="KI55" s="14"/>
      <c r="KJ55" s="14"/>
      <c r="KK55" s="14"/>
      <c r="KL55" s="14"/>
      <c r="KM55" s="14"/>
      <c r="KN55" s="14"/>
      <c r="KO55" s="14"/>
      <c r="KP55" s="14"/>
      <c r="KQ55" s="14"/>
      <c r="KR55" s="14"/>
      <c r="KS55" s="14"/>
      <c r="KT55" s="14"/>
      <c r="KU55" s="14"/>
      <c r="KV55" s="14"/>
      <c r="KW55" s="14"/>
      <c r="KX55" s="14"/>
      <c r="KY55" s="14"/>
      <c r="KZ55" s="14"/>
      <c r="LA55" s="14"/>
      <c r="LB55" s="14"/>
    </row>
    <row r="56" spans="1:314" s="9" customFormat="1">
      <c r="F56" s="16"/>
      <c r="G56" s="16"/>
      <c r="H56" s="16"/>
      <c r="O56" s="46"/>
      <c r="P56" s="47"/>
      <c r="Q56" s="48"/>
      <c r="R56" s="49"/>
      <c r="S56" s="42"/>
      <c r="T56" s="42"/>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c r="FN56" s="14"/>
      <c r="FO56" s="14"/>
      <c r="FP56" s="14"/>
      <c r="FQ56" s="14"/>
      <c r="FR56" s="14"/>
      <c r="FS56" s="14"/>
      <c r="FT56" s="14"/>
      <c r="FU56" s="14"/>
      <c r="FV56" s="14"/>
      <c r="FW56" s="14"/>
      <c r="FX56" s="14"/>
      <c r="FY56" s="14"/>
      <c r="FZ56" s="14"/>
      <c r="GA56" s="14"/>
      <c r="GB56" s="14"/>
      <c r="GC56" s="14"/>
      <c r="GD56" s="14"/>
      <c r="GE56" s="14"/>
      <c r="GF56" s="14"/>
      <c r="GG56" s="14"/>
      <c r="GH56" s="14"/>
      <c r="GI56" s="14"/>
      <c r="GJ56" s="14"/>
      <c r="GK56" s="14"/>
      <c r="GL56" s="14"/>
      <c r="GM56" s="14"/>
      <c r="GN56" s="14"/>
      <c r="GO56" s="14"/>
      <c r="GP56" s="14"/>
      <c r="GQ56" s="14"/>
      <c r="GR56" s="14"/>
      <c r="GS56" s="14"/>
      <c r="GT56" s="14"/>
      <c r="GU56" s="14"/>
      <c r="GV56" s="14"/>
      <c r="GW56" s="14"/>
      <c r="GX56" s="14"/>
      <c r="GY56" s="14"/>
      <c r="GZ56" s="14"/>
      <c r="HA56" s="14"/>
      <c r="HB56" s="14"/>
      <c r="HC56" s="14"/>
      <c r="HD56" s="14"/>
      <c r="HE56" s="14"/>
      <c r="HF56" s="14"/>
      <c r="HG56" s="14"/>
      <c r="HH56" s="14"/>
      <c r="HI56" s="14"/>
      <c r="HJ56" s="14"/>
      <c r="HK56" s="14"/>
      <c r="HL56" s="14"/>
      <c r="HM56" s="14"/>
      <c r="HN56" s="14"/>
      <c r="HO56" s="14"/>
      <c r="HP56" s="14"/>
      <c r="HQ56" s="14"/>
      <c r="HR56" s="14"/>
      <c r="HS56" s="14"/>
      <c r="HT56" s="14"/>
      <c r="HU56" s="14"/>
      <c r="HV56" s="14"/>
      <c r="HW56" s="14"/>
      <c r="HX56" s="14"/>
      <c r="HY56" s="14"/>
      <c r="HZ56" s="14"/>
      <c r="IA56" s="14"/>
      <c r="IB56" s="14"/>
      <c r="IC56" s="14"/>
      <c r="ID56" s="14"/>
      <c r="IE56" s="14"/>
      <c r="IF56" s="14"/>
      <c r="IG56" s="14"/>
      <c r="IH56" s="14"/>
      <c r="II56" s="14"/>
      <c r="IJ56" s="14"/>
      <c r="IK56" s="14"/>
      <c r="IL56" s="14"/>
      <c r="IM56" s="14"/>
      <c r="IN56" s="14"/>
      <c r="IO56" s="14"/>
      <c r="IP56" s="14"/>
      <c r="IQ56" s="14"/>
      <c r="IR56" s="14"/>
      <c r="IS56" s="14"/>
      <c r="IT56" s="14"/>
      <c r="IU56" s="14"/>
      <c r="IV56" s="14"/>
      <c r="IW56" s="14"/>
      <c r="IX56" s="14"/>
      <c r="IY56" s="14"/>
      <c r="IZ56" s="14"/>
      <c r="JA56" s="14"/>
      <c r="JB56" s="14"/>
      <c r="JC56" s="14"/>
      <c r="JD56" s="14"/>
      <c r="JE56" s="14"/>
      <c r="JF56" s="14"/>
      <c r="JG56" s="14"/>
      <c r="JH56" s="14"/>
      <c r="JI56" s="14"/>
      <c r="JJ56" s="14"/>
      <c r="JK56" s="14"/>
      <c r="JL56" s="14"/>
      <c r="JM56" s="14"/>
      <c r="JN56" s="14"/>
      <c r="JO56" s="14"/>
      <c r="JP56" s="14"/>
      <c r="JQ56" s="14"/>
      <c r="JR56" s="14"/>
      <c r="JS56" s="14"/>
      <c r="JT56" s="14"/>
      <c r="JU56" s="14"/>
      <c r="JV56" s="14"/>
      <c r="JW56" s="14"/>
      <c r="JX56" s="14"/>
      <c r="JY56" s="14"/>
      <c r="JZ56" s="14"/>
      <c r="KA56" s="14"/>
      <c r="KB56" s="14"/>
      <c r="KC56" s="14"/>
      <c r="KD56" s="14"/>
      <c r="KE56" s="14"/>
      <c r="KF56" s="14"/>
      <c r="KG56" s="14"/>
      <c r="KH56" s="14"/>
      <c r="KI56" s="14"/>
      <c r="KJ56" s="14"/>
      <c r="KK56" s="14"/>
      <c r="KL56" s="14"/>
      <c r="KM56" s="14"/>
      <c r="KN56" s="14"/>
      <c r="KO56" s="14"/>
      <c r="KP56" s="14"/>
      <c r="KQ56" s="14"/>
      <c r="KR56" s="14"/>
      <c r="KS56" s="14"/>
      <c r="KT56" s="14"/>
      <c r="KU56" s="14"/>
      <c r="KV56" s="14"/>
      <c r="KW56" s="14"/>
      <c r="KX56" s="14"/>
      <c r="KY56" s="14"/>
      <c r="KZ56" s="14"/>
      <c r="LA56" s="14"/>
      <c r="LB56" s="14"/>
    </row>
    <row r="57" spans="1:314" s="9" customFormat="1">
      <c r="F57" s="16"/>
      <c r="G57" s="16"/>
      <c r="H57" s="16"/>
      <c r="O57" s="46"/>
      <c r="P57" s="47"/>
      <c r="Q57" s="48"/>
      <c r="R57" s="49"/>
      <c r="S57" s="42"/>
      <c r="T57" s="42"/>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c r="ED57" s="14"/>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c r="FR57" s="14"/>
      <c r="FS57" s="14"/>
      <c r="FT57" s="14"/>
      <c r="FU57" s="14"/>
      <c r="FV57" s="14"/>
      <c r="FW57" s="14"/>
      <c r="FX57" s="14"/>
      <c r="FY57" s="14"/>
      <c r="FZ57" s="14"/>
      <c r="GA57" s="14"/>
      <c r="GB57" s="14"/>
      <c r="GC57" s="14"/>
      <c r="GD57" s="14"/>
      <c r="GE57" s="14"/>
      <c r="GF57" s="14"/>
      <c r="GG57" s="14"/>
      <c r="GH57" s="14"/>
      <c r="GI57" s="14"/>
      <c r="GJ57" s="14"/>
      <c r="GK57" s="14"/>
      <c r="GL57" s="14"/>
      <c r="GM57" s="14"/>
      <c r="GN57" s="14"/>
      <c r="GO57" s="14"/>
      <c r="GP57" s="14"/>
      <c r="GQ57" s="14"/>
      <c r="GR57" s="14"/>
      <c r="GS57" s="14"/>
      <c r="GT57" s="14"/>
      <c r="GU57" s="14"/>
      <c r="GV57" s="14"/>
      <c r="GW57" s="14"/>
      <c r="GX57" s="14"/>
      <c r="GY57" s="14"/>
      <c r="GZ57" s="14"/>
      <c r="HA57" s="14"/>
      <c r="HB57" s="14"/>
      <c r="HC57" s="14"/>
      <c r="HD57" s="14"/>
      <c r="HE57" s="14"/>
      <c r="HF57" s="14"/>
      <c r="HG57" s="14"/>
      <c r="HH57" s="14"/>
      <c r="HI57" s="14"/>
      <c r="HJ57" s="14"/>
      <c r="HK57" s="14"/>
      <c r="HL57" s="14"/>
      <c r="HM57" s="14"/>
      <c r="HN57" s="14"/>
      <c r="HO57" s="14"/>
      <c r="HP57" s="14"/>
      <c r="HQ57" s="14"/>
      <c r="HR57" s="14"/>
      <c r="HS57" s="14"/>
      <c r="HT57" s="14"/>
      <c r="HU57" s="14"/>
      <c r="HV57" s="14"/>
      <c r="HW57" s="14"/>
      <c r="HX57" s="14"/>
      <c r="HY57" s="14"/>
      <c r="HZ57" s="14"/>
      <c r="IA57" s="14"/>
      <c r="IB57" s="14"/>
      <c r="IC57" s="14"/>
      <c r="ID57" s="14"/>
      <c r="IE57" s="14"/>
      <c r="IF57" s="14"/>
      <c r="IG57" s="14"/>
      <c r="IH57" s="14"/>
      <c r="II57" s="14"/>
      <c r="IJ57" s="14"/>
      <c r="IK57" s="14"/>
      <c r="IL57" s="14"/>
      <c r="IM57" s="14"/>
      <c r="IN57" s="14"/>
      <c r="IO57" s="14"/>
      <c r="IP57" s="14"/>
      <c r="IQ57" s="14"/>
      <c r="IR57" s="14"/>
      <c r="IS57" s="14"/>
      <c r="IT57" s="14"/>
      <c r="IU57" s="14"/>
      <c r="IV57" s="14"/>
      <c r="IW57" s="14"/>
      <c r="IX57" s="14"/>
      <c r="IY57" s="14"/>
      <c r="IZ57" s="14"/>
      <c r="JA57" s="14"/>
      <c r="JB57" s="14"/>
      <c r="JC57" s="14"/>
      <c r="JD57" s="14"/>
      <c r="JE57" s="14"/>
      <c r="JF57" s="14"/>
      <c r="JG57" s="14"/>
      <c r="JH57" s="14"/>
      <c r="JI57" s="14"/>
      <c r="JJ57" s="14"/>
      <c r="JK57" s="14"/>
      <c r="JL57" s="14"/>
      <c r="JM57" s="14"/>
      <c r="JN57" s="14"/>
      <c r="JO57" s="14"/>
      <c r="JP57" s="14"/>
      <c r="JQ57" s="14"/>
      <c r="JR57" s="14"/>
      <c r="JS57" s="14"/>
      <c r="JT57" s="14"/>
      <c r="JU57" s="14"/>
      <c r="JV57" s="14"/>
      <c r="JW57" s="14"/>
      <c r="JX57" s="14"/>
      <c r="JY57" s="14"/>
      <c r="JZ57" s="14"/>
      <c r="KA57" s="14"/>
      <c r="KB57" s="14"/>
      <c r="KC57" s="14"/>
      <c r="KD57" s="14"/>
      <c r="KE57" s="14"/>
      <c r="KF57" s="14"/>
      <c r="KG57" s="14"/>
      <c r="KH57" s="14"/>
      <c r="KI57" s="14"/>
      <c r="KJ57" s="14"/>
      <c r="KK57" s="14"/>
      <c r="KL57" s="14"/>
      <c r="KM57" s="14"/>
      <c r="KN57" s="14"/>
      <c r="KO57" s="14"/>
      <c r="KP57" s="14"/>
      <c r="KQ57" s="14"/>
      <c r="KR57" s="14"/>
      <c r="KS57" s="14"/>
      <c r="KT57" s="14"/>
      <c r="KU57" s="14"/>
      <c r="KV57" s="14"/>
      <c r="KW57" s="14"/>
      <c r="KX57" s="14"/>
      <c r="KY57" s="14"/>
      <c r="KZ57" s="14"/>
      <c r="LA57" s="14"/>
      <c r="LB57" s="14"/>
    </row>
    <row r="58" spans="1:314" s="9" customFormat="1">
      <c r="F58" s="16"/>
      <c r="G58" s="16"/>
      <c r="H58" s="16"/>
      <c r="O58" s="46"/>
      <c r="P58" s="47"/>
      <c r="Q58" s="48"/>
      <c r="R58" s="49"/>
      <c r="S58" s="42"/>
      <c r="T58" s="42"/>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row>
    <row r="59" spans="1:314" s="9" customFormat="1">
      <c r="F59" s="16"/>
      <c r="G59" s="16"/>
      <c r="H59" s="16"/>
      <c r="O59" s="46"/>
      <c r="P59" s="47"/>
      <c r="Q59" s="48"/>
      <c r="R59" s="49"/>
      <c r="S59" s="42"/>
      <c r="T59" s="42"/>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c r="IW59" s="14"/>
      <c r="IX59" s="14"/>
      <c r="IY59" s="14"/>
      <c r="IZ59" s="14"/>
      <c r="JA59" s="14"/>
      <c r="JB59" s="14"/>
      <c r="JC59" s="14"/>
      <c r="JD59" s="14"/>
      <c r="JE59" s="14"/>
      <c r="JF59" s="14"/>
      <c r="JG59" s="14"/>
      <c r="JH59" s="14"/>
      <c r="JI59" s="14"/>
      <c r="JJ59" s="14"/>
      <c r="JK59" s="14"/>
      <c r="JL59" s="14"/>
      <c r="JM59" s="14"/>
      <c r="JN59" s="14"/>
      <c r="JO59" s="14"/>
      <c r="JP59" s="14"/>
      <c r="JQ59" s="14"/>
      <c r="JR59" s="14"/>
      <c r="JS59" s="14"/>
      <c r="JT59" s="14"/>
      <c r="JU59" s="14"/>
      <c r="JV59" s="14"/>
      <c r="JW59" s="14"/>
      <c r="JX59" s="14"/>
      <c r="JY59" s="14"/>
      <c r="JZ59" s="14"/>
      <c r="KA59" s="14"/>
      <c r="KB59" s="14"/>
      <c r="KC59" s="14"/>
      <c r="KD59" s="14"/>
      <c r="KE59" s="14"/>
      <c r="KF59" s="14"/>
      <c r="KG59" s="14"/>
      <c r="KH59" s="14"/>
      <c r="KI59" s="14"/>
      <c r="KJ59" s="14"/>
      <c r="KK59" s="14"/>
      <c r="KL59" s="14"/>
      <c r="KM59" s="14"/>
      <c r="KN59" s="14"/>
      <c r="KO59" s="14"/>
      <c r="KP59" s="14"/>
      <c r="KQ59" s="14"/>
      <c r="KR59" s="14"/>
      <c r="KS59" s="14"/>
      <c r="KT59" s="14"/>
      <c r="KU59" s="14"/>
      <c r="KV59" s="14"/>
      <c r="KW59" s="14"/>
      <c r="KX59" s="14"/>
      <c r="KY59" s="14"/>
      <c r="KZ59" s="14"/>
      <c r="LA59" s="14"/>
      <c r="LB59" s="14"/>
    </row>
    <row r="60" spans="1:314" s="9" customFormat="1">
      <c r="F60" s="16"/>
      <c r="G60" s="16"/>
      <c r="H60" s="16"/>
      <c r="O60" s="46"/>
      <c r="P60" s="47"/>
      <c r="Q60" s="48"/>
      <c r="R60" s="49"/>
      <c r="S60" s="42"/>
      <c r="T60" s="42"/>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c r="FX60" s="14"/>
      <c r="FY60" s="14"/>
      <c r="FZ60" s="14"/>
      <c r="GA60" s="14"/>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c r="HC60" s="14"/>
      <c r="HD60" s="14"/>
      <c r="HE60" s="14"/>
      <c r="HF60" s="14"/>
      <c r="HG60" s="14"/>
      <c r="HH60" s="14"/>
      <c r="HI60" s="14"/>
      <c r="HJ60" s="14"/>
      <c r="HK60" s="14"/>
      <c r="HL60" s="14"/>
      <c r="HM60" s="14"/>
      <c r="HN60" s="14"/>
      <c r="HO60" s="14"/>
      <c r="HP60" s="14"/>
      <c r="HQ60" s="14"/>
      <c r="HR60" s="14"/>
      <c r="HS60" s="14"/>
      <c r="HT60" s="14"/>
      <c r="HU60" s="14"/>
      <c r="HV60" s="14"/>
      <c r="HW60" s="14"/>
      <c r="HX60" s="14"/>
      <c r="HY60" s="14"/>
      <c r="HZ60" s="14"/>
      <c r="IA60" s="14"/>
      <c r="IB60" s="14"/>
      <c r="IC60" s="14"/>
      <c r="ID60" s="14"/>
      <c r="IE60" s="14"/>
      <c r="IF60" s="14"/>
      <c r="IG60" s="14"/>
      <c r="IH60" s="14"/>
      <c r="II60" s="14"/>
      <c r="IJ60" s="14"/>
      <c r="IK60" s="14"/>
      <c r="IL60" s="14"/>
      <c r="IM60" s="14"/>
      <c r="IN60" s="14"/>
      <c r="IO60" s="14"/>
      <c r="IP60" s="14"/>
      <c r="IQ60" s="14"/>
      <c r="IR60" s="14"/>
      <c r="IS60" s="14"/>
      <c r="IT60" s="14"/>
      <c r="IU60" s="14"/>
      <c r="IV60" s="14"/>
      <c r="IW60" s="14"/>
      <c r="IX60" s="14"/>
      <c r="IY60" s="14"/>
      <c r="IZ60" s="14"/>
      <c r="JA60" s="14"/>
      <c r="JB60" s="14"/>
      <c r="JC60" s="14"/>
      <c r="JD60" s="14"/>
      <c r="JE60" s="14"/>
      <c r="JF60" s="14"/>
      <c r="JG60" s="14"/>
      <c r="JH60" s="14"/>
      <c r="JI60" s="14"/>
      <c r="JJ60" s="14"/>
      <c r="JK60" s="14"/>
      <c r="JL60" s="14"/>
      <c r="JM60" s="14"/>
      <c r="JN60" s="14"/>
      <c r="JO60" s="14"/>
      <c r="JP60" s="14"/>
      <c r="JQ60" s="14"/>
      <c r="JR60" s="14"/>
      <c r="JS60" s="14"/>
      <c r="JT60" s="14"/>
      <c r="JU60" s="14"/>
      <c r="JV60" s="14"/>
      <c r="JW60" s="14"/>
      <c r="JX60" s="14"/>
      <c r="JY60" s="14"/>
      <c r="JZ60" s="14"/>
      <c r="KA60" s="14"/>
      <c r="KB60" s="14"/>
      <c r="KC60" s="14"/>
      <c r="KD60" s="14"/>
      <c r="KE60" s="14"/>
      <c r="KF60" s="14"/>
      <c r="KG60" s="14"/>
      <c r="KH60" s="14"/>
      <c r="KI60" s="14"/>
      <c r="KJ60" s="14"/>
      <c r="KK60" s="14"/>
      <c r="KL60" s="14"/>
      <c r="KM60" s="14"/>
      <c r="KN60" s="14"/>
      <c r="KO60" s="14"/>
      <c r="KP60" s="14"/>
      <c r="KQ60" s="14"/>
      <c r="KR60" s="14"/>
      <c r="KS60" s="14"/>
      <c r="KT60" s="14"/>
      <c r="KU60" s="14"/>
      <c r="KV60" s="14"/>
      <c r="KW60" s="14"/>
      <c r="KX60" s="14"/>
      <c r="KY60" s="14"/>
      <c r="KZ60" s="14"/>
      <c r="LA60" s="14"/>
      <c r="LB60" s="14"/>
    </row>
    <row r="61" spans="1:314" s="9" customFormat="1">
      <c r="F61" s="16"/>
      <c r="G61" s="16"/>
      <c r="H61" s="16"/>
      <c r="O61" s="46"/>
      <c r="P61" s="47"/>
      <c r="Q61" s="48"/>
      <c r="R61" s="49"/>
      <c r="S61" s="42"/>
      <c r="T61" s="42"/>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c r="IW61" s="14"/>
      <c r="IX61" s="14"/>
      <c r="IY61" s="14"/>
      <c r="IZ61" s="14"/>
      <c r="JA61" s="14"/>
      <c r="JB61" s="14"/>
      <c r="JC61" s="14"/>
      <c r="JD61" s="14"/>
      <c r="JE61" s="14"/>
      <c r="JF61" s="14"/>
      <c r="JG61" s="14"/>
      <c r="JH61" s="14"/>
      <c r="JI61" s="14"/>
      <c r="JJ61" s="14"/>
      <c r="JK61" s="14"/>
      <c r="JL61" s="14"/>
      <c r="JM61" s="14"/>
      <c r="JN61" s="14"/>
      <c r="JO61" s="14"/>
      <c r="JP61" s="14"/>
      <c r="JQ61" s="14"/>
      <c r="JR61" s="14"/>
      <c r="JS61" s="14"/>
      <c r="JT61" s="14"/>
      <c r="JU61" s="14"/>
      <c r="JV61" s="14"/>
      <c r="JW61" s="14"/>
      <c r="JX61" s="14"/>
      <c r="JY61" s="14"/>
      <c r="JZ61" s="14"/>
      <c r="KA61" s="14"/>
      <c r="KB61" s="14"/>
      <c r="KC61" s="14"/>
      <c r="KD61" s="14"/>
      <c r="KE61" s="14"/>
      <c r="KF61" s="14"/>
      <c r="KG61" s="14"/>
      <c r="KH61" s="14"/>
      <c r="KI61" s="14"/>
      <c r="KJ61" s="14"/>
      <c r="KK61" s="14"/>
      <c r="KL61" s="14"/>
      <c r="KM61" s="14"/>
      <c r="KN61" s="14"/>
      <c r="KO61" s="14"/>
      <c r="KP61" s="14"/>
      <c r="KQ61" s="14"/>
      <c r="KR61" s="14"/>
      <c r="KS61" s="14"/>
      <c r="KT61" s="14"/>
      <c r="KU61" s="14"/>
      <c r="KV61" s="14"/>
      <c r="KW61" s="14"/>
      <c r="KX61" s="14"/>
      <c r="KY61" s="14"/>
      <c r="KZ61" s="14"/>
      <c r="LA61" s="14"/>
      <c r="LB61" s="14"/>
    </row>
    <row r="62" spans="1:314" s="9" customFormat="1">
      <c r="F62" s="16"/>
      <c r="G62" s="16"/>
      <c r="H62" s="16"/>
      <c r="O62" s="46"/>
      <c r="P62" s="47"/>
      <c r="Q62" s="48"/>
      <c r="R62" s="49"/>
      <c r="S62" s="42"/>
      <c r="T62" s="42"/>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c r="HJ62" s="14"/>
      <c r="HK62" s="14"/>
      <c r="HL62" s="14"/>
      <c r="HM62" s="14"/>
      <c r="HN62" s="14"/>
      <c r="HO62" s="14"/>
      <c r="HP62" s="14"/>
      <c r="HQ62" s="14"/>
      <c r="HR62" s="14"/>
      <c r="HS62" s="14"/>
      <c r="HT62" s="14"/>
      <c r="HU62" s="14"/>
      <c r="HV62" s="14"/>
      <c r="HW62" s="14"/>
      <c r="HX62" s="14"/>
      <c r="HY62" s="14"/>
      <c r="HZ62" s="14"/>
      <c r="IA62" s="14"/>
      <c r="IB62" s="14"/>
      <c r="IC62" s="14"/>
      <c r="ID62" s="14"/>
      <c r="IE62" s="14"/>
      <c r="IF62" s="14"/>
      <c r="IG62" s="14"/>
      <c r="IH62" s="14"/>
      <c r="II62" s="14"/>
      <c r="IJ62" s="14"/>
      <c r="IK62" s="14"/>
      <c r="IL62" s="14"/>
      <c r="IM62" s="14"/>
      <c r="IN62" s="14"/>
      <c r="IO62" s="14"/>
      <c r="IP62" s="14"/>
      <c r="IQ62" s="14"/>
      <c r="IR62" s="14"/>
      <c r="IS62" s="14"/>
      <c r="IT62" s="14"/>
      <c r="IU62" s="14"/>
      <c r="IV62" s="14"/>
      <c r="IW62" s="14"/>
      <c r="IX62" s="14"/>
      <c r="IY62" s="14"/>
      <c r="IZ62" s="14"/>
      <c r="JA62" s="14"/>
      <c r="JB62" s="14"/>
      <c r="JC62" s="14"/>
      <c r="JD62" s="14"/>
      <c r="JE62" s="14"/>
      <c r="JF62" s="14"/>
      <c r="JG62" s="14"/>
      <c r="JH62" s="14"/>
      <c r="JI62" s="14"/>
      <c r="JJ62" s="14"/>
      <c r="JK62" s="14"/>
      <c r="JL62" s="14"/>
      <c r="JM62" s="14"/>
      <c r="JN62" s="14"/>
      <c r="JO62" s="14"/>
      <c r="JP62" s="14"/>
      <c r="JQ62" s="14"/>
      <c r="JR62" s="14"/>
      <c r="JS62" s="14"/>
      <c r="JT62" s="14"/>
      <c r="JU62" s="14"/>
      <c r="JV62" s="14"/>
      <c r="JW62" s="14"/>
      <c r="JX62" s="14"/>
      <c r="JY62" s="14"/>
      <c r="JZ62" s="14"/>
      <c r="KA62" s="14"/>
      <c r="KB62" s="14"/>
      <c r="KC62" s="14"/>
      <c r="KD62" s="14"/>
      <c r="KE62" s="14"/>
      <c r="KF62" s="14"/>
      <c r="KG62" s="14"/>
      <c r="KH62" s="14"/>
      <c r="KI62" s="14"/>
      <c r="KJ62" s="14"/>
      <c r="KK62" s="14"/>
      <c r="KL62" s="14"/>
      <c r="KM62" s="14"/>
      <c r="KN62" s="14"/>
      <c r="KO62" s="14"/>
      <c r="KP62" s="14"/>
      <c r="KQ62" s="14"/>
      <c r="KR62" s="14"/>
      <c r="KS62" s="14"/>
      <c r="KT62" s="14"/>
      <c r="KU62" s="14"/>
      <c r="KV62" s="14"/>
      <c r="KW62" s="14"/>
      <c r="KX62" s="14"/>
      <c r="KY62" s="14"/>
      <c r="KZ62" s="14"/>
      <c r="LA62" s="14"/>
      <c r="LB62" s="14"/>
    </row>
    <row r="63" spans="1:314" s="9" customFormat="1">
      <c r="F63" s="16"/>
      <c r="G63" s="16"/>
      <c r="H63" s="16"/>
      <c r="O63" s="46"/>
      <c r="P63" s="47"/>
      <c r="Q63" s="48"/>
      <c r="R63" s="49"/>
      <c r="S63" s="42"/>
      <c r="T63" s="42"/>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c r="IW63" s="14"/>
      <c r="IX63" s="14"/>
      <c r="IY63" s="14"/>
      <c r="IZ63" s="14"/>
      <c r="JA63" s="14"/>
      <c r="JB63" s="14"/>
      <c r="JC63" s="14"/>
      <c r="JD63" s="14"/>
      <c r="JE63" s="14"/>
      <c r="JF63" s="14"/>
      <c r="JG63" s="14"/>
      <c r="JH63" s="14"/>
      <c r="JI63" s="14"/>
      <c r="JJ63" s="14"/>
      <c r="JK63" s="14"/>
      <c r="JL63" s="14"/>
      <c r="JM63" s="14"/>
      <c r="JN63" s="14"/>
      <c r="JO63" s="14"/>
      <c r="JP63" s="14"/>
      <c r="JQ63" s="14"/>
      <c r="JR63" s="14"/>
      <c r="JS63" s="14"/>
      <c r="JT63" s="14"/>
      <c r="JU63" s="14"/>
      <c r="JV63" s="14"/>
      <c r="JW63" s="14"/>
      <c r="JX63" s="14"/>
      <c r="JY63" s="14"/>
      <c r="JZ63" s="14"/>
      <c r="KA63" s="14"/>
      <c r="KB63" s="14"/>
      <c r="KC63" s="14"/>
      <c r="KD63" s="14"/>
      <c r="KE63" s="14"/>
      <c r="KF63" s="14"/>
      <c r="KG63" s="14"/>
      <c r="KH63" s="14"/>
      <c r="KI63" s="14"/>
      <c r="KJ63" s="14"/>
      <c r="KK63" s="14"/>
      <c r="KL63" s="14"/>
      <c r="KM63" s="14"/>
      <c r="KN63" s="14"/>
      <c r="KO63" s="14"/>
      <c r="KP63" s="14"/>
      <c r="KQ63" s="14"/>
      <c r="KR63" s="14"/>
      <c r="KS63" s="14"/>
      <c r="KT63" s="14"/>
      <c r="KU63" s="14"/>
      <c r="KV63" s="14"/>
      <c r="KW63" s="14"/>
      <c r="KX63" s="14"/>
      <c r="KY63" s="14"/>
      <c r="KZ63" s="14"/>
      <c r="LA63" s="14"/>
      <c r="LB63" s="14"/>
    </row>
    <row r="64" spans="1:314" s="9" customFormat="1">
      <c r="G64" s="16"/>
      <c r="H64" s="16"/>
      <c r="O64" s="46"/>
      <c r="P64" s="47"/>
      <c r="Q64" s="48"/>
      <c r="R64" s="49"/>
      <c r="S64" s="42"/>
      <c r="T64" s="42"/>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14"/>
      <c r="HF64" s="14"/>
      <c r="HG64" s="14"/>
      <c r="HH64" s="14"/>
      <c r="HI64" s="14"/>
      <c r="HJ64" s="14"/>
      <c r="HK64" s="14"/>
      <c r="HL64" s="14"/>
      <c r="HM64" s="14"/>
      <c r="HN64" s="14"/>
      <c r="HO64" s="14"/>
      <c r="HP64" s="14"/>
      <c r="HQ64" s="14"/>
      <c r="HR64" s="14"/>
      <c r="HS64" s="14"/>
      <c r="HT64" s="14"/>
      <c r="HU64" s="14"/>
      <c r="HV64" s="14"/>
      <c r="HW64" s="14"/>
      <c r="HX64" s="14"/>
      <c r="HY64" s="14"/>
      <c r="HZ64" s="14"/>
      <c r="IA64" s="14"/>
      <c r="IB64" s="14"/>
      <c r="IC64" s="14"/>
      <c r="ID64" s="14"/>
      <c r="IE64" s="14"/>
      <c r="IF64" s="14"/>
      <c r="IG64" s="14"/>
      <c r="IH64" s="14"/>
      <c r="II64" s="14"/>
      <c r="IJ64" s="14"/>
      <c r="IK64" s="14"/>
      <c r="IL64" s="14"/>
      <c r="IM64" s="14"/>
      <c r="IN64" s="14"/>
      <c r="IO64" s="14"/>
      <c r="IP64" s="14"/>
      <c r="IQ64" s="14"/>
      <c r="IR64" s="14"/>
      <c r="IS64" s="14"/>
      <c r="IT64" s="14"/>
      <c r="IU64" s="14"/>
      <c r="IV64" s="14"/>
      <c r="IW64" s="14"/>
      <c r="IX64" s="14"/>
      <c r="IY64" s="14"/>
      <c r="IZ64" s="14"/>
      <c r="JA64" s="14"/>
      <c r="JB64" s="14"/>
      <c r="JC64" s="14"/>
      <c r="JD64" s="14"/>
      <c r="JE64" s="14"/>
      <c r="JF64" s="14"/>
      <c r="JG64" s="14"/>
      <c r="JH64" s="14"/>
      <c r="JI64" s="14"/>
      <c r="JJ64" s="14"/>
      <c r="JK64" s="14"/>
      <c r="JL64" s="14"/>
      <c r="JM64" s="14"/>
      <c r="JN64" s="14"/>
      <c r="JO64" s="14"/>
      <c r="JP64" s="14"/>
      <c r="JQ64" s="14"/>
      <c r="JR64" s="14"/>
      <c r="JS64" s="14"/>
      <c r="JT64" s="14"/>
      <c r="JU64" s="14"/>
      <c r="JV64" s="14"/>
      <c r="JW64" s="14"/>
      <c r="JX64" s="14"/>
      <c r="JY64" s="14"/>
      <c r="JZ64" s="14"/>
      <c r="KA64" s="14"/>
      <c r="KB64" s="14"/>
      <c r="KC64" s="14"/>
      <c r="KD64" s="14"/>
      <c r="KE64" s="14"/>
      <c r="KF64" s="14"/>
      <c r="KG64" s="14"/>
      <c r="KH64" s="14"/>
      <c r="KI64" s="14"/>
      <c r="KJ64" s="14"/>
      <c r="KK64" s="14"/>
      <c r="KL64" s="14"/>
      <c r="KM64" s="14"/>
      <c r="KN64" s="14"/>
      <c r="KO64" s="14"/>
      <c r="KP64" s="14"/>
      <c r="KQ64" s="14"/>
      <c r="KR64" s="14"/>
      <c r="KS64" s="14"/>
      <c r="KT64" s="14"/>
      <c r="KU64" s="14"/>
      <c r="KV64" s="14"/>
      <c r="KW64" s="14"/>
      <c r="KX64" s="14"/>
      <c r="KY64" s="14"/>
      <c r="KZ64" s="14"/>
      <c r="LA64" s="14"/>
      <c r="LB64" s="14"/>
    </row>
    <row r="65" spans="7:314" s="9" customFormat="1">
      <c r="G65" s="16"/>
      <c r="H65" s="16"/>
      <c r="O65" s="46"/>
      <c r="P65" s="47"/>
      <c r="Q65" s="48"/>
      <c r="R65" s="49"/>
      <c r="S65" s="42"/>
      <c r="T65" s="42"/>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c r="EC65" s="14"/>
      <c r="ED65" s="14"/>
      <c r="EE65" s="14"/>
      <c r="EF65" s="14"/>
      <c r="EG65" s="14"/>
      <c r="EH65" s="14"/>
      <c r="EI65" s="14"/>
      <c r="EJ65" s="14"/>
      <c r="EK65" s="14"/>
      <c r="EL65" s="14"/>
      <c r="EM65" s="14"/>
      <c r="EN65" s="14"/>
      <c r="EO65" s="14"/>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c r="FR65" s="14"/>
      <c r="FS65" s="14"/>
      <c r="FT65" s="14"/>
      <c r="FU65" s="14"/>
      <c r="FV65" s="14"/>
      <c r="FW65" s="14"/>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c r="GX65" s="14"/>
      <c r="GY65" s="14"/>
      <c r="GZ65" s="14"/>
      <c r="HA65" s="14"/>
      <c r="HB65" s="14"/>
      <c r="HC65" s="14"/>
      <c r="HD65" s="14"/>
      <c r="HE65" s="14"/>
      <c r="HF65" s="14"/>
      <c r="HG65" s="14"/>
      <c r="HH65" s="14"/>
      <c r="HI65" s="14"/>
      <c r="HJ65" s="14"/>
      <c r="HK65" s="14"/>
      <c r="HL65" s="14"/>
      <c r="HM65" s="14"/>
      <c r="HN65" s="14"/>
      <c r="HO65" s="14"/>
      <c r="HP65" s="14"/>
      <c r="HQ65" s="14"/>
      <c r="HR65" s="14"/>
      <c r="HS65" s="14"/>
      <c r="HT65" s="14"/>
      <c r="HU65" s="14"/>
      <c r="HV65" s="14"/>
      <c r="HW65" s="14"/>
      <c r="HX65" s="14"/>
      <c r="HY65" s="14"/>
      <c r="HZ65" s="14"/>
      <c r="IA65" s="14"/>
      <c r="IB65" s="14"/>
      <c r="IC65" s="14"/>
      <c r="ID65" s="14"/>
      <c r="IE65" s="14"/>
      <c r="IF65" s="14"/>
      <c r="IG65" s="14"/>
      <c r="IH65" s="14"/>
      <c r="II65" s="14"/>
      <c r="IJ65" s="14"/>
      <c r="IK65" s="14"/>
      <c r="IL65" s="14"/>
      <c r="IM65" s="14"/>
      <c r="IN65" s="14"/>
      <c r="IO65" s="14"/>
      <c r="IP65" s="14"/>
      <c r="IQ65" s="14"/>
      <c r="IR65" s="14"/>
      <c r="IS65" s="14"/>
      <c r="IT65" s="14"/>
      <c r="IU65" s="14"/>
      <c r="IV65" s="14"/>
      <c r="IW65" s="14"/>
      <c r="IX65" s="14"/>
      <c r="IY65" s="14"/>
      <c r="IZ65" s="14"/>
      <c r="JA65" s="14"/>
      <c r="JB65" s="14"/>
      <c r="JC65" s="14"/>
      <c r="JD65" s="14"/>
      <c r="JE65" s="14"/>
      <c r="JF65" s="14"/>
      <c r="JG65" s="14"/>
      <c r="JH65" s="14"/>
      <c r="JI65" s="14"/>
      <c r="JJ65" s="14"/>
      <c r="JK65" s="14"/>
      <c r="JL65" s="14"/>
      <c r="JM65" s="14"/>
      <c r="JN65" s="14"/>
      <c r="JO65" s="14"/>
      <c r="JP65" s="14"/>
      <c r="JQ65" s="14"/>
      <c r="JR65" s="14"/>
      <c r="JS65" s="14"/>
      <c r="JT65" s="14"/>
      <c r="JU65" s="14"/>
      <c r="JV65" s="14"/>
      <c r="JW65" s="14"/>
      <c r="JX65" s="14"/>
      <c r="JY65" s="14"/>
      <c r="JZ65" s="14"/>
      <c r="KA65" s="14"/>
      <c r="KB65" s="14"/>
      <c r="KC65" s="14"/>
      <c r="KD65" s="14"/>
      <c r="KE65" s="14"/>
      <c r="KF65" s="14"/>
      <c r="KG65" s="14"/>
      <c r="KH65" s="14"/>
      <c r="KI65" s="14"/>
      <c r="KJ65" s="14"/>
      <c r="KK65" s="14"/>
      <c r="KL65" s="14"/>
      <c r="KM65" s="14"/>
      <c r="KN65" s="14"/>
      <c r="KO65" s="14"/>
      <c r="KP65" s="14"/>
      <c r="KQ65" s="14"/>
      <c r="KR65" s="14"/>
      <c r="KS65" s="14"/>
      <c r="KT65" s="14"/>
      <c r="KU65" s="14"/>
      <c r="KV65" s="14"/>
      <c r="KW65" s="14"/>
      <c r="KX65" s="14"/>
      <c r="KY65" s="14"/>
      <c r="KZ65" s="14"/>
      <c r="LA65" s="14"/>
      <c r="LB65" s="14"/>
    </row>
    <row r="66" spans="7:314" s="9" customFormat="1">
      <c r="G66" s="16"/>
      <c r="H66" s="16"/>
      <c r="O66" s="46"/>
      <c r="P66" s="47"/>
      <c r="Q66" s="48"/>
      <c r="R66" s="49"/>
      <c r="S66" s="42"/>
      <c r="T66" s="42"/>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c r="EC66" s="14"/>
      <c r="ED66" s="14"/>
      <c r="EE66" s="14"/>
      <c r="EF66" s="14"/>
      <c r="EG66" s="14"/>
      <c r="EH66" s="14"/>
      <c r="EI66" s="14"/>
      <c r="EJ66" s="14"/>
      <c r="EK66" s="14"/>
      <c r="EL66" s="14"/>
      <c r="EM66" s="14"/>
      <c r="EN66" s="14"/>
      <c r="EO66" s="14"/>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c r="FR66" s="14"/>
      <c r="FS66" s="14"/>
      <c r="FT66" s="14"/>
      <c r="FU66" s="14"/>
      <c r="FV66" s="14"/>
      <c r="FW66" s="14"/>
      <c r="FX66" s="14"/>
      <c r="FY66" s="14"/>
      <c r="FZ66" s="14"/>
      <c r="GA66" s="14"/>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c r="HC66" s="14"/>
      <c r="HD66" s="14"/>
      <c r="HE66" s="14"/>
      <c r="HF66" s="14"/>
      <c r="HG66" s="14"/>
      <c r="HH66" s="14"/>
      <c r="HI66" s="14"/>
      <c r="HJ66" s="14"/>
      <c r="HK66" s="14"/>
      <c r="HL66" s="14"/>
      <c r="HM66" s="14"/>
      <c r="HN66" s="14"/>
      <c r="HO66" s="14"/>
      <c r="HP66" s="14"/>
      <c r="HQ66" s="14"/>
      <c r="HR66" s="14"/>
      <c r="HS66" s="14"/>
      <c r="HT66" s="14"/>
      <c r="HU66" s="14"/>
      <c r="HV66" s="14"/>
      <c r="HW66" s="14"/>
      <c r="HX66" s="14"/>
      <c r="HY66" s="14"/>
      <c r="HZ66" s="14"/>
      <c r="IA66" s="14"/>
      <c r="IB66" s="14"/>
      <c r="IC66" s="14"/>
      <c r="ID66" s="14"/>
      <c r="IE66" s="14"/>
      <c r="IF66" s="14"/>
      <c r="IG66" s="14"/>
      <c r="IH66" s="14"/>
      <c r="II66" s="14"/>
      <c r="IJ66" s="14"/>
      <c r="IK66" s="14"/>
      <c r="IL66" s="14"/>
      <c r="IM66" s="14"/>
      <c r="IN66" s="14"/>
      <c r="IO66" s="14"/>
      <c r="IP66" s="14"/>
      <c r="IQ66" s="14"/>
      <c r="IR66" s="14"/>
      <c r="IS66" s="14"/>
      <c r="IT66" s="14"/>
      <c r="IU66" s="14"/>
      <c r="IV66" s="14"/>
      <c r="IW66" s="14"/>
      <c r="IX66" s="14"/>
      <c r="IY66" s="14"/>
      <c r="IZ66" s="14"/>
      <c r="JA66" s="14"/>
      <c r="JB66" s="14"/>
      <c r="JC66" s="14"/>
      <c r="JD66" s="14"/>
      <c r="JE66" s="14"/>
      <c r="JF66" s="14"/>
      <c r="JG66" s="14"/>
      <c r="JH66" s="14"/>
      <c r="JI66" s="14"/>
      <c r="JJ66" s="14"/>
      <c r="JK66" s="14"/>
      <c r="JL66" s="14"/>
      <c r="JM66" s="14"/>
      <c r="JN66" s="14"/>
      <c r="JO66" s="14"/>
      <c r="JP66" s="14"/>
      <c r="JQ66" s="14"/>
      <c r="JR66" s="14"/>
      <c r="JS66" s="14"/>
      <c r="JT66" s="14"/>
      <c r="JU66" s="14"/>
      <c r="JV66" s="14"/>
      <c r="JW66" s="14"/>
      <c r="JX66" s="14"/>
      <c r="JY66" s="14"/>
      <c r="JZ66" s="14"/>
      <c r="KA66" s="14"/>
      <c r="KB66" s="14"/>
      <c r="KC66" s="14"/>
      <c r="KD66" s="14"/>
      <c r="KE66" s="14"/>
      <c r="KF66" s="14"/>
      <c r="KG66" s="14"/>
      <c r="KH66" s="14"/>
      <c r="KI66" s="14"/>
      <c r="KJ66" s="14"/>
      <c r="KK66" s="14"/>
      <c r="KL66" s="14"/>
      <c r="KM66" s="14"/>
      <c r="KN66" s="14"/>
      <c r="KO66" s="14"/>
      <c r="KP66" s="14"/>
      <c r="KQ66" s="14"/>
      <c r="KR66" s="14"/>
      <c r="KS66" s="14"/>
      <c r="KT66" s="14"/>
      <c r="KU66" s="14"/>
      <c r="KV66" s="14"/>
      <c r="KW66" s="14"/>
      <c r="KX66" s="14"/>
      <c r="KY66" s="14"/>
      <c r="KZ66" s="14"/>
      <c r="LA66" s="14"/>
      <c r="LB66" s="14"/>
    </row>
    <row r="67" spans="7:314" s="9" customFormat="1">
      <c r="G67" s="16"/>
      <c r="H67" s="16"/>
      <c r="O67" s="46"/>
      <c r="P67" s="47"/>
      <c r="Q67" s="48"/>
      <c r="R67" s="49"/>
      <c r="S67" s="42"/>
      <c r="T67" s="42"/>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c r="EC67" s="14"/>
      <c r="ED67" s="14"/>
      <c r="EE67" s="14"/>
      <c r="EF67" s="14"/>
      <c r="EG67" s="14"/>
      <c r="EH67" s="14"/>
      <c r="EI67" s="14"/>
      <c r="EJ67" s="14"/>
      <c r="EK67" s="14"/>
      <c r="EL67" s="14"/>
      <c r="EM67" s="14"/>
      <c r="EN67" s="14"/>
      <c r="EO67" s="14"/>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c r="FR67" s="14"/>
      <c r="FS67" s="14"/>
      <c r="FT67" s="14"/>
      <c r="FU67" s="14"/>
      <c r="FV67" s="14"/>
      <c r="FW67" s="14"/>
      <c r="FX67" s="14"/>
      <c r="FY67" s="14"/>
      <c r="FZ67" s="14"/>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c r="HA67" s="14"/>
      <c r="HB67" s="14"/>
      <c r="HC67" s="14"/>
      <c r="HD67" s="14"/>
      <c r="HE67" s="14"/>
      <c r="HF67" s="14"/>
      <c r="HG67" s="14"/>
      <c r="HH67" s="14"/>
      <c r="HI67" s="14"/>
      <c r="HJ67" s="14"/>
      <c r="HK67" s="14"/>
      <c r="HL67" s="14"/>
      <c r="HM67" s="14"/>
      <c r="HN67" s="14"/>
      <c r="HO67" s="14"/>
      <c r="HP67" s="14"/>
      <c r="HQ67" s="14"/>
      <c r="HR67" s="14"/>
      <c r="HS67" s="14"/>
      <c r="HT67" s="14"/>
      <c r="HU67" s="14"/>
      <c r="HV67" s="14"/>
      <c r="HW67" s="14"/>
      <c r="HX67" s="14"/>
      <c r="HY67" s="14"/>
      <c r="HZ67" s="14"/>
      <c r="IA67" s="14"/>
      <c r="IB67" s="14"/>
      <c r="IC67" s="14"/>
      <c r="ID67" s="14"/>
      <c r="IE67" s="14"/>
      <c r="IF67" s="14"/>
      <c r="IG67" s="14"/>
      <c r="IH67" s="14"/>
      <c r="II67" s="14"/>
      <c r="IJ67" s="14"/>
      <c r="IK67" s="14"/>
      <c r="IL67" s="14"/>
      <c r="IM67" s="14"/>
      <c r="IN67" s="14"/>
      <c r="IO67" s="14"/>
      <c r="IP67" s="14"/>
      <c r="IQ67" s="14"/>
      <c r="IR67" s="14"/>
      <c r="IS67" s="14"/>
      <c r="IT67" s="14"/>
      <c r="IU67" s="14"/>
      <c r="IV67" s="14"/>
      <c r="IW67" s="14"/>
      <c r="IX67" s="14"/>
      <c r="IY67" s="14"/>
      <c r="IZ67" s="14"/>
      <c r="JA67" s="14"/>
      <c r="JB67" s="14"/>
      <c r="JC67" s="14"/>
      <c r="JD67" s="14"/>
      <c r="JE67" s="14"/>
      <c r="JF67" s="14"/>
      <c r="JG67" s="14"/>
      <c r="JH67" s="14"/>
      <c r="JI67" s="14"/>
      <c r="JJ67" s="14"/>
      <c r="JK67" s="14"/>
      <c r="JL67" s="14"/>
      <c r="JM67" s="14"/>
      <c r="JN67" s="14"/>
      <c r="JO67" s="14"/>
      <c r="JP67" s="14"/>
      <c r="JQ67" s="14"/>
      <c r="JR67" s="14"/>
      <c r="JS67" s="14"/>
      <c r="JT67" s="14"/>
      <c r="JU67" s="14"/>
      <c r="JV67" s="14"/>
      <c r="JW67" s="14"/>
      <c r="JX67" s="14"/>
      <c r="JY67" s="14"/>
      <c r="JZ67" s="14"/>
      <c r="KA67" s="14"/>
      <c r="KB67" s="14"/>
      <c r="KC67" s="14"/>
      <c r="KD67" s="14"/>
      <c r="KE67" s="14"/>
      <c r="KF67" s="14"/>
      <c r="KG67" s="14"/>
      <c r="KH67" s="14"/>
      <c r="KI67" s="14"/>
      <c r="KJ67" s="14"/>
      <c r="KK67" s="14"/>
      <c r="KL67" s="14"/>
      <c r="KM67" s="14"/>
      <c r="KN67" s="14"/>
      <c r="KO67" s="14"/>
      <c r="KP67" s="14"/>
      <c r="KQ67" s="14"/>
      <c r="KR67" s="14"/>
      <c r="KS67" s="14"/>
      <c r="KT67" s="14"/>
      <c r="KU67" s="14"/>
      <c r="KV67" s="14"/>
      <c r="KW67" s="14"/>
      <c r="KX67" s="14"/>
      <c r="KY67" s="14"/>
      <c r="KZ67" s="14"/>
      <c r="LA67" s="14"/>
      <c r="LB67" s="14"/>
    </row>
    <row r="68" spans="7:314" s="9" customFormat="1">
      <c r="G68" s="16"/>
      <c r="H68" s="16"/>
      <c r="O68" s="46"/>
      <c r="P68" s="47"/>
      <c r="Q68" s="48"/>
      <c r="R68" s="49"/>
      <c r="S68" s="42"/>
      <c r="T68" s="42"/>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c r="IU68" s="14"/>
      <c r="IV68" s="14"/>
      <c r="IW68" s="14"/>
      <c r="IX68" s="14"/>
      <c r="IY68" s="14"/>
      <c r="IZ68" s="14"/>
      <c r="JA68" s="14"/>
      <c r="JB68" s="14"/>
      <c r="JC68" s="14"/>
      <c r="JD68" s="14"/>
      <c r="JE68" s="14"/>
      <c r="JF68" s="14"/>
      <c r="JG68" s="14"/>
      <c r="JH68" s="14"/>
      <c r="JI68" s="14"/>
      <c r="JJ68" s="14"/>
      <c r="JK68" s="14"/>
      <c r="JL68" s="14"/>
      <c r="JM68" s="14"/>
      <c r="JN68" s="14"/>
      <c r="JO68" s="14"/>
      <c r="JP68" s="14"/>
      <c r="JQ68" s="14"/>
      <c r="JR68" s="14"/>
      <c r="JS68" s="14"/>
      <c r="JT68" s="14"/>
      <c r="JU68" s="14"/>
      <c r="JV68" s="14"/>
      <c r="JW68" s="14"/>
      <c r="JX68" s="14"/>
      <c r="JY68" s="14"/>
      <c r="JZ68" s="14"/>
      <c r="KA68" s="14"/>
      <c r="KB68" s="14"/>
      <c r="KC68" s="14"/>
      <c r="KD68" s="14"/>
      <c r="KE68" s="14"/>
      <c r="KF68" s="14"/>
      <c r="KG68" s="14"/>
      <c r="KH68" s="14"/>
      <c r="KI68" s="14"/>
      <c r="KJ68" s="14"/>
      <c r="KK68" s="14"/>
      <c r="KL68" s="14"/>
      <c r="KM68" s="14"/>
      <c r="KN68" s="14"/>
      <c r="KO68" s="14"/>
      <c r="KP68" s="14"/>
      <c r="KQ68" s="14"/>
      <c r="KR68" s="14"/>
      <c r="KS68" s="14"/>
      <c r="KT68" s="14"/>
      <c r="KU68" s="14"/>
      <c r="KV68" s="14"/>
      <c r="KW68" s="14"/>
      <c r="KX68" s="14"/>
      <c r="KY68" s="14"/>
      <c r="KZ68" s="14"/>
      <c r="LA68" s="14"/>
      <c r="LB68" s="14"/>
    </row>
    <row r="69" spans="7:314" s="9" customFormat="1">
      <c r="G69" s="16"/>
      <c r="H69" s="16"/>
      <c r="O69" s="46"/>
      <c r="P69" s="47"/>
      <c r="Q69" s="48"/>
      <c r="R69" s="49"/>
      <c r="S69" s="42"/>
      <c r="T69" s="42"/>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c r="FR69" s="14"/>
      <c r="FS69" s="14"/>
      <c r="FT69" s="14"/>
      <c r="FU69" s="14"/>
      <c r="FV69" s="14"/>
      <c r="FW69" s="14"/>
      <c r="FX69" s="14"/>
      <c r="FY69" s="14"/>
      <c r="FZ69" s="14"/>
      <c r="GA69" s="14"/>
      <c r="GB69" s="14"/>
      <c r="GC69" s="14"/>
      <c r="GD69" s="14"/>
      <c r="GE69" s="14"/>
      <c r="GF69" s="14"/>
      <c r="GG69" s="14"/>
      <c r="GH69" s="14"/>
      <c r="GI69" s="14"/>
      <c r="GJ69" s="14"/>
      <c r="GK69" s="14"/>
      <c r="GL69" s="14"/>
      <c r="GM69" s="14"/>
      <c r="GN69" s="14"/>
      <c r="GO69" s="14"/>
      <c r="GP69" s="14"/>
      <c r="GQ69" s="14"/>
      <c r="GR69" s="14"/>
      <c r="GS69" s="14"/>
      <c r="GT69" s="14"/>
      <c r="GU69" s="14"/>
      <c r="GV69" s="14"/>
      <c r="GW69" s="14"/>
      <c r="GX69" s="14"/>
      <c r="GY69" s="14"/>
      <c r="GZ69" s="14"/>
      <c r="HA69" s="14"/>
      <c r="HB69" s="14"/>
      <c r="HC69" s="14"/>
      <c r="HD69" s="14"/>
      <c r="HE69" s="14"/>
      <c r="HF69" s="14"/>
      <c r="HG69" s="14"/>
      <c r="HH69" s="14"/>
      <c r="HI69" s="14"/>
      <c r="HJ69" s="14"/>
      <c r="HK69" s="14"/>
      <c r="HL69" s="14"/>
      <c r="HM69" s="14"/>
      <c r="HN69" s="14"/>
      <c r="HO69" s="14"/>
      <c r="HP69" s="14"/>
      <c r="HQ69" s="14"/>
      <c r="HR69" s="14"/>
      <c r="HS69" s="14"/>
      <c r="HT69" s="14"/>
      <c r="HU69" s="14"/>
      <c r="HV69" s="14"/>
      <c r="HW69" s="14"/>
      <c r="HX69" s="14"/>
      <c r="HY69" s="14"/>
      <c r="HZ69" s="14"/>
      <c r="IA69" s="14"/>
      <c r="IB69" s="14"/>
      <c r="IC69" s="14"/>
      <c r="ID69" s="14"/>
      <c r="IE69" s="14"/>
      <c r="IF69" s="14"/>
      <c r="IG69" s="14"/>
      <c r="IH69" s="14"/>
      <c r="II69" s="14"/>
      <c r="IJ69" s="14"/>
      <c r="IK69" s="14"/>
      <c r="IL69" s="14"/>
      <c r="IM69" s="14"/>
      <c r="IN69" s="14"/>
      <c r="IO69" s="14"/>
      <c r="IP69" s="14"/>
      <c r="IQ69" s="14"/>
      <c r="IR69" s="14"/>
      <c r="IS69" s="14"/>
      <c r="IT69" s="14"/>
      <c r="IU69" s="14"/>
      <c r="IV69" s="14"/>
      <c r="IW69" s="14"/>
      <c r="IX69" s="14"/>
      <c r="IY69" s="14"/>
      <c r="IZ69" s="14"/>
      <c r="JA69" s="14"/>
      <c r="JB69" s="14"/>
      <c r="JC69" s="14"/>
      <c r="JD69" s="14"/>
      <c r="JE69" s="14"/>
      <c r="JF69" s="14"/>
      <c r="JG69" s="14"/>
      <c r="JH69" s="14"/>
      <c r="JI69" s="14"/>
      <c r="JJ69" s="14"/>
      <c r="JK69" s="14"/>
      <c r="JL69" s="14"/>
      <c r="JM69" s="14"/>
      <c r="JN69" s="14"/>
      <c r="JO69" s="14"/>
      <c r="JP69" s="14"/>
      <c r="JQ69" s="14"/>
      <c r="JR69" s="14"/>
      <c r="JS69" s="14"/>
      <c r="JT69" s="14"/>
      <c r="JU69" s="14"/>
      <c r="JV69" s="14"/>
      <c r="JW69" s="14"/>
      <c r="JX69" s="14"/>
      <c r="JY69" s="14"/>
      <c r="JZ69" s="14"/>
      <c r="KA69" s="14"/>
      <c r="KB69" s="14"/>
      <c r="KC69" s="14"/>
      <c r="KD69" s="14"/>
      <c r="KE69" s="14"/>
      <c r="KF69" s="14"/>
      <c r="KG69" s="14"/>
      <c r="KH69" s="14"/>
      <c r="KI69" s="14"/>
      <c r="KJ69" s="14"/>
      <c r="KK69" s="14"/>
      <c r="KL69" s="14"/>
      <c r="KM69" s="14"/>
      <c r="KN69" s="14"/>
      <c r="KO69" s="14"/>
      <c r="KP69" s="14"/>
      <c r="KQ69" s="14"/>
      <c r="KR69" s="14"/>
      <c r="KS69" s="14"/>
      <c r="KT69" s="14"/>
      <c r="KU69" s="14"/>
      <c r="KV69" s="14"/>
      <c r="KW69" s="14"/>
      <c r="KX69" s="14"/>
      <c r="KY69" s="14"/>
      <c r="KZ69" s="14"/>
      <c r="LA69" s="14"/>
      <c r="LB69" s="14"/>
    </row>
    <row r="70" spans="7:314" s="9" customFormat="1">
      <c r="G70" s="16"/>
      <c r="H70" s="16"/>
      <c r="O70" s="46"/>
      <c r="P70" s="47"/>
      <c r="Q70" s="48"/>
      <c r="R70" s="49"/>
      <c r="S70" s="42"/>
      <c r="T70" s="42"/>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c r="EC70" s="14"/>
      <c r="ED70" s="14"/>
      <c r="EE70" s="14"/>
      <c r="EF70" s="14"/>
      <c r="EG70" s="14"/>
      <c r="EH70" s="14"/>
      <c r="EI70" s="14"/>
      <c r="EJ70" s="14"/>
      <c r="EK70" s="14"/>
      <c r="EL70" s="14"/>
      <c r="EM70" s="14"/>
      <c r="EN70" s="14"/>
      <c r="EO70" s="14"/>
      <c r="EP70" s="14"/>
      <c r="EQ70" s="14"/>
      <c r="ER70" s="14"/>
      <c r="ES70" s="14"/>
      <c r="ET70" s="14"/>
      <c r="EU70" s="14"/>
      <c r="EV70" s="14"/>
      <c r="EW70" s="14"/>
      <c r="EX70" s="14"/>
      <c r="EY70" s="14"/>
      <c r="EZ70" s="14"/>
      <c r="FA70" s="14"/>
      <c r="FB70" s="14"/>
      <c r="FC70" s="14"/>
      <c r="FD70" s="14"/>
      <c r="FE70" s="14"/>
      <c r="FF70" s="14"/>
      <c r="FG70" s="14"/>
      <c r="FH70" s="14"/>
      <c r="FI70" s="14"/>
      <c r="FJ70" s="14"/>
      <c r="FK70" s="14"/>
      <c r="FL70" s="14"/>
      <c r="FM70" s="14"/>
      <c r="FN70" s="14"/>
      <c r="FO70" s="14"/>
      <c r="FP70" s="14"/>
      <c r="FQ70" s="14"/>
      <c r="FR70" s="14"/>
      <c r="FS70" s="14"/>
      <c r="FT70" s="14"/>
      <c r="FU70" s="14"/>
      <c r="FV70" s="14"/>
      <c r="FW70" s="14"/>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c r="GX70" s="14"/>
      <c r="GY70" s="14"/>
      <c r="GZ70" s="14"/>
      <c r="HA70" s="14"/>
      <c r="HB70" s="14"/>
      <c r="HC70" s="14"/>
      <c r="HD70" s="14"/>
      <c r="HE70" s="14"/>
      <c r="HF70" s="14"/>
      <c r="HG70" s="14"/>
      <c r="HH70" s="14"/>
      <c r="HI70" s="14"/>
      <c r="HJ70" s="14"/>
      <c r="HK70" s="14"/>
      <c r="HL70" s="14"/>
      <c r="HM70" s="14"/>
      <c r="HN70" s="14"/>
      <c r="HO70" s="14"/>
      <c r="HP70" s="14"/>
      <c r="HQ70" s="14"/>
      <c r="HR70" s="14"/>
      <c r="HS70" s="14"/>
      <c r="HT70" s="14"/>
      <c r="HU70" s="14"/>
      <c r="HV70" s="14"/>
      <c r="HW70" s="14"/>
      <c r="HX70" s="14"/>
      <c r="HY70" s="14"/>
      <c r="HZ70" s="14"/>
      <c r="IA70" s="14"/>
      <c r="IB70" s="14"/>
      <c r="IC70" s="14"/>
      <c r="ID70" s="14"/>
      <c r="IE70" s="14"/>
      <c r="IF70" s="14"/>
      <c r="IG70" s="14"/>
      <c r="IH70" s="14"/>
      <c r="II70" s="14"/>
      <c r="IJ70" s="14"/>
      <c r="IK70" s="14"/>
      <c r="IL70" s="14"/>
      <c r="IM70" s="14"/>
      <c r="IN70" s="14"/>
      <c r="IO70" s="14"/>
      <c r="IP70" s="14"/>
      <c r="IQ70" s="14"/>
      <c r="IR70" s="14"/>
      <c r="IS70" s="14"/>
      <c r="IT70" s="14"/>
      <c r="IU70" s="14"/>
      <c r="IV70" s="14"/>
      <c r="IW70" s="14"/>
      <c r="IX70" s="14"/>
      <c r="IY70" s="14"/>
      <c r="IZ70" s="14"/>
      <c r="JA70" s="14"/>
      <c r="JB70" s="14"/>
      <c r="JC70" s="14"/>
      <c r="JD70" s="14"/>
      <c r="JE70" s="14"/>
      <c r="JF70" s="14"/>
      <c r="JG70" s="14"/>
      <c r="JH70" s="14"/>
      <c r="JI70" s="14"/>
      <c r="JJ70" s="14"/>
      <c r="JK70" s="14"/>
      <c r="JL70" s="14"/>
      <c r="JM70" s="14"/>
      <c r="JN70" s="14"/>
      <c r="JO70" s="14"/>
      <c r="JP70" s="14"/>
      <c r="JQ70" s="14"/>
      <c r="JR70" s="14"/>
      <c r="JS70" s="14"/>
      <c r="JT70" s="14"/>
      <c r="JU70" s="14"/>
      <c r="JV70" s="14"/>
      <c r="JW70" s="14"/>
      <c r="JX70" s="14"/>
      <c r="JY70" s="14"/>
      <c r="JZ70" s="14"/>
      <c r="KA70" s="14"/>
      <c r="KB70" s="14"/>
      <c r="KC70" s="14"/>
      <c r="KD70" s="14"/>
      <c r="KE70" s="14"/>
      <c r="KF70" s="14"/>
      <c r="KG70" s="14"/>
      <c r="KH70" s="14"/>
      <c r="KI70" s="14"/>
      <c r="KJ70" s="14"/>
      <c r="KK70" s="14"/>
      <c r="KL70" s="14"/>
      <c r="KM70" s="14"/>
      <c r="KN70" s="14"/>
      <c r="KO70" s="14"/>
      <c r="KP70" s="14"/>
      <c r="KQ70" s="14"/>
      <c r="KR70" s="14"/>
      <c r="KS70" s="14"/>
      <c r="KT70" s="14"/>
      <c r="KU70" s="14"/>
      <c r="KV70" s="14"/>
      <c r="KW70" s="14"/>
      <c r="KX70" s="14"/>
      <c r="KY70" s="14"/>
      <c r="KZ70" s="14"/>
      <c r="LA70" s="14"/>
      <c r="LB70" s="14"/>
    </row>
    <row r="71" spans="7:314" s="9" customFormat="1">
      <c r="G71" s="16"/>
      <c r="H71" s="16"/>
      <c r="O71" s="46"/>
      <c r="P71" s="47"/>
      <c r="Q71" s="48"/>
      <c r="R71" s="49"/>
      <c r="S71" s="42"/>
      <c r="T71" s="42"/>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c r="FR71" s="14"/>
      <c r="FS71" s="14"/>
      <c r="FT71" s="14"/>
      <c r="FU71" s="14"/>
      <c r="FV71" s="14"/>
      <c r="FW71" s="14"/>
      <c r="FX71" s="14"/>
      <c r="FY71" s="14"/>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14"/>
      <c r="IA71" s="14"/>
      <c r="IB71" s="14"/>
      <c r="IC71" s="14"/>
      <c r="ID71" s="14"/>
      <c r="IE71" s="14"/>
      <c r="IF71" s="14"/>
      <c r="IG71" s="14"/>
      <c r="IH71" s="14"/>
      <c r="II71" s="14"/>
      <c r="IJ71" s="14"/>
      <c r="IK71" s="14"/>
      <c r="IL71" s="14"/>
      <c r="IM71" s="14"/>
      <c r="IN71" s="14"/>
      <c r="IO71" s="14"/>
      <c r="IP71" s="14"/>
      <c r="IQ71" s="14"/>
      <c r="IR71" s="14"/>
      <c r="IS71" s="14"/>
      <c r="IT71" s="14"/>
      <c r="IU71" s="14"/>
      <c r="IV71" s="14"/>
      <c r="IW71" s="14"/>
      <c r="IX71" s="14"/>
      <c r="IY71" s="14"/>
      <c r="IZ71" s="14"/>
      <c r="JA71" s="14"/>
      <c r="JB71" s="14"/>
      <c r="JC71" s="14"/>
      <c r="JD71" s="14"/>
      <c r="JE71" s="14"/>
      <c r="JF71" s="14"/>
      <c r="JG71" s="14"/>
      <c r="JH71" s="14"/>
      <c r="JI71" s="14"/>
      <c r="JJ71" s="14"/>
      <c r="JK71" s="14"/>
      <c r="JL71" s="14"/>
      <c r="JM71" s="14"/>
      <c r="JN71" s="14"/>
      <c r="JO71" s="14"/>
      <c r="JP71" s="14"/>
      <c r="JQ71" s="14"/>
      <c r="JR71" s="14"/>
      <c r="JS71" s="14"/>
      <c r="JT71" s="14"/>
      <c r="JU71" s="14"/>
      <c r="JV71" s="14"/>
      <c r="JW71" s="14"/>
      <c r="JX71" s="14"/>
      <c r="JY71" s="14"/>
      <c r="JZ71" s="14"/>
      <c r="KA71" s="14"/>
      <c r="KB71" s="14"/>
      <c r="KC71" s="14"/>
      <c r="KD71" s="14"/>
      <c r="KE71" s="14"/>
      <c r="KF71" s="14"/>
      <c r="KG71" s="14"/>
      <c r="KH71" s="14"/>
      <c r="KI71" s="14"/>
      <c r="KJ71" s="14"/>
      <c r="KK71" s="14"/>
      <c r="KL71" s="14"/>
      <c r="KM71" s="14"/>
      <c r="KN71" s="14"/>
      <c r="KO71" s="14"/>
      <c r="KP71" s="14"/>
      <c r="KQ71" s="14"/>
      <c r="KR71" s="14"/>
      <c r="KS71" s="14"/>
      <c r="KT71" s="14"/>
      <c r="KU71" s="14"/>
      <c r="KV71" s="14"/>
      <c r="KW71" s="14"/>
      <c r="KX71" s="14"/>
      <c r="KY71" s="14"/>
      <c r="KZ71" s="14"/>
      <c r="LA71" s="14"/>
      <c r="LB71" s="14"/>
    </row>
    <row r="72" spans="7:314" s="9" customFormat="1">
      <c r="G72" s="16"/>
      <c r="H72" s="16"/>
      <c r="O72" s="46"/>
      <c r="P72" s="47"/>
      <c r="Q72" s="48"/>
      <c r="R72" s="49"/>
      <c r="S72" s="42"/>
      <c r="T72" s="42"/>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4"/>
      <c r="IY72" s="14"/>
      <c r="IZ72" s="14"/>
      <c r="JA72" s="14"/>
      <c r="JB72" s="14"/>
      <c r="JC72" s="14"/>
      <c r="JD72" s="14"/>
      <c r="JE72" s="14"/>
      <c r="JF72" s="14"/>
      <c r="JG72" s="14"/>
      <c r="JH72" s="14"/>
      <c r="JI72" s="14"/>
      <c r="JJ72" s="14"/>
      <c r="JK72" s="14"/>
      <c r="JL72" s="14"/>
      <c r="JM72" s="14"/>
      <c r="JN72" s="14"/>
      <c r="JO72" s="14"/>
      <c r="JP72" s="14"/>
      <c r="JQ72" s="14"/>
      <c r="JR72" s="14"/>
      <c r="JS72" s="14"/>
      <c r="JT72" s="14"/>
      <c r="JU72" s="14"/>
      <c r="JV72" s="14"/>
      <c r="JW72" s="14"/>
      <c r="JX72" s="14"/>
      <c r="JY72" s="14"/>
      <c r="JZ72" s="14"/>
      <c r="KA72" s="14"/>
      <c r="KB72" s="14"/>
      <c r="KC72" s="14"/>
      <c r="KD72" s="14"/>
      <c r="KE72" s="14"/>
      <c r="KF72" s="14"/>
      <c r="KG72" s="14"/>
      <c r="KH72" s="14"/>
      <c r="KI72" s="14"/>
      <c r="KJ72" s="14"/>
      <c r="KK72" s="14"/>
      <c r="KL72" s="14"/>
      <c r="KM72" s="14"/>
      <c r="KN72" s="14"/>
      <c r="KO72" s="14"/>
      <c r="KP72" s="14"/>
      <c r="KQ72" s="14"/>
      <c r="KR72" s="14"/>
      <c r="KS72" s="14"/>
      <c r="KT72" s="14"/>
      <c r="KU72" s="14"/>
      <c r="KV72" s="14"/>
      <c r="KW72" s="14"/>
      <c r="KX72" s="14"/>
      <c r="KY72" s="14"/>
      <c r="KZ72" s="14"/>
      <c r="LA72" s="14"/>
      <c r="LB72" s="14"/>
    </row>
    <row r="73" spans="7:314" s="9" customFormat="1">
      <c r="G73" s="16"/>
      <c r="H73" s="16"/>
      <c r="O73" s="46"/>
      <c r="P73" s="47"/>
      <c r="Q73" s="48"/>
      <c r="R73" s="49"/>
      <c r="S73" s="42"/>
      <c r="T73" s="42"/>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4"/>
      <c r="IY73" s="14"/>
      <c r="IZ73" s="14"/>
      <c r="JA73" s="14"/>
      <c r="JB73" s="14"/>
      <c r="JC73" s="14"/>
      <c r="JD73" s="14"/>
      <c r="JE73" s="14"/>
      <c r="JF73" s="14"/>
      <c r="JG73" s="14"/>
      <c r="JH73" s="14"/>
      <c r="JI73" s="14"/>
      <c r="JJ73" s="14"/>
      <c r="JK73" s="14"/>
      <c r="JL73" s="14"/>
      <c r="JM73" s="14"/>
      <c r="JN73" s="14"/>
      <c r="JO73" s="14"/>
      <c r="JP73" s="14"/>
      <c r="JQ73" s="14"/>
      <c r="JR73" s="14"/>
      <c r="JS73" s="14"/>
      <c r="JT73" s="14"/>
      <c r="JU73" s="14"/>
      <c r="JV73" s="14"/>
      <c r="JW73" s="14"/>
      <c r="JX73" s="14"/>
      <c r="JY73" s="14"/>
      <c r="JZ73" s="14"/>
      <c r="KA73" s="14"/>
      <c r="KB73" s="14"/>
      <c r="KC73" s="14"/>
      <c r="KD73" s="14"/>
      <c r="KE73" s="14"/>
      <c r="KF73" s="14"/>
      <c r="KG73" s="14"/>
      <c r="KH73" s="14"/>
      <c r="KI73" s="14"/>
      <c r="KJ73" s="14"/>
      <c r="KK73" s="14"/>
      <c r="KL73" s="14"/>
      <c r="KM73" s="14"/>
      <c r="KN73" s="14"/>
      <c r="KO73" s="14"/>
      <c r="KP73" s="14"/>
      <c r="KQ73" s="14"/>
      <c r="KR73" s="14"/>
      <c r="KS73" s="14"/>
      <c r="KT73" s="14"/>
      <c r="KU73" s="14"/>
      <c r="KV73" s="14"/>
      <c r="KW73" s="14"/>
      <c r="KX73" s="14"/>
      <c r="KY73" s="14"/>
      <c r="KZ73" s="14"/>
      <c r="LA73" s="14"/>
      <c r="LB73" s="14"/>
    </row>
    <row r="74" spans="7:314" s="9" customFormat="1">
      <c r="G74" s="16"/>
      <c r="H74" s="16"/>
      <c r="O74" s="46"/>
      <c r="P74" s="47"/>
      <c r="Q74" s="48"/>
      <c r="R74" s="49"/>
      <c r="S74" s="42"/>
      <c r="T74" s="42"/>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c r="FR74" s="14"/>
      <c r="FS74" s="14"/>
      <c r="FT74" s="14"/>
      <c r="FU74" s="14"/>
      <c r="FV74" s="14"/>
      <c r="FW74" s="14"/>
      <c r="FX74" s="14"/>
      <c r="FY74" s="14"/>
      <c r="FZ74" s="14"/>
      <c r="GA74" s="14"/>
      <c r="GB74" s="14"/>
      <c r="GC74" s="14"/>
      <c r="GD74" s="14"/>
      <c r="GE74" s="14"/>
      <c r="GF74" s="14"/>
      <c r="GG74" s="14"/>
      <c r="GH74" s="14"/>
      <c r="GI74" s="14"/>
      <c r="GJ74" s="14"/>
      <c r="GK74" s="14"/>
      <c r="GL74" s="14"/>
      <c r="GM74" s="14"/>
      <c r="GN74" s="14"/>
      <c r="GO74" s="14"/>
      <c r="GP74" s="14"/>
      <c r="GQ74" s="14"/>
      <c r="GR74" s="14"/>
      <c r="GS74" s="14"/>
      <c r="GT74" s="14"/>
      <c r="GU74" s="14"/>
      <c r="GV74" s="14"/>
      <c r="GW74" s="14"/>
      <c r="GX74" s="14"/>
      <c r="GY74" s="14"/>
      <c r="GZ74" s="14"/>
      <c r="HA74" s="14"/>
      <c r="HB74" s="14"/>
      <c r="HC74" s="14"/>
      <c r="HD74" s="14"/>
      <c r="HE74" s="14"/>
      <c r="HF74" s="14"/>
      <c r="HG74" s="14"/>
      <c r="HH74" s="14"/>
      <c r="HI74" s="14"/>
      <c r="HJ74" s="14"/>
      <c r="HK74" s="14"/>
      <c r="HL74" s="14"/>
      <c r="HM74" s="14"/>
      <c r="HN74" s="14"/>
      <c r="HO74" s="14"/>
      <c r="HP74" s="14"/>
      <c r="HQ74" s="14"/>
      <c r="HR74" s="14"/>
      <c r="HS74" s="14"/>
      <c r="HT74" s="14"/>
      <c r="HU74" s="14"/>
      <c r="HV74" s="14"/>
      <c r="HW74" s="14"/>
      <c r="HX74" s="14"/>
      <c r="HY74" s="14"/>
      <c r="HZ74" s="14"/>
      <c r="IA74" s="14"/>
      <c r="IB74" s="14"/>
      <c r="IC74" s="14"/>
      <c r="ID74" s="14"/>
      <c r="IE74" s="14"/>
      <c r="IF74" s="14"/>
      <c r="IG74" s="14"/>
      <c r="IH74" s="14"/>
      <c r="II74" s="14"/>
      <c r="IJ74" s="14"/>
      <c r="IK74" s="14"/>
      <c r="IL74" s="14"/>
      <c r="IM74" s="14"/>
      <c r="IN74" s="14"/>
      <c r="IO74" s="14"/>
      <c r="IP74" s="14"/>
      <c r="IQ74" s="14"/>
      <c r="IR74" s="14"/>
      <c r="IS74" s="14"/>
      <c r="IT74" s="14"/>
      <c r="IU74" s="14"/>
      <c r="IV74" s="14"/>
      <c r="IW74" s="14"/>
      <c r="IX74" s="14"/>
      <c r="IY74" s="14"/>
      <c r="IZ74" s="14"/>
      <c r="JA74" s="14"/>
      <c r="JB74" s="14"/>
      <c r="JC74" s="14"/>
      <c r="JD74" s="14"/>
      <c r="JE74" s="14"/>
      <c r="JF74" s="14"/>
      <c r="JG74" s="14"/>
      <c r="JH74" s="14"/>
      <c r="JI74" s="14"/>
      <c r="JJ74" s="14"/>
      <c r="JK74" s="14"/>
      <c r="JL74" s="14"/>
      <c r="JM74" s="14"/>
      <c r="JN74" s="14"/>
      <c r="JO74" s="14"/>
      <c r="JP74" s="14"/>
      <c r="JQ74" s="14"/>
      <c r="JR74" s="14"/>
      <c r="JS74" s="14"/>
      <c r="JT74" s="14"/>
      <c r="JU74" s="14"/>
      <c r="JV74" s="14"/>
      <c r="JW74" s="14"/>
      <c r="JX74" s="14"/>
      <c r="JY74" s="14"/>
      <c r="JZ74" s="14"/>
      <c r="KA74" s="14"/>
      <c r="KB74" s="14"/>
      <c r="KC74" s="14"/>
      <c r="KD74" s="14"/>
      <c r="KE74" s="14"/>
      <c r="KF74" s="14"/>
      <c r="KG74" s="14"/>
      <c r="KH74" s="14"/>
      <c r="KI74" s="14"/>
      <c r="KJ74" s="14"/>
      <c r="KK74" s="14"/>
      <c r="KL74" s="14"/>
      <c r="KM74" s="14"/>
      <c r="KN74" s="14"/>
      <c r="KO74" s="14"/>
      <c r="KP74" s="14"/>
      <c r="KQ74" s="14"/>
      <c r="KR74" s="14"/>
      <c r="KS74" s="14"/>
      <c r="KT74" s="14"/>
      <c r="KU74" s="14"/>
      <c r="KV74" s="14"/>
      <c r="KW74" s="14"/>
      <c r="KX74" s="14"/>
      <c r="KY74" s="14"/>
      <c r="KZ74" s="14"/>
      <c r="LA74" s="14"/>
      <c r="LB74" s="14"/>
    </row>
    <row r="75" spans="7:314" s="9" customFormat="1">
      <c r="G75" s="16"/>
      <c r="H75" s="16"/>
      <c r="O75" s="46"/>
      <c r="P75" s="47"/>
      <c r="Q75" s="48"/>
      <c r="R75" s="49"/>
      <c r="S75" s="42"/>
      <c r="T75" s="42"/>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c r="IU75" s="14"/>
      <c r="IV75" s="14"/>
      <c r="IW75" s="14"/>
      <c r="IX75" s="14"/>
      <c r="IY75" s="14"/>
      <c r="IZ75" s="14"/>
      <c r="JA75" s="14"/>
      <c r="JB75" s="14"/>
      <c r="JC75" s="14"/>
      <c r="JD75" s="14"/>
      <c r="JE75" s="14"/>
      <c r="JF75" s="14"/>
      <c r="JG75" s="14"/>
      <c r="JH75" s="14"/>
      <c r="JI75" s="14"/>
      <c r="JJ75" s="14"/>
      <c r="JK75" s="14"/>
      <c r="JL75" s="14"/>
      <c r="JM75" s="14"/>
      <c r="JN75" s="14"/>
      <c r="JO75" s="14"/>
      <c r="JP75" s="14"/>
      <c r="JQ75" s="14"/>
      <c r="JR75" s="14"/>
      <c r="JS75" s="14"/>
      <c r="JT75" s="14"/>
      <c r="JU75" s="14"/>
      <c r="JV75" s="14"/>
      <c r="JW75" s="14"/>
      <c r="JX75" s="14"/>
      <c r="JY75" s="14"/>
      <c r="JZ75" s="14"/>
      <c r="KA75" s="14"/>
      <c r="KB75" s="14"/>
      <c r="KC75" s="14"/>
      <c r="KD75" s="14"/>
      <c r="KE75" s="14"/>
      <c r="KF75" s="14"/>
      <c r="KG75" s="14"/>
      <c r="KH75" s="14"/>
      <c r="KI75" s="14"/>
      <c r="KJ75" s="14"/>
      <c r="KK75" s="14"/>
      <c r="KL75" s="14"/>
      <c r="KM75" s="14"/>
      <c r="KN75" s="14"/>
      <c r="KO75" s="14"/>
      <c r="KP75" s="14"/>
      <c r="KQ75" s="14"/>
      <c r="KR75" s="14"/>
      <c r="KS75" s="14"/>
      <c r="KT75" s="14"/>
      <c r="KU75" s="14"/>
      <c r="KV75" s="14"/>
      <c r="KW75" s="14"/>
      <c r="KX75" s="14"/>
      <c r="KY75" s="14"/>
      <c r="KZ75" s="14"/>
      <c r="LA75" s="14"/>
      <c r="LB75" s="14"/>
    </row>
    <row r="76" spans="7:314" s="9" customFormat="1">
      <c r="G76" s="16"/>
      <c r="H76" s="16"/>
      <c r="O76" s="46"/>
      <c r="P76" s="47"/>
      <c r="Q76" s="42"/>
      <c r="R76" s="49"/>
      <c r="S76" s="42"/>
      <c r="T76" s="42"/>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c r="IW76" s="14"/>
      <c r="IX76" s="14"/>
      <c r="IY76" s="14"/>
      <c r="IZ76" s="14"/>
      <c r="JA76" s="14"/>
      <c r="JB76" s="14"/>
      <c r="JC76" s="14"/>
      <c r="JD76" s="14"/>
      <c r="JE76" s="14"/>
      <c r="JF76" s="14"/>
      <c r="JG76" s="14"/>
      <c r="JH76" s="14"/>
      <c r="JI76" s="14"/>
      <c r="JJ76" s="14"/>
      <c r="JK76" s="14"/>
      <c r="JL76" s="14"/>
      <c r="JM76" s="14"/>
      <c r="JN76" s="14"/>
      <c r="JO76" s="14"/>
      <c r="JP76" s="14"/>
      <c r="JQ76" s="14"/>
      <c r="JR76" s="14"/>
      <c r="JS76" s="14"/>
      <c r="JT76" s="14"/>
      <c r="JU76" s="14"/>
      <c r="JV76" s="14"/>
      <c r="JW76" s="14"/>
      <c r="JX76" s="14"/>
      <c r="JY76" s="14"/>
      <c r="JZ76" s="14"/>
      <c r="KA76" s="14"/>
      <c r="KB76" s="14"/>
      <c r="KC76" s="14"/>
      <c r="KD76" s="14"/>
      <c r="KE76" s="14"/>
      <c r="KF76" s="14"/>
      <c r="KG76" s="14"/>
      <c r="KH76" s="14"/>
      <c r="KI76" s="14"/>
      <c r="KJ76" s="14"/>
      <c r="KK76" s="14"/>
      <c r="KL76" s="14"/>
      <c r="KM76" s="14"/>
      <c r="KN76" s="14"/>
      <c r="KO76" s="14"/>
      <c r="KP76" s="14"/>
      <c r="KQ76" s="14"/>
      <c r="KR76" s="14"/>
      <c r="KS76" s="14"/>
      <c r="KT76" s="14"/>
      <c r="KU76" s="14"/>
      <c r="KV76" s="14"/>
      <c r="KW76" s="14"/>
      <c r="KX76" s="14"/>
      <c r="KY76" s="14"/>
      <c r="KZ76" s="14"/>
      <c r="LA76" s="14"/>
      <c r="LB76" s="14"/>
    </row>
    <row r="77" spans="7:314" s="9" customFormat="1">
      <c r="G77" s="16"/>
      <c r="H77" s="16"/>
      <c r="O77" s="46"/>
      <c r="P77" s="47"/>
      <c r="Q77" s="42"/>
      <c r="R77" s="49"/>
      <c r="S77" s="42"/>
      <c r="T77" s="42"/>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c r="IW77" s="14"/>
      <c r="IX77" s="14"/>
      <c r="IY77" s="14"/>
      <c r="IZ77" s="14"/>
      <c r="JA77" s="14"/>
      <c r="JB77" s="14"/>
      <c r="JC77" s="14"/>
      <c r="JD77" s="14"/>
      <c r="JE77" s="14"/>
      <c r="JF77" s="14"/>
      <c r="JG77" s="14"/>
      <c r="JH77" s="14"/>
      <c r="JI77" s="14"/>
      <c r="JJ77" s="14"/>
      <c r="JK77" s="14"/>
      <c r="JL77" s="14"/>
      <c r="JM77" s="14"/>
      <c r="JN77" s="14"/>
      <c r="JO77" s="14"/>
      <c r="JP77" s="14"/>
      <c r="JQ77" s="14"/>
      <c r="JR77" s="14"/>
      <c r="JS77" s="14"/>
      <c r="JT77" s="14"/>
      <c r="JU77" s="14"/>
      <c r="JV77" s="14"/>
      <c r="JW77" s="14"/>
      <c r="JX77" s="14"/>
      <c r="JY77" s="14"/>
      <c r="JZ77" s="14"/>
      <c r="KA77" s="14"/>
      <c r="KB77" s="14"/>
      <c r="KC77" s="14"/>
      <c r="KD77" s="14"/>
      <c r="KE77" s="14"/>
      <c r="KF77" s="14"/>
      <c r="KG77" s="14"/>
      <c r="KH77" s="14"/>
      <c r="KI77" s="14"/>
      <c r="KJ77" s="14"/>
      <c r="KK77" s="14"/>
      <c r="KL77" s="14"/>
      <c r="KM77" s="14"/>
      <c r="KN77" s="14"/>
      <c r="KO77" s="14"/>
      <c r="KP77" s="14"/>
      <c r="KQ77" s="14"/>
      <c r="KR77" s="14"/>
      <c r="KS77" s="14"/>
      <c r="KT77" s="14"/>
      <c r="KU77" s="14"/>
      <c r="KV77" s="14"/>
      <c r="KW77" s="14"/>
      <c r="KX77" s="14"/>
      <c r="KY77" s="14"/>
      <c r="KZ77" s="14"/>
      <c r="LA77" s="14"/>
      <c r="LB77" s="14"/>
    </row>
    <row r="78" spans="7:314" s="9" customFormat="1">
      <c r="G78" s="16"/>
      <c r="H78" s="16"/>
      <c r="O78" s="46"/>
      <c r="P78" s="47"/>
      <c r="Q78" s="42"/>
      <c r="R78" s="49"/>
      <c r="S78" s="42"/>
      <c r="T78" s="42"/>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c r="IW78" s="14"/>
      <c r="IX78" s="14"/>
      <c r="IY78" s="14"/>
      <c r="IZ78" s="14"/>
      <c r="JA78" s="14"/>
      <c r="JB78" s="14"/>
      <c r="JC78" s="14"/>
      <c r="JD78" s="14"/>
      <c r="JE78" s="14"/>
      <c r="JF78" s="14"/>
      <c r="JG78" s="14"/>
      <c r="JH78" s="14"/>
      <c r="JI78" s="14"/>
      <c r="JJ78" s="14"/>
      <c r="JK78" s="14"/>
      <c r="JL78" s="14"/>
      <c r="JM78" s="14"/>
      <c r="JN78" s="14"/>
      <c r="JO78" s="14"/>
      <c r="JP78" s="14"/>
      <c r="JQ78" s="14"/>
      <c r="JR78" s="14"/>
      <c r="JS78" s="14"/>
      <c r="JT78" s="14"/>
      <c r="JU78" s="14"/>
      <c r="JV78" s="14"/>
      <c r="JW78" s="14"/>
      <c r="JX78" s="14"/>
      <c r="JY78" s="14"/>
      <c r="JZ78" s="14"/>
      <c r="KA78" s="14"/>
      <c r="KB78" s="14"/>
      <c r="KC78" s="14"/>
      <c r="KD78" s="14"/>
      <c r="KE78" s="14"/>
      <c r="KF78" s="14"/>
      <c r="KG78" s="14"/>
      <c r="KH78" s="14"/>
      <c r="KI78" s="14"/>
      <c r="KJ78" s="14"/>
      <c r="KK78" s="14"/>
      <c r="KL78" s="14"/>
      <c r="KM78" s="14"/>
      <c r="KN78" s="14"/>
      <c r="KO78" s="14"/>
      <c r="KP78" s="14"/>
      <c r="KQ78" s="14"/>
      <c r="KR78" s="14"/>
      <c r="KS78" s="14"/>
      <c r="KT78" s="14"/>
      <c r="KU78" s="14"/>
      <c r="KV78" s="14"/>
      <c r="KW78" s="14"/>
      <c r="KX78" s="14"/>
      <c r="KY78" s="14"/>
      <c r="KZ78" s="14"/>
      <c r="LA78" s="14"/>
      <c r="LB78" s="14"/>
    </row>
    <row r="79" spans="7:314" s="9" customFormat="1">
      <c r="G79" s="16"/>
      <c r="H79" s="16"/>
      <c r="O79" s="46"/>
      <c r="P79" s="47"/>
      <c r="Q79" s="42"/>
      <c r="R79" s="49"/>
      <c r="S79" s="42"/>
      <c r="T79" s="42"/>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c r="IW79" s="14"/>
      <c r="IX79" s="14"/>
      <c r="IY79" s="14"/>
      <c r="IZ79" s="14"/>
      <c r="JA79" s="14"/>
      <c r="JB79" s="14"/>
      <c r="JC79" s="14"/>
      <c r="JD79" s="14"/>
      <c r="JE79" s="14"/>
      <c r="JF79" s="14"/>
      <c r="JG79" s="14"/>
      <c r="JH79" s="14"/>
      <c r="JI79" s="14"/>
      <c r="JJ79" s="14"/>
      <c r="JK79" s="14"/>
      <c r="JL79" s="14"/>
      <c r="JM79" s="14"/>
      <c r="JN79" s="14"/>
      <c r="JO79" s="14"/>
      <c r="JP79" s="14"/>
      <c r="JQ79" s="14"/>
      <c r="JR79" s="14"/>
      <c r="JS79" s="14"/>
      <c r="JT79" s="14"/>
      <c r="JU79" s="14"/>
      <c r="JV79" s="14"/>
      <c r="JW79" s="14"/>
      <c r="JX79" s="14"/>
      <c r="JY79" s="14"/>
      <c r="JZ79" s="14"/>
      <c r="KA79" s="14"/>
      <c r="KB79" s="14"/>
      <c r="KC79" s="14"/>
      <c r="KD79" s="14"/>
      <c r="KE79" s="14"/>
      <c r="KF79" s="14"/>
      <c r="KG79" s="14"/>
      <c r="KH79" s="14"/>
      <c r="KI79" s="14"/>
      <c r="KJ79" s="14"/>
      <c r="KK79" s="14"/>
      <c r="KL79" s="14"/>
      <c r="KM79" s="14"/>
      <c r="KN79" s="14"/>
      <c r="KO79" s="14"/>
      <c r="KP79" s="14"/>
      <c r="KQ79" s="14"/>
      <c r="KR79" s="14"/>
      <c r="KS79" s="14"/>
      <c r="KT79" s="14"/>
      <c r="KU79" s="14"/>
      <c r="KV79" s="14"/>
      <c r="KW79" s="14"/>
      <c r="KX79" s="14"/>
      <c r="KY79" s="14"/>
      <c r="KZ79" s="14"/>
      <c r="LA79" s="14"/>
      <c r="LB79" s="14"/>
    </row>
    <row r="80" spans="7:314" s="9" customFormat="1">
      <c r="G80" s="16"/>
      <c r="H80" s="16"/>
      <c r="O80" s="46"/>
      <c r="P80" s="47"/>
      <c r="Q80" s="42"/>
      <c r="R80" s="49"/>
      <c r="S80" s="42"/>
      <c r="T80" s="42"/>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c r="IW80" s="14"/>
      <c r="IX80" s="14"/>
      <c r="IY80" s="14"/>
      <c r="IZ80" s="14"/>
      <c r="JA80" s="14"/>
      <c r="JB80" s="14"/>
      <c r="JC80" s="14"/>
      <c r="JD80" s="14"/>
      <c r="JE80" s="14"/>
      <c r="JF80" s="14"/>
      <c r="JG80" s="14"/>
      <c r="JH80" s="14"/>
      <c r="JI80" s="14"/>
      <c r="JJ80" s="14"/>
      <c r="JK80" s="14"/>
      <c r="JL80" s="14"/>
      <c r="JM80" s="14"/>
      <c r="JN80" s="14"/>
      <c r="JO80" s="14"/>
      <c r="JP80" s="14"/>
      <c r="JQ80" s="14"/>
      <c r="JR80" s="14"/>
      <c r="JS80" s="14"/>
      <c r="JT80" s="14"/>
      <c r="JU80" s="14"/>
      <c r="JV80" s="14"/>
      <c r="JW80" s="14"/>
      <c r="JX80" s="14"/>
      <c r="JY80" s="14"/>
      <c r="JZ80" s="14"/>
      <c r="KA80" s="14"/>
      <c r="KB80" s="14"/>
      <c r="KC80" s="14"/>
      <c r="KD80" s="14"/>
      <c r="KE80" s="14"/>
      <c r="KF80" s="14"/>
      <c r="KG80" s="14"/>
      <c r="KH80" s="14"/>
      <c r="KI80" s="14"/>
      <c r="KJ80" s="14"/>
      <c r="KK80" s="14"/>
      <c r="KL80" s="14"/>
      <c r="KM80" s="14"/>
      <c r="KN80" s="14"/>
      <c r="KO80" s="14"/>
      <c r="KP80" s="14"/>
      <c r="KQ80" s="14"/>
      <c r="KR80" s="14"/>
      <c r="KS80" s="14"/>
      <c r="KT80" s="14"/>
      <c r="KU80" s="14"/>
      <c r="KV80" s="14"/>
      <c r="KW80" s="14"/>
      <c r="KX80" s="14"/>
      <c r="KY80" s="14"/>
      <c r="KZ80" s="14"/>
      <c r="LA80" s="14"/>
      <c r="LB80" s="14"/>
    </row>
    <row r="81" spans="7:314" s="9" customFormat="1">
      <c r="G81" s="16"/>
      <c r="H81" s="16"/>
      <c r="O81" s="46"/>
      <c r="P81" s="47"/>
      <c r="Q81" s="42"/>
      <c r="R81" s="49"/>
      <c r="S81" s="42"/>
      <c r="T81" s="42"/>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c r="IW81" s="14"/>
      <c r="IX81" s="14"/>
      <c r="IY81" s="14"/>
      <c r="IZ81" s="14"/>
      <c r="JA81" s="14"/>
      <c r="JB81" s="14"/>
      <c r="JC81" s="14"/>
      <c r="JD81" s="14"/>
      <c r="JE81" s="14"/>
      <c r="JF81" s="14"/>
      <c r="JG81" s="14"/>
      <c r="JH81" s="14"/>
      <c r="JI81" s="14"/>
      <c r="JJ81" s="14"/>
      <c r="JK81" s="14"/>
      <c r="JL81" s="14"/>
      <c r="JM81" s="14"/>
      <c r="JN81" s="14"/>
      <c r="JO81" s="14"/>
      <c r="JP81" s="14"/>
      <c r="JQ81" s="14"/>
      <c r="JR81" s="14"/>
      <c r="JS81" s="14"/>
      <c r="JT81" s="14"/>
      <c r="JU81" s="14"/>
      <c r="JV81" s="14"/>
      <c r="JW81" s="14"/>
      <c r="JX81" s="14"/>
      <c r="JY81" s="14"/>
      <c r="JZ81" s="14"/>
      <c r="KA81" s="14"/>
      <c r="KB81" s="14"/>
      <c r="KC81" s="14"/>
      <c r="KD81" s="14"/>
      <c r="KE81" s="14"/>
      <c r="KF81" s="14"/>
      <c r="KG81" s="14"/>
      <c r="KH81" s="14"/>
      <c r="KI81" s="14"/>
      <c r="KJ81" s="14"/>
      <c r="KK81" s="14"/>
      <c r="KL81" s="14"/>
      <c r="KM81" s="14"/>
      <c r="KN81" s="14"/>
      <c r="KO81" s="14"/>
      <c r="KP81" s="14"/>
      <c r="KQ81" s="14"/>
      <c r="KR81" s="14"/>
      <c r="KS81" s="14"/>
      <c r="KT81" s="14"/>
      <c r="KU81" s="14"/>
      <c r="KV81" s="14"/>
      <c r="KW81" s="14"/>
      <c r="KX81" s="14"/>
      <c r="KY81" s="14"/>
      <c r="KZ81" s="14"/>
      <c r="LA81" s="14"/>
      <c r="LB81" s="14"/>
    </row>
    <row r="82" spans="7:314" s="9" customFormat="1">
      <c r="G82" s="16"/>
      <c r="H82" s="16"/>
      <c r="O82" s="46"/>
      <c r="P82" s="47"/>
      <c r="Q82" s="42"/>
      <c r="R82" s="49"/>
      <c r="S82" s="42"/>
      <c r="T82" s="42"/>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c r="IW82" s="14"/>
      <c r="IX82" s="14"/>
      <c r="IY82" s="14"/>
      <c r="IZ82" s="14"/>
      <c r="JA82" s="14"/>
      <c r="JB82" s="14"/>
      <c r="JC82" s="14"/>
      <c r="JD82" s="14"/>
      <c r="JE82" s="14"/>
      <c r="JF82" s="14"/>
      <c r="JG82" s="14"/>
      <c r="JH82" s="14"/>
      <c r="JI82" s="14"/>
      <c r="JJ82" s="14"/>
      <c r="JK82" s="14"/>
      <c r="JL82" s="14"/>
      <c r="JM82" s="14"/>
      <c r="JN82" s="14"/>
      <c r="JO82" s="14"/>
      <c r="JP82" s="14"/>
      <c r="JQ82" s="14"/>
      <c r="JR82" s="14"/>
      <c r="JS82" s="14"/>
      <c r="JT82" s="14"/>
      <c r="JU82" s="14"/>
      <c r="JV82" s="14"/>
      <c r="JW82" s="14"/>
      <c r="JX82" s="14"/>
      <c r="JY82" s="14"/>
      <c r="JZ82" s="14"/>
      <c r="KA82" s="14"/>
      <c r="KB82" s="14"/>
      <c r="KC82" s="14"/>
      <c r="KD82" s="14"/>
      <c r="KE82" s="14"/>
      <c r="KF82" s="14"/>
      <c r="KG82" s="14"/>
      <c r="KH82" s="14"/>
      <c r="KI82" s="14"/>
      <c r="KJ82" s="14"/>
      <c r="KK82" s="14"/>
      <c r="KL82" s="14"/>
      <c r="KM82" s="14"/>
      <c r="KN82" s="14"/>
      <c r="KO82" s="14"/>
      <c r="KP82" s="14"/>
      <c r="KQ82" s="14"/>
      <c r="KR82" s="14"/>
      <c r="KS82" s="14"/>
      <c r="KT82" s="14"/>
      <c r="KU82" s="14"/>
      <c r="KV82" s="14"/>
      <c r="KW82" s="14"/>
      <c r="KX82" s="14"/>
      <c r="KY82" s="14"/>
      <c r="KZ82" s="14"/>
      <c r="LA82" s="14"/>
      <c r="LB82" s="14"/>
    </row>
    <row r="83" spans="7:314" s="9" customFormat="1">
      <c r="G83" s="16"/>
      <c r="H83" s="16"/>
      <c r="O83" s="46"/>
      <c r="P83" s="47"/>
      <c r="Q83" s="42"/>
      <c r="R83" s="49"/>
      <c r="S83" s="42"/>
      <c r="T83" s="42"/>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c r="IW83" s="14"/>
      <c r="IX83" s="14"/>
      <c r="IY83" s="14"/>
      <c r="IZ83" s="14"/>
      <c r="JA83" s="14"/>
      <c r="JB83" s="14"/>
      <c r="JC83" s="14"/>
      <c r="JD83" s="14"/>
      <c r="JE83" s="14"/>
      <c r="JF83" s="14"/>
      <c r="JG83" s="14"/>
      <c r="JH83" s="14"/>
      <c r="JI83" s="14"/>
      <c r="JJ83" s="14"/>
      <c r="JK83" s="14"/>
      <c r="JL83" s="14"/>
      <c r="JM83" s="14"/>
      <c r="JN83" s="14"/>
      <c r="JO83" s="14"/>
      <c r="JP83" s="14"/>
      <c r="JQ83" s="14"/>
      <c r="JR83" s="14"/>
      <c r="JS83" s="14"/>
      <c r="JT83" s="14"/>
      <c r="JU83" s="14"/>
      <c r="JV83" s="14"/>
      <c r="JW83" s="14"/>
      <c r="JX83" s="14"/>
      <c r="JY83" s="14"/>
      <c r="JZ83" s="14"/>
      <c r="KA83" s="14"/>
      <c r="KB83" s="14"/>
      <c r="KC83" s="14"/>
      <c r="KD83" s="14"/>
      <c r="KE83" s="14"/>
      <c r="KF83" s="14"/>
      <c r="KG83" s="14"/>
      <c r="KH83" s="14"/>
      <c r="KI83" s="14"/>
      <c r="KJ83" s="14"/>
      <c r="KK83" s="14"/>
      <c r="KL83" s="14"/>
      <c r="KM83" s="14"/>
      <c r="KN83" s="14"/>
      <c r="KO83" s="14"/>
      <c r="KP83" s="14"/>
      <c r="KQ83" s="14"/>
      <c r="KR83" s="14"/>
      <c r="KS83" s="14"/>
      <c r="KT83" s="14"/>
      <c r="KU83" s="14"/>
      <c r="KV83" s="14"/>
      <c r="KW83" s="14"/>
      <c r="KX83" s="14"/>
      <c r="KY83" s="14"/>
      <c r="KZ83" s="14"/>
      <c r="LA83" s="14"/>
      <c r="LB83" s="14"/>
    </row>
    <row r="84" spans="7:314" s="9" customFormat="1">
      <c r="G84" s="16"/>
      <c r="H84" s="16"/>
      <c r="O84" s="46"/>
      <c r="P84" s="47"/>
      <c r="Q84" s="42"/>
      <c r="R84" s="49"/>
      <c r="S84" s="42"/>
      <c r="T84" s="42"/>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c r="IW84" s="14"/>
      <c r="IX84" s="14"/>
      <c r="IY84" s="14"/>
      <c r="IZ84" s="14"/>
      <c r="JA84" s="14"/>
      <c r="JB84" s="14"/>
      <c r="JC84" s="14"/>
      <c r="JD84" s="14"/>
      <c r="JE84" s="14"/>
      <c r="JF84" s="14"/>
      <c r="JG84" s="14"/>
      <c r="JH84" s="14"/>
      <c r="JI84" s="14"/>
      <c r="JJ84" s="14"/>
      <c r="JK84" s="14"/>
      <c r="JL84" s="14"/>
      <c r="JM84" s="14"/>
      <c r="JN84" s="14"/>
      <c r="JO84" s="14"/>
      <c r="JP84" s="14"/>
      <c r="JQ84" s="14"/>
      <c r="JR84" s="14"/>
      <c r="JS84" s="14"/>
      <c r="JT84" s="14"/>
      <c r="JU84" s="14"/>
      <c r="JV84" s="14"/>
      <c r="JW84" s="14"/>
      <c r="JX84" s="14"/>
      <c r="JY84" s="14"/>
      <c r="JZ84" s="14"/>
      <c r="KA84" s="14"/>
      <c r="KB84" s="14"/>
      <c r="KC84" s="14"/>
      <c r="KD84" s="14"/>
      <c r="KE84" s="14"/>
      <c r="KF84" s="14"/>
      <c r="KG84" s="14"/>
      <c r="KH84" s="14"/>
      <c r="KI84" s="14"/>
      <c r="KJ84" s="14"/>
      <c r="KK84" s="14"/>
      <c r="KL84" s="14"/>
      <c r="KM84" s="14"/>
      <c r="KN84" s="14"/>
      <c r="KO84" s="14"/>
      <c r="KP84" s="14"/>
      <c r="KQ84" s="14"/>
      <c r="KR84" s="14"/>
      <c r="KS84" s="14"/>
      <c r="KT84" s="14"/>
      <c r="KU84" s="14"/>
      <c r="KV84" s="14"/>
      <c r="KW84" s="14"/>
      <c r="KX84" s="14"/>
      <c r="KY84" s="14"/>
      <c r="KZ84" s="14"/>
      <c r="LA84" s="14"/>
      <c r="LB84" s="14"/>
    </row>
    <row r="85" spans="7:314" s="9" customFormat="1">
      <c r="G85" s="16"/>
      <c r="H85" s="16"/>
      <c r="O85" s="46"/>
      <c r="P85" s="47"/>
      <c r="Q85" s="42"/>
      <c r="R85" s="49"/>
      <c r="S85" s="42"/>
      <c r="T85" s="42"/>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c r="GI85" s="14"/>
      <c r="GJ85" s="14"/>
      <c r="GK85" s="14"/>
      <c r="GL85" s="14"/>
      <c r="GM85" s="14"/>
      <c r="GN85" s="14"/>
      <c r="GO85" s="14"/>
      <c r="GP85" s="14"/>
      <c r="GQ85" s="14"/>
      <c r="GR85" s="14"/>
      <c r="GS85" s="14"/>
      <c r="GT85" s="14"/>
      <c r="GU85" s="14"/>
      <c r="GV85" s="14"/>
      <c r="GW85" s="14"/>
      <c r="GX85" s="14"/>
      <c r="GY85" s="14"/>
      <c r="GZ85" s="14"/>
      <c r="HA85" s="14"/>
      <c r="HB85" s="14"/>
      <c r="HC85" s="14"/>
      <c r="HD85" s="14"/>
      <c r="HE85" s="14"/>
      <c r="HF85" s="14"/>
      <c r="HG85" s="14"/>
      <c r="HH85" s="14"/>
      <c r="HI85" s="14"/>
      <c r="HJ85" s="14"/>
      <c r="HK85" s="14"/>
      <c r="HL85" s="14"/>
      <c r="HM85" s="14"/>
      <c r="HN85" s="14"/>
      <c r="HO85" s="14"/>
      <c r="HP85" s="14"/>
      <c r="HQ85" s="14"/>
      <c r="HR85" s="14"/>
      <c r="HS85" s="14"/>
      <c r="HT85" s="14"/>
      <c r="HU85" s="14"/>
      <c r="HV85" s="14"/>
      <c r="HW85" s="14"/>
      <c r="HX85" s="14"/>
      <c r="HY85" s="14"/>
      <c r="HZ85" s="14"/>
      <c r="IA85" s="14"/>
      <c r="IB85" s="14"/>
      <c r="IC85" s="14"/>
      <c r="ID85" s="14"/>
      <c r="IE85" s="14"/>
      <c r="IF85" s="14"/>
      <c r="IG85" s="14"/>
      <c r="IH85" s="14"/>
      <c r="II85" s="14"/>
      <c r="IJ85" s="14"/>
      <c r="IK85" s="14"/>
      <c r="IL85" s="14"/>
      <c r="IM85" s="14"/>
      <c r="IN85" s="14"/>
      <c r="IO85" s="14"/>
      <c r="IP85" s="14"/>
      <c r="IQ85" s="14"/>
      <c r="IR85" s="14"/>
      <c r="IS85" s="14"/>
      <c r="IT85" s="14"/>
      <c r="IU85" s="14"/>
      <c r="IV85" s="14"/>
      <c r="IW85" s="14"/>
      <c r="IX85" s="14"/>
      <c r="IY85" s="14"/>
      <c r="IZ85" s="14"/>
      <c r="JA85" s="14"/>
      <c r="JB85" s="14"/>
      <c r="JC85" s="14"/>
      <c r="JD85" s="14"/>
      <c r="JE85" s="14"/>
      <c r="JF85" s="14"/>
      <c r="JG85" s="14"/>
      <c r="JH85" s="14"/>
      <c r="JI85" s="14"/>
      <c r="JJ85" s="14"/>
      <c r="JK85" s="14"/>
      <c r="JL85" s="14"/>
      <c r="JM85" s="14"/>
      <c r="JN85" s="14"/>
      <c r="JO85" s="14"/>
      <c r="JP85" s="14"/>
      <c r="JQ85" s="14"/>
      <c r="JR85" s="14"/>
      <c r="JS85" s="14"/>
      <c r="JT85" s="14"/>
      <c r="JU85" s="14"/>
      <c r="JV85" s="14"/>
      <c r="JW85" s="14"/>
      <c r="JX85" s="14"/>
      <c r="JY85" s="14"/>
      <c r="JZ85" s="14"/>
      <c r="KA85" s="14"/>
      <c r="KB85" s="14"/>
      <c r="KC85" s="14"/>
      <c r="KD85" s="14"/>
      <c r="KE85" s="14"/>
      <c r="KF85" s="14"/>
      <c r="KG85" s="14"/>
      <c r="KH85" s="14"/>
      <c r="KI85" s="14"/>
      <c r="KJ85" s="14"/>
      <c r="KK85" s="14"/>
      <c r="KL85" s="14"/>
      <c r="KM85" s="14"/>
      <c r="KN85" s="14"/>
      <c r="KO85" s="14"/>
      <c r="KP85" s="14"/>
      <c r="KQ85" s="14"/>
      <c r="KR85" s="14"/>
      <c r="KS85" s="14"/>
      <c r="KT85" s="14"/>
      <c r="KU85" s="14"/>
      <c r="KV85" s="14"/>
      <c r="KW85" s="14"/>
      <c r="KX85" s="14"/>
      <c r="KY85" s="14"/>
      <c r="KZ85" s="14"/>
      <c r="LA85" s="14"/>
      <c r="LB85" s="14"/>
    </row>
    <row r="86" spans="7:314" s="9" customFormat="1">
      <c r="G86" s="16"/>
      <c r="H86" s="16"/>
      <c r="O86" s="46"/>
      <c r="P86" s="47"/>
      <c r="Q86" s="42"/>
      <c r="R86" s="49"/>
      <c r="S86" s="42"/>
      <c r="T86" s="42"/>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c r="IW86" s="14"/>
      <c r="IX86" s="14"/>
      <c r="IY86" s="14"/>
      <c r="IZ86" s="14"/>
      <c r="JA86" s="14"/>
      <c r="JB86" s="14"/>
      <c r="JC86" s="14"/>
      <c r="JD86" s="14"/>
      <c r="JE86" s="14"/>
      <c r="JF86" s="14"/>
      <c r="JG86" s="14"/>
      <c r="JH86" s="14"/>
      <c r="JI86" s="14"/>
      <c r="JJ86" s="14"/>
      <c r="JK86" s="14"/>
      <c r="JL86" s="14"/>
      <c r="JM86" s="14"/>
      <c r="JN86" s="14"/>
      <c r="JO86" s="14"/>
      <c r="JP86" s="14"/>
      <c r="JQ86" s="14"/>
      <c r="JR86" s="14"/>
      <c r="JS86" s="14"/>
      <c r="JT86" s="14"/>
      <c r="JU86" s="14"/>
      <c r="JV86" s="14"/>
      <c r="JW86" s="14"/>
      <c r="JX86" s="14"/>
      <c r="JY86" s="14"/>
      <c r="JZ86" s="14"/>
      <c r="KA86" s="14"/>
      <c r="KB86" s="14"/>
      <c r="KC86" s="14"/>
      <c r="KD86" s="14"/>
      <c r="KE86" s="14"/>
      <c r="KF86" s="14"/>
      <c r="KG86" s="14"/>
      <c r="KH86" s="14"/>
      <c r="KI86" s="14"/>
      <c r="KJ86" s="14"/>
      <c r="KK86" s="14"/>
      <c r="KL86" s="14"/>
      <c r="KM86" s="14"/>
      <c r="KN86" s="14"/>
      <c r="KO86" s="14"/>
      <c r="KP86" s="14"/>
      <c r="KQ86" s="14"/>
      <c r="KR86" s="14"/>
      <c r="KS86" s="14"/>
      <c r="KT86" s="14"/>
      <c r="KU86" s="14"/>
      <c r="KV86" s="14"/>
      <c r="KW86" s="14"/>
      <c r="KX86" s="14"/>
      <c r="KY86" s="14"/>
      <c r="KZ86" s="14"/>
      <c r="LA86" s="14"/>
      <c r="LB86" s="14"/>
    </row>
    <row r="87" spans="7:314" s="9" customFormat="1">
      <c r="G87" s="16"/>
      <c r="H87" s="16"/>
      <c r="O87" s="46"/>
      <c r="P87" s="47"/>
      <c r="Q87" s="42"/>
      <c r="R87" s="49"/>
      <c r="S87" s="42"/>
      <c r="T87" s="42"/>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c r="FR87" s="14"/>
      <c r="FS87" s="14"/>
      <c r="FT87" s="14"/>
      <c r="FU87" s="14"/>
      <c r="FV87" s="14"/>
      <c r="FW87" s="14"/>
      <c r="FX87" s="14"/>
      <c r="FY87" s="14"/>
      <c r="FZ87" s="14"/>
      <c r="GA87" s="14"/>
      <c r="GB87" s="14"/>
      <c r="GC87" s="14"/>
      <c r="GD87" s="14"/>
      <c r="GE87" s="14"/>
      <c r="GF87" s="14"/>
      <c r="GG87" s="14"/>
      <c r="GH87" s="14"/>
      <c r="GI87" s="14"/>
      <c r="GJ87" s="14"/>
      <c r="GK87" s="14"/>
      <c r="GL87" s="14"/>
      <c r="GM87" s="14"/>
      <c r="GN87" s="14"/>
      <c r="GO87" s="14"/>
      <c r="GP87" s="14"/>
      <c r="GQ87" s="14"/>
      <c r="GR87" s="14"/>
      <c r="GS87" s="14"/>
      <c r="GT87" s="14"/>
      <c r="GU87" s="14"/>
      <c r="GV87" s="14"/>
      <c r="GW87" s="14"/>
      <c r="GX87" s="14"/>
      <c r="GY87" s="14"/>
      <c r="GZ87" s="14"/>
      <c r="HA87" s="14"/>
      <c r="HB87" s="14"/>
      <c r="HC87" s="14"/>
      <c r="HD87" s="14"/>
      <c r="HE87" s="14"/>
      <c r="HF87" s="14"/>
      <c r="HG87" s="14"/>
      <c r="HH87" s="14"/>
      <c r="HI87" s="14"/>
      <c r="HJ87" s="14"/>
      <c r="HK87" s="14"/>
      <c r="HL87" s="14"/>
      <c r="HM87" s="14"/>
      <c r="HN87" s="14"/>
      <c r="HO87" s="14"/>
      <c r="HP87" s="14"/>
      <c r="HQ87" s="14"/>
      <c r="HR87" s="14"/>
      <c r="HS87" s="14"/>
      <c r="HT87" s="14"/>
      <c r="HU87" s="14"/>
      <c r="HV87" s="14"/>
      <c r="HW87" s="14"/>
      <c r="HX87" s="14"/>
      <c r="HY87" s="14"/>
      <c r="HZ87" s="14"/>
      <c r="IA87" s="14"/>
      <c r="IB87" s="14"/>
      <c r="IC87" s="14"/>
      <c r="ID87" s="14"/>
      <c r="IE87" s="14"/>
      <c r="IF87" s="14"/>
      <c r="IG87" s="14"/>
      <c r="IH87" s="14"/>
      <c r="II87" s="14"/>
      <c r="IJ87" s="14"/>
      <c r="IK87" s="14"/>
      <c r="IL87" s="14"/>
      <c r="IM87" s="14"/>
      <c r="IN87" s="14"/>
      <c r="IO87" s="14"/>
      <c r="IP87" s="14"/>
      <c r="IQ87" s="14"/>
      <c r="IR87" s="14"/>
      <c r="IS87" s="14"/>
      <c r="IT87" s="14"/>
      <c r="IU87" s="14"/>
      <c r="IV87" s="14"/>
      <c r="IW87" s="14"/>
      <c r="IX87" s="14"/>
      <c r="IY87" s="14"/>
      <c r="IZ87" s="14"/>
      <c r="JA87" s="14"/>
      <c r="JB87" s="14"/>
      <c r="JC87" s="14"/>
      <c r="JD87" s="14"/>
      <c r="JE87" s="14"/>
      <c r="JF87" s="14"/>
      <c r="JG87" s="14"/>
      <c r="JH87" s="14"/>
      <c r="JI87" s="14"/>
      <c r="JJ87" s="14"/>
      <c r="JK87" s="14"/>
      <c r="JL87" s="14"/>
      <c r="JM87" s="14"/>
      <c r="JN87" s="14"/>
      <c r="JO87" s="14"/>
      <c r="JP87" s="14"/>
      <c r="JQ87" s="14"/>
      <c r="JR87" s="14"/>
      <c r="JS87" s="14"/>
      <c r="JT87" s="14"/>
      <c r="JU87" s="14"/>
      <c r="JV87" s="14"/>
      <c r="JW87" s="14"/>
      <c r="JX87" s="14"/>
      <c r="JY87" s="14"/>
      <c r="JZ87" s="14"/>
      <c r="KA87" s="14"/>
      <c r="KB87" s="14"/>
      <c r="KC87" s="14"/>
      <c r="KD87" s="14"/>
      <c r="KE87" s="14"/>
      <c r="KF87" s="14"/>
      <c r="KG87" s="14"/>
      <c r="KH87" s="14"/>
      <c r="KI87" s="14"/>
      <c r="KJ87" s="14"/>
      <c r="KK87" s="14"/>
      <c r="KL87" s="14"/>
      <c r="KM87" s="14"/>
      <c r="KN87" s="14"/>
      <c r="KO87" s="14"/>
      <c r="KP87" s="14"/>
      <c r="KQ87" s="14"/>
      <c r="KR87" s="14"/>
      <c r="KS87" s="14"/>
      <c r="KT87" s="14"/>
      <c r="KU87" s="14"/>
      <c r="KV87" s="14"/>
      <c r="KW87" s="14"/>
      <c r="KX87" s="14"/>
      <c r="KY87" s="14"/>
      <c r="KZ87" s="14"/>
      <c r="LA87" s="14"/>
      <c r="LB87" s="14"/>
    </row>
    <row r="88" spans="7:314" s="9" customFormat="1">
      <c r="G88" s="16"/>
      <c r="H88" s="16"/>
      <c r="O88" s="46"/>
      <c r="P88" s="47"/>
      <c r="Q88" s="42"/>
      <c r="R88" s="49"/>
      <c r="S88" s="42"/>
      <c r="T88" s="42"/>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c r="FR88" s="14"/>
      <c r="FS88" s="14"/>
      <c r="FT88" s="14"/>
      <c r="FU88" s="14"/>
      <c r="FV88" s="14"/>
      <c r="FW88" s="14"/>
      <c r="FX88" s="14"/>
      <c r="FY88" s="14"/>
      <c r="FZ88" s="14"/>
      <c r="GA88" s="14"/>
      <c r="GB88" s="14"/>
      <c r="GC88" s="14"/>
      <c r="GD88" s="14"/>
      <c r="GE88" s="14"/>
      <c r="GF88" s="14"/>
      <c r="GG88" s="14"/>
      <c r="GH88" s="14"/>
      <c r="GI88" s="14"/>
      <c r="GJ88" s="14"/>
      <c r="GK88" s="14"/>
      <c r="GL88" s="14"/>
      <c r="GM88" s="14"/>
      <c r="GN88" s="14"/>
      <c r="GO88" s="14"/>
      <c r="GP88" s="14"/>
      <c r="GQ88" s="14"/>
      <c r="GR88" s="14"/>
      <c r="GS88" s="14"/>
      <c r="GT88" s="14"/>
      <c r="GU88" s="14"/>
      <c r="GV88" s="14"/>
      <c r="GW88" s="14"/>
      <c r="GX88" s="14"/>
      <c r="GY88" s="14"/>
      <c r="GZ88" s="14"/>
      <c r="HA88" s="14"/>
      <c r="HB88" s="14"/>
      <c r="HC88" s="14"/>
      <c r="HD88" s="14"/>
      <c r="HE88" s="14"/>
      <c r="HF88" s="14"/>
      <c r="HG88" s="14"/>
      <c r="HH88" s="14"/>
      <c r="HI88" s="14"/>
      <c r="HJ88" s="14"/>
      <c r="HK88" s="14"/>
      <c r="HL88" s="14"/>
      <c r="HM88" s="14"/>
      <c r="HN88" s="14"/>
      <c r="HO88" s="14"/>
      <c r="HP88" s="14"/>
      <c r="HQ88" s="14"/>
      <c r="HR88" s="14"/>
      <c r="HS88" s="14"/>
      <c r="HT88" s="14"/>
      <c r="HU88" s="14"/>
      <c r="HV88" s="14"/>
      <c r="HW88" s="14"/>
      <c r="HX88" s="14"/>
      <c r="HY88" s="14"/>
      <c r="HZ88" s="14"/>
      <c r="IA88" s="14"/>
      <c r="IB88" s="14"/>
      <c r="IC88" s="14"/>
      <c r="ID88" s="14"/>
      <c r="IE88" s="14"/>
      <c r="IF88" s="14"/>
      <c r="IG88" s="14"/>
      <c r="IH88" s="14"/>
      <c r="II88" s="14"/>
      <c r="IJ88" s="14"/>
      <c r="IK88" s="14"/>
      <c r="IL88" s="14"/>
      <c r="IM88" s="14"/>
      <c r="IN88" s="14"/>
      <c r="IO88" s="14"/>
      <c r="IP88" s="14"/>
      <c r="IQ88" s="14"/>
      <c r="IR88" s="14"/>
      <c r="IS88" s="14"/>
      <c r="IT88" s="14"/>
      <c r="IU88" s="14"/>
      <c r="IV88" s="14"/>
      <c r="IW88" s="14"/>
      <c r="IX88" s="14"/>
      <c r="IY88" s="14"/>
      <c r="IZ88" s="14"/>
      <c r="JA88" s="14"/>
      <c r="JB88" s="14"/>
      <c r="JC88" s="14"/>
      <c r="JD88" s="14"/>
      <c r="JE88" s="14"/>
      <c r="JF88" s="14"/>
      <c r="JG88" s="14"/>
      <c r="JH88" s="14"/>
      <c r="JI88" s="14"/>
      <c r="JJ88" s="14"/>
      <c r="JK88" s="14"/>
      <c r="JL88" s="14"/>
      <c r="JM88" s="14"/>
      <c r="JN88" s="14"/>
      <c r="JO88" s="14"/>
      <c r="JP88" s="14"/>
      <c r="JQ88" s="14"/>
      <c r="JR88" s="14"/>
      <c r="JS88" s="14"/>
      <c r="JT88" s="14"/>
      <c r="JU88" s="14"/>
      <c r="JV88" s="14"/>
      <c r="JW88" s="14"/>
      <c r="JX88" s="14"/>
      <c r="JY88" s="14"/>
      <c r="JZ88" s="14"/>
      <c r="KA88" s="14"/>
      <c r="KB88" s="14"/>
      <c r="KC88" s="14"/>
      <c r="KD88" s="14"/>
      <c r="KE88" s="14"/>
      <c r="KF88" s="14"/>
      <c r="KG88" s="14"/>
      <c r="KH88" s="14"/>
      <c r="KI88" s="14"/>
      <c r="KJ88" s="14"/>
      <c r="KK88" s="14"/>
      <c r="KL88" s="14"/>
      <c r="KM88" s="14"/>
      <c r="KN88" s="14"/>
      <c r="KO88" s="14"/>
      <c r="KP88" s="14"/>
      <c r="KQ88" s="14"/>
      <c r="KR88" s="14"/>
      <c r="KS88" s="14"/>
      <c r="KT88" s="14"/>
      <c r="KU88" s="14"/>
      <c r="KV88" s="14"/>
      <c r="KW88" s="14"/>
      <c r="KX88" s="14"/>
      <c r="KY88" s="14"/>
      <c r="KZ88" s="14"/>
      <c r="LA88" s="14"/>
      <c r="LB88" s="14"/>
    </row>
    <row r="89" spans="7:314" s="9" customFormat="1">
      <c r="G89" s="16"/>
      <c r="H89" s="16"/>
      <c r="O89" s="46"/>
      <c r="P89" s="47"/>
      <c r="Q89" s="42"/>
      <c r="R89" s="49"/>
      <c r="S89" s="42"/>
      <c r="T89" s="42"/>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c r="FW89" s="14"/>
      <c r="FX89" s="14"/>
      <c r="FY89" s="14"/>
      <c r="FZ89" s="14"/>
      <c r="GA89" s="14"/>
      <c r="GB89" s="14"/>
      <c r="GC89" s="14"/>
      <c r="GD89" s="14"/>
      <c r="GE89" s="14"/>
      <c r="GF89" s="14"/>
      <c r="GG89" s="14"/>
      <c r="GH89" s="14"/>
      <c r="GI89" s="14"/>
      <c r="GJ89" s="14"/>
      <c r="GK89" s="14"/>
      <c r="GL89" s="14"/>
      <c r="GM89" s="14"/>
      <c r="GN89" s="14"/>
      <c r="GO89" s="14"/>
      <c r="GP89" s="14"/>
      <c r="GQ89" s="14"/>
      <c r="GR89" s="14"/>
      <c r="GS89" s="14"/>
      <c r="GT89" s="14"/>
      <c r="GU89" s="14"/>
      <c r="GV89" s="14"/>
      <c r="GW89" s="14"/>
      <c r="GX89" s="14"/>
      <c r="GY89" s="14"/>
      <c r="GZ89" s="14"/>
      <c r="HA89" s="14"/>
      <c r="HB89" s="14"/>
      <c r="HC89" s="14"/>
      <c r="HD89" s="14"/>
      <c r="HE89" s="14"/>
      <c r="HF89" s="14"/>
      <c r="HG89" s="14"/>
      <c r="HH89" s="14"/>
      <c r="HI89" s="14"/>
      <c r="HJ89" s="14"/>
      <c r="HK89" s="14"/>
      <c r="HL89" s="14"/>
      <c r="HM89" s="14"/>
      <c r="HN89" s="14"/>
      <c r="HO89" s="14"/>
      <c r="HP89" s="14"/>
      <c r="HQ89" s="14"/>
      <c r="HR89" s="14"/>
      <c r="HS89" s="14"/>
      <c r="HT89" s="14"/>
      <c r="HU89" s="14"/>
      <c r="HV89" s="14"/>
      <c r="HW89" s="14"/>
      <c r="HX89" s="14"/>
      <c r="HY89" s="14"/>
      <c r="HZ89" s="14"/>
      <c r="IA89" s="14"/>
      <c r="IB89" s="14"/>
      <c r="IC89" s="14"/>
      <c r="ID89" s="14"/>
      <c r="IE89" s="14"/>
      <c r="IF89" s="14"/>
      <c r="IG89" s="14"/>
      <c r="IH89" s="14"/>
      <c r="II89" s="14"/>
      <c r="IJ89" s="14"/>
      <c r="IK89" s="14"/>
      <c r="IL89" s="14"/>
      <c r="IM89" s="14"/>
      <c r="IN89" s="14"/>
      <c r="IO89" s="14"/>
      <c r="IP89" s="14"/>
      <c r="IQ89" s="14"/>
      <c r="IR89" s="14"/>
      <c r="IS89" s="14"/>
      <c r="IT89" s="14"/>
      <c r="IU89" s="14"/>
      <c r="IV89" s="14"/>
      <c r="IW89" s="14"/>
      <c r="IX89" s="14"/>
      <c r="IY89" s="14"/>
      <c r="IZ89" s="14"/>
      <c r="JA89" s="14"/>
      <c r="JB89" s="14"/>
      <c r="JC89" s="14"/>
      <c r="JD89" s="14"/>
      <c r="JE89" s="14"/>
      <c r="JF89" s="14"/>
      <c r="JG89" s="14"/>
      <c r="JH89" s="14"/>
      <c r="JI89" s="14"/>
      <c r="JJ89" s="14"/>
      <c r="JK89" s="14"/>
      <c r="JL89" s="14"/>
      <c r="JM89" s="14"/>
      <c r="JN89" s="14"/>
      <c r="JO89" s="14"/>
      <c r="JP89" s="14"/>
      <c r="JQ89" s="14"/>
      <c r="JR89" s="14"/>
      <c r="JS89" s="14"/>
      <c r="JT89" s="14"/>
      <c r="JU89" s="14"/>
      <c r="JV89" s="14"/>
      <c r="JW89" s="14"/>
      <c r="JX89" s="14"/>
      <c r="JY89" s="14"/>
      <c r="JZ89" s="14"/>
      <c r="KA89" s="14"/>
      <c r="KB89" s="14"/>
      <c r="KC89" s="14"/>
      <c r="KD89" s="14"/>
      <c r="KE89" s="14"/>
      <c r="KF89" s="14"/>
      <c r="KG89" s="14"/>
      <c r="KH89" s="14"/>
      <c r="KI89" s="14"/>
      <c r="KJ89" s="14"/>
      <c r="KK89" s="14"/>
      <c r="KL89" s="14"/>
      <c r="KM89" s="14"/>
      <c r="KN89" s="14"/>
      <c r="KO89" s="14"/>
      <c r="KP89" s="14"/>
      <c r="KQ89" s="14"/>
      <c r="KR89" s="14"/>
      <c r="KS89" s="14"/>
      <c r="KT89" s="14"/>
      <c r="KU89" s="14"/>
      <c r="KV89" s="14"/>
      <c r="KW89" s="14"/>
      <c r="KX89" s="14"/>
      <c r="KY89" s="14"/>
      <c r="KZ89" s="14"/>
      <c r="LA89" s="14"/>
      <c r="LB89" s="14"/>
    </row>
    <row r="90" spans="7:314" s="9" customFormat="1">
      <c r="G90" s="16"/>
      <c r="H90" s="16"/>
      <c r="O90" s="46"/>
      <c r="P90" s="47"/>
      <c r="Q90" s="42"/>
      <c r="R90" s="49"/>
      <c r="S90" s="42"/>
      <c r="T90" s="42"/>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c r="IW90" s="14"/>
      <c r="IX90" s="14"/>
      <c r="IY90" s="14"/>
      <c r="IZ90" s="14"/>
      <c r="JA90" s="14"/>
      <c r="JB90" s="14"/>
      <c r="JC90" s="14"/>
      <c r="JD90" s="14"/>
      <c r="JE90" s="14"/>
      <c r="JF90" s="14"/>
      <c r="JG90" s="14"/>
      <c r="JH90" s="14"/>
      <c r="JI90" s="14"/>
      <c r="JJ90" s="14"/>
      <c r="JK90" s="14"/>
      <c r="JL90" s="14"/>
      <c r="JM90" s="14"/>
      <c r="JN90" s="14"/>
      <c r="JO90" s="14"/>
      <c r="JP90" s="14"/>
      <c r="JQ90" s="14"/>
      <c r="JR90" s="14"/>
      <c r="JS90" s="14"/>
      <c r="JT90" s="14"/>
      <c r="JU90" s="14"/>
      <c r="JV90" s="14"/>
      <c r="JW90" s="14"/>
      <c r="JX90" s="14"/>
      <c r="JY90" s="14"/>
      <c r="JZ90" s="14"/>
      <c r="KA90" s="14"/>
      <c r="KB90" s="14"/>
      <c r="KC90" s="14"/>
      <c r="KD90" s="14"/>
      <c r="KE90" s="14"/>
      <c r="KF90" s="14"/>
      <c r="KG90" s="14"/>
      <c r="KH90" s="14"/>
      <c r="KI90" s="14"/>
      <c r="KJ90" s="14"/>
      <c r="KK90" s="14"/>
      <c r="KL90" s="14"/>
      <c r="KM90" s="14"/>
      <c r="KN90" s="14"/>
      <c r="KO90" s="14"/>
      <c r="KP90" s="14"/>
      <c r="KQ90" s="14"/>
      <c r="KR90" s="14"/>
      <c r="KS90" s="14"/>
      <c r="KT90" s="14"/>
      <c r="KU90" s="14"/>
      <c r="KV90" s="14"/>
      <c r="KW90" s="14"/>
      <c r="KX90" s="14"/>
      <c r="KY90" s="14"/>
      <c r="KZ90" s="14"/>
      <c r="LA90" s="14"/>
      <c r="LB90" s="14"/>
    </row>
    <row r="91" spans="7:314" s="9" customFormat="1">
      <c r="G91" s="16"/>
      <c r="H91" s="16"/>
      <c r="O91" s="46"/>
      <c r="P91" s="47"/>
      <c r="Q91" s="42"/>
      <c r="R91" s="49"/>
      <c r="S91" s="42"/>
      <c r="T91" s="42"/>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c r="IW91" s="14"/>
      <c r="IX91" s="14"/>
      <c r="IY91" s="14"/>
      <c r="IZ91" s="14"/>
      <c r="JA91" s="14"/>
      <c r="JB91" s="14"/>
      <c r="JC91" s="14"/>
      <c r="JD91" s="14"/>
      <c r="JE91" s="14"/>
      <c r="JF91" s="14"/>
      <c r="JG91" s="14"/>
      <c r="JH91" s="14"/>
      <c r="JI91" s="14"/>
      <c r="JJ91" s="14"/>
      <c r="JK91" s="14"/>
      <c r="JL91" s="14"/>
      <c r="JM91" s="14"/>
      <c r="JN91" s="14"/>
      <c r="JO91" s="14"/>
      <c r="JP91" s="14"/>
      <c r="JQ91" s="14"/>
      <c r="JR91" s="14"/>
      <c r="JS91" s="14"/>
      <c r="JT91" s="14"/>
      <c r="JU91" s="14"/>
      <c r="JV91" s="14"/>
      <c r="JW91" s="14"/>
      <c r="JX91" s="14"/>
      <c r="JY91" s="14"/>
      <c r="JZ91" s="14"/>
      <c r="KA91" s="14"/>
      <c r="KB91" s="14"/>
      <c r="KC91" s="14"/>
      <c r="KD91" s="14"/>
      <c r="KE91" s="14"/>
      <c r="KF91" s="14"/>
      <c r="KG91" s="14"/>
      <c r="KH91" s="14"/>
      <c r="KI91" s="14"/>
      <c r="KJ91" s="14"/>
      <c r="KK91" s="14"/>
      <c r="KL91" s="14"/>
      <c r="KM91" s="14"/>
      <c r="KN91" s="14"/>
      <c r="KO91" s="14"/>
      <c r="KP91" s="14"/>
      <c r="KQ91" s="14"/>
      <c r="KR91" s="14"/>
      <c r="KS91" s="14"/>
      <c r="KT91" s="14"/>
      <c r="KU91" s="14"/>
      <c r="KV91" s="14"/>
      <c r="KW91" s="14"/>
      <c r="KX91" s="14"/>
      <c r="KY91" s="14"/>
      <c r="KZ91" s="14"/>
      <c r="LA91" s="14"/>
      <c r="LB91" s="14"/>
    </row>
    <row r="92" spans="7:314" s="9" customFormat="1">
      <c r="G92" s="16"/>
      <c r="H92" s="16"/>
      <c r="O92" s="46"/>
      <c r="P92" s="47"/>
      <c r="Q92" s="42"/>
      <c r="R92" s="49"/>
      <c r="S92" s="42"/>
      <c r="T92" s="42"/>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c r="IW92" s="14"/>
      <c r="IX92" s="14"/>
      <c r="IY92" s="14"/>
      <c r="IZ92" s="14"/>
      <c r="JA92" s="14"/>
      <c r="JB92" s="14"/>
      <c r="JC92" s="14"/>
      <c r="JD92" s="14"/>
      <c r="JE92" s="14"/>
      <c r="JF92" s="14"/>
      <c r="JG92" s="14"/>
      <c r="JH92" s="14"/>
      <c r="JI92" s="14"/>
      <c r="JJ92" s="14"/>
      <c r="JK92" s="14"/>
      <c r="JL92" s="14"/>
      <c r="JM92" s="14"/>
      <c r="JN92" s="14"/>
      <c r="JO92" s="14"/>
      <c r="JP92" s="14"/>
      <c r="JQ92" s="14"/>
      <c r="JR92" s="14"/>
      <c r="JS92" s="14"/>
      <c r="JT92" s="14"/>
      <c r="JU92" s="14"/>
      <c r="JV92" s="14"/>
      <c r="JW92" s="14"/>
      <c r="JX92" s="14"/>
      <c r="JY92" s="14"/>
      <c r="JZ92" s="14"/>
      <c r="KA92" s="14"/>
      <c r="KB92" s="14"/>
      <c r="KC92" s="14"/>
      <c r="KD92" s="14"/>
      <c r="KE92" s="14"/>
      <c r="KF92" s="14"/>
      <c r="KG92" s="14"/>
      <c r="KH92" s="14"/>
      <c r="KI92" s="14"/>
      <c r="KJ92" s="14"/>
      <c r="KK92" s="14"/>
      <c r="KL92" s="14"/>
      <c r="KM92" s="14"/>
      <c r="KN92" s="14"/>
      <c r="KO92" s="14"/>
      <c r="KP92" s="14"/>
      <c r="KQ92" s="14"/>
      <c r="KR92" s="14"/>
      <c r="KS92" s="14"/>
      <c r="KT92" s="14"/>
      <c r="KU92" s="14"/>
      <c r="KV92" s="14"/>
      <c r="KW92" s="14"/>
      <c r="KX92" s="14"/>
      <c r="KY92" s="14"/>
      <c r="KZ92" s="14"/>
      <c r="LA92" s="14"/>
      <c r="LB92" s="14"/>
    </row>
    <row r="93" spans="7:314" s="9" customFormat="1">
      <c r="G93" s="16"/>
      <c r="H93" s="16"/>
      <c r="O93" s="46"/>
      <c r="P93" s="47"/>
      <c r="Q93" s="42"/>
      <c r="R93" s="49"/>
      <c r="S93" s="42"/>
      <c r="T93" s="42"/>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c r="IW93" s="14"/>
      <c r="IX93" s="14"/>
      <c r="IY93" s="14"/>
      <c r="IZ93" s="14"/>
      <c r="JA93" s="14"/>
      <c r="JB93" s="14"/>
      <c r="JC93" s="14"/>
      <c r="JD93" s="14"/>
      <c r="JE93" s="14"/>
      <c r="JF93" s="14"/>
      <c r="JG93" s="14"/>
      <c r="JH93" s="14"/>
      <c r="JI93" s="14"/>
      <c r="JJ93" s="14"/>
      <c r="JK93" s="14"/>
      <c r="JL93" s="14"/>
      <c r="JM93" s="14"/>
      <c r="JN93" s="14"/>
      <c r="JO93" s="14"/>
      <c r="JP93" s="14"/>
      <c r="JQ93" s="14"/>
      <c r="JR93" s="14"/>
      <c r="JS93" s="14"/>
      <c r="JT93" s="14"/>
      <c r="JU93" s="14"/>
      <c r="JV93" s="14"/>
      <c r="JW93" s="14"/>
      <c r="JX93" s="14"/>
      <c r="JY93" s="14"/>
      <c r="JZ93" s="14"/>
      <c r="KA93" s="14"/>
      <c r="KB93" s="14"/>
      <c r="KC93" s="14"/>
      <c r="KD93" s="14"/>
      <c r="KE93" s="14"/>
      <c r="KF93" s="14"/>
      <c r="KG93" s="14"/>
      <c r="KH93" s="14"/>
      <c r="KI93" s="14"/>
      <c r="KJ93" s="14"/>
      <c r="KK93" s="14"/>
      <c r="KL93" s="14"/>
      <c r="KM93" s="14"/>
      <c r="KN93" s="14"/>
      <c r="KO93" s="14"/>
      <c r="KP93" s="14"/>
      <c r="KQ93" s="14"/>
      <c r="KR93" s="14"/>
      <c r="KS93" s="14"/>
      <c r="KT93" s="14"/>
      <c r="KU93" s="14"/>
      <c r="KV93" s="14"/>
      <c r="KW93" s="14"/>
      <c r="KX93" s="14"/>
      <c r="KY93" s="14"/>
      <c r="KZ93" s="14"/>
      <c r="LA93" s="14"/>
      <c r="LB93" s="14"/>
    </row>
    <row r="94" spans="7:314" s="9" customFormat="1">
      <c r="G94" s="16"/>
      <c r="H94" s="16"/>
      <c r="O94" s="46"/>
      <c r="P94" s="47"/>
      <c r="Q94" s="42"/>
      <c r="R94" s="49"/>
      <c r="S94" s="42"/>
      <c r="T94" s="42"/>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c r="FW94" s="14"/>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c r="HC94" s="14"/>
      <c r="HD94" s="14"/>
      <c r="HE94" s="14"/>
      <c r="HF94" s="14"/>
      <c r="HG94" s="14"/>
      <c r="HH94" s="14"/>
      <c r="HI94" s="14"/>
      <c r="HJ94" s="14"/>
      <c r="HK94" s="14"/>
      <c r="HL94" s="14"/>
      <c r="HM94" s="14"/>
      <c r="HN94" s="14"/>
      <c r="HO94" s="14"/>
      <c r="HP94" s="14"/>
      <c r="HQ94" s="14"/>
      <c r="HR94" s="14"/>
      <c r="HS94" s="14"/>
      <c r="HT94" s="14"/>
      <c r="HU94" s="14"/>
      <c r="HV94" s="14"/>
      <c r="HW94" s="14"/>
      <c r="HX94" s="14"/>
      <c r="HY94" s="14"/>
      <c r="HZ94" s="14"/>
      <c r="IA94" s="14"/>
      <c r="IB94" s="14"/>
      <c r="IC94" s="14"/>
      <c r="ID94" s="14"/>
      <c r="IE94" s="14"/>
      <c r="IF94" s="14"/>
      <c r="IG94" s="14"/>
      <c r="IH94" s="14"/>
      <c r="II94" s="14"/>
      <c r="IJ94" s="14"/>
      <c r="IK94" s="14"/>
      <c r="IL94" s="14"/>
      <c r="IM94" s="14"/>
      <c r="IN94" s="14"/>
      <c r="IO94" s="14"/>
      <c r="IP94" s="14"/>
      <c r="IQ94" s="14"/>
      <c r="IR94" s="14"/>
      <c r="IS94" s="14"/>
      <c r="IT94" s="14"/>
      <c r="IU94" s="14"/>
      <c r="IV94" s="14"/>
      <c r="IW94" s="14"/>
      <c r="IX94" s="14"/>
      <c r="IY94" s="14"/>
      <c r="IZ94" s="14"/>
      <c r="JA94" s="14"/>
      <c r="JB94" s="14"/>
      <c r="JC94" s="14"/>
      <c r="JD94" s="14"/>
      <c r="JE94" s="14"/>
      <c r="JF94" s="14"/>
      <c r="JG94" s="14"/>
      <c r="JH94" s="14"/>
      <c r="JI94" s="14"/>
      <c r="JJ94" s="14"/>
      <c r="JK94" s="14"/>
      <c r="JL94" s="14"/>
      <c r="JM94" s="14"/>
      <c r="JN94" s="14"/>
      <c r="JO94" s="14"/>
      <c r="JP94" s="14"/>
      <c r="JQ94" s="14"/>
      <c r="JR94" s="14"/>
      <c r="JS94" s="14"/>
      <c r="JT94" s="14"/>
      <c r="JU94" s="14"/>
      <c r="JV94" s="14"/>
      <c r="JW94" s="14"/>
      <c r="JX94" s="14"/>
      <c r="JY94" s="14"/>
      <c r="JZ94" s="14"/>
      <c r="KA94" s="14"/>
      <c r="KB94" s="14"/>
      <c r="KC94" s="14"/>
      <c r="KD94" s="14"/>
      <c r="KE94" s="14"/>
      <c r="KF94" s="14"/>
      <c r="KG94" s="14"/>
      <c r="KH94" s="14"/>
      <c r="KI94" s="14"/>
      <c r="KJ94" s="14"/>
      <c r="KK94" s="14"/>
      <c r="KL94" s="14"/>
      <c r="KM94" s="14"/>
      <c r="KN94" s="14"/>
      <c r="KO94" s="14"/>
      <c r="KP94" s="14"/>
      <c r="KQ94" s="14"/>
      <c r="KR94" s="14"/>
      <c r="KS94" s="14"/>
      <c r="KT94" s="14"/>
      <c r="KU94" s="14"/>
      <c r="KV94" s="14"/>
      <c r="KW94" s="14"/>
      <c r="KX94" s="14"/>
      <c r="KY94" s="14"/>
      <c r="KZ94" s="14"/>
      <c r="LA94" s="14"/>
      <c r="LB94" s="14"/>
    </row>
    <row r="95" spans="7:314" s="9" customFormat="1">
      <c r="G95" s="16"/>
      <c r="H95" s="16"/>
      <c r="O95" s="46"/>
      <c r="P95" s="47"/>
      <c r="Q95" s="42"/>
      <c r="R95" s="49"/>
      <c r="S95" s="42"/>
      <c r="T95" s="42"/>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c r="IW95" s="14"/>
      <c r="IX95" s="14"/>
      <c r="IY95" s="14"/>
      <c r="IZ95" s="14"/>
      <c r="JA95" s="14"/>
      <c r="JB95" s="14"/>
      <c r="JC95" s="14"/>
      <c r="JD95" s="14"/>
      <c r="JE95" s="14"/>
      <c r="JF95" s="14"/>
      <c r="JG95" s="14"/>
      <c r="JH95" s="14"/>
      <c r="JI95" s="14"/>
      <c r="JJ95" s="14"/>
      <c r="JK95" s="14"/>
      <c r="JL95" s="14"/>
      <c r="JM95" s="14"/>
      <c r="JN95" s="14"/>
      <c r="JO95" s="14"/>
      <c r="JP95" s="14"/>
      <c r="JQ95" s="14"/>
      <c r="JR95" s="14"/>
      <c r="JS95" s="14"/>
      <c r="JT95" s="14"/>
      <c r="JU95" s="14"/>
      <c r="JV95" s="14"/>
      <c r="JW95" s="14"/>
      <c r="JX95" s="14"/>
      <c r="JY95" s="14"/>
      <c r="JZ95" s="14"/>
      <c r="KA95" s="14"/>
      <c r="KB95" s="14"/>
      <c r="KC95" s="14"/>
      <c r="KD95" s="14"/>
      <c r="KE95" s="14"/>
      <c r="KF95" s="14"/>
      <c r="KG95" s="14"/>
      <c r="KH95" s="14"/>
      <c r="KI95" s="14"/>
      <c r="KJ95" s="14"/>
      <c r="KK95" s="14"/>
      <c r="KL95" s="14"/>
      <c r="KM95" s="14"/>
      <c r="KN95" s="14"/>
      <c r="KO95" s="14"/>
      <c r="KP95" s="14"/>
      <c r="KQ95" s="14"/>
      <c r="KR95" s="14"/>
      <c r="KS95" s="14"/>
      <c r="KT95" s="14"/>
      <c r="KU95" s="14"/>
      <c r="KV95" s="14"/>
      <c r="KW95" s="14"/>
      <c r="KX95" s="14"/>
      <c r="KY95" s="14"/>
      <c r="KZ95" s="14"/>
      <c r="LA95" s="14"/>
      <c r="LB95" s="14"/>
    </row>
    <row r="96" spans="7:314" s="9" customFormat="1">
      <c r="G96" s="16"/>
      <c r="H96" s="16"/>
      <c r="O96" s="46"/>
      <c r="P96" s="47"/>
      <c r="Q96" s="42"/>
      <c r="R96" s="49"/>
      <c r="S96" s="42"/>
      <c r="T96" s="42"/>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c r="FW96" s="14"/>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c r="HA96" s="14"/>
      <c r="HB96" s="14"/>
      <c r="HC96" s="14"/>
      <c r="HD96" s="14"/>
      <c r="HE96" s="14"/>
      <c r="HF96" s="14"/>
      <c r="HG96" s="14"/>
      <c r="HH96" s="14"/>
      <c r="HI96" s="14"/>
      <c r="HJ96" s="14"/>
      <c r="HK96" s="14"/>
      <c r="HL96" s="14"/>
      <c r="HM96" s="14"/>
      <c r="HN96" s="14"/>
      <c r="HO96" s="14"/>
      <c r="HP96" s="14"/>
      <c r="HQ96" s="14"/>
      <c r="HR96" s="14"/>
      <c r="HS96" s="14"/>
      <c r="HT96" s="14"/>
      <c r="HU96" s="14"/>
      <c r="HV96" s="14"/>
      <c r="HW96" s="14"/>
      <c r="HX96" s="14"/>
      <c r="HY96" s="14"/>
      <c r="HZ96" s="14"/>
      <c r="IA96" s="14"/>
      <c r="IB96" s="14"/>
      <c r="IC96" s="14"/>
      <c r="ID96" s="14"/>
      <c r="IE96" s="14"/>
      <c r="IF96" s="14"/>
      <c r="IG96" s="14"/>
      <c r="IH96" s="14"/>
      <c r="II96" s="14"/>
      <c r="IJ96" s="14"/>
      <c r="IK96" s="14"/>
      <c r="IL96" s="14"/>
      <c r="IM96" s="14"/>
      <c r="IN96" s="14"/>
      <c r="IO96" s="14"/>
      <c r="IP96" s="14"/>
      <c r="IQ96" s="14"/>
      <c r="IR96" s="14"/>
      <c r="IS96" s="14"/>
      <c r="IT96" s="14"/>
      <c r="IU96" s="14"/>
      <c r="IV96" s="14"/>
      <c r="IW96" s="14"/>
      <c r="IX96" s="14"/>
      <c r="IY96" s="14"/>
      <c r="IZ96" s="14"/>
      <c r="JA96" s="14"/>
      <c r="JB96" s="14"/>
      <c r="JC96" s="14"/>
      <c r="JD96" s="14"/>
      <c r="JE96" s="14"/>
      <c r="JF96" s="14"/>
      <c r="JG96" s="14"/>
      <c r="JH96" s="14"/>
      <c r="JI96" s="14"/>
      <c r="JJ96" s="14"/>
      <c r="JK96" s="14"/>
      <c r="JL96" s="14"/>
      <c r="JM96" s="14"/>
      <c r="JN96" s="14"/>
      <c r="JO96" s="14"/>
      <c r="JP96" s="14"/>
      <c r="JQ96" s="14"/>
      <c r="JR96" s="14"/>
      <c r="JS96" s="14"/>
      <c r="JT96" s="14"/>
      <c r="JU96" s="14"/>
      <c r="JV96" s="14"/>
      <c r="JW96" s="14"/>
      <c r="JX96" s="14"/>
      <c r="JY96" s="14"/>
      <c r="JZ96" s="14"/>
      <c r="KA96" s="14"/>
      <c r="KB96" s="14"/>
      <c r="KC96" s="14"/>
      <c r="KD96" s="14"/>
      <c r="KE96" s="14"/>
      <c r="KF96" s="14"/>
      <c r="KG96" s="14"/>
      <c r="KH96" s="14"/>
      <c r="KI96" s="14"/>
      <c r="KJ96" s="14"/>
      <c r="KK96" s="14"/>
      <c r="KL96" s="14"/>
      <c r="KM96" s="14"/>
      <c r="KN96" s="14"/>
      <c r="KO96" s="14"/>
      <c r="KP96" s="14"/>
      <c r="KQ96" s="14"/>
      <c r="KR96" s="14"/>
      <c r="KS96" s="14"/>
      <c r="KT96" s="14"/>
      <c r="KU96" s="14"/>
      <c r="KV96" s="14"/>
      <c r="KW96" s="14"/>
      <c r="KX96" s="14"/>
      <c r="KY96" s="14"/>
      <c r="KZ96" s="14"/>
      <c r="LA96" s="14"/>
      <c r="LB96" s="14"/>
    </row>
    <row r="97" spans="7:702" s="9" customFormat="1">
      <c r="G97" s="16"/>
      <c r="H97" s="16"/>
      <c r="O97" s="46"/>
      <c r="P97" s="47"/>
      <c r="Q97" s="42"/>
      <c r="R97" s="49"/>
      <c r="S97" s="42"/>
      <c r="T97" s="42"/>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c r="FW97" s="14"/>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c r="HA97" s="14"/>
      <c r="HB97" s="14"/>
      <c r="HC97" s="14"/>
      <c r="HD97" s="14"/>
      <c r="HE97" s="14"/>
      <c r="HF97" s="14"/>
      <c r="HG97" s="14"/>
      <c r="HH97" s="14"/>
      <c r="HI97" s="14"/>
      <c r="HJ97" s="14"/>
      <c r="HK97" s="14"/>
      <c r="HL97" s="14"/>
      <c r="HM97" s="14"/>
      <c r="HN97" s="14"/>
      <c r="HO97" s="14"/>
      <c r="HP97" s="14"/>
      <c r="HQ97" s="14"/>
      <c r="HR97" s="14"/>
      <c r="HS97" s="14"/>
      <c r="HT97" s="14"/>
      <c r="HU97" s="14"/>
      <c r="HV97" s="14"/>
      <c r="HW97" s="14"/>
      <c r="HX97" s="14"/>
      <c r="HY97" s="14"/>
      <c r="HZ97" s="14"/>
      <c r="IA97" s="14"/>
      <c r="IB97" s="14"/>
      <c r="IC97" s="14"/>
      <c r="ID97" s="14"/>
      <c r="IE97" s="14"/>
      <c r="IF97" s="14"/>
      <c r="IG97" s="14"/>
      <c r="IH97" s="14"/>
      <c r="II97" s="14"/>
      <c r="IJ97" s="14"/>
      <c r="IK97" s="14"/>
      <c r="IL97" s="14"/>
      <c r="IM97" s="14"/>
      <c r="IN97" s="14"/>
      <c r="IO97" s="14"/>
      <c r="IP97" s="14"/>
      <c r="IQ97" s="14"/>
      <c r="IR97" s="14"/>
      <c r="IS97" s="14"/>
      <c r="IT97" s="14"/>
      <c r="IU97" s="14"/>
      <c r="IV97" s="14"/>
      <c r="IW97" s="14"/>
      <c r="IX97" s="14"/>
      <c r="IY97" s="14"/>
      <c r="IZ97" s="14"/>
      <c r="JA97" s="14"/>
      <c r="JB97" s="14"/>
      <c r="JC97" s="14"/>
      <c r="JD97" s="14"/>
      <c r="JE97" s="14"/>
      <c r="JF97" s="14"/>
      <c r="JG97" s="14"/>
      <c r="JH97" s="14"/>
      <c r="JI97" s="14"/>
      <c r="JJ97" s="14"/>
      <c r="JK97" s="14"/>
      <c r="JL97" s="14"/>
      <c r="JM97" s="14"/>
      <c r="JN97" s="14"/>
      <c r="JO97" s="14"/>
      <c r="JP97" s="14"/>
      <c r="JQ97" s="14"/>
      <c r="JR97" s="14"/>
      <c r="JS97" s="14"/>
      <c r="JT97" s="14"/>
      <c r="JU97" s="14"/>
      <c r="JV97" s="14"/>
      <c r="JW97" s="14"/>
      <c r="JX97" s="14"/>
      <c r="JY97" s="14"/>
      <c r="JZ97" s="14"/>
      <c r="KA97" s="14"/>
      <c r="KB97" s="14"/>
      <c r="KC97" s="14"/>
      <c r="KD97" s="14"/>
      <c r="KE97" s="14"/>
      <c r="KF97" s="14"/>
      <c r="KG97" s="14"/>
      <c r="KH97" s="14"/>
      <c r="KI97" s="14"/>
      <c r="KJ97" s="14"/>
      <c r="KK97" s="14"/>
      <c r="KL97" s="14"/>
      <c r="KM97" s="14"/>
      <c r="KN97" s="14"/>
      <c r="KO97" s="14"/>
      <c r="KP97" s="14"/>
      <c r="KQ97" s="14"/>
      <c r="KR97" s="14"/>
      <c r="KS97" s="14"/>
      <c r="KT97" s="14"/>
      <c r="KU97" s="14"/>
      <c r="KV97" s="14"/>
      <c r="KW97" s="14"/>
      <c r="KX97" s="14"/>
      <c r="KY97" s="14"/>
      <c r="KZ97" s="14"/>
      <c r="LA97" s="14"/>
      <c r="LB97" s="14"/>
    </row>
    <row r="98" spans="7:702" s="9" customFormat="1">
      <c r="G98" s="16"/>
      <c r="H98" s="16"/>
      <c r="O98" s="46"/>
      <c r="P98" s="47"/>
      <c r="Q98" s="42"/>
      <c r="R98" s="49"/>
      <c r="S98" s="42"/>
      <c r="T98" s="42"/>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c r="IW98" s="14"/>
      <c r="IX98" s="14"/>
      <c r="IY98" s="14"/>
      <c r="IZ98" s="14"/>
      <c r="JA98" s="14"/>
      <c r="JB98" s="14"/>
      <c r="JC98" s="14"/>
      <c r="JD98" s="14"/>
      <c r="JE98" s="14"/>
      <c r="JF98" s="14"/>
      <c r="JG98" s="14"/>
      <c r="JH98" s="14"/>
      <c r="JI98" s="14"/>
      <c r="JJ98" s="14"/>
      <c r="JK98" s="14"/>
      <c r="JL98" s="14"/>
      <c r="JM98" s="14"/>
      <c r="JN98" s="14"/>
      <c r="JO98" s="14"/>
      <c r="JP98" s="14"/>
      <c r="JQ98" s="14"/>
      <c r="JR98" s="14"/>
      <c r="JS98" s="14"/>
      <c r="JT98" s="14"/>
      <c r="JU98" s="14"/>
      <c r="JV98" s="14"/>
      <c r="JW98" s="14"/>
      <c r="JX98" s="14"/>
      <c r="JY98" s="14"/>
      <c r="JZ98" s="14"/>
      <c r="KA98" s="14"/>
      <c r="KB98" s="14"/>
      <c r="KC98" s="14"/>
      <c r="KD98" s="14"/>
      <c r="KE98" s="14"/>
      <c r="KF98" s="14"/>
      <c r="KG98" s="14"/>
      <c r="KH98" s="14"/>
      <c r="KI98" s="14"/>
      <c r="KJ98" s="14"/>
      <c r="KK98" s="14"/>
      <c r="KL98" s="14"/>
      <c r="KM98" s="14"/>
      <c r="KN98" s="14"/>
      <c r="KO98" s="14"/>
      <c r="KP98" s="14"/>
      <c r="KQ98" s="14"/>
      <c r="KR98" s="14"/>
      <c r="KS98" s="14"/>
      <c r="KT98" s="14"/>
      <c r="KU98" s="14"/>
      <c r="KV98" s="14"/>
      <c r="KW98" s="14"/>
      <c r="KX98" s="14"/>
      <c r="KY98" s="14"/>
      <c r="KZ98" s="14"/>
      <c r="LA98" s="14"/>
      <c r="LB98" s="14"/>
    </row>
    <row r="99" spans="7:702" s="9" customFormat="1">
      <c r="G99" s="16"/>
      <c r="H99" s="16"/>
      <c r="O99" s="46"/>
      <c r="P99" s="47"/>
      <c r="Q99" s="42"/>
      <c r="R99" s="49"/>
      <c r="S99" s="42"/>
      <c r="T99" s="42"/>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c r="IW99" s="14"/>
      <c r="IX99" s="14"/>
      <c r="IY99" s="14"/>
      <c r="IZ99" s="14"/>
      <c r="JA99" s="14"/>
      <c r="JB99" s="14"/>
      <c r="JC99" s="14"/>
      <c r="JD99" s="14"/>
      <c r="JE99" s="14"/>
      <c r="JF99" s="14"/>
      <c r="JG99" s="14"/>
      <c r="JH99" s="14"/>
      <c r="JI99" s="14"/>
      <c r="JJ99" s="14"/>
      <c r="JK99" s="14"/>
      <c r="JL99" s="14"/>
      <c r="JM99" s="14"/>
      <c r="JN99" s="14"/>
      <c r="JO99" s="14"/>
      <c r="JP99" s="14"/>
      <c r="JQ99" s="14"/>
      <c r="JR99" s="14"/>
      <c r="JS99" s="14"/>
      <c r="JT99" s="14"/>
      <c r="JU99" s="14"/>
      <c r="JV99" s="14"/>
      <c r="JW99" s="14"/>
      <c r="JX99" s="14"/>
      <c r="JY99" s="14"/>
      <c r="JZ99" s="14"/>
      <c r="KA99" s="14"/>
      <c r="KB99" s="14"/>
      <c r="KC99" s="14"/>
      <c r="KD99" s="14"/>
      <c r="KE99" s="14"/>
      <c r="KF99" s="14"/>
      <c r="KG99" s="14"/>
      <c r="KH99" s="14"/>
      <c r="KI99" s="14"/>
      <c r="KJ99" s="14"/>
      <c r="KK99" s="14"/>
      <c r="KL99" s="14"/>
      <c r="KM99" s="14"/>
      <c r="KN99" s="14"/>
      <c r="KO99" s="14"/>
      <c r="KP99" s="14"/>
      <c r="KQ99" s="14"/>
      <c r="KR99" s="14"/>
      <c r="KS99" s="14"/>
      <c r="KT99" s="14"/>
      <c r="KU99" s="14"/>
      <c r="KV99" s="14"/>
      <c r="KW99" s="14"/>
      <c r="KX99" s="14"/>
      <c r="KY99" s="14"/>
      <c r="KZ99" s="14"/>
      <c r="LA99" s="14"/>
      <c r="LB99" s="14"/>
    </row>
    <row r="100" spans="7:702" s="9" customFormat="1">
      <c r="G100" s="16"/>
      <c r="H100" s="16"/>
      <c r="O100" s="46"/>
      <c r="P100" s="47"/>
      <c r="Q100" s="42"/>
      <c r="R100" s="49"/>
      <c r="S100" s="42"/>
      <c r="T100" s="42"/>
      <c r="Z100" s="282" t="s">
        <v>149</v>
      </c>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c r="IW100" s="14"/>
      <c r="IX100" s="14"/>
      <c r="IY100" s="14"/>
      <c r="IZ100" s="14"/>
      <c r="JA100" s="14"/>
      <c r="JB100" s="14"/>
      <c r="JC100" s="14"/>
      <c r="JD100" s="14"/>
      <c r="JE100" s="14"/>
      <c r="JF100" s="14"/>
      <c r="JG100" s="14"/>
      <c r="JH100" s="14"/>
      <c r="JI100" s="14"/>
      <c r="JJ100" s="14"/>
      <c r="JK100" s="14"/>
      <c r="JL100" s="14"/>
      <c r="JM100" s="14"/>
      <c r="JN100" s="14"/>
      <c r="JO100" s="14"/>
      <c r="JP100" s="14"/>
      <c r="JQ100" s="14"/>
      <c r="JR100" s="14"/>
      <c r="JS100" s="14"/>
      <c r="JT100" s="14"/>
      <c r="JU100" s="14"/>
      <c r="JV100" s="14"/>
      <c r="JW100" s="14"/>
      <c r="JX100" s="14"/>
      <c r="JY100" s="14"/>
      <c r="JZ100" s="14"/>
      <c r="KA100" s="14"/>
      <c r="KB100" s="14"/>
      <c r="KC100" s="14"/>
      <c r="KD100" s="14"/>
      <c r="KE100" s="14"/>
      <c r="KF100" s="14"/>
      <c r="KG100" s="14"/>
      <c r="KH100" s="14"/>
      <c r="KI100" s="14"/>
      <c r="KJ100" s="14"/>
      <c r="KK100" s="14"/>
      <c r="KL100" s="14"/>
      <c r="KM100" s="14"/>
      <c r="KN100" s="14"/>
      <c r="KO100" s="14"/>
      <c r="KP100" s="14"/>
      <c r="KQ100" s="14"/>
      <c r="KR100" s="14"/>
      <c r="KS100" s="14"/>
      <c r="KT100" s="14"/>
      <c r="KU100" s="14"/>
      <c r="KV100" s="14"/>
      <c r="KW100" s="14"/>
      <c r="KX100" s="14"/>
      <c r="KY100" s="14"/>
      <c r="KZ100" s="14"/>
      <c r="LA100" s="14"/>
      <c r="LB100" s="14"/>
      <c r="ZZ100" s="155"/>
    </row>
    <row r="101" spans="7:702" s="9" customFormat="1">
      <c r="G101" s="16"/>
      <c r="H101" s="16"/>
      <c r="O101" s="46"/>
      <c r="P101" s="47"/>
      <c r="Q101" s="42"/>
      <c r="R101" s="49"/>
      <c r="S101" s="42"/>
      <c r="T101" s="42"/>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c r="FW101" s="14"/>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c r="HA101" s="14"/>
      <c r="HB101" s="14"/>
      <c r="HC101" s="14"/>
      <c r="HD101" s="14"/>
      <c r="HE101" s="14"/>
      <c r="HF101" s="14"/>
      <c r="HG101" s="14"/>
      <c r="HH101" s="14"/>
      <c r="HI101" s="14"/>
      <c r="HJ101" s="14"/>
      <c r="HK101" s="14"/>
      <c r="HL101" s="14"/>
      <c r="HM101" s="14"/>
      <c r="HN101" s="14"/>
      <c r="HO101" s="14"/>
      <c r="HP101" s="14"/>
      <c r="HQ101" s="14"/>
      <c r="HR101" s="14"/>
      <c r="HS101" s="14"/>
      <c r="HT101" s="14"/>
      <c r="HU101" s="14"/>
      <c r="HV101" s="14"/>
      <c r="HW101" s="14"/>
      <c r="HX101" s="14"/>
      <c r="HY101" s="14"/>
      <c r="HZ101" s="14"/>
      <c r="IA101" s="14"/>
      <c r="IB101" s="14"/>
      <c r="IC101" s="14"/>
      <c r="ID101" s="14"/>
      <c r="IE101" s="14"/>
      <c r="IF101" s="14"/>
      <c r="IG101" s="14"/>
      <c r="IH101" s="14"/>
      <c r="II101" s="14"/>
      <c r="IJ101" s="14"/>
      <c r="IK101" s="14"/>
      <c r="IL101" s="14"/>
      <c r="IM101" s="14"/>
      <c r="IN101" s="14"/>
      <c r="IO101" s="14"/>
      <c r="IP101" s="14"/>
      <c r="IQ101" s="14"/>
      <c r="IR101" s="14"/>
      <c r="IS101" s="14"/>
      <c r="IT101" s="14"/>
      <c r="IU101" s="14"/>
      <c r="IV101" s="14"/>
      <c r="IW101" s="14"/>
      <c r="IX101" s="14"/>
      <c r="IY101" s="14"/>
      <c r="IZ101" s="14"/>
      <c r="JA101" s="14"/>
      <c r="JB101" s="14"/>
      <c r="JC101" s="14"/>
      <c r="JD101" s="14"/>
      <c r="JE101" s="14"/>
      <c r="JF101" s="14"/>
      <c r="JG101" s="14"/>
      <c r="JH101" s="14"/>
      <c r="JI101" s="14"/>
      <c r="JJ101" s="14"/>
      <c r="JK101" s="14"/>
      <c r="JL101" s="14"/>
      <c r="JM101" s="14"/>
      <c r="JN101" s="14"/>
      <c r="JO101" s="14"/>
      <c r="JP101" s="14"/>
      <c r="JQ101" s="14"/>
      <c r="JR101" s="14"/>
      <c r="JS101" s="14"/>
      <c r="JT101" s="14"/>
      <c r="JU101" s="14"/>
      <c r="JV101" s="14"/>
      <c r="JW101" s="14"/>
      <c r="JX101" s="14"/>
      <c r="JY101" s="14"/>
      <c r="JZ101" s="14"/>
      <c r="KA101" s="14"/>
      <c r="KB101" s="14"/>
      <c r="KC101" s="14"/>
      <c r="KD101" s="14"/>
      <c r="KE101" s="14"/>
      <c r="KF101" s="14"/>
      <c r="KG101" s="14"/>
      <c r="KH101" s="14"/>
      <c r="KI101" s="14"/>
      <c r="KJ101" s="14"/>
      <c r="KK101" s="14"/>
      <c r="KL101" s="14"/>
      <c r="KM101" s="14"/>
      <c r="KN101" s="14"/>
      <c r="KO101" s="14"/>
      <c r="KP101" s="14"/>
      <c r="KQ101" s="14"/>
      <c r="KR101" s="14"/>
      <c r="KS101" s="14"/>
      <c r="KT101" s="14"/>
      <c r="KU101" s="14"/>
      <c r="KV101" s="14"/>
      <c r="KW101" s="14"/>
      <c r="KX101" s="14"/>
      <c r="KY101" s="14"/>
      <c r="KZ101" s="14"/>
      <c r="LA101" s="14"/>
      <c r="LB101" s="14"/>
    </row>
    <row r="102" spans="7:702" s="9" customFormat="1">
      <c r="G102" s="16"/>
      <c r="H102" s="16"/>
      <c r="O102" s="46"/>
      <c r="P102" s="42"/>
      <c r="Q102" s="42"/>
      <c r="R102" s="50"/>
      <c r="S102" s="42"/>
      <c r="T102" s="42"/>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c r="FW102" s="14"/>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c r="GY102" s="14"/>
      <c r="GZ102" s="14"/>
      <c r="HA102" s="14"/>
      <c r="HB102" s="14"/>
      <c r="HC102" s="14"/>
      <c r="HD102" s="14"/>
      <c r="HE102" s="14"/>
      <c r="HF102" s="14"/>
      <c r="HG102" s="14"/>
      <c r="HH102" s="14"/>
      <c r="HI102" s="14"/>
      <c r="HJ102" s="14"/>
      <c r="HK102" s="14"/>
      <c r="HL102" s="14"/>
      <c r="HM102" s="14"/>
      <c r="HN102" s="14"/>
      <c r="HO102" s="14"/>
      <c r="HP102" s="14"/>
      <c r="HQ102" s="14"/>
      <c r="HR102" s="14"/>
      <c r="HS102" s="14"/>
      <c r="HT102" s="14"/>
      <c r="HU102" s="14"/>
      <c r="HV102" s="14"/>
      <c r="HW102" s="14"/>
      <c r="HX102" s="14"/>
      <c r="HY102" s="14"/>
      <c r="HZ102" s="14"/>
      <c r="IA102" s="14"/>
      <c r="IB102" s="14"/>
      <c r="IC102" s="14"/>
      <c r="ID102" s="14"/>
      <c r="IE102" s="14"/>
      <c r="IF102" s="14"/>
      <c r="IG102" s="14"/>
      <c r="IH102" s="14"/>
      <c r="II102" s="14"/>
      <c r="IJ102" s="14"/>
      <c r="IK102" s="14"/>
      <c r="IL102" s="14"/>
      <c r="IM102" s="14"/>
      <c r="IN102" s="14"/>
      <c r="IO102" s="14"/>
      <c r="IP102" s="14"/>
      <c r="IQ102" s="14"/>
      <c r="IR102" s="14"/>
      <c r="IS102" s="14"/>
      <c r="IT102" s="14"/>
      <c r="IU102" s="14"/>
      <c r="IV102" s="14"/>
      <c r="IW102" s="14"/>
      <c r="IX102" s="14"/>
      <c r="IY102" s="14"/>
      <c r="IZ102" s="14"/>
      <c r="JA102" s="14"/>
      <c r="JB102" s="14"/>
      <c r="JC102" s="14"/>
      <c r="JD102" s="14"/>
      <c r="JE102" s="14"/>
      <c r="JF102" s="14"/>
      <c r="JG102" s="14"/>
      <c r="JH102" s="14"/>
      <c r="JI102" s="14"/>
      <c r="JJ102" s="14"/>
      <c r="JK102" s="14"/>
      <c r="JL102" s="14"/>
      <c r="JM102" s="14"/>
      <c r="JN102" s="14"/>
      <c r="JO102" s="14"/>
      <c r="JP102" s="14"/>
      <c r="JQ102" s="14"/>
      <c r="JR102" s="14"/>
      <c r="JS102" s="14"/>
      <c r="JT102" s="14"/>
      <c r="JU102" s="14"/>
      <c r="JV102" s="14"/>
      <c r="JW102" s="14"/>
      <c r="JX102" s="14"/>
      <c r="JY102" s="14"/>
      <c r="JZ102" s="14"/>
      <c r="KA102" s="14"/>
      <c r="KB102" s="14"/>
      <c r="KC102" s="14"/>
      <c r="KD102" s="14"/>
      <c r="KE102" s="14"/>
      <c r="KF102" s="14"/>
      <c r="KG102" s="14"/>
      <c r="KH102" s="14"/>
      <c r="KI102" s="14"/>
      <c r="KJ102" s="14"/>
      <c r="KK102" s="14"/>
      <c r="KL102" s="14"/>
      <c r="KM102" s="14"/>
      <c r="KN102" s="14"/>
      <c r="KO102" s="14"/>
      <c r="KP102" s="14"/>
      <c r="KQ102" s="14"/>
      <c r="KR102" s="14"/>
      <c r="KS102" s="14"/>
      <c r="KT102" s="14"/>
      <c r="KU102" s="14"/>
      <c r="KV102" s="14"/>
      <c r="KW102" s="14"/>
      <c r="KX102" s="14"/>
      <c r="KY102" s="14"/>
      <c r="KZ102" s="14"/>
      <c r="LA102" s="14"/>
      <c r="LB102" s="14"/>
    </row>
    <row r="103" spans="7:702" s="9" customFormat="1">
      <c r="G103" s="16"/>
      <c r="H103" s="16"/>
      <c r="O103" s="46"/>
      <c r="P103" s="42"/>
      <c r="Q103" s="42"/>
      <c r="R103" s="50"/>
      <c r="S103" s="42"/>
      <c r="T103" s="42"/>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c r="IW103" s="14"/>
      <c r="IX103" s="14"/>
      <c r="IY103" s="14"/>
      <c r="IZ103" s="14"/>
      <c r="JA103" s="14"/>
      <c r="JB103" s="14"/>
      <c r="JC103" s="14"/>
      <c r="JD103" s="14"/>
      <c r="JE103" s="14"/>
      <c r="JF103" s="14"/>
      <c r="JG103" s="14"/>
      <c r="JH103" s="14"/>
      <c r="JI103" s="14"/>
      <c r="JJ103" s="14"/>
      <c r="JK103" s="14"/>
      <c r="JL103" s="14"/>
      <c r="JM103" s="14"/>
      <c r="JN103" s="14"/>
      <c r="JO103" s="14"/>
      <c r="JP103" s="14"/>
      <c r="JQ103" s="14"/>
      <c r="JR103" s="14"/>
      <c r="JS103" s="14"/>
      <c r="JT103" s="14"/>
      <c r="JU103" s="14"/>
      <c r="JV103" s="14"/>
      <c r="JW103" s="14"/>
      <c r="JX103" s="14"/>
      <c r="JY103" s="14"/>
      <c r="JZ103" s="14"/>
      <c r="KA103" s="14"/>
      <c r="KB103" s="14"/>
      <c r="KC103" s="14"/>
      <c r="KD103" s="14"/>
      <c r="KE103" s="14"/>
      <c r="KF103" s="14"/>
      <c r="KG103" s="14"/>
      <c r="KH103" s="14"/>
      <c r="KI103" s="14"/>
      <c r="KJ103" s="14"/>
      <c r="KK103" s="14"/>
      <c r="KL103" s="14"/>
      <c r="KM103" s="14"/>
      <c r="KN103" s="14"/>
      <c r="KO103" s="14"/>
      <c r="KP103" s="14"/>
      <c r="KQ103" s="14"/>
      <c r="KR103" s="14"/>
      <c r="KS103" s="14"/>
      <c r="KT103" s="14"/>
      <c r="KU103" s="14"/>
      <c r="KV103" s="14"/>
      <c r="KW103" s="14"/>
      <c r="KX103" s="14"/>
      <c r="KY103" s="14"/>
      <c r="KZ103" s="14"/>
      <c r="LA103" s="14"/>
      <c r="LB103" s="14"/>
    </row>
    <row r="104" spans="7:702" s="9" customFormat="1">
      <c r="G104" s="16"/>
      <c r="H104" s="16"/>
      <c r="O104" s="46"/>
      <c r="P104" s="42"/>
      <c r="Q104" s="42"/>
      <c r="R104" s="50"/>
      <c r="S104" s="42"/>
      <c r="T104" s="42"/>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c r="FW104" s="14"/>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c r="HA104" s="14"/>
      <c r="HB104" s="14"/>
      <c r="HC104" s="14"/>
      <c r="HD104" s="14"/>
      <c r="HE104" s="14"/>
      <c r="HF104" s="14"/>
      <c r="HG104" s="14"/>
      <c r="HH104" s="14"/>
      <c r="HI104" s="14"/>
      <c r="HJ104" s="14"/>
      <c r="HK104" s="14"/>
      <c r="HL104" s="14"/>
      <c r="HM104" s="14"/>
      <c r="HN104" s="14"/>
      <c r="HO104" s="14"/>
      <c r="HP104" s="14"/>
      <c r="HQ104" s="14"/>
      <c r="HR104" s="14"/>
      <c r="HS104" s="14"/>
      <c r="HT104" s="14"/>
      <c r="HU104" s="14"/>
      <c r="HV104" s="14"/>
      <c r="HW104" s="14"/>
      <c r="HX104" s="14"/>
      <c r="HY104" s="14"/>
      <c r="HZ104" s="14"/>
      <c r="IA104" s="14"/>
      <c r="IB104" s="14"/>
      <c r="IC104" s="14"/>
      <c r="ID104" s="14"/>
      <c r="IE104" s="14"/>
      <c r="IF104" s="14"/>
      <c r="IG104" s="14"/>
      <c r="IH104" s="14"/>
      <c r="II104" s="14"/>
      <c r="IJ104" s="14"/>
      <c r="IK104" s="14"/>
      <c r="IL104" s="14"/>
      <c r="IM104" s="14"/>
      <c r="IN104" s="14"/>
      <c r="IO104" s="14"/>
      <c r="IP104" s="14"/>
      <c r="IQ104" s="14"/>
      <c r="IR104" s="14"/>
      <c r="IS104" s="14"/>
      <c r="IT104" s="14"/>
      <c r="IU104" s="14"/>
      <c r="IV104" s="14"/>
      <c r="IW104" s="14"/>
      <c r="IX104" s="14"/>
      <c r="IY104" s="14"/>
      <c r="IZ104" s="14"/>
      <c r="JA104" s="14"/>
      <c r="JB104" s="14"/>
      <c r="JC104" s="14"/>
      <c r="JD104" s="14"/>
      <c r="JE104" s="14"/>
      <c r="JF104" s="14"/>
      <c r="JG104" s="14"/>
      <c r="JH104" s="14"/>
      <c r="JI104" s="14"/>
      <c r="JJ104" s="14"/>
      <c r="JK104" s="14"/>
      <c r="JL104" s="14"/>
      <c r="JM104" s="14"/>
      <c r="JN104" s="14"/>
      <c r="JO104" s="14"/>
      <c r="JP104" s="14"/>
      <c r="JQ104" s="14"/>
      <c r="JR104" s="14"/>
      <c r="JS104" s="14"/>
      <c r="JT104" s="14"/>
      <c r="JU104" s="14"/>
      <c r="JV104" s="14"/>
      <c r="JW104" s="14"/>
      <c r="JX104" s="14"/>
      <c r="JY104" s="14"/>
      <c r="JZ104" s="14"/>
      <c r="KA104" s="14"/>
      <c r="KB104" s="14"/>
      <c r="KC104" s="14"/>
      <c r="KD104" s="14"/>
      <c r="KE104" s="14"/>
      <c r="KF104" s="14"/>
      <c r="KG104" s="14"/>
      <c r="KH104" s="14"/>
      <c r="KI104" s="14"/>
      <c r="KJ104" s="14"/>
      <c r="KK104" s="14"/>
      <c r="KL104" s="14"/>
      <c r="KM104" s="14"/>
      <c r="KN104" s="14"/>
      <c r="KO104" s="14"/>
      <c r="KP104" s="14"/>
      <c r="KQ104" s="14"/>
      <c r="KR104" s="14"/>
      <c r="KS104" s="14"/>
      <c r="KT104" s="14"/>
      <c r="KU104" s="14"/>
      <c r="KV104" s="14"/>
      <c r="KW104" s="14"/>
      <c r="KX104" s="14"/>
      <c r="KY104" s="14"/>
      <c r="KZ104" s="14"/>
      <c r="LA104" s="14"/>
      <c r="LB104" s="14"/>
    </row>
    <row r="105" spans="7:702" s="9" customFormat="1">
      <c r="G105" s="16"/>
      <c r="H105" s="16"/>
      <c r="O105" s="46"/>
      <c r="P105" s="42"/>
      <c r="Q105" s="42"/>
      <c r="R105" s="50"/>
      <c r="S105" s="42"/>
      <c r="T105" s="42"/>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c r="IW105" s="14"/>
      <c r="IX105" s="14"/>
      <c r="IY105" s="14"/>
      <c r="IZ105" s="14"/>
      <c r="JA105" s="14"/>
      <c r="JB105" s="14"/>
      <c r="JC105" s="14"/>
      <c r="JD105" s="14"/>
      <c r="JE105" s="14"/>
      <c r="JF105" s="14"/>
      <c r="JG105" s="14"/>
      <c r="JH105" s="14"/>
      <c r="JI105" s="14"/>
      <c r="JJ105" s="14"/>
      <c r="JK105" s="14"/>
      <c r="JL105" s="14"/>
      <c r="JM105" s="14"/>
      <c r="JN105" s="14"/>
      <c r="JO105" s="14"/>
      <c r="JP105" s="14"/>
      <c r="JQ105" s="14"/>
      <c r="JR105" s="14"/>
      <c r="JS105" s="14"/>
      <c r="JT105" s="14"/>
      <c r="JU105" s="14"/>
      <c r="JV105" s="14"/>
      <c r="JW105" s="14"/>
      <c r="JX105" s="14"/>
      <c r="JY105" s="14"/>
      <c r="JZ105" s="14"/>
      <c r="KA105" s="14"/>
      <c r="KB105" s="14"/>
      <c r="KC105" s="14"/>
      <c r="KD105" s="14"/>
      <c r="KE105" s="14"/>
      <c r="KF105" s="14"/>
      <c r="KG105" s="14"/>
      <c r="KH105" s="14"/>
      <c r="KI105" s="14"/>
      <c r="KJ105" s="14"/>
      <c r="KK105" s="14"/>
      <c r="KL105" s="14"/>
      <c r="KM105" s="14"/>
      <c r="KN105" s="14"/>
      <c r="KO105" s="14"/>
      <c r="KP105" s="14"/>
      <c r="KQ105" s="14"/>
      <c r="KR105" s="14"/>
      <c r="KS105" s="14"/>
      <c r="KT105" s="14"/>
      <c r="KU105" s="14"/>
      <c r="KV105" s="14"/>
      <c r="KW105" s="14"/>
      <c r="KX105" s="14"/>
      <c r="KY105" s="14"/>
      <c r="KZ105" s="14"/>
      <c r="LA105" s="14"/>
      <c r="LB105" s="14"/>
    </row>
    <row r="106" spans="7:702" s="9" customFormat="1">
      <c r="G106" s="16"/>
      <c r="H106" s="16"/>
      <c r="O106" s="46"/>
      <c r="P106" s="42"/>
      <c r="Q106" s="42"/>
      <c r="R106" s="50"/>
      <c r="S106" s="42"/>
      <c r="T106" s="42"/>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c r="HC106" s="14"/>
      <c r="HD106" s="14"/>
      <c r="HE106" s="14"/>
      <c r="HF106" s="14"/>
      <c r="HG106" s="14"/>
      <c r="HH106" s="14"/>
      <c r="HI106" s="14"/>
      <c r="HJ106" s="14"/>
      <c r="HK106" s="14"/>
      <c r="HL106" s="14"/>
      <c r="HM106" s="14"/>
      <c r="HN106" s="14"/>
      <c r="HO106" s="14"/>
      <c r="HP106" s="14"/>
      <c r="HQ106" s="14"/>
      <c r="HR106" s="14"/>
      <c r="HS106" s="14"/>
      <c r="HT106" s="14"/>
      <c r="HU106" s="14"/>
      <c r="HV106" s="14"/>
      <c r="HW106" s="14"/>
      <c r="HX106" s="14"/>
      <c r="HY106" s="14"/>
      <c r="HZ106" s="14"/>
      <c r="IA106" s="14"/>
      <c r="IB106" s="14"/>
      <c r="IC106" s="14"/>
      <c r="ID106" s="14"/>
      <c r="IE106" s="14"/>
      <c r="IF106" s="14"/>
      <c r="IG106" s="14"/>
      <c r="IH106" s="14"/>
      <c r="II106" s="14"/>
      <c r="IJ106" s="14"/>
      <c r="IK106" s="14"/>
      <c r="IL106" s="14"/>
      <c r="IM106" s="14"/>
      <c r="IN106" s="14"/>
      <c r="IO106" s="14"/>
      <c r="IP106" s="14"/>
      <c r="IQ106" s="14"/>
      <c r="IR106" s="14"/>
      <c r="IS106" s="14"/>
      <c r="IT106" s="14"/>
      <c r="IU106" s="14"/>
      <c r="IV106" s="14"/>
      <c r="IW106" s="14"/>
      <c r="IX106" s="14"/>
      <c r="IY106" s="14"/>
      <c r="IZ106" s="14"/>
      <c r="JA106" s="14"/>
      <c r="JB106" s="14"/>
      <c r="JC106" s="14"/>
      <c r="JD106" s="14"/>
      <c r="JE106" s="14"/>
      <c r="JF106" s="14"/>
      <c r="JG106" s="14"/>
      <c r="JH106" s="14"/>
      <c r="JI106" s="14"/>
      <c r="JJ106" s="14"/>
      <c r="JK106" s="14"/>
      <c r="JL106" s="14"/>
      <c r="JM106" s="14"/>
      <c r="JN106" s="14"/>
      <c r="JO106" s="14"/>
      <c r="JP106" s="14"/>
      <c r="JQ106" s="14"/>
      <c r="JR106" s="14"/>
      <c r="JS106" s="14"/>
      <c r="JT106" s="14"/>
      <c r="JU106" s="14"/>
      <c r="JV106" s="14"/>
      <c r="JW106" s="14"/>
      <c r="JX106" s="14"/>
      <c r="JY106" s="14"/>
      <c r="JZ106" s="14"/>
      <c r="KA106" s="14"/>
      <c r="KB106" s="14"/>
      <c r="KC106" s="14"/>
      <c r="KD106" s="14"/>
      <c r="KE106" s="14"/>
      <c r="KF106" s="14"/>
      <c r="KG106" s="14"/>
      <c r="KH106" s="14"/>
      <c r="KI106" s="14"/>
      <c r="KJ106" s="14"/>
      <c r="KK106" s="14"/>
      <c r="KL106" s="14"/>
      <c r="KM106" s="14"/>
      <c r="KN106" s="14"/>
      <c r="KO106" s="14"/>
      <c r="KP106" s="14"/>
      <c r="KQ106" s="14"/>
      <c r="KR106" s="14"/>
      <c r="KS106" s="14"/>
      <c r="KT106" s="14"/>
      <c r="KU106" s="14"/>
      <c r="KV106" s="14"/>
      <c r="KW106" s="14"/>
      <c r="KX106" s="14"/>
      <c r="KY106" s="14"/>
      <c r="KZ106" s="14"/>
      <c r="LA106" s="14"/>
      <c r="LB106" s="14"/>
    </row>
    <row r="107" spans="7:702" s="9" customFormat="1">
      <c r="G107" s="16"/>
      <c r="H107" s="16"/>
      <c r="O107" s="46"/>
      <c r="P107" s="42"/>
      <c r="Q107" s="42"/>
      <c r="R107" s="50"/>
      <c r="S107" s="42"/>
      <c r="T107" s="42"/>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c r="HC107" s="14"/>
      <c r="HD107" s="14"/>
      <c r="HE107" s="14"/>
      <c r="HF107" s="14"/>
      <c r="HG107" s="14"/>
      <c r="HH107" s="14"/>
      <c r="HI107" s="14"/>
      <c r="HJ107" s="14"/>
      <c r="HK107" s="14"/>
      <c r="HL107" s="14"/>
      <c r="HM107" s="14"/>
      <c r="HN107" s="14"/>
      <c r="HO107" s="14"/>
      <c r="HP107" s="14"/>
      <c r="HQ107" s="14"/>
      <c r="HR107" s="14"/>
      <c r="HS107" s="14"/>
      <c r="HT107" s="14"/>
      <c r="HU107" s="14"/>
      <c r="HV107" s="14"/>
      <c r="HW107" s="14"/>
      <c r="HX107" s="14"/>
      <c r="HY107" s="14"/>
      <c r="HZ107" s="14"/>
      <c r="IA107" s="14"/>
      <c r="IB107" s="14"/>
      <c r="IC107" s="14"/>
      <c r="ID107" s="14"/>
      <c r="IE107" s="14"/>
      <c r="IF107" s="14"/>
      <c r="IG107" s="14"/>
      <c r="IH107" s="14"/>
      <c r="II107" s="14"/>
      <c r="IJ107" s="14"/>
      <c r="IK107" s="14"/>
      <c r="IL107" s="14"/>
      <c r="IM107" s="14"/>
      <c r="IN107" s="14"/>
      <c r="IO107" s="14"/>
      <c r="IP107" s="14"/>
      <c r="IQ107" s="14"/>
      <c r="IR107" s="14"/>
      <c r="IS107" s="14"/>
      <c r="IT107" s="14"/>
      <c r="IU107" s="14"/>
      <c r="IV107" s="14"/>
      <c r="IW107" s="14"/>
      <c r="IX107" s="14"/>
      <c r="IY107" s="14"/>
      <c r="IZ107" s="14"/>
      <c r="JA107" s="14"/>
      <c r="JB107" s="14"/>
      <c r="JC107" s="14"/>
      <c r="JD107" s="14"/>
      <c r="JE107" s="14"/>
      <c r="JF107" s="14"/>
      <c r="JG107" s="14"/>
      <c r="JH107" s="14"/>
      <c r="JI107" s="14"/>
      <c r="JJ107" s="14"/>
      <c r="JK107" s="14"/>
      <c r="JL107" s="14"/>
      <c r="JM107" s="14"/>
      <c r="JN107" s="14"/>
      <c r="JO107" s="14"/>
      <c r="JP107" s="14"/>
      <c r="JQ107" s="14"/>
      <c r="JR107" s="14"/>
      <c r="JS107" s="14"/>
      <c r="JT107" s="14"/>
      <c r="JU107" s="14"/>
      <c r="JV107" s="14"/>
      <c r="JW107" s="14"/>
      <c r="JX107" s="14"/>
      <c r="JY107" s="14"/>
      <c r="JZ107" s="14"/>
      <c r="KA107" s="14"/>
      <c r="KB107" s="14"/>
      <c r="KC107" s="14"/>
      <c r="KD107" s="14"/>
      <c r="KE107" s="14"/>
      <c r="KF107" s="14"/>
      <c r="KG107" s="14"/>
      <c r="KH107" s="14"/>
      <c r="KI107" s="14"/>
      <c r="KJ107" s="14"/>
      <c r="KK107" s="14"/>
      <c r="KL107" s="14"/>
      <c r="KM107" s="14"/>
      <c r="KN107" s="14"/>
      <c r="KO107" s="14"/>
      <c r="KP107" s="14"/>
      <c r="KQ107" s="14"/>
      <c r="KR107" s="14"/>
      <c r="KS107" s="14"/>
      <c r="KT107" s="14"/>
      <c r="KU107" s="14"/>
      <c r="KV107" s="14"/>
      <c r="KW107" s="14"/>
      <c r="KX107" s="14"/>
      <c r="KY107" s="14"/>
      <c r="KZ107" s="14"/>
      <c r="LA107" s="14"/>
      <c r="LB107" s="14"/>
    </row>
    <row r="108" spans="7:702" s="9" customFormat="1">
      <c r="G108" s="16"/>
      <c r="H108" s="16"/>
      <c r="O108" s="46"/>
      <c r="P108" s="42"/>
      <c r="Q108" s="42"/>
      <c r="R108" s="50"/>
      <c r="S108" s="42"/>
      <c r="T108" s="42"/>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c r="IW108" s="14"/>
      <c r="IX108" s="14"/>
      <c r="IY108" s="14"/>
      <c r="IZ108" s="14"/>
      <c r="JA108" s="14"/>
      <c r="JB108" s="14"/>
      <c r="JC108" s="14"/>
      <c r="JD108" s="14"/>
      <c r="JE108" s="14"/>
      <c r="JF108" s="14"/>
      <c r="JG108" s="14"/>
      <c r="JH108" s="14"/>
      <c r="JI108" s="14"/>
      <c r="JJ108" s="14"/>
      <c r="JK108" s="14"/>
      <c r="JL108" s="14"/>
      <c r="JM108" s="14"/>
      <c r="JN108" s="14"/>
      <c r="JO108" s="14"/>
      <c r="JP108" s="14"/>
      <c r="JQ108" s="14"/>
      <c r="JR108" s="14"/>
      <c r="JS108" s="14"/>
      <c r="JT108" s="14"/>
      <c r="JU108" s="14"/>
      <c r="JV108" s="14"/>
      <c r="JW108" s="14"/>
      <c r="JX108" s="14"/>
      <c r="JY108" s="14"/>
      <c r="JZ108" s="14"/>
      <c r="KA108" s="14"/>
      <c r="KB108" s="14"/>
      <c r="KC108" s="14"/>
      <c r="KD108" s="14"/>
      <c r="KE108" s="14"/>
      <c r="KF108" s="14"/>
      <c r="KG108" s="14"/>
      <c r="KH108" s="14"/>
      <c r="KI108" s="14"/>
      <c r="KJ108" s="14"/>
      <c r="KK108" s="14"/>
      <c r="KL108" s="14"/>
      <c r="KM108" s="14"/>
      <c r="KN108" s="14"/>
      <c r="KO108" s="14"/>
      <c r="KP108" s="14"/>
      <c r="KQ108" s="14"/>
      <c r="KR108" s="14"/>
      <c r="KS108" s="14"/>
      <c r="KT108" s="14"/>
      <c r="KU108" s="14"/>
      <c r="KV108" s="14"/>
      <c r="KW108" s="14"/>
      <c r="KX108" s="14"/>
      <c r="KY108" s="14"/>
      <c r="KZ108" s="14"/>
      <c r="LA108" s="14"/>
      <c r="LB108" s="14"/>
    </row>
    <row r="109" spans="7:702" s="9" customFormat="1">
      <c r="G109" s="16"/>
      <c r="H109" s="16"/>
      <c r="O109" s="46"/>
      <c r="P109" s="42"/>
      <c r="Q109" s="42"/>
      <c r="R109" s="50"/>
      <c r="S109" s="42"/>
      <c r="T109" s="42"/>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c r="HC109" s="14"/>
      <c r="HD109" s="14"/>
      <c r="HE109" s="14"/>
      <c r="HF109" s="14"/>
      <c r="HG109" s="14"/>
      <c r="HH109" s="14"/>
      <c r="HI109" s="14"/>
      <c r="HJ109" s="14"/>
      <c r="HK109" s="14"/>
      <c r="HL109" s="14"/>
      <c r="HM109" s="14"/>
      <c r="HN109" s="14"/>
      <c r="HO109" s="14"/>
      <c r="HP109" s="14"/>
      <c r="HQ109" s="14"/>
      <c r="HR109" s="14"/>
      <c r="HS109" s="14"/>
      <c r="HT109" s="14"/>
      <c r="HU109" s="14"/>
      <c r="HV109" s="14"/>
      <c r="HW109" s="14"/>
      <c r="HX109" s="14"/>
      <c r="HY109" s="14"/>
      <c r="HZ109" s="14"/>
      <c r="IA109" s="14"/>
      <c r="IB109" s="14"/>
      <c r="IC109" s="14"/>
      <c r="ID109" s="14"/>
      <c r="IE109" s="14"/>
      <c r="IF109" s="14"/>
      <c r="IG109" s="14"/>
      <c r="IH109" s="14"/>
      <c r="II109" s="14"/>
      <c r="IJ109" s="14"/>
      <c r="IK109" s="14"/>
      <c r="IL109" s="14"/>
      <c r="IM109" s="14"/>
      <c r="IN109" s="14"/>
      <c r="IO109" s="14"/>
      <c r="IP109" s="14"/>
      <c r="IQ109" s="14"/>
      <c r="IR109" s="14"/>
      <c r="IS109" s="14"/>
      <c r="IT109" s="14"/>
      <c r="IU109" s="14"/>
      <c r="IV109" s="14"/>
      <c r="IW109" s="14"/>
      <c r="IX109" s="14"/>
      <c r="IY109" s="14"/>
      <c r="IZ109" s="14"/>
      <c r="JA109" s="14"/>
      <c r="JB109" s="14"/>
      <c r="JC109" s="14"/>
      <c r="JD109" s="14"/>
      <c r="JE109" s="14"/>
      <c r="JF109" s="14"/>
      <c r="JG109" s="14"/>
      <c r="JH109" s="14"/>
      <c r="JI109" s="14"/>
      <c r="JJ109" s="14"/>
      <c r="JK109" s="14"/>
      <c r="JL109" s="14"/>
      <c r="JM109" s="14"/>
      <c r="JN109" s="14"/>
      <c r="JO109" s="14"/>
      <c r="JP109" s="14"/>
      <c r="JQ109" s="14"/>
      <c r="JR109" s="14"/>
      <c r="JS109" s="14"/>
      <c r="JT109" s="14"/>
      <c r="JU109" s="14"/>
      <c r="JV109" s="14"/>
      <c r="JW109" s="14"/>
      <c r="JX109" s="14"/>
      <c r="JY109" s="14"/>
      <c r="JZ109" s="14"/>
      <c r="KA109" s="14"/>
      <c r="KB109" s="14"/>
      <c r="KC109" s="14"/>
      <c r="KD109" s="14"/>
      <c r="KE109" s="14"/>
      <c r="KF109" s="14"/>
      <c r="KG109" s="14"/>
      <c r="KH109" s="14"/>
      <c r="KI109" s="14"/>
      <c r="KJ109" s="14"/>
      <c r="KK109" s="14"/>
      <c r="KL109" s="14"/>
      <c r="KM109" s="14"/>
      <c r="KN109" s="14"/>
      <c r="KO109" s="14"/>
      <c r="KP109" s="14"/>
      <c r="KQ109" s="14"/>
      <c r="KR109" s="14"/>
      <c r="KS109" s="14"/>
      <c r="KT109" s="14"/>
      <c r="KU109" s="14"/>
      <c r="KV109" s="14"/>
      <c r="KW109" s="14"/>
      <c r="KX109" s="14"/>
      <c r="KY109" s="14"/>
      <c r="KZ109" s="14"/>
      <c r="LA109" s="14"/>
      <c r="LB109" s="14"/>
    </row>
    <row r="110" spans="7:702" s="9" customFormat="1">
      <c r="G110" s="16"/>
      <c r="H110" s="16"/>
      <c r="O110" s="46"/>
      <c r="P110" s="42"/>
      <c r="Q110" s="42"/>
      <c r="R110" s="50"/>
      <c r="S110" s="42"/>
      <c r="T110" s="42"/>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c r="IW110" s="14"/>
      <c r="IX110" s="14"/>
      <c r="IY110" s="14"/>
      <c r="IZ110" s="14"/>
      <c r="JA110" s="14"/>
      <c r="JB110" s="14"/>
      <c r="JC110" s="14"/>
      <c r="JD110" s="14"/>
      <c r="JE110" s="14"/>
      <c r="JF110" s="14"/>
      <c r="JG110" s="14"/>
      <c r="JH110" s="14"/>
      <c r="JI110" s="14"/>
      <c r="JJ110" s="14"/>
      <c r="JK110" s="14"/>
      <c r="JL110" s="14"/>
      <c r="JM110" s="14"/>
      <c r="JN110" s="14"/>
      <c r="JO110" s="14"/>
      <c r="JP110" s="14"/>
      <c r="JQ110" s="14"/>
      <c r="JR110" s="14"/>
      <c r="JS110" s="14"/>
      <c r="JT110" s="14"/>
      <c r="JU110" s="14"/>
      <c r="JV110" s="14"/>
      <c r="JW110" s="14"/>
      <c r="JX110" s="14"/>
      <c r="JY110" s="14"/>
      <c r="JZ110" s="14"/>
      <c r="KA110" s="14"/>
      <c r="KB110" s="14"/>
      <c r="KC110" s="14"/>
      <c r="KD110" s="14"/>
      <c r="KE110" s="14"/>
      <c r="KF110" s="14"/>
      <c r="KG110" s="14"/>
      <c r="KH110" s="14"/>
      <c r="KI110" s="14"/>
      <c r="KJ110" s="14"/>
      <c r="KK110" s="14"/>
      <c r="KL110" s="14"/>
      <c r="KM110" s="14"/>
      <c r="KN110" s="14"/>
      <c r="KO110" s="14"/>
      <c r="KP110" s="14"/>
      <c r="KQ110" s="14"/>
      <c r="KR110" s="14"/>
      <c r="KS110" s="14"/>
      <c r="KT110" s="14"/>
      <c r="KU110" s="14"/>
      <c r="KV110" s="14"/>
      <c r="KW110" s="14"/>
      <c r="KX110" s="14"/>
      <c r="KY110" s="14"/>
      <c r="KZ110" s="14"/>
      <c r="LA110" s="14"/>
      <c r="LB110" s="14"/>
    </row>
    <row r="111" spans="7:702" s="9" customFormat="1">
      <c r="G111" s="16"/>
      <c r="H111" s="16"/>
      <c r="O111" s="46"/>
      <c r="P111" s="42"/>
      <c r="Q111" s="42"/>
      <c r="R111" s="50"/>
      <c r="S111" s="42"/>
      <c r="T111" s="42"/>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c r="HC111" s="14"/>
      <c r="HD111" s="14"/>
      <c r="HE111" s="14"/>
      <c r="HF111" s="14"/>
      <c r="HG111" s="14"/>
      <c r="HH111" s="14"/>
      <c r="HI111" s="14"/>
      <c r="HJ111" s="14"/>
      <c r="HK111" s="14"/>
      <c r="HL111" s="14"/>
      <c r="HM111" s="14"/>
      <c r="HN111" s="14"/>
      <c r="HO111" s="14"/>
      <c r="HP111" s="14"/>
      <c r="HQ111" s="14"/>
      <c r="HR111" s="14"/>
      <c r="HS111" s="14"/>
      <c r="HT111" s="14"/>
      <c r="HU111" s="14"/>
      <c r="HV111" s="14"/>
      <c r="HW111" s="14"/>
      <c r="HX111" s="14"/>
      <c r="HY111" s="14"/>
      <c r="HZ111" s="14"/>
      <c r="IA111" s="14"/>
      <c r="IB111" s="14"/>
      <c r="IC111" s="14"/>
      <c r="ID111" s="14"/>
      <c r="IE111" s="14"/>
      <c r="IF111" s="14"/>
      <c r="IG111" s="14"/>
      <c r="IH111" s="14"/>
      <c r="II111" s="14"/>
      <c r="IJ111" s="14"/>
      <c r="IK111" s="14"/>
      <c r="IL111" s="14"/>
      <c r="IM111" s="14"/>
      <c r="IN111" s="14"/>
      <c r="IO111" s="14"/>
      <c r="IP111" s="14"/>
      <c r="IQ111" s="14"/>
      <c r="IR111" s="14"/>
      <c r="IS111" s="14"/>
      <c r="IT111" s="14"/>
      <c r="IU111" s="14"/>
      <c r="IV111" s="14"/>
      <c r="IW111" s="14"/>
      <c r="IX111" s="14"/>
      <c r="IY111" s="14"/>
      <c r="IZ111" s="14"/>
      <c r="JA111" s="14"/>
      <c r="JB111" s="14"/>
      <c r="JC111" s="14"/>
      <c r="JD111" s="14"/>
      <c r="JE111" s="14"/>
      <c r="JF111" s="14"/>
      <c r="JG111" s="14"/>
      <c r="JH111" s="14"/>
      <c r="JI111" s="14"/>
      <c r="JJ111" s="14"/>
      <c r="JK111" s="14"/>
      <c r="JL111" s="14"/>
      <c r="JM111" s="14"/>
      <c r="JN111" s="14"/>
      <c r="JO111" s="14"/>
      <c r="JP111" s="14"/>
      <c r="JQ111" s="14"/>
      <c r="JR111" s="14"/>
      <c r="JS111" s="14"/>
      <c r="JT111" s="14"/>
      <c r="JU111" s="14"/>
      <c r="JV111" s="14"/>
      <c r="JW111" s="14"/>
      <c r="JX111" s="14"/>
      <c r="JY111" s="14"/>
      <c r="JZ111" s="14"/>
      <c r="KA111" s="14"/>
      <c r="KB111" s="14"/>
      <c r="KC111" s="14"/>
      <c r="KD111" s="14"/>
      <c r="KE111" s="14"/>
      <c r="KF111" s="14"/>
      <c r="KG111" s="14"/>
      <c r="KH111" s="14"/>
      <c r="KI111" s="14"/>
      <c r="KJ111" s="14"/>
      <c r="KK111" s="14"/>
      <c r="KL111" s="14"/>
      <c r="KM111" s="14"/>
      <c r="KN111" s="14"/>
      <c r="KO111" s="14"/>
      <c r="KP111" s="14"/>
      <c r="KQ111" s="14"/>
      <c r="KR111" s="14"/>
      <c r="KS111" s="14"/>
      <c r="KT111" s="14"/>
      <c r="KU111" s="14"/>
      <c r="KV111" s="14"/>
      <c r="KW111" s="14"/>
      <c r="KX111" s="14"/>
      <c r="KY111" s="14"/>
      <c r="KZ111" s="14"/>
      <c r="LA111" s="14"/>
      <c r="LB111" s="14"/>
    </row>
    <row r="112" spans="7:702" s="9" customFormat="1">
      <c r="G112" s="16"/>
      <c r="H112" s="16"/>
      <c r="O112" s="46"/>
      <c r="P112" s="42"/>
      <c r="Q112" s="42"/>
      <c r="R112" s="50"/>
      <c r="S112" s="42"/>
      <c r="T112" s="42"/>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c r="HJ112" s="14"/>
      <c r="HK112" s="14"/>
      <c r="HL112" s="14"/>
      <c r="HM112" s="14"/>
      <c r="HN112" s="14"/>
      <c r="HO112" s="14"/>
      <c r="HP112" s="14"/>
      <c r="HQ112" s="14"/>
      <c r="HR112" s="14"/>
      <c r="HS112" s="14"/>
      <c r="HT112" s="14"/>
      <c r="HU112" s="14"/>
      <c r="HV112" s="14"/>
      <c r="HW112" s="14"/>
      <c r="HX112" s="14"/>
      <c r="HY112" s="14"/>
      <c r="HZ112" s="14"/>
      <c r="IA112" s="14"/>
      <c r="IB112" s="14"/>
      <c r="IC112" s="14"/>
      <c r="ID112" s="14"/>
      <c r="IE112" s="14"/>
      <c r="IF112" s="14"/>
      <c r="IG112" s="14"/>
      <c r="IH112" s="14"/>
      <c r="II112" s="14"/>
      <c r="IJ112" s="14"/>
      <c r="IK112" s="14"/>
      <c r="IL112" s="14"/>
      <c r="IM112" s="14"/>
      <c r="IN112" s="14"/>
      <c r="IO112" s="14"/>
      <c r="IP112" s="14"/>
      <c r="IQ112" s="14"/>
      <c r="IR112" s="14"/>
      <c r="IS112" s="14"/>
      <c r="IT112" s="14"/>
      <c r="IU112" s="14"/>
      <c r="IV112" s="14"/>
      <c r="IW112" s="14"/>
      <c r="IX112" s="14"/>
      <c r="IY112" s="14"/>
      <c r="IZ112" s="14"/>
      <c r="JA112" s="14"/>
      <c r="JB112" s="14"/>
      <c r="JC112" s="14"/>
      <c r="JD112" s="14"/>
      <c r="JE112" s="14"/>
      <c r="JF112" s="14"/>
      <c r="JG112" s="14"/>
      <c r="JH112" s="14"/>
      <c r="JI112" s="14"/>
      <c r="JJ112" s="14"/>
      <c r="JK112" s="14"/>
      <c r="JL112" s="14"/>
      <c r="JM112" s="14"/>
      <c r="JN112" s="14"/>
      <c r="JO112" s="14"/>
      <c r="JP112" s="14"/>
      <c r="JQ112" s="14"/>
      <c r="JR112" s="14"/>
      <c r="JS112" s="14"/>
      <c r="JT112" s="14"/>
      <c r="JU112" s="14"/>
      <c r="JV112" s="14"/>
      <c r="JW112" s="14"/>
      <c r="JX112" s="14"/>
      <c r="JY112" s="14"/>
      <c r="JZ112" s="14"/>
      <c r="KA112" s="14"/>
      <c r="KB112" s="14"/>
      <c r="KC112" s="14"/>
      <c r="KD112" s="14"/>
      <c r="KE112" s="14"/>
      <c r="KF112" s="14"/>
      <c r="KG112" s="14"/>
      <c r="KH112" s="14"/>
      <c r="KI112" s="14"/>
      <c r="KJ112" s="14"/>
      <c r="KK112" s="14"/>
      <c r="KL112" s="14"/>
      <c r="KM112" s="14"/>
      <c r="KN112" s="14"/>
      <c r="KO112" s="14"/>
      <c r="KP112" s="14"/>
      <c r="KQ112" s="14"/>
      <c r="KR112" s="14"/>
      <c r="KS112" s="14"/>
      <c r="KT112" s="14"/>
      <c r="KU112" s="14"/>
      <c r="KV112" s="14"/>
      <c r="KW112" s="14"/>
      <c r="KX112" s="14"/>
      <c r="KY112" s="14"/>
      <c r="KZ112" s="14"/>
      <c r="LA112" s="14"/>
      <c r="LB112" s="14"/>
    </row>
    <row r="113" spans="7:314" s="9" customFormat="1">
      <c r="G113" s="16"/>
      <c r="H113" s="16"/>
      <c r="O113" s="46"/>
      <c r="P113" s="42"/>
      <c r="Q113" s="42"/>
      <c r="R113" s="50"/>
      <c r="S113" s="42"/>
      <c r="T113" s="42"/>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c r="IW113" s="14"/>
      <c r="IX113" s="14"/>
      <c r="IY113" s="14"/>
      <c r="IZ113" s="14"/>
      <c r="JA113" s="14"/>
      <c r="JB113" s="14"/>
      <c r="JC113" s="14"/>
      <c r="JD113" s="14"/>
      <c r="JE113" s="14"/>
      <c r="JF113" s="14"/>
      <c r="JG113" s="14"/>
      <c r="JH113" s="14"/>
      <c r="JI113" s="14"/>
      <c r="JJ113" s="14"/>
      <c r="JK113" s="14"/>
      <c r="JL113" s="14"/>
      <c r="JM113" s="14"/>
      <c r="JN113" s="14"/>
      <c r="JO113" s="14"/>
      <c r="JP113" s="14"/>
      <c r="JQ113" s="14"/>
      <c r="JR113" s="14"/>
      <c r="JS113" s="14"/>
      <c r="JT113" s="14"/>
      <c r="JU113" s="14"/>
      <c r="JV113" s="14"/>
      <c r="JW113" s="14"/>
      <c r="JX113" s="14"/>
      <c r="JY113" s="14"/>
      <c r="JZ113" s="14"/>
      <c r="KA113" s="14"/>
      <c r="KB113" s="14"/>
      <c r="KC113" s="14"/>
      <c r="KD113" s="14"/>
      <c r="KE113" s="14"/>
      <c r="KF113" s="14"/>
      <c r="KG113" s="14"/>
      <c r="KH113" s="14"/>
      <c r="KI113" s="14"/>
      <c r="KJ113" s="14"/>
      <c r="KK113" s="14"/>
      <c r="KL113" s="14"/>
      <c r="KM113" s="14"/>
      <c r="KN113" s="14"/>
      <c r="KO113" s="14"/>
      <c r="KP113" s="14"/>
      <c r="KQ113" s="14"/>
      <c r="KR113" s="14"/>
      <c r="KS113" s="14"/>
      <c r="KT113" s="14"/>
      <c r="KU113" s="14"/>
      <c r="KV113" s="14"/>
      <c r="KW113" s="14"/>
      <c r="KX113" s="14"/>
      <c r="KY113" s="14"/>
      <c r="KZ113" s="14"/>
      <c r="LA113" s="14"/>
      <c r="LB113" s="14"/>
    </row>
    <row r="114" spans="7:314" s="9" customFormat="1">
      <c r="G114" s="16"/>
      <c r="H114" s="16"/>
      <c r="O114" s="46"/>
      <c r="P114" s="42"/>
      <c r="Q114" s="42"/>
      <c r="R114" s="50"/>
      <c r="S114" s="42"/>
      <c r="T114" s="42"/>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c r="IW114" s="14"/>
      <c r="IX114" s="14"/>
      <c r="IY114" s="14"/>
      <c r="IZ114" s="14"/>
      <c r="JA114" s="14"/>
      <c r="JB114" s="14"/>
      <c r="JC114" s="14"/>
      <c r="JD114" s="14"/>
      <c r="JE114" s="14"/>
      <c r="JF114" s="14"/>
      <c r="JG114" s="14"/>
      <c r="JH114" s="14"/>
      <c r="JI114" s="14"/>
      <c r="JJ114" s="14"/>
      <c r="JK114" s="14"/>
      <c r="JL114" s="14"/>
      <c r="JM114" s="14"/>
      <c r="JN114" s="14"/>
      <c r="JO114" s="14"/>
      <c r="JP114" s="14"/>
      <c r="JQ114" s="14"/>
      <c r="JR114" s="14"/>
      <c r="JS114" s="14"/>
      <c r="JT114" s="14"/>
      <c r="JU114" s="14"/>
      <c r="JV114" s="14"/>
      <c r="JW114" s="14"/>
      <c r="JX114" s="14"/>
      <c r="JY114" s="14"/>
      <c r="JZ114" s="14"/>
      <c r="KA114" s="14"/>
      <c r="KB114" s="14"/>
      <c r="KC114" s="14"/>
      <c r="KD114" s="14"/>
      <c r="KE114" s="14"/>
      <c r="KF114" s="14"/>
      <c r="KG114" s="14"/>
      <c r="KH114" s="14"/>
      <c r="KI114" s="14"/>
      <c r="KJ114" s="14"/>
      <c r="KK114" s="14"/>
      <c r="KL114" s="14"/>
      <c r="KM114" s="14"/>
      <c r="KN114" s="14"/>
      <c r="KO114" s="14"/>
      <c r="KP114" s="14"/>
      <c r="KQ114" s="14"/>
      <c r="KR114" s="14"/>
      <c r="KS114" s="14"/>
      <c r="KT114" s="14"/>
      <c r="KU114" s="14"/>
      <c r="KV114" s="14"/>
      <c r="KW114" s="14"/>
      <c r="KX114" s="14"/>
      <c r="KY114" s="14"/>
      <c r="KZ114" s="14"/>
      <c r="LA114" s="14"/>
      <c r="LB114" s="14"/>
    </row>
    <row r="115" spans="7:314" s="9" customFormat="1">
      <c r="G115" s="16"/>
      <c r="H115" s="16"/>
      <c r="O115" s="46"/>
      <c r="P115" s="42"/>
      <c r="Q115" s="42"/>
      <c r="R115" s="50"/>
      <c r="S115" s="42"/>
      <c r="T115" s="42"/>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c r="IW115" s="14"/>
      <c r="IX115" s="14"/>
      <c r="IY115" s="14"/>
      <c r="IZ115" s="14"/>
      <c r="JA115" s="14"/>
      <c r="JB115" s="14"/>
      <c r="JC115" s="14"/>
      <c r="JD115" s="14"/>
      <c r="JE115" s="14"/>
      <c r="JF115" s="14"/>
      <c r="JG115" s="14"/>
      <c r="JH115" s="14"/>
      <c r="JI115" s="14"/>
      <c r="JJ115" s="14"/>
      <c r="JK115" s="14"/>
      <c r="JL115" s="14"/>
      <c r="JM115" s="14"/>
      <c r="JN115" s="14"/>
      <c r="JO115" s="14"/>
      <c r="JP115" s="14"/>
      <c r="JQ115" s="14"/>
      <c r="JR115" s="14"/>
      <c r="JS115" s="14"/>
      <c r="JT115" s="14"/>
      <c r="JU115" s="14"/>
      <c r="JV115" s="14"/>
      <c r="JW115" s="14"/>
      <c r="JX115" s="14"/>
      <c r="JY115" s="14"/>
      <c r="JZ115" s="14"/>
      <c r="KA115" s="14"/>
      <c r="KB115" s="14"/>
      <c r="KC115" s="14"/>
      <c r="KD115" s="14"/>
      <c r="KE115" s="14"/>
      <c r="KF115" s="14"/>
      <c r="KG115" s="14"/>
      <c r="KH115" s="14"/>
      <c r="KI115" s="14"/>
      <c r="KJ115" s="14"/>
      <c r="KK115" s="14"/>
      <c r="KL115" s="14"/>
      <c r="KM115" s="14"/>
      <c r="KN115" s="14"/>
      <c r="KO115" s="14"/>
      <c r="KP115" s="14"/>
      <c r="KQ115" s="14"/>
      <c r="KR115" s="14"/>
      <c r="KS115" s="14"/>
      <c r="KT115" s="14"/>
      <c r="KU115" s="14"/>
      <c r="KV115" s="14"/>
      <c r="KW115" s="14"/>
      <c r="KX115" s="14"/>
      <c r="KY115" s="14"/>
      <c r="KZ115" s="14"/>
      <c r="LA115" s="14"/>
      <c r="LB115" s="14"/>
    </row>
    <row r="116" spans="7:314" s="9" customFormat="1">
      <c r="G116" s="16"/>
      <c r="H116" s="16"/>
      <c r="O116" s="46"/>
      <c r="P116" s="42"/>
      <c r="Q116" s="42"/>
      <c r="R116" s="50"/>
      <c r="S116" s="42"/>
      <c r="T116" s="42"/>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c r="FR116" s="14"/>
      <c r="FS116" s="14"/>
      <c r="FT116" s="14"/>
      <c r="FU116" s="14"/>
      <c r="FV116" s="14"/>
      <c r="FW116" s="14"/>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c r="HC116" s="14"/>
      <c r="HD116" s="14"/>
      <c r="HE116" s="14"/>
      <c r="HF116" s="14"/>
      <c r="HG116" s="14"/>
      <c r="HH116" s="14"/>
      <c r="HI116" s="14"/>
      <c r="HJ116" s="14"/>
      <c r="HK116" s="14"/>
      <c r="HL116" s="14"/>
      <c r="HM116" s="14"/>
      <c r="HN116" s="14"/>
      <c r="HO116" s="14"/>
      <c r="HP116" s="14"/>
      <c r="HQ116" s="14"/>
      <c r="HR116" s="14"/>
      <c r="HS116" s="14"/>
      <c r="HT116" s="14"/>
      <c r="HU116" s="14"/>
      <c r="HV116" s="14"/>
      <c r="HW116" s="14"/>
      <c r="HX116" s="14"/>
      <c r="HY116" s="14"/>
      <c r="HZ116" s="14"/>
      <c r="IA116" s="14"/>
      <c r="IB116" s="14"/>
      <c r="IC116" s="14"/>
      <c r="ID116" s="14"/>
      <c r="IE116" s="14"/>
      <c r="IF116" s="14"/>
      <c r="IG116" s="14"/>
      <c r="IH116" s="14"/>
      <c r="II116" s="14"/>
      <c r="IJ116" s="14"/>
      <c r="IK116" s="14"/>
      <c r="IL116" s="14"/>
      <c r="IM116" s="14"/>
      <c r="IN116" s="14"/>
      <c r="IO116" s="14"/>
      <c r="IP116" s="14"/>
      <c r="IQ116" s="14"/>
      <c r="IR116" s="14"/>
      <c r="IS116" s="14"/>
      <c r="IT116" s="14"/>
      <c r="IU116" s="14"/>
      <c r="IV116" s="14"/>
      <c r="IW116" s="14"/>
      <c r="IX116" s="14"/>
      <c r="IY116" s="14"/>
      <c r="IZ116" s="14"/>
      <c r="JA116" s="14"/>
      <c r="JB116" s="14"/>
      <c r="JC116" s="14"/>
      <c r="JD116" s="14"/>
      <c r="JE116" s="14"/>
      <c r="JF116" s="14"/>
      <c r="JG116" s="14"/>
      <c r="JH116" s="14"/>
      <c r="JI116" s="14"/>
      <c r="JJ116" s="14"/>
      <c r="JK116" s="14"/>
      <c r="JL116" s="14"/>
      <c r="JM116" s="14"/>
      <c r="JN116" s="14"/>
      <c r="JO116" s="14"/>
      <c r="JP116" s="14"/>
      <c r="JQ116" s="14"/>
      <c r="JR116" s="14"/>
      <c r="JS116" s="14"/>
      <c r="JT116" s="14"/>
      <c r="JU116" s="14"/>
      <c r="JV116" s="14"/>
      <c r="JW116" s="14"/>
      <c r="JX116" s="14"/>
      <c r="JY116" s="14"/>
      <c r="JZ116" s="14"/>
      <c r="KA116" s="14"/>
      <c r="KB116" s="14"/>
      <c r="KC116" s="14"/>
      <c r="KD116" s="14"/>
      <c r="KE116" s="14"/>
      <c r="KF116" s="14"/>
      <c r="KG116" s="14"/>
      <c r="KH116" s="14"/>
      <c r="KI116" s="14"/>
      <c r="KJ116" s="14"/>
      <c r="KK116" s="14"/>
      <c r="KL116" s="14"/>
      <c r="KM116" s="14"/>
      <c r="KN116" s="14"/>
      <c r="KO116" s="14"/>
      <c r="KP116" s="14"/>
      <c r="KQ116" s="14"/>
      <c r="KR116" s="14"/>
      <c r="KS116" s="14"/>
      <c r="KT116" s="14"/>
      <c r="KU116" s="14"/>
      <c r="KV116" s="14"/>
      <c r="KW116" s="14"/>
      <c r="KX116" s="14"/>
      <c r="KY116" s="14"/>
      <c r="KZ116" s="14"/>
      <c r="LA116" s="14"/>
      <c r="LB116" s="14"/>
    </row>
    <row r="117" spans="7:314" s="9" customFormat="1">
      <c r="G117" s="16"/>
      <c r="H117" s="16"/>
      <c r="O117" s="46"/>
      <c r="P117" s="42"/>
      <c r="Q117" s="42"/>
      <c r="R117" s="50"/>
      <c r="S117" s="42"/>
      <c r="T117" s="42"/>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c r="FW117" s="14"/>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c r="HC117" s="14"/>
      <c r="HD117" s="14"/>
      <c r="HE117" s="14"/>
      <c r="HF117" s="14"/>
      <c r="HG117" s="14"/>
      <c r="HH117" s="14"/>
      <c r="HI117" s="14"/>
      <c r="HJ117" s="14"/>
      <c r="HK117" s="14"/>
      <c r="HL117" s="14"/>
      <c r="HM117" s="14"/>
      <c r="HN117" s="14"/>
      <c r="HO117" s="14"/>
      <c r="HP117" s="14"/>
      <c r="HQ117" s="14"/>
      <c r="HR117" s="14"/>
      <c r="HS117" s="14"/>
      <c r="HT117" s="14"/>
      <c r="HU117" s="14"/>
      <c r="HV117" s="14"/>
      <c r="HW117" s="14"/>
      <c r="HX117" s="14"/>
      <c r="HY117" s="14"/>
      <c r="HZ117" s="14"/>
      <c r="IA117" s="14"/>
      <c r="IB117" s="14"/>
      <c r="IC117" s="14"/>
      <c r="ID117" s="14"/>
      <c r="IE117" s="14"/>
      <c r="IF117" s="14"/>
      <c r="IG117" s="14"/>
      <c r="IH117" s="14"/>
      <c r="II117" s="14"/>
      <c r="IJ117" s="14"/>
      <c r="IK117" s="14"/>
      <c r="IL117" s="14"/>
      <c r="IM117" s="14"/>
      <c r="IN117" s="14"/>
      <c r="IO117" s="14"/>
      <c r="IP117" s="14"/>
      <c r="IQ117" s="14"/>
      <c r="IR117" s="14"/>
      <c r="IS117" s="14"/>
      <c r="IT117" s="14"/>
      <c r="IU117" s="14"/>
      <c r="IV117" s="14"/>
      <c r="IW117" s="14"/>
      <c r="IX117" s="14"/>
      <c r="IY117" s="14"/>
      <c r="IZ117" s="14"/>
      <c r="JA117" s="14"/>
      <c r="JB117" s="14"/>
      <c r="JC117" s="14"/>
      <c r="JD117" s="14"/>
      <c r="JE117" s="14"/>
      <c r="JF117" s="14"/>
      <c r="JG117" s="14"/>
      <c r="JH117" s="14"/>
      <c r="JI117" s="14"/>
      <c r="JJ117" s="14"/>
      <c r="JK117" s="14"/>
      <c r="JL117" s="14"/>
      <c r="JM117" s="14"/>
      <c r="JN117" s="14"/>
      <c r="JO117" s="14"/>
      <c r="JP117" s="14"/>
      <c r="JQ117" s="14"/>
      <c r="JR117" s="14"/>
      <c r="JS117" s="14"/>
      <c r="JT117" s="14"/>
      <c r="JU117" s="14"/>
      <c r="JV117" s="14"/>
      <c r="JW117" s="14"/>
      <c r="JX117" s="14"/>
      <c r="JY117" s="14"/>
      <c r="JZ117" s="14"/>
      <c r="KA117" s="14"/>
      <c r="KB117" s="14"/>
      <c r="KC117" s="14"/>
      <c r="KD117" s="14"/>
      <c r="KE117" s="14"/>
      <c r="KF117" s="14"/>
      <c r="KG117" s="14"/>
      <c r="KH117" s="14"/>
      <c r="KI117" s="14"/>
      <c r="KJ117" s="14"/>
      <c r="KK117" s="14"/>
      <c r="KL117" s="14"/>
      <c r="KM117" s="14"/>
      <c r="KN117" s="14"/>
      <c r="KO117" s="14"/>
      <c r="KP117" s="14"/>
      <c r="KQ117" s="14"/>
      <c r="KR117" s="14"/>
      <c r="KS117" s="14"/>
      <c r="KT117" s="14"/>
      <c r="KU117" s="14"/>
      <c r="KV117" s="14"/>
      <c r="KW117" s="14"/>
      <c r="KX117" s="14"/>
      <c r="KY117" s="14"/>
      <c r="KZ117" s="14"/>
      <c r="LA117" s="14"/>
      <c r="LB117" s="14"/>
    </row>
    <row r="118" spans="7:314" s="9" customFormat="1">
      <c r="G118" s="16"/>
      <c r="H118" s="16"/>
      <c r="O118" s="46"/>
      <c r="P118" s="42"/>
      <c r="Q118" s="42"/>
      <c r="R118" s="50"/>
      <c r="S118" s="42"/>
      <c r="T118" s="42"/>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c r="IW118" s="14"/>
      <c r="IX118" s="14"/>
      <c r="IY118" s="14"/>
      <c r="IZ118" s="14"/>
      <c r="JA118" s="14"/>
      <c r="JB118" s="14"/>
      <c r="JC118" s="14"/>
      <c r="JD118" s="14"/>
      <c r="JE118" s="14"/>
      <c r="JF118" s="14"/>
      <c r="JG118" s="14"/>
      <c r="JH118" s="14"/>
      <c r="JI118" s="14"/>
      <c r="JJ118" s="14"/>
      <c r="JK118" s="14"/>
      <c r="JL118" s="14"/>
      <c r="JM118" s="14"/>
      <c r="JN118" s="14"/>
      <c r="JO118" s="14"/>
      <c r="JP118" s="14"/>
      <c r="JQ118" s="14"/>
      <c r="JR118" s="14"/>
      <c r="JS118" s="14"/>
      <c r="JT118" s="14"/>
      <c r="JU118" s="14"/>
      <c r="JV118" s="14"/>
      <c r="JW118" s="14"/>
      <c r="JX118" s="14"/>
      <c r="JY118" s="14"/>
      <c r="JZ118" s="14"/>
      <c r="KA118" s="14"/>
      <c r="KB118" s="14"/>
      <c r="KC118" s="14"/>
      <c r="KD118" s="14"/>
      <c r="KE118" s="14"/>
      <c r="KF118" s="14"/>
      <c r="KG118" s="14"/>
      <c r="KH118" s="14"/>
      <c r="KI118" s="14"/>
      <c r="KJ118" s="14"/>
      <c r="KK118" s="14"/>
      <c r="KL118" s="14"/>
      <c r="KM118" s="14"/>
      <c r="KN118" s="14"/>
      <c r="KO118" s="14"/>
      <c r="KP118" s="14"/>
      <c r="KQ118" s="14"/>
      <c r="KR118" s="14"/>
      <c r="KS118" s="14"/>
      <c r="KT118" s="14"/>
      <c r="KU118" s="14"/>
      <c r="KV118" s="14"/>
      <c r="KW118" s="14"/>
      <c r="KX118" s="14"/>
      <c r="KY118" s="14"/>
      <c r="KZ118" s="14"/>
      <c r="LA118" s="14"/>
      <c r="LB118" s="14"/>
    </row>
    <row r="119" spans="7:314" s="9" customFormat="1">
      <c r="G119" s="16"/>
      <c r="H119" s="16"/>
      <c r="O119" s="46"/>
      <c r="P119" s="42"/>
      <c r="Q119" s="42"/>
      <c r="R119" s="50"/>
      <c r="S119" s="42"/>
      <c r="T119" s="42"/>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c r="IW119" s="14"/>
      <c r="IX119" s="14"/>
      <c r="IY119" s="14"/>
      <c r="IZ119" s="14"/>
      <c r="JA119" s="14"/>
      <c r="JB119" s="14"/>
      <c r="JC119" s="14"/>
      <c r="JD119" s="14"/>
      <c r="JE119" s="14"/>
      <c r="JF119" s="14"/>
      <c r="JG119" s="14"/>
      <c r="JH119" s="14"/>
      <c r="JI119" s="14"/>
      <c r="JJ119" s="14"/>
      <c r="JK119" s="14"/>
      <c r="JL119" s="14"/>
      <c r="JM119" s="14"/>
      <c r="JN119" s="14"/>
      <c r="JO119" s="14"/>
      <c r="JP119" s="14"/>
      <c r="JQ119" s="14"/>
      <c r="JR119" s="14"/>
      <c r="JS119" s="14"/>
      <c r="JT119" s="14"/>
      <c r="JU119" s="14"/>
      <c r="JV119" s="14"/>
      <c r="JW119" s="14"/>
      <c r="JX119" s="14"/>
      <c r="JY119" s="14"/>
      <c r="JZ119" s="14"/>
      <c r="KA119" s="14"/>
      <c r="KB119" s="14"/>
      <c r="KC119" s="14"/>
      <c r="KD119" s="14"/>
      <c r="KE119" s="14"/>
      <c r="KF119" s="14"/>
      <c r="KG119" s="14"/>
      <c r="KH119" s="14"/>
      <c r="KI119" s="14"/>
      <c r="KJ119" s="14"/>
      <c r="KK119" s="14"/>
      <c r="KL119" s="14"/>
      <c r="KM119" s="14"/>
      <c r="KN119" s="14"/>
      <c r="KO119" s="14"/>
      <c r="KP119" s="14"/>
      <c r="KQ119" s="14"/>
      <c r="KR119" s="14"/>
      <c r="KS119" s="14"/>
      <c r="KT119" s="14"/>
      <c r="KU119" s="14"/>
      <c r="KV119" s="14"/>
      <c r="KW119" s="14"/>
      <c r="KX119" s="14"/>
      <c r="KY119" s="14"/>
      <c r="KZ119" s="14"/>
      <c r="LA119" s="14"/>
      <c r="LB119" s="14"/>
    </row>
    <row r="120" spans="7:314" s="9" customFormat="1">
      <c r="G120" s="16"/>
      <c r="H120" s="16"/>
      <c r="O120" s="46"/>
      <c r="P120" s="42"/>
      <c r="Q120" s="42"/>
      <c r="R120" s="50"/>
      <c r="S120" s="42"/>
      <c r="T120" s="42"/>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c r="IW120" s="14"/>
      <c r="IX120" s="14"/>
      <c r="IY120" s="14"/>
      <c r="IZ120" s="14"/>
      <c r="JA120" s="14"/>
      <c r="JB120" s="14"/>
      <c r="JC120" s="14"/>
      <c r="JD120" s="14"/>
      <c r="JE120" s="14"/>
      <c r="JF120" s="14"/>
      <c r="JG120" s="14"/>
      <c r="JH120" s="14"/>
      <c r="JI120" s="14"/>
      <c r="JJ120" s="14"/>
      <c r="JK120" s="14"/>
      <c r="JL120" s="14"/>
      <c r="JM120" s="14"/>
      <c r="JN120" s="14"/>
      <c r="JO120" s="14"/>
      <c r="JP120" s="14"/>
      <c r="JQ120" s="14"/>
      <c r="JR120" s="14"/>
      <c r="JS120" s="14"/>
      <c r="JT120" s="14"/>
      <c r="JU120" s="14"/>
      <c r="JV120" s="14"/>
      <c r="JW120" s="14"/>
      <c r="JX120" s="14"/>
      <c r="JY120" s="14"/>
      <c r="JZ120" s="14"/>
      <c r="KA120" s="14"/>
      <c r="KB120" s="14"/>
      <c r="KC120" s="14"/>
      <c r="KD120" s="14"/>
      <c r="KE120" s="14"/>
      <c r="KF120" s="14"/>
      <c r="KG120" s="14"/>
      <c r="KH120" s="14"/>
      <c r="KI120" s="14"/>
      <c r="KJ120" s="14"/>
      <c r="KK120" s="14"/>
      <c r="KL120" s="14"/>
      <c r="KM120" s="14"/>
      <c r="KN120" s="14"/>
      <c r="KO120" s="14"/>
      <c r="KP120" s="14"/>
      <c r="KQ120" s="14"/>
      <c r="KR120" s="14"/>
      <c r="KS120" s="14"/>
      <c r="KT120" s="14"/>
      <c r="KU120" s="14"/>
      <c r="KV120" s="14"/>
      <c r="KW120" s="14"/>
      <c r="KX120" s="14"/>
      <c r="KY120" s="14"/>
      <c r="KZ120" s="14"/>
      <c r="LA120" s="14"/>
      <c r="LB120" s="14"/>
    </row>
    <row r="121" spans="7:314" s="9" customFormat="1">
      <c r="G121" s="16"/>
      <c r="H121" s="16"/>
      <c r="O121" s="46"/>
      <c r="P121" s="42"/>
      <c r="Q121" s="42"/>
      <c r="R121" s="50"/>
      <c r="S121" s="42"/>
      <c r="T121" s="42"/>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c r="IW121" s="14"/>
      <c r="IX121" s="14"/>
      <c r="IY121" s="14"/>
      <c r="IZ121" s="14"/>
      <c r="JA121" s="14"/>
      <c r="JB121" s="14"/>
      <c r="JC121" s="14"/>
      <c r="JD121" s="14"/>
      <c r="JE121" s="14"/>
      <c r="JF121" s="14"/>
      <c r="JG121" s="14"/>
      <c r="JH121" s="14"/>
      <c r="JI121" s="14"/>
      <c r="JJ121" s="14"/>
      <c r="JK121" s="14"/>
      <c r="JL121" s="14"/>
      <c r="JM121" s="14"/>
      <c r="JN121" s="14"/>
      <c r="JO121" s="14"/>
      <c r="JP121" s="14"/>
      <c r="JQ121" s="14"/>
      <c r="JR121" s="14"/>
      <c r="JS121" s="14"/>
      <c r="JT121" s="14"/>
      <c r="JU121" s="14"/>
      <c r="JV121" s="14"/>
      <c r="JW121" s="14"/>
      <c r="JX121" s="14"/>
      <c r="JY121" s="14"/>
      <c r="JZ121" s="14"/>
      <c r="KA121" s="14"/>
      <c r="KB121" s="14"/>
      <c r="KC121" s="14"/>
      <c r="KD121" s="14"/>
      <c r="KE121" s="14"/>
      <c r="KF121" s="14"/>
      <c r="KG121" s="14"/>
      <c r="KH121" s="14"/>
      <c r="KI121" s="14"/>
      <c r="KJ121" s="14"/>
      <c r="KK121" s="14"/>
      <c r="KL121" s="14"/>
      <c r="KM121" s="14"/>
      <c r="KN121" s="14"/>
      <c r="KO121" s="14"/>
      <c r="KP121" s="14"/>
      <c r="KQ121" s="14"/>
      <c r="KR121" s="14"/>
      <c r="KS121" s="14"/>
      <c r="KT121" s="14"/>
      <c r="KU121" s="14"/>
      <c r="KV121" s="14"/>
      <c r="KW121" s="14"/>
      <c r="KX121" s="14"/>
      <c r="KY121" s="14"/>
      <c r="KZ121" s="14"/>
      <c r="LA121" s="14"/>
      <c r="LB121" s="14"/>
    </row>
    <row r="122" spans="7:314" s="9" customFormat="1">
      <c r="G122" s="16"/>
      <c r="H122" s="16"/>
      <c r="O122" s="46"/>
      <c r="P122" s="42"/>
      <c r="Q122" s="42"/>
      <c r="R122" s="50"/>
      <c r="S122" s="42"/>
      <c r="T122" s="42"/>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c r="IW122" s="14"/>
      <c r="IX122" s="14"/>
      <c r="IY122" s="14"/>
      <c r="IZ122" s="14"/>
      <c r="JA122" s="14"/>
      <c r="JB122" s="14"/>
      <c r="JC122" s="14"/>
      <c r="JD122" s="14"/>
      <c r="JE122" s="14"/>
      <c r="JF122" s="14"/>
      <c r="JG122" s="14"/>
      <c r="JH122" s="14"/>
      <c r="JI122" s="14"/>
      <c r="JJ122" s="14"/>
      <c r="JK122" s="14"/>
      <c r="JL122" s="14"/>
      <c r="JM122" s="14"/>
      <c r="JN122" s="14"/>
      <c r="JO122" s="14"/>
      <c r="JP122" s="14"/>
      <c r="JQ122" s="14"/>
      <c r="JR122" s="14"/>
      <c r="JS122" s="14"/>
      <c r="JT122" s="14"/>
      <c r="JU122" s="14"/>
      <c r="JV122" s="14"/>
      <c r="JW122" s="14"/>
      <c r="JX122" s="14"/>
      <c r="JY122" s="14"/>
      <c r="JZ122" s="14"/>
      <c r="KA122" s="14"/>
      <c r="KB122" s="14"/>
      <c r="KC122" s="14"/>
      <c r="KD122" s="14"/>
      <c r="KE122" s="14"/>
      <c r="KF122" s="14"/>
      <c r="KG122" s="14"/>
      <c r="KH122" s="14"/>
      <c r="KI122" s="14"/>
      <c r="KJ122" s="14"/>
      <c r="KK122" s="14"/>
      <c r="KL122" s="14"/>
      <c r="KM122" s="14"/>
      <c r="KN122" s="14"/>
      <c r="KO122" s="14"/>
      <c r="KP122" s="14"/>
      <c r="KQ122" s="14"/>
      <c r="KR122" s="14"/>
      <c r="KS122" s="14"/>
      <c r="KT122" s="14"/>
      <c r="KU122" s="14"/>
      <c r="KV122" s="14"/>
      <c r="KW122" s="14"/>
      <c r="KX122" s="14"/>
      <c r="KY122" s="14"/>
      <c r="KZ122" s="14"/>
      <c r="LA122" s="14"/>
      <c r="LB122" s="14"/>
    </row>
    <row r="123" spans="7:314" s="9" customFormat="1">
      <c r="G123" s="16"/>
      <c r="H123" s="16"/>
      <c r="O123" s="46"/>
      <c r="P123" s="42"/>
      <c r="Q123" s="42"/>
      <c r="R123" s="50"/>
      <c r="S123" s="42"/>
      <c r="T123" s="42"/>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c r="FW123" s="14"/>
      <c r="FX123" s="14"/>
      <c r="FY123" s="14"/>
      <c r="FZ123" s="14"/>
      <c r="GA123" s="14"/>
      <c r="GB123" s="14"/>
      <c r="GC123" s="14"/>
      <c r="GD123" s="14"/>
      <c r="GE123" s="14"/>
      <c r="GF123" s="14"/>
      <c r="GG123" s="14"/>
      <c r="GH123" s="14"/>
      <c r="GI123" s="14"/>
      <c r="GJ123" s="14"/>
      <c r="GK123" s="14"/>
      <c r="GL123" s="14"/>
      <c r="GM123" s="14"/>
      <c r="GN123" s="14"/>
      <c r="GO123" s="14"/>
      <c r="GP123" s="14"/>
      <c r="GQ123" s="14"/>
      <c r="GR123" s="14"/>
      <c r="GS123" s="14"/>
      <c r="GT123" s="14"/>
      <c r="GU123" s="14"/>
      <c r="GV123" s="14"/>
      <c r="GW123" s="14"/>
      <c r="GX123" s="14"/>
      <c r="GY123" s="14"/>
      <c r="GZ123" s="14"/>
      <c r="HA123" s="14"/>
      <c r="HB123" s="14"/>
      <c r="HC123" s="14"/>
      <c r="HD123" s="14"/>
      <c r="HE123" s="14"/>
      <c r="HF123" s="14"/>
      <c r="HG123" s="14"/>
      <c r="HH123" s="14"/>
      <c r="HI123" s="14"/>
      <c r="HJ123" s="14"/>
      <c r="HK123" s="14"/>
      <c r="HL123" s="14"/>
      <c r="HM123" s="14"/>
      <c r="HN123" s="14"/>
      <c r="HO123" s="14"/>
      <c r="HP123" s="14"/>
      <c r="HQ123" s="14"/>
      <c r="HR123" s="14"/>
      <c r="HS123" s="14"/>
      <c r="HT123" s="14"/>
      <c r="HU123" s="14"/>
      <c r="HV123" s="14"/>
      <c r="HW123" s="14"/>
      <c r="HX123" s="14"/>
      <c r="HY123" s="14"/>
      <c r="HZ123" s="14"/>
      <c r="IA123" s="14"/>
      <c r="IB123" s="14"/>
      <c r="IC123" s="14"/>
      <c r="ID123" s="14"/>
      <c r="IE123" s="14"/>
      <c r="IF123" s="14"/>
      <c r="IG123" s="14"/>
      <c r="IH123" s="14"/>
      <c r="II123" s="14"/>
      <c r="IJ123" s="14"/>
      <c r="IK123" s="14"/>
      <c r="IL123" s="14"/>
      <c r="IM123" s="14"/>
      <c r="IN123" s="14"/>
      <c r="IO123" s="14"/>
      <c r="IP123" s="14"/>
      <c r="IQ123" s="14"/>
      <c r="IR123" s="14"/>
      <c r="IS123" s="14"/>
      <c r="IT123" s="14"/>
      <c r="IU123" s="14"/>
      <c r="IV123" s="14"/>
      <c r="IW123" s="14"/>
      <c r="IX123" s="14"/>
      <c r="IY123" s="14"/>
      <c r="IZ123" s="14"/>
      <c r="JA123" s="14"/>
      <c r="JB123" s="14"/>
      <c r="JC123" s="14"/>
      <c r="JD123" s="14"/>
      <c r="JE123" s="14"/>
      <c r="JF123" s="14"/>
      <c r="JG123" s="14"/>
      <c r="JH123" s="14"/>
      <c r="JI123" s="14"/>
      <c r="JJ123" s="14"/>
      <c r="JK123" s="14"/>
      <c r="JL123" s="14"/>
      <c r="JM123" s="14"/>
      <c r="JN123" s="14"/>
      <c r="JO123" s="14"/>
      <c r="JP123" s="14"/>
      <c r="JQ123" s="14"/>
      <c r="JR123" s="14"/>
      <c r="JS123" s="14"/>
      <c r="JT123" s="14"/>
      <c r="JU123" s="14"/>
      <c r="JV123" s="14"/>
      <c r="JW123" s="14"/>
      <c r="JX123" s="14"/>
      <c r="JY123" s="14"/>
      <c r="JZ123" s="14"/>
      <c r="KA123" s="14"/>
      <c r="KB123" s="14"/>
      <c r="KC123" s="14"/>
      <c r="KD123" s="14"/>
      <c r="KE123" s="14"/>
      <c r="KF123" s="14"/>
      <c r="KG123" s="14"/>
      <c r="KH123" s="14"/>
      <c r="KI123" s="14"/>
      <c r="KJ123" s="14"/>
      <c r="KK123" s="14"/>
      <c r="KL123" s="14"/>
      <c r="KM123" s="14"/>
      <c r="KN123" s="14"/>
      <c r="KO123" s="14"/>
      <c r="KP123" s="14"/>
      <c r="KQ123" s="14"/>
      <c r="KR123" s="14"/>
      <c r="KS123" s="14"/>
      <c r="KT123" s="14"/>
      <c r="KU123" s="14"/>
      <c r="KV123" s="14"/>
      <c r="KW123" s="14"/>
      <c r="KX123" s="14"/>
      <c r="KY123" s="14"/>
      <c r="KZ123" s="14"/>
      <c r="LA123" s="14"/>
      <c r="LB123" s="14"/>
    </row>
    <row r="124" spans="7:314" s="9" customFormat="1">
      <c r="G124" s="16"/>
      <c r="H124" s="16"/>
      <c r="O124" s="46"/>
      <c r="P124" s="42"/>
      <c r="Q124" s="42"/>
      <c r="R124" s="50"/>
      <c r="S124" s="42"/>
      <c r="T124" s="42"/>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c r="FW124" s="14"/>
      <c r="FX124" s="14"/>
      <c r="FY124" s="14"/>
      <c r="FZ124" s="14"/>
      <c r="GA124" s="14"/>
      <c r="GB124" s="14"/>
      <c r="GC124" s="14"/>
      <c r="GD124" s="14"/>
      <c r="GE124" s="14"/>
      <c r="GF124" s="14"/>
      <c r="GG124" s="14"/>
      <c r="GH124" s="14"/>
      <c r="GI124" s="14"/>
      <c r="GJ124" s="14"/>
      <c r="GK124" s="14"/>
      <c r="GL124" s="14"/>
      <c r="GM124" s="14"/>
      <c r="GN124" s="14"/>
      <c r="GO124" s="14"/>
      <c r="GP124" s="14"/>
      <c r="GQ124" s="14"/>
      <c r="GR124" s="14"/>
      <c r="GS124" s="14"/>
      <c r="GT124" s="14"/>
      <c r="GU124" s="14"/>
      <c r="GV124" s="14"/>
      <c r="GW124" s="14"/>
      <c r="GX124" s="14"/>
      <c r="GY124" s="14"/>
      <c r="GZ124" s="14"/>
      <c r="HA124" s="14"/>
      <c r="HB124" s="14"/>
      <c r="HC124" s="14"/>
      <c r="HD124" s="14"/>
      <c r="HE124" s="14"/>
      <c r="HF124" s="14"/>
      <c r="HG124" s="14"/>
      <c r="HH124" s="14"/>
      <c r="HI124" s="14"/>
      <c r="HJ124" s="14"/>
      <c r="HK124" s="14"/>
      <c r="HL124" s="14"/>
      <c r="HM124" s="14"/>
      <c r="HN124" s="14"/>
      <c r="HO124" s="14"/>
      <c r="HP124" s="14"/>
      <c r="HQ124" s="14"/>
      <c r="HR124" s="14"/>
      <c r="HS124" s="14"/>
      <c r="HT124" s="14"/>
      <c r="HU124" s="14"/>
      <c r="HV124" s="14"/>
      <c r="HW124" s="14"/>
      <c r="HX124" s="14"/>
      <c r="HY124" s="14"/>
      <c r="HZ124" s="14"/>
      <c r="IA124" s="14"/>
      <c r="IB124" s="14"/>
      <c r="IC124" s="14"/>
      <c r="ID124" s="14"/>
      <c r="IE124" s="14"/>
      <c r="IF124" s="14"/>
      <c r="IG124" s="14"/>
      <c r="IH124" s="14"/>
      <c r="II124" s="14"/>
      <c r="IJ124" s="14"/>
      <c r="IK124" s="14"/>
      <c r="IL124" s="14"/>
      <c r="IM124" s="14"/>
      <c r="IN124" s="14"/>
      <c r="IO124" s="14"/>
      <c r="IP124" s="14"/>
      <c r="IQ124" s="14"/>
      <c r="IR124" s="14"/>
      <c r="IS124" s="14"/>
      <c r="IT124" s="14"/>
      <c r="IU124" s="14"/>
      <c r="IV124" s="14"/>
      <c r="IW124" s="14"/>
      <c r="IX124" s="14"/>
      <c r="IY124" s="14"/>
      <c r="IZ124" s="14"/>
      <c r="JA124" s="14"/>
      <c r="JB124" s="14"/>
      <c r="JC124" s="14"/>
      <c r="JD124" s="14"/>
      <c r="JE124" s="14"/>
      <c r="JF124" s="14"/>
      <c r="JG124" s="14"/>
      <c r="JH124" s="14"/>
      <c r="JI124" s="14"/>
      <c r="JJ124" s="14"/>
      <c r="JK124" s="14"/>
      <c r="JL124" s="14"/>
      <c r="JM124" s="14"/>
      <c r="JN124" s="14"/>
      <c r="JO124" s="14"/>
      <c r="JP124" s="14"/>
      <c r="JQ124" s="14"/>
      <c r="JR124" s="14"/>
      <c r="JS124" s="14"/>
      <c r="JT124" s="14"/>
      <c r="JU124" s="14"/>
      <c r="JV124" s="14"/>
      <c r="JW124" s="14"/>
      <c r="JX124" s="14"/>
      <c r="JY124" s="14"/>
      <c r="JZ124" s="14"/>
      <c r="KA124" s="14"/>
      <c r="KB124" s="14"/>
      <c r="KC124" s="14"/>
      <c r="KD124" s="14"/>
      <c r="KE124" s="14"/>
      <c r="KF124" s="14"/>
      <c r="KG124" s="14"/>
      <c r="KH124" s="14"/>
      <c r="KI124" s="14"/>
      <c r="KJ124" s="14"/>
      <c r="KK124" s="14"/>
      <c r="KL124" s="14"/>
      <c r="KM124" s="14"/>
      <c r="KN124" s="14"/>
      <c r="KO124" s="14"/>
      <c r="KP124" s="14"/>
      <c r="KQ124" s="14"/>
      <c r="KR124" s="14"/>
      <c r="KS124" s="14"/>
      <c r="KT124" s="14"/>
      <c r="KU124" s="14"/>
      <c r="KV124" s="14"/>
      <c r="KW124" s="14"/>
      <c r="KX124" s="14"/>
      <c r="KY124" s="14"/>
      <c r="KZ124" s="14"/>
      <c r="LA124" s="14"/>
      <c r="LB124" s="14"/>
    </row>
    <row r="125" spans="7:314" s="9" customFormat="1">
      <c r="G125" s="16"/>
      <c r="H125" s="16"/>
      <c r="O125" s="46"/>
      <c r="P125" s="42"/>
      <c r="Q125" s="42"/>
      <c r="R125" s="50"/>
      <c r="S125" s="42"/>
      <c r="T125" s="42"/>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c r="IW125" s="14"/>
      <c r="IX125" s="14"/>
      <c r="IY125" s="14"/>
      <c r="IZ125" s="14"/>
      <c r="JA125" s="14"/>
      <c r="JB125" s="14"/>
      <c r="JC125" s="14"/>
      <c r="JD125" s="14"/>
      <c r="JE125" s="14"/>
      <c r="JF125" s="14"/>
      <c r="JG125" s="14"/>
      <c r="JH125" s="14"/>
      <c r="JI125" s="14"/>
      <c r="JJ125" s="14"/>
      <c r="JK125" s="14"/>
      <c r="JL125" s="14"/>
      <c r="JM125" s="14"/>
      <c r="JN125" s="14"/>
      <c r="JO125" s="14"/>
      <c r="JP125" s="14"/>
      <c r="JQ125" s="14"/>
      <c r="JR125" s="14"/>
      <c r="JS125" s="14"/>
      <c r="JT125" s="14"/>
      <c r="JU125" s="14"/>
      <c r="JV125" s="14"/>
      <c r="JW125" s="14"/>
      <c r="JX125" s="14"/>
      <c r="JY125" s="14"/>
      <c r="JZ125" s="14"/>
      <c r="KA125" s="14"/>
      <c r="KB125" s="14"/>
      <c r="KC125" s="14"/>
      <c r="KD125" s="14"/>
      <c r="KE125" s="14"/>
      <c r="KF125" s="14"/>
      <c r="KG125" s="14"/>
      <c r="KH125" s="14"/>
      <c r="KI125" s="14"/>
      <c r="KJ125" s="14"/>
      <c r="KK125" s="14"/>
      <c r="KL125" s="14"/>
      <c r="KM125" s="14"/>
      <c r="KN125" s="14"/>
      <c r="KO125" s="14"/>
      <c r="KP125" s="14"/>
      <c r="KQ125" s="14"/>
      <c r="KR125" s="14"/>
      <c r="KS125" s="14"/>
      <c r="KT125" s="14"/>
      <c r="KU125" s="14"/>
      <c r="KV125" s="14"/>
      <c r="KW125" s="14"/>
      <c r="KX125" s="14"/>
      <c r="KY125" s="14"/>
      <c r="KZ125" s="14"/>
      <c r="LA125" s="14"/>
      <c r="LB125" s="14"/>
    </row>
    <row r="126" spans="7:314" s="9" customFormat="1">
      <c r="G126" s="16"/>
      <c r="H126" s="16"/>
      <c r="O126" s="46"/>
      <c r="P126" s="42"/>
      <c r="Q126" s="42"/>
      <c r="R126" s="50"/>
      <c r="S126" s="42"/>
      <c r="T126" s="42"/>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c r="FW126" s="14"/>
      <c r="FX126" s="14"/>
      <c r="FY126" s="14"/>
      <c r="FZ126" s="14"/>
      <c r="GA126" s="14"/>
      <c r="GB126" s="14"/>
      <c r="GC126" s="14"/>
      <c r="GD126" s="14"/>
      <c r="GE126" s="14"/>
      <c r="GF126" s="14"/>
      <c r="GG126" s="14"/>
      <c r="GH126" s="14"/>
      <c r="GI126" s="14"/>
      <c r="GJ126" s="14"/>
      <c r="GK126" s="14"/>
      <c r="GL126" s="14"/>
      <c r="GM126" s="14"/>
      <c r="GN126" s="14"/>
      <c r="GO126" s="14"/>
      <c r="GP126" s="14"/>
      <c r="GQ126" s="14"/>
      <c r="GR126" s="14"/>
      <c r="GS126" s="14"/>
      <c r="GT126" s="14"/>
      <c r="GU126" s="14"/>
      <c r="GV126" s="14"/>
      <c r="GW126" s="14"/>
      <c r="GX126" s="14"/>
      <c r="GY126" s="14"/>
      <c r="GZ126" s="14"/>
      <c r="HA126" s="14"/>
      <c r="HB126" s="14"/>
      <c r="HC126" s="14"/>
      <c r="HD126" s="14"/>
      <c r="HE126" s="14"/>
      <c r="HF126" s="14"/>
      <c r="HG126" s="14"/>
      <c r="HH126" s="14"/>
      <c r="HI126" s="14"/>
      <c r="HJ126" s="14"/>
      <c r="HK126" s="14"/>
      <c r="HL126" s="14"/>
      <c r="HM126" s="14"/>
      <c r="HN126" s="14"/>
      <c r="HO126" s="14"/>
      <c r="HP126" s="14"/>
      <c r="HQ126" s="14"/>
      <c r="HR126" s="14"/>
      <c r="HS126" s="14"/>
      <c r="HT126" s="14"/>
      <c r="HU126" s="14"/>
      <c r="HV126" s="14"/>
      <c r="HW126" s="14"/>
      <c r="HX126" s="14"/>
      <c r="HY126" s="14"/>
      <c r="HZ126" s="14"/>
      <c r="IA126" s="14"/>
      <c r="IB126" s="14"/>
      <c r="IC126" s="14"/>
      <c r="ID126" s="14"/>
      <c r="IE126" s="14"/>
      <c r="IF126" s="14"/>
      <c r="IG126" s="14"/>
      <c r="IH126" s="14"/>
      <c r="II126" s="14"/>
      <c r="IJ126" s="14"/>
      <c r="IK126" s="14"/>
      <c r="IL126" s="14"/>
      <c r="IM126" s="14"/>
      <c r="IN126" s="14"/>
      <c r="IO126" s="14"/>
      <c r="IP126" s="14"/>
      <c r="IQ126" s="14"/>
      <c r="IR126" s="14"/>
      <c r="IS126" s="14"/>
      <c r="IT126" s="14"/>
      <c r="IU126" s="14"/>
      <c r="IV126" s="14"/>
      <c r="IW126" s="14"/>
      <c r="IX126" s="14"/>
      <c r="IY126" s="14"/>
      <c r="IZ126" s="14"/>
      <c r="JA126" s="14"/>
      <c r="JB126" s="14"/>
      <c r="JC126" s="14"/>
      <c r="JD126" s="14"/>
      <c r="JE126" s="14"/>
      <c r="JF126" s="14"/>
      <c r="JG126" s="14"/>
      <c r="JH126" s="14"/>
      <c r="JI126" s="14"/>
      <c r="JJ126" s="14"/>
      <c r="JK126" s="14"/>
      <c r="JL126" s="14"/>
      <c r="JM126" s="14"/>
      <c r="JN126" s="14"/>
      <c r="JO126" s="14"/>
      <c r="JP126" s="14"/>
      <c r="JQ126" s="14"/>
      <c r="JR126" s="14"/>
      <c r="JS126" s="14"/>
      <c r="JT126" s="14"/>
      <c r="JU126" s="14"/>
      <c r="JV126" s="14"/>
      <c r="JW126" s="14"/>
      <c r="JX126" s="14"/>
      <c r="JY126" s="14"/>
      <c r="JZ126" s="14"/>
      <c r="KA126" s="14"/>
      <c r="KB126" s="14"/>
      <c r="KC126" s="14"/>
      <c r="KD126" s="14"/>
      <c r="KE126" s="14"/>
      <c r="KF126" s="14"/>
      <c r="KG126" s="14"/>
      <c r="KH126" s="14"/>
      <c r="KI126" s="14"/>
      <c r="KJ126" s="14"/>
      <c r="KK126" s="14"/>
      <c r="KL126" s="14"/>
      <c r="KM126" s="14"/>
      <c r="KN126" s="14"/>
      <c r="KO126" s="14"/>
      <c r="KP126" s="14"/>
      <c r="KQ126" s="14"/>
      <c r="KR126" s="14"/>
      <c r="KS126" s="14"/>
      <c r="KT126" s="14"/>
      <c r="KU126" s="14"/>
      <c r="KV126" s="14"/>
      <c r="KW126" s="14"/>
      <c r="KX126" s="14"/>
      <c r="KY126" s="14"/>
      <c r="KZ126" s="14"/>
      <c r="LA126" s="14"/>
      <c r="LB126" s="14"/>
    </row>
    <row r="127" spans="7:314" s="9" customFormat="1">
      <c r="G127" s="16"/>
      <c r="H127" s="16"/>
      <c r="O127" s="46"/>
      <c r="P127" s="42"/>
      <c r="Q127" s="42"/>
      <c r="R127" s="50"/>
      <c r="S127" s="42"/>
      <c r="T127" s="42"/>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c r="IW127" s="14"/>
      <c r="IX127" s="14"/>
      <c r="IY127" s="14"/>
      <c r="IZ127" s="14"/>
      <c r="JA127" s="14"/>
      <c r="JB127" s="14"/>
      <c r="JC127" s="14"/>
      <c r="JD127" s="14"/>
      <c r="JE127" s="14"/>
      <c r="JF127" s="14"/>
      <c r="JG127" s="14"/>
      <c r="JH127" s="14"/>
      <c r="JI127" s="14"/>
      <c r="JJ127" s="14"/>
      <c r="JK127" s="14"/>
      <c r="JL127" s="14"/>
      <c r="JM127" s="14"/>
      <c r="JN127" s="14"/>
      <c r="JO127" s="14"/>
      <c r="JP127" s="14"/>
      <c r="JQ127" s="14"/>
      <c r="JR127" s="14"/>
      <c r="JS127" s="14"/>
      <c r="JT127" s="14"/>
      <c r="JU127" s="14"/>
      <c r="JV127" s="14"/>
      <c r="JW127" s="14"/>
      <c r="JX127" s="14"/>
      <c r="JY127" s="14"/>
      <c r="JZ127" s="14"/>
      <c r="KA127" s="14"/>
      <c r="KB127" s="14"/>
      <c r="KC127" s="14"/>
      <c r="KD127" s="14"/>
      <c r="KE127" s="14"/>
      <c r="KF127" s="14"/>
      <c r="KG127" s="14"/>
      <c r="KH127" s="14"/>
      <c r="KI127" s="14"/>
      <c r="KJ127" s="14"/>
      <c r="KK127" s="14"/>
      <c r="KL127" s="14"/>
      <c r="KM127" s="14"/>
      <c r="KN127" s="14"/>
      <c r="KO127" s="14"/>
      <c r="KP127" s="14"/>
      <c r="KQ127" s="14"/>
      <c r="KR127" s="14"/>
      <c r="KS127" s="14"/>
      <c r="KT127" s="14"/>
      <c r="KU127" s="14"/>
      <c r="KV127" s="14"/>
      <c r="KW127" s="14"/>
      <c r="KX127" s="14"/>
      <c r="KY127" s="14"/>
      <c r="KZ127" s="14"/>
      <c r="LA127" s="14"/>
      <c r="LB127" s="14"/>
    </row>
    <row r="128" spans="7:314" s="9" customFormat="1">
      <c r="G128" s="16"/>
      <c r="H128" s="16"/>
      <c r="O128" s="46"/>
      <c r="P128" s="42"/>
      <c r="Q128" s="42"/>
      <c r="R128" s="50"/>
      <c r="S128" s="42"/>
      <c r="T128" s="42"/>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c r="IW128" s="14"/>
      <c r="IX128" s="14"/>
      <c r="IY128" s="14"/>
      <c r="IZ128" s="14"/>
      <c r="JA128" s="14"/>
      <c r="JB128" s="14"/>
      <c r="JC128" s="14"/>
      <c r="JD128" s="14"/>
      <c r="JE128" s="14"/>
      <c r="JF128" s="14"/>
      <c r="JG128" s="14"/>
      <c r="JH128" s="14"/>
      <c r="JI128" s="14"/>
      <c r="JJ128" s="14"/>
      <c r="JK128" s="14"/>
      <c r="JL128" s="14"/>
      <c r="JM128" s="14"/>
      <c r="JN128" s="14"/>
      <c r="JO128" s="14"/>
      <c r="JP128" s="14"/>
      <c r="JQ128" s="14"/>
      <c r="JR128" s="14"/>
      <c r="JS128" s="14"/>
      <c r="JT128" s="14"/>
      <c r="JU128" s="14"/>
      <c r="JV128" s="14"/>
      <c r="JW128" s="14"/>
      <c r="JX128" s="14"/>
      <c r="JY128" s="14"/>
      <c r="JZ128" s="14"/>
      <c r="KA128" s="14"/>
      <c r="KB128" s="14"/>
      <c r="KC128" s="14"/>
      <c r="KD128" s="14"/>
      <c r="KE128" s="14"/>
      <c r="KF128" s="14"/>
      <c r="KG128" s="14"/>
      <c r="KH128" s="14"/>
      <c r="KI128" s="14"/>
      <c r="KJ128" s="14"/>
      <c r="KK128" s="14"/>
      <c r="KL128" s="14"/>
      <c r="KM128" s="14"/>
      <c r="KN128" s="14"/>
      <c r="KO128" s="14"/>
      <c r="KP128" s="14"/>
      <c r="KQ128" s="14"/>
      <c r="KR128" s="14"/>
      <c r="KS128" s="14"/>
      <c r="KT128" s="14"/>
      <c r="KU128" s="14"/>
      <c r="KV128" s="14"/>
      <c r="KW128" s="14"/>
      <c r="KX128" s="14"/>
      <c r="KY128" s="14"/>
      <c r="KZ128" s="14"/>
      <c r="LA128" s="14"/>
      <c r="LB128" s="14"/>
    </row>
    <row r="129" spans="7:314" s="9" customFormat="1">
      <c r="G129" s="16"/>
      <c r="H129" s="16"/>
      <c r="O129" s="46"/>
      <c r="P129" s="42"/>
      <c r="Q129" s="42"/>
      <c r="R129" s="50"/>
      <c r="S129" s="42"/>
      <c r="T129" s="42"/>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c r="IW129" s="14"/>
      <c r="IX129" s="14"/>
      <c r="IY129" s="14"/>
      <c r="IZ129" s="14"/>
      <c r="JA129" s="14"/>
      <c r="JB129" s="14"/>
      <c r="JC129" s="14"/>
      <c r="JD129" s="14"/>
      <c r="JE129" s="14"/>
      <c r="JF129" s="14"/>
      <c r="JG129" s="14"/>
      <c r="JH129" s="14"/>
      <c r="JI129" s="14"/>
      <c r="JJ129" s="14"/>
      <c r="JK129" s="14"/>
      <c r="JL129" s="14"/>
      <c r="JM129" s="14"/>
      <c r="JN129" s="14"/>
      <c r="JO129" s="14"/>
      <c r="JP129" s="14"/>
      <c r="JQ129" s="14"/>
      <c r="JR129" s="14"/>
      <c r="JS129" s="14"/>
      <c r="JT129" s="14"/>
      <c r="JU129" s="14"/>
      <c r="JV129" s="14"/>
      <c r="JW129" s="14"/>
      <c r="JX129" s="14"/>
      <c r="JY129" s="14"/>
      <c r="JZ129" s="14"/>
      <c r="KA129" s="14"/>
      <c r="KB129" s="14"/>
      <c r="KC129" s="14"/>
      <c r="KD129" s="14"/>
      <c r="KE129" s="14"/>
      <c r="KF129" s="14"/>
      <c r="KG129" s="14"/>
      <c r="KH129" s="14"/>
      <c r="KI129" s="14"/>
      <c r="KJ129" s="14"/>
      <c r="KK129" s="14"/>
      <c r="KL129" s="14"/>
      <c r="KM129" s="14"/>
      <c r="KN129" s="14"/>
      <c r="KO129" s="14"/>
      <c r="KP129" s="14"/>
      <c r="KQ129" s="14"/>
      <c r="KR129" s="14"/>
      <c r="KS129" s="14"/>
      <c r="KT129" s="14"/>
      <c r="KU129" s="14"/>
      <c r="KV129" s="14"/>
      <c r="KW129" s="14"/>
      <c r="KX129" s="14"/>
      <c r="KY129" s="14"/>
      <c r="KZ129" s="14"/>
      <c r="LA129" s="14"/>
      <c r="LB129" s="14"/>
    </row>
    <row r="130" spans="7:314" s="9" customFormat="1">
      <c r="G130" s="16"/>
      <c r="H130" s="16"/>
      <c r="O130" s="46"/>
      <c r="P130" s="42"/>
      <c r="Q130" s="42"/>
      <c r="R130" s="50"/>
      <c r="S130" s="42"/>
      <c r="T130" s="42"/>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c r="IW130" s="14"/>
      <c r="IX130" s="14"/>
      <c r="IY130" s="14"/>
      <c r="IZ130" s="14"/>
      <c r="JA130" s="14"/>
      <c r="JB130" s="14"/>
      <c r="JC130" s="14"/>
      <c r="JD130" s="14"/>
      <c r="JE130" s="14"/>
      <c r="JF130" s="14"/>
      <c r="JG130" s="14"/>
      <c r="JH130" s="14"/>
      <c r="JI130" s="14"/>
      <c r="JJ130" s="14"/>
      <c r="JK130" s="14"/>
      <c r="JL130" s="14"/>
      <c r="JM130" s="14"/>
      <c r="JN130" s="14"/>
      <c r="JO130" s="14"/>
      <c r="JP130" s="14"/>
      <c r="JQ130" s="14"/>
      <c r="JR130" s="14"/>
      <c r="JS130" s="14"/>
      <c r="JT130" s="14"/>
      <c r="JU130" s="14"/>
      <c r="JV130" s="14"/>
      <c r="JW130" s="14"/>
      <c r="JX130" s="14"/>
      <c r="JY130" s="14"/>
      <c r="JZ130" s="14"/>
      <c r="KA130" s="14"/>
      <c r="KB130" s="14"/>
      <c r="KC130" s="14"/>
      <c r="KD130" s="14"/>
      <c r="KE130" s="14"/>
      <c r="KF130" s="14"/>
      <c r="KG130" s="14"/>
      <c r="KH130" s="14"/>
      <c r="KI130" s="14"/>
      <c r="KJ130" s="14"/>
      <c r="KK130" s="14"/>
      <c r="KL130" s="14"/>
      <c r="KM130" s="14"/>
      <c r="KN130" s="14"/>
      <c r="KO130" s="14"/>
      <c r="KP130" s="14"/>
      <c r="KQ130" s="14"/>
      <c r="KR130" s="14"/>
      <c r="KS130" s="14"/>
      <c r="KT130" s="14"/>
      <c r="KU130" s="14"/>
      <c r="KV130" s="14"/>
      <c r="KW130" s="14"/>
      <c r="KX130" s="14"/>
      <c r="KY130" s="14"/>
      <c r="KZ130" s="14"/>
      <c r="LA130" s="14"/>
      <c r="LB130" s="14"/>
    </row>
    <row r="131" spans="7:314" s="9" customFormat="1">
      <c r="G131" s="16"/>
      <c r="H131" s="16"/>
      <c r="O131" s="46"/>
      <c r="P131" s="42"/>
      <c r="Q131" s="42"/>
      <c r="R131" s="50"/>
      <c r="S131" s="42"/>
      <c r="T131" s="42"/>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c r="IW131" s="14"/>
      <c r="IX131" s="14"/>
      <c r="IY131" s="14"/>
      <c r="IZ131" s="14"/>
      <c r="JA131" s="14"/>
      <c r="JB131" s="14"/>
      <c r="JC131" s="14"/>
      <c r="JD131" s="14"/>
      <c r="JE131" s="14"/>
      <c r="JF131" s="14"/>
      <c r="JG131" s="14"/>
      <c r="JH131" s="14"/>
      <c r="JI131" s="14"/>
      <c r="JJ131" s="14"/>
      <c r="JK131" s="14"/>
      <c r="JL131" s="14"/>
      <c r="JM131" s="14"/>
      <c r="JN131" s="14"/>
      <c r="JO131" s="14"/>
      <c r="JP131" s="14"/>
      <c r="JQ131" s="14"/>
      <c r="JR131" s="14"/>
      <c r="JS131" s="14"/>
      <c r="JT131" s="14"/>
      <c r="JU131" s="14"/>
      <c r="JV131" s="14"/>
      <c r="JW131" s="14"/>
      <c r="JX131" s="14"/>
      <c r="JY131" s="14"/>
      <c r="JZ131" s="14"/>
      <c r="KA131" s="14"/>
      <c r="KB131" s="14"/>
      <c r="KC131" s="14"/>
      <c r="KD131" s="14"/>
      <c r="KE131" s="14"/>
      <c r="KF131" s="14"/>
      <c r="KG131" s="14"/>
      <c r="KH131" s="14"/>
      <c r="KI131" s="14"/>
      <c r="KJ131" s="14"/>
      <c r="KK131" s="14"/>
      <c r="KL131" s="14"/>
      <c r="KM131" s="14"/>
      <c r="KN131" s="14"/>
      <c r="KO131" s="14"/>
      <c r="KP131" s="14"/>
      <c r="KQ131" s="14"/>
      <c r="KR131" s="14"/>
      <c r="KS131" s="14"/>
      <c r="KT131" s="14"/>
      <c r="KU131" s="14"/>
      <c r="KV131" s="14"/>
      <c r="KW131" s="14"/>
      <c r="KX131" s="14"/>
      <c r="KY131" s="14"/>
      <c r="KZ131" s="14"/>
      <c r="LA131" s="14"/>
      <c r="LB131" s="14"/>
    </row>
    <row r="132" spans="7:314" s="9" customFormat="1">
      <c r="G132" s="16"/>
      <c r="H132" s="16"/>
      <c r="O132" s="46"/>
      <c r="P132" s="42"/>
      <c r="Q132" s="42"/>
      <c r="R132" s="50"/>
      <c r="S132" s="42"/>
      <c r="T132" s="42"/>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c r="IW132" s="14"/>
      <c r="IX132" s="14"/>
      <c r="IY132" s="14"/>
      <c r="IZ132" s="14"/>
      <c r="JA132" s="14"/>
      <c r="JB132" s="14"/>
      <c r="JC132" s="14"/>
      <c r="JD132" s="14"/>
      <c r="JE132" s="14"/>
      <c r="JF132" s="14"/>
      <c r="JG132" s="14"/>
      <c r="JH132" s="14"/>
      <c r="JI132" s="14"/>
      <c r="JJ132" s="14"/>
      <c r="JK132" s="14"/>
      <c r="JL132" s="14"/>
      <c r="JM132" s="14"/>
      <c r="JN132" s="14"/>
      <c r="JO132" s="14"/>
      <c r="JP132" s="14"/>
      <c r="JQ132" s="14"/>
      <c r="JR132" s="14"/>
      <c r="JS132" s="14"/>
      <c r="JT132" s="14"/>
      <c r="JU132" s="14"/>
      <c r="JV132" s="14"/>
      <c r="JW132" s="14"/>
      <c r="JX132" s="14"/>
      <c r="JY132" s="14"/>
      <c r="JZ132" s="14"/>
      <c r="KA132" s="14"/>
      <c r="KB132" s="14"/>
      <c r="KC132" s="14"/>
      <c r="KD132" s="14"/>
      <c r="KE132" s="14"/>
      <c r="KF132" s="14"/>
      <c r="KG132" s="14"/>
      <c r="KH132" s="14"/>
      <c r="KI132" s="14"/>
      <c r="KJ132" s="14"/>
      <c r="KK132" s="14"/>
      <c r="KL132" s="14"/>
      <c r="KM132" s="14"/>
      <c r="KN132" s="14"/>
      <c r="KO132" s="14"/>
      <c r="KP132" s="14"/>
      <c r="KQ132" s="14"/>
      <c r="KR132" s="14"/>
      <c r="KS132" s="14"/>
      <c r="KT132" s="14"/>
      <c r="KU132" s="14"/>
      <c r="KV132" s="14"/>
      <c r="KW132" s="14"/>
      <c r="KX132" s="14"/>
      <c r="KY132" s="14"/>
      <c r="KZ132" s="14"/>
      <c r="LA132" s="14"/>
      <c r="LB132" s="14"/>
    </row>
    <row r="133" spans="7:314" s="9" customFormat="1">
      <c r="G133" s="16"/>
      <c r="H133" s="16"/>
      <c r="O133" s="46"/>
      <c r="P133" s="42"/>
      <c r="Q133" s="42"/>
      <c r="R133" s="50"/>
      <c r="S133" s="42"/>
      <c r="T133" s="42"/>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c r="IW133" s="14"/>
      <c r="IX133" s="14"/>
      <c r="IY133" s="14"/>
      <c r="IZ133" s="14"/>
      <c r="JA133" s="14"/>
      <c r="JB133" s="14"/>
      <c r="JC133" s="14"/>
      <c r="JD133" s="14"/>
      <c r="JE133" s="14"/>
      <c r="JF133" s="14"/>
      <c r="JG133" s="14"/>
      <c r="JH133" s="14"/>
      <c r="JI133" s="14"/>
      <c r="JJ133" s="14"/>
      <c r="JK133" s="14"/>
      <c r="JL133" s="14"/>
      <c r="JM133" s="14"/>
      <c r="JN133" s="14"/>
      <c r="JO133" s="14"/>
      <c r="JP133" s="14"/>
      <c r="JQ133" s="14"/>
      <c r="JR133" s="14"/>
      <c r="JS133" s="14"/>
      <c r="JT133" s="14"/>
      <c r="JU133" s="14"/>
      <c r="JV133" s="14"/>
      <c r="JW133" s="14"/>
      <c r="JX133" s="14"/>
      <c r="JY133" s="14"/>
      <c r="JZ133" s="14"/>
      <c r="KA133" s="14"/>
      <c r="KB133" s="14"/>
      <c r="KC133" s="14"/>
      <c r="KD133" s="14"/>
      <c r="KE133" s="14"/>
      <c r="KF133" s="14"/>
      <c r="KG133" s="14"/>
      <c r="KH133" s="14"/>
      <c r="KI133" s="14"/>
      <c r="KJ133" s="14"/>
      <c r="KK133" s="14"/>
      <c r="KL133" s="14"/>
      <c r="KM133" s="14"/>
      <c r="KN133" s="14"/>
      <c r="KO133" s="14"/>
      <c r="KP133" s="14"/>
      <c r="KQ133" s="14"/>
      <c r="KR133" s="14"/>
      <c r="KS133" s="14"/>
      <c r="KT133" s="14"/>
      <c r="KU133" s="14"/>
      <c r="KV133" s="14"/>
      <c r="KW133" s="14"/>
      <c r="KX133" s="14"/>
      <c r="KY133" s="14"/>
      <c r="KZ133" s="14"/>
      <c r="LA133" s="14"/>
      <c r="LB133" s="14"/>
    </row>
    <row r="134" spans="7:314" s="9" customFormat="1">
      <c r="G134" s="16"/>
      <c r="H134" s="16"/>
      <c r="O134" s="46"/>
      <c r="P134" s="42"/>
      <c r="Q134" s="42"/>
      <c r="R134" s="50"/>
      <c r="S134" s="42"/>
      <c r="T134" s="42"/>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c r="IW134" s="14"/>
      <c r="IX134" s="14"/>
      <c r="IY134" s="14"/>
      <c r="IZ134" s="14"/>
      <c r="JA134" s="14"/>
      <c r="JB134" s="14"/>
      <c r="JC134" s="14"/>
      <c r="JD134" s="14"/>
      <c r="JE134" s="14"/>
      <c r="JF134" s="14"/>
      <c r="JG134" s="14"/>
      <c r="JH134" s="14"/>
      <c r="JI134" s="14"/>
      <c r="JJ134" s="14"/>
      <c r="JK134" s="14"/>
      <c r="JL134" s="14"/>
      <c r="JM134" s="14"/>
      <c r="JN134" s="14"/>
      <c r="JO134" s="14"/>
      <c r="JP134" s="14"/>
      <c r="JQ134" s="14"/>
      <c r="JR134" s="14"/>
      <c r="JS134" s="14"/>
      <c r="JT134" s="14"/>
      <c r="JU134" s="14"/>
      <c r="JV134" s="14"/>
      <c r="JW134" s="14"/>
      <c r="JX134" s="14"/>
      <c r="JY134" s="14"/>
      <c r="JZ134" s="14"/>
      <c r="KA134" s="14"/>
      <c r="KB134" s="14"/>
      <c r="KC134" s="14"/>
      <c r="KD134" s="14"/>
      <c r="KE134" s="14"/>
      <c r="KF134" s="14"/>
      <c r="KG134" s="14"/>
      <c r="KH134" s="14"/>
      <c r="KI134" s="14"/>
      <c r="KJ134" s="14"/>
      <c r="KK134" s="14"/>
      <c r="KL134" s="14"/>
      <c r="KM134" s="14"/>
      <c r="KN134" s="14"/>
      <c r="KO134" s="14"/>
      <c r="KP134" s="14"/>
      <c r="KQ134" s="14"/>
      <c r="KR134" s="14"/>
      <c r="KS134" s="14"/>
      <c r="KT134" s="14"/>
      <c r="KU134" s="14"/>
      <c r="KV134" s="14"/>
      <c r="KW134" s="14"/>
      <c r="KX134" s="14"/>
      <c r="KY134" s="14"/>
      <c r="KZ134" s="14"/>
      <c r="LA134" s="14"/>
      <c r="LB134" s="14"/>
    </row>
    <row r="135" spans="7:314" s="9" customFormat="1">
      <c r="G135" s="16"/>
      <c r="H135" s="16"/>
      <c r="O135" s="46"/>
      <c r="P135" s="42"/>
      <c r="Q135" s="42"/>
      <c r="R135" s="50"/>
      <c r="S135" s="42"/>
      <c r="T135" s="42"/>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c r="FR135" s="14"/>
      <c r="FS135" s="14"/>
      <c r="FT135" s="14"/>
      <c r="FU135" s="14"/>
      <c r="FV135" s="14"/>
      <c r="FW135" s="14"/>
      <c r="FX135" s="14"/>
      <c r="FY135" s="14"/>
      <c r="FZ135" s="14"/>
      <c r="GA135" s="14"/>
      <c r="GB135" s="14"/>
      <c r="GC135" s="14"/>
      <c r="GD135" s="14"/>
      <c r="GE135" s="14"/>
      <c r="GF135" s="14"/>
      <c r="GG135" s="14"/>
      <c r="GH135" s="14"/>
      <c r="GI135" s="14"/>
      <c r="GJ135" s="14"/>
      <c r="GK135" s="14"/>
      <c r="GL135" s="14"/>
      <c r="GM135" s="14"/>
      <c r="GN135" s="14"/>
      <c r="GO135" s="14"/>
      <c r="GP135" s="14"/>
      <c r="GQ135" s="14"/>
      <c r="GR135" s="14"/>
      <c r="GS135" s="14"/>
      <c r="GT135" s="14"/>
      <c r="GU135" s="14"/>
      <c r="GV135" s="14"/>
      <c r="GW135" s="14"/>
      <c r="GX135" s="14"/>
      <c r="GY135" s="14"/>
      <c r="GZ135" s="14"/>
      <c r="HA135" s="14"/>
      <c r="HB135" s="14"/>
      <c r="HC135" s="14"/>
      <c r="HD135" s="14"/>
      <c r="HE135" s="14"/>
      <c r="HF135" s="14"/>
      <c r="HG135" s="14"/>
      <c r="HH135" s="14"/>
      <c r="HI135" s="14"/>
      <c r="HJ135" s="14"/>
      <c r="HK135" s="14"/>
      <c r="HL135" s="14"/>
      <c r="HM135" s="14"/>
      <c r="HN135" s="14"/>
      <c r="HO135" s="14"/>
      <c r="HP135" s="14"/>
      <c r="HQ135" s="14"/>
      <c r="HR135" s="14"/>
      <c r="HS135" s="14"/>
      <c r="HT135" s="14"/>
      <c r="HU135" s="14"/>
      <c r="HV135" s="14"/>
      <c r="HW135" s="14"/>
      <c r="HX135" s="14"/>
      <c r="HY135" s="14"/>
      <c r="HZ135" s="14"/>
      <c r="IA135" s="14"/>
      <c r="IB135" s="14"/>
      <c r="IC135" s="14"/>
      <c r="ID135" s="14"/>
      <c r="IE135" s="14"/>
      <c r="IF135" s="14"/>
      <c r="IG135" s="14"/>
      <c r="IH135" s="14"/>
      <c r="II135" s="14"/>
      <c r="IJ135" s="14"/>
      <c r="IK135" s="14"/>
      <c r="IL135" s="14"/>
      <c r="IM135" s="14"/>
      <c r="IN135" s="14"/>
      <c r="IO135" s="14"/>
      <c r="IP135" s="14"/>
      <c r="IQ135" s="14"/>
      <c r="IR135" s="14"/>
      <c r="IS135" s="14"/>
      <c r="IT135" s="14"/>
      <c r="IU135" s="14"/>
      <c r="IV135" s="14"/>
      <c r="IW135" s="14"/>
      <c r="IX135" s="14"/>
      <c r="IY135" s="14"/>
      <c r="IZ135" s="14"/>
      <c r="JA135" s="14"/>
      <c r="JB135" s="14"/>
      <c r="JC135" s="14"/>
      <c r="JD135" s="14"/>
      <c r="JE135" s="14"/>
      <c r="JF135" s="14"/>
      <c r="JG135" s="14"/>
      <c r="JH135" s="14"/>
      <c r="JI135" s="14"/>
      <c r="JJ135" s="14"/>
      <c r="JK135" s="14"/>
      <c r="JL135" s="14"/>
      <c r="JM135" s="14"/>
      <c r="JN135" s="14"/>
      <c r="JO135" s="14"/>
      <c r="JP135" s="14"/>
      <c r="JQ135" s="14"/>
      <c r="JR135" s="14"/>
      <c r="JS135" s="14"/>
      <c r="JT135" s="14"/>
      <c r="JU135" s="14"/>
      <c r="JV135" s="14"/>
      <c r="JW135" s="14"/>
      <c r="JX135" s="14"/>
      <c r="JY135" s="14"/>
      <c r="JZ135" s="14"/>
      <c r="KA135" s="14"/>
      <c r="KB135" s="14"/>
      <c r="KC135" s="14"/>
      <c r="KD135" s="14"/>
      <c r="KE135" s="14"/>
      <c r="KF135" s="14"/>
      <c r="KG135" s="14"/>
      <c r="KH135" s="14"/>
      <c r="KI135" s="14"/>
      <c r="KJ135" s="14"/>
      <c r="KK135" s="14"/>
      <c r="KL135" s="14"/>
      <c r="KM135" s="14"/>
      <c r="KN135" s="14"/>
      <c r="KO135" s="14"/>
      <c r="KP135" s="14"/>
      <c r="KQ135" s="14"/>
      <c r="KR135" s="14"/>
      <c r="KS135" s="14"/>
      <c r="KT135" s="14"/>
      <c r="KU135" s="14"/>
      <c r="KV135" s="14"/>
      <c r="KW135" s="14"/>
      <c r="KX135" s="14"/>
      <c r="KY135" s="14"/>
      <c r="KZ135" s="14"/>
      <c r="LA135" s="14"/>
      <c r="LB135" s="14"/>
    </row>
    <row r="136" spans="7:314" s="9" customFormat="1">
      <c r="G136" s="16"/>
      <c r="H136" s="16"/>
      <c r="O136" s="46"/>
      <c r="P136" s="42"/>
      <c r="Q136" s="42"/>
      <c r="R136" s="50"/>
      <c r="S136" s="42"/>
      <c r="T136" s="42"/>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c r="FR136" s="14"/>
      <c r="FS136" s="14"/>
      <c r="FT136" s="14"/>
      <c r="FU136" s="14"/>
      <c r="FV136" s="14"/>
      <c r="FW136" s="14"/>
      <c r="FX136" s="14"/>
      <c r="FY136" s="14"/>
      <c r="FZ136" s="14"/>
      <c r="GA136" s="14"/>
      <c r="GB136" s="14"/>
      <c r="GC136" s="14"/>
      <c r="GD136" s="14"/>
      <c r="GE136" s="14"/>
      <c r="GF136" s="14"/>
      <c r="GG136" s="14"/>
      <c r="GH136" s="14"/>
      <c r="GI136" s="14"/>
      <c r="GJ136" s="14"/>
      <c r="GK136" s="14"/>
      <c r="GL136" s="14"/>
      <c r="GM136" s="14"/>
      <c r="GN136" s="14"/>
      <c r="GO136" s="14"/>
      <c r="GP136" s="14"/>
      <c r="GQ136" s="14"/>
      <c r="GR136" s="14"/>
      <c r="GS136" s="14"/>
      <c r="GT136" s="14"/>
      <c r="GU136" s="14"/>
      <c r="GV136" s="14"/>
      <c r="GW136" s="14"/>
      <c r="GX136" s="14"/>
      <c r="GY136" s="14"/>
      <c r="GZ136" s="14"/>
      <c r="HA136" s="14"/>
      <c r="HB136" s="14"/>
      <c r="HC136" s="14"/>
      <c r="HD136" s="14"/>
      <c r="HE136" s="14"/>
      <c r="HF136" s="14"/>
      <c r="HG136" s="14"/>
      <c r="HH136" s="14"/>
      <c r="HI136" s="14"/>
      <c r="HJ136" s="14"/>
      <c r="HK136" s="14"/>
      <c r="HL136" s="14"/>
      <c r="HM136" s="14"/>
      <c r="HN136" s="14"/>
      <c r="HO136" s="14"/>
      <c r="HP136" s="14"/>
      <c r="HQ136" s="14"/>
      <c r="HR136" s="14"/>
      <c r="HS136" s="14"/>
      <c r="HT136" s="14"/>
      <c r="HU136" s="14"/>
      <c r="HV136" s="14"/>
      <c r="HW136" s="14"/>
      <c r="HX136" s="14"/>
      <c r="HY136" s="14"/>
      <c r="HZ136" s="14"/>
      <c r="IA136" s="14"/>
      <c r="IB136" s="14"/>
      <c r="IC136" s="14"/>
      <c r="ID136" s="14"/>
      <c r="IE136" s="14"/>
      <c r="IF136" s="14"/>
      <c r="IG136" s="14"/>
      <c r="IH136" s="14"/>
      <c r="II136" s="14"/>
      <c r="IJ136" s="14"/>
      <c r="IK136" s="14"/>
      <c r="IL136" s="14"/>
      <c r="IM136" s="14"/>
      <c r="IN136" s="14"/>
      <c r="IO136" s="14"/>
      <c r="IP136" s="14"/>
      <c r="IQ136" s="14"/>
      <c r="IR136" s="14"/>
      <c r="IS136" s="14"/>
      <c r="IT136" s="14"/>
      <c r="IU136" s="14"/>
      <c r="IV136" s="14"/>
      <c r="IW136" s="14"/>
      <c r="IX136" s="14"/>
      <c r="IY136" s="14"/>
      <c r="IZ136" s="14"/>
      <c r="JA136" s="14"/>
      <c r="JB136" s="14"/>
      <c r="JC136" s="14"/>
      <c r="JD136" s="14"/>
      <c r="JE136" s="14"/>
      <c r="JF136" s="14"/>
      <c r="JG136" s="14"/>
      <c r="JH136" s="14"/>
      <c r="JI136" s="14"/>
      <c r="JJ136" s="14"/>
      <c r="JK136" s="14"/>
      <c r="JL136" s="14"/>
      <c r="JM136" s="14"/>
      <c r="JN136" s="14"/>
      <c r="JO136" s="14"/>
      <c r="JP136" s="14"/>
      <c r="JQ136" s="14"/>
      <c r="JR136" s="14"/>
      <c r="JS136" s="14"/>
      <c r="JT136" s="14"/>
      <c r="JU136" s="14"/>
      <c r="JV136" s="14"/>
      <c r="JW136" s="14"/>
      <c r="JX136" s="14"/>
      <c r="JY136" s="14"/>
      <c r="JZ136" s="14"/>
      <c r="KA136" s="14"/>
      <c r="KB136" s="14"/>
      <c r="KC136" s="14"/>
      <c r="KD136" s="14"/>
      <c r="KE136" s="14"/>
      <c r="KF136" s="14"/>
      <c r="KG136" s="14"/>
      <c r="KH136" s="14"/>
      <c r="KI136" s="14"/>
      <c r="KJ136" s="14"/>
      <c r="KK136" s="14"/>
      <c r="KL136" s="14"/>
      <c r="KM136" s="14"/>
      <c r="KN136" s="14"/>
      <c r="KO136" s="14"/>
      <c r="KP136" s="14"/>
      <c r="KQ136" s="14"/>
      <c r="KR136" s="14"/>
      <c r="KS136" s="14"/>
      <c r="KT136" s="14"/>
      <c r="KU136" s="14"/>
      <c r="KV136" s="14"/>
      <c r="KW136" s="14"/>
      <c r="KX136" s="14"/>
      <c r="KY136" s="14"/>
      <c r="KZ136" s="14"/>
      <c r="LA136" s="14"/>
      <c r="LB136" s="14"/>
    </row>
    <row r="137" spans="7:314" s="9" customFormat="1">
      <c r="G137" s="16"/>
      <c r="H137" s="16"/>
      <c r="O137" s="46"/>
      <c r="P137" s="42"/>
      <c r="Q137" s="42"/>
      <c r="R137" s="50"/>
      <c r="S137" s="42"/>
      <c r="T137" s="42"/>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c r="FR137" s="14"/>
      <c r="FS137" s="14"/>
      <c r="FT137" s="14"/>
      <c r="FU137" s="14"/>
      <c r="FV137" s="14"/>
      <c r="FW137" s="14"/>
      <c r="FX137" s="14"/>
      <c r="FY137" s="14"/>
      <c r="FZ137" s="14"/>
      <c r="GA137" s="14"/>
      <c r="GB137" s="14"/>
      <c r="GC137" s="14"/>
      <c r="GD137" s="14"/>
      <c r="GE137" s="14"/>
      <c r="GF137" s="14"/>
      <c r="GG137" s="14"/>
      <c r="GH137" s="14"/>
      <c r="GI137" s="14"/>
      <c r="GJ137" s="14"/>
      <c r="GK137" s="14"/>
      <c r="GL137" s="14"/>
      <c r="GM137" s="14"/>
      <c r="GN137" s="14"/>
      <c r="GO137" s="14"/>
      <c r="GP137" s="14"/>
      <c r="GQ137" s="14"/>
      <c r="GR137" s="14"/>
      <c r="GS137" s="14"/>
      <c r="GT137" s="14"/>
      <c r="GU137" s="14"/>
      <c r="GV137" s="14"/>
      <c r="GW137" s="14"/>
      <c r="GX137" s="14"/>
      <c r="GY137" s="14"/>
      <c r="GZ137" s="14"/>
      <c r="HA137" s="14"/>
      <c r="HB137" s="14"/>
      <c r="HC137" s="14"/>
      <c r="HD137" s="14"/>
      <c r="HE137" s="14"/>
      <c r="HF137" s="14"/>
      <c r="HG137" s="14"/>
      <c r="HH137" s="14"/>
      <c r="HI137" s="14"/>
      <c r="HJ137" s="14"/>
      <c r="HK137" s="14"/>
      <c r="HL137" s="14"/>
      <c r="HM137" s="14"/>
      <c r="HN137" s="14"/>
      <c r="HO137" s="14"/>
      <c r="HP137" s="14"/>
      <c r="HQ137" s="14"/>
      <c r="HR137" s="14"/>
      <c r="HS137" s="14"/>
      <c r="HT137" s="14"/>
      <c r="HU137" s="14"/>
      <c r="HV137" s="14"/>
      <c r="HW137" s="14"/>
      <c r="HX137" s="14"/>
      <c r="HY137" s="14"/>
      <c r="HZ137" s="14"/>
      <c r="IA137" s="14"/>
      <c r="IB137" s="14"/>
      <c r="IC137" s="14"/>
      <c r="ID137" s="14"/>
      <c r="IE137" s="14"/>
      <c r="IF137" s="14"/>
      <c r="IG137" s="14"/>
      <c r="IH137" s="14"/>
      <c r="II137" s="14"/>
      <c r="IJ137" s="14"/>
      <c r="IK137" s="14"/>
      <c r="IL137" s="14"/>
      <c r="IM137" s="14"/>
      <c r="IN137" s="14"/>
      <c r="IO137" s="14"/>
      <c r="IP137" s="14"/>
      <c r="IQ137" s="14"/>
      <c r="IR137" s="14"/>
      <c r="IS137" s="14"/>
      <c r="IT137" s="14"/>
      <c r="IU137" s="14"/>
      <c r="IV137" s="14"/>
      <c r="IW137" s="14"/>
      <c r="IX137" s="14"/>
      <c r="IY137" s="14"/>
      <c r="IZ137" s="14"/>
      <c r="JA137" s="14"/>
      <c r="JB137" s="14"/>
      <c r="JC137" s="14"/>
      <c r="JD137" s="14"/>
      <c r="JE137" s="14"/>
      <c r="JF137" s="14"/>
      <c r="JG137" s="14"/>
      <c r="JH137" s="14"/>
      <c r="JI137" s="14"/>
      <c r="JJ137" s="14"/>
      <c r="JK137" s="14"/>
      <c r="JL137" s="14"/>
      <c r="JM137" s="14"/>
      <c r="JN137" s="14"/>
      <c r="JO137" s="14"/>
      <c r="JP137" s="14"/>
      <c r="JQ137" s="14"/>
      <c r="JR137" s="14"/>
      <c r="JS137" s="14"/>
      <c r="JT137" s="14"/>
      <c r="JU137" s="14"/>
      <c r="JV137" s="14"/>
      <c r="JW137" s="14"/>
      <c r="JX137" s="14"/>
      <c r="JY137" s="14"/>
      <c r="JZ137" s="14"/>
      <c r="KA137" s="14"/>
      <c r="KB137" s="14"/>
      <c r="KC137" s="14"/>
      <c r="KD137" s="14"/>
      <c r="KE137" s="14"/>
      <c r="KF137" s="14"/>
      <c r="KG137" s="14"/>
      <c r="KH137" s="14"/>
      <c r="KI137" s="14"/>
      <c r="KJ137" s="14"/>
      <c r="KK137" s="14"/>
      <c r="KL137" s="14"/>
      <c r="KM137" s="14"/>
      <c r="KN137" s="14"/>
      <c r="KO137" s="14"/>
      <c r="KP137" s="14"/>
      <c r="KQ137" s="14"/>
      <c r="KR137" s="14"/>
      <c r="KS137" s="14"/>
      <c r="KT137" s="14"/>
      <c r="KU137" s="14"/>
      <c r="KV137" s="14"/>
      <c r="KW137" s="14"/>
      <c r="KX137" s="14"/>
      <c r="KY137" s="14"/>
      <c r="KZ137" s="14"/>
      <c r="LA137" s="14"/>
      <c r="LB137" s="14"/>
    </row>
    <row r="138" spans="7:314" s="9" customFormat="1">
      <c r="G138" s="16"/>
      <c r="H138" s="16"/>
      <c r="O138" s="46"/>
      <c r="P138" s="42"/>
      <c r="Q138" s="42"/>
      <c r="R138" s="50"/>
      <c r="S138" s="42"/>
      <c r="T138" s="42"/>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14"/>
      <c r="GL138" s="14"/>
      <c r="GM138" s="14"/>
      <c r="GN138" s="14"/>
      <c r="GO138" s="14"/>
      <c r="GP138" s="14"/>
      <c r="GQ138" s="14"/>
      <c r="GR138" s="14"/>
      <c r="GS138" s="14"/>
      <c r="GT138" s="14"/>
      <c r="GU138" s="14"/>
      <c r="GV138" s="14"/>
      <c r="GW138" s="14"/>
      <c r="GX138" s="14"/>
      <c r="GY138" s="14"/>
      <c r="GZ138" s="14"/>
      <c r="HA138" s="14"/>
      <c r="HB138" s="14"/>
      <c r="HC138" s="14"/>
      <c r="HD138" s="14"/>
      <c r="HE138" s="14"/>
      <c r="HF138" s="14"/>
      <c r="HG138" s="14"/>
      <c r="HH138" s="14"/>
      <c r="HI138" s="14"/>
      <c r="HJ138" s="14"/>
      <c r="HK138" s="14"/>
      <c r="HL138" s="14"/>
      <c r="HM138" s="14"/>
      <c r="HN138" s="14"/>
      <c r="HO138" s="14"/>
      <c r="HP138" s="14"/>
      <c r="HQ138" s="14"/>
      <c r="HR138" s="14"/>
      <c r="HS138" s="14"/>
      <c r="HT138" s="14"/>
      <c r="HU138" s="14"/>
      <c r="HV138" s="14"/>
      <c r="HW138" s="14"/>
      <c r="HX138" s="14"/>
      <c r="HY138" s="14"/>
      <c r="HZ138" s="14"/>
      <c r="IA138" s="14"/>
      <c r="IB138" s="14"/>
      <c r="IC138" s="14"/>
      <c r="ID138" s="14"/>
      <c r="IE138" s="14"/>
      <c r="IF138" s="14"/>
      <c r="IG138" s="14"/>
      <c r="IH138" s="14"/>
      <c r="II138" s="14"/>
      <c r="IJ138" s="14"/>
      <c r="IK138" s="14"/>
      <c r="IL138" s="14"/>
      <c r="IM138" s="14"/>
      <c r="IN138" s="14"/>
      <c r="IO138" s="14"/>
      <c r="IP138" s="14"/>
      <c r="IQ138" s="14"/>
      <c r="IR138" s="14"/>
      <c r="IS138" s="14"/>
      <c r="IT138" s="14"/>
      <c r="IU138" s="14"/>
      <c r="IV138" s="14"/>
      <c r="IW138" s="14"/>
      <c r="IX138" s="14"/>
      <c r="IY138" s="14"/>
      <c r="IZ138" s="14"/>
      <c r="JA138" s="14"/>
      <c r="JB138" s="14"/>
      <c r="JC138" s="14"/>
      <c r="JD138" s="14"/>
      <c r="JE138" s="14"/>
      <c r="JF138" s="14"/>
      <c r="JG138" s="14"/>
      <c r="JH138" s="14"/>
      <c r="JI138" s="14"/>
      <c r="JJ138" s="14"/>
      <c r="JK138" s="14"/>
      <c r="JL138" s="14"/>
      <c r="JM138" s="14"/>
      <c r="JN138" s="14"/>
      <c r="JO138" s="14"/>
      <c r="JP138" s="14"/>
      <c r="JQ138" s="14"/>
      <c r="JR138" s="14"/>
      <c r="JS138" s="14"/>
      <c r="JT138" s="14"/>
      <c r="JU138" s="14"/>
      <c r="JV138" s="14"/>
      <c r="JW138" s="14"/>
      <c r="JX138" s="14"/>
      <c r="JY138" s="14"/>
      <c r="JZ138" s="14"/>
      <c r="KA138" s="14"/>
      <c r="KB138" s="14"/>
      <c r="KC138" s="14"/>
      <c r="KD138" s="14"/>
      <c r="KE138" s="14"/>
      <c r="KF138" s="14"/>
      <c r="KG138" s="14"/>
      <c r="KH138" s="14"/>
      <c r="KI138" s="14"/>
      <c r="KJ138" s="14"/>
      <c r="KK138" s="14"/>
      <c r="KL138" s="14"/>
      <c r="KM138" s="14"/>
      <c r="KN138" s="14"/>
      <c r="KO138" s="14"/>
      <c r="KP138" s="14"/>
      <c r="KQ138" s="14"/>
      <c r="KR138" s="14"/>
      <c r="KS138" s="14"/>
      <c r="KT138" s="14"/>
      <c r="KU138" s="14"/>
      <c r="KV138" s="14"/>
      <c r="KW138" s="14"/>
      <c r="KX138" s="14"/>
      <c r="KY138" s="14"/>
      <c r="KZ138" s="14"/>
      <c r="LA138" s="14"/>
      <c r="LB138" s="14"/>
    </row>
    <row r="139" spans="7:314" s="9" customFormat="1">
      <c r="G139" s="16"/>
      <c r="H139" s="16"/>
      <c r="O139" s="46"/>
      <c r="P139" s="42"/>
      <c r="Q139" s="42"/>
      <c r="R139" s="50"/>
      <c r="S139" s="42"/>
      <c r="T139" s="42"/>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14"/>
      <c r="GL139" s="14"/>
      <c r="GM139" s="14"/>
      <c r="GN139" s="14"/>
      <c r="GO139" s="14"/>
      <c r="GP139" s="14"/>
      <c r="GQ139" s="14"/>
      <c r="GR139" s="14"/>
      <c r="GS139" s="14"/>
      <c r="GT139" s="14"/>
      <c r="GU139" s="14"/>
      <c r="GV139" s="14"/>
      <c r="GW139" s="14"/>
      <c r="GX139" s="14"/>
      <c r="GY139" s="14"/>
      <c r="GZ139" s="14"/>
      <c r="HA139" s="14"/>
      <c r="HB139" s="14"/>
      <c r="HC139" s="14"/>
      <c r="HD139" s="14"/>
      <c r="HE139" s="14"/>
      <c r="HF139" s="14"/>
      <c r="HG139" s="14"/>
      <c r="HH139" s="14"/>
      <c r="HI139" s="14"/>
      <c r="HJ139" s="14"/>
      <c r="HK139" s="14"/>
      <c r="HL139" s="14"/>
      <c r="HM139" s="14"/>
      <c r="HN139" s="14"/>
      <c r="HO139" s="14"/>
      <c r="HP139" s="14"/>
      <c r="HQ139" s="14"/>
      <c r="HR139" s="14"/>
      <c r="HS139" s="14"/>
      <c r="HT139" s="14"/>
      <c r="HU139" s="14"/>
      <c r="HV139" s="14"/>
      <c r="HW139" s="14"/>
      <c r="HX139" s="14"/>
      <c r="HY139" s="14"/>
      <c r="HZ139" s="14"/>
      <c r="IA139" s="14"/>
      <c r="IB139" s="14"/>
      <c r="IC139" s="14"/>
      <c r="ID139" s="14"/>
      <c r="IE139" s="14"/>
      <c r="IF139" s="14"/>
      <c r="IG139" s="14"/>
      <c r="IH139" s="14"/>
      <c r="II139" s="14"/>
      <c r="IJ139" s="14"/>
      <c r="IK139" s="14"/>
      <c r="IL139" s="14"/>
      <c r="IM139" s="14"/>
      <c r="IN139" s="14"/>
      <c r="IO139" s="14"/>
      <c r="IP139" s="14"/>
      <c r="IQ139" s="14"/>
      <c r="IR139" s="14"/>
      <c r="IS139" s="14"/>
      <c r="IT139" s="14"/>
      <c r="IU139" s="14"/>
      <c r="IV139" s="14"/>
      <c r="IW139" s="14"/>
      <c r="IX139" s="14"/>
      <c r="IY139" s="14"/>
      <c r="IZ139" s="14"/>
      <c r="JA139" s="14"/>
      <c r="JB139" s="14"/>
      <c r="JC139" s="14"/>
      <c r="JD139" s="14"/>
      <c r="JE139" s="14"/>
      <c r="JF139" s="14"/>
      <c r="JG139" s="14"/>
      <c r="JH139" s="14"/>
      <c r="JI139" s="14"/>
      <c r="JJ139" s="14"/>
      <c r="JK139" s="14"/>
      <c r="JL139" s="14"/>
      <c r="JM139" s="14"/>
      <c r="JN139" s="14"/>
      <c r="JO139" s="14"/>
      <c r="JP139" s="14"/>
      <c r="JQ139" s="14"/>
      <c r="JR139" s="14"/>
      <c r="JS139" s="14"/>
      <c r="JT139" s="14"/>
      <c r="JU139" s="14"/>
      <c r="JV139" s="14"/>
      <c r="JW139" s="14"/>
      <c r="JX139" s="14"/>
      <c r="JY139" s="14"/>
      <c r="JZ139" s="14"/>
      <c r="KA139" s="14"/>
      <c r="KB139" s="14"/>
      <c r="KC139" s="14"/>
      <c r="KD139" s="14"/>
      <c r="KE139" s="14"/>
      <c r="KF139" s="14"/>
      <c r="KG139" s="14"/>
      <c r="KH139" s="14"/>
      <c r="KI139" s="14"/>
      <c r="KJ139" s="14"/>
      <c r="KK139" s="14"/>
      <c r="KL139" s="14"/>
      <c r="KM139" s="14"/>
      <c r="KN139" s="14"/>
      <c r="KO139" s="14"/>
      <c r="KP139" s="14"/>
      <c r="KQ139" s="14"/>
      <c r="KR139" s="14"/>
      <c r="KS139" s="14"/>
      <c r="KT139" s="14"/>
      <c r="KU139" s="14"/>
      <c r="KV139" s="14"/>
      <c r="KW139" s="14"/>
      <c r="KX139" s="14"/>
      <c r="KY139" s="14"/>
      <c r="KZ139" s="14"/>
      <c r="LA139" s="14"/>
      <c r="LB139" s="14"/>
    </row>
    <row r="140" spans="7:314" s="9" customFormat="1">
      <c r="G140" s="16"/>
      <c r="H140" s="16"/>
      <c r="O140" s="46"/>
      <c r="P140" s="42"/>
      <c r="Q140" s="42"/>
      <c r="R140" s="50"/>
      <c r="S140" s="42"/>
      <c r="T140" s="42"/>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14"/>
      <c r="GL140" s="14"/>
      <c r="GM140" s="14"/>
      <c r="GN140" s="14"/>
      <c r="GO140" s="14"/>
      <c r="GP140" s="14"/>
      <c r="GQ140" s="14"/>
      <c r="GR140" s="14"/>
      <c r="GS140" s="14"/>
      <c r="GT140" s="14"/>
      <c r="GU140" s="14"/>
      <c r="GV140" s="14"/>
      <c r="GW140" s="14"/>
      <c r="GX140" s="14"/>
      <c r="GY140" s="14"/>
      <c r="GZ140" s="14"/>
      <c r="HA140" s="14"/>
      <c r="HB140" s="14"/>
      <c r="HC140" s="14"/>
      <c r="HD140" s="14"/>
      <c r="HE140" s="14"/>
      <c r="HF140" s="14"/>
      <c r="HG140" s="14"/>
      <c r="HH140" s="14"/>
      <c r="HI140" s="14"/>
      <c r="HJ140" s="14"/>
      <c r="HK140" s="14"/>
      <c r="HL140" s="14"/>
      <c r="HM140" s="14"/>
      <c r="HN140" s="14"/>
      <c r="HO140" s="14"/>
      <c r="HP140" s="14"/>
      <c r="HQ140" s="14"/>
      <c r="HR140" s="14"/>
      <c r="HS140" s="14"/>
      <c r="HT140" s="14"/>
      <c r="HU140" s="14"/>
      <c r="HV140" s="14"/>
      <c r="HW140" s="14"/>
      <c r="HX140" s="14"/>
      <c r="HY140" s="14"/>
      <c r="HZ140" s="14"/>
      <c r="IA140" s="14"/>
      <c r="IB140" s="14"/>
      <c r="IC140" s="14"/>
      <c r="ID140" s="14"/>
      <c r="IE140" s="14"/>
      <c r="IF140" s="14"/>
      <c r="IG140" s="14"/>
      <c r="IH140" s="14"/>
      <c r="II140" s="14"/>
      <c r="IJ140" s="14"/>
      <c r="IK140" s="14"/>
      <c r="IL140" s="14"/>
      <c r="IM140" s="14"/>
      <c r="IN140" s="14"/>
      <c r="IO140" s="14"/>
      <c r="IP140" s="14"/>
      <c r="IQ140" s="14"/>
      <c r="IR140" s="14"/>
      <c r="IS140" s="14"/>
      <c r="IT140" s="14"/>
      <c r="IU140" s="14"/>
      <c r="IV140" s="14"/>
      <c r="IW140" s="14"/>
      <c r="IX140" s="14"/>
      <c r="IY140" s="14"/>
      <c r="IZ140" s="14"/>
      <c r="JA140" s="14"/>
      <c r="JB140" s="14"/>
      <c r="JC140" s="14"/>
      <c r="JD140" s="14"/>
      <c r="JE140" s="14"/>
      <c r="JF140" s="14"/>
      <c r="JG140" s="14"/>
      <c r="JH140" s="14"/>
      <c r="JI140" s="14"/>
      <c r="JJ140" s="14"/>
      <c r="JK140" s="14"/>
      <c r="JL140" s="14"/>
      <c r="JM140" s="14"/>
      <c r="JN140" s="14"/>
      <c r="JO140" s="14"/>
      <c r="JP140" s="14"/>
      <c r="JQ140" s="14"/>
      <c r="JR140" s="14"/>
      <c r="JS140" s="14"/>
      <c r="JT140" s="14"/>
      <c r="JU140" s="14"/>
      <c r="JV140" s="14"/>
      <c r="JW140" s="14"/>
      <c r="JX140" s="14"/>
      <c r="JY140" s="14"/>
      <c r="JZ140" s="14"/>
      <c r="KA140" s="14"/>
      <c r="KB140" s="14"/>
      <c r="KC140" s="14"/>
      <c r="KD140" s="14"/>
      <c r="KE140" s="14"/>
      <c r="KF140" s="14"/>
      <c r="KG140" s="14"/>
      <c r="KH140" s="14"/>
      <c r="KI140" s="14"/>
      <c r="KJ140" s="14"/>
      <c r="KK140" s="14"/>
      <c r="KL140" s="14"/>
      <c r="KM140" s="14"/>
      <c r="KN140" s="14"/>
      <c r="KO140" s="14"/>
      <c r="KP140" s="14"/>
      <c r="KQ140" s="14"/>
      <c r="KR140" s="14"/>
      <c r="KS140" s="14"/>
      <c r="KT140" s="14"/>
      <c r="KU140" s="14"/>
      <c r="KV140" s="14"/>
      <c r="KW140" s="14"/>
      <c r="KX140" s="14"/>
      <c r="KY140" s="14"/>
      <c r="KZ140" s="14"/>
      <c r="LA140" s="14"/>
      <c r="LB140" s="14"/>
    </row>
    <row r="141" spans="7:314" s="9" customFormat="1">
      <c r="G141" s="16"/>
      <c r="H141" s="16"/>
      <c r="O141" s="46"/>
      <c r="P141" s="42"/>
      <c r="Q141" s="42"/>
      <c r="R141" s="50"/>
      <c r="S141" s="42"/>
      <c r="T141" s="42"/>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14"/>
      <c r="GL141" s="14"/>
      <c r="GM141" s="14"/>
      <c r="GN141" s="14"/>
      <c r="GO141" s="14"/>
      <c r="GP141" s="14"/>
      <c r="GQ141" s="14"/>
      <c r="GR141" s="14"/>
      <c r="GS141" s="14"/>
      <c r="GT141" s="14"/>
      <c r="GU141" s="14"/>
      <c r="GV141" s="14"/>
      <c r="GW141" s="14"/>
      <c r="GX141" s="14"/>
      <c r="GY141" s="14"/>
      <c r="GZ141" s="14"/>
      <c r="HA141" s="14"/>
      <c r="HB141" s="14"/>
      <c r="HC141" s="14"/>
      <c r="HD141" s="14"/>
      <c r="HE141" s="14"/>
      <c r="HF141" s="14"/>
      <c r="HG141" s="14"/>
      <c r="HH141" s="14"/>
      <c r="HI141" s="14"/>
      <c r="HJ141" s="14"/>
      <c r="HK141" s="14"/>
      <c r="HL141" s="14"/>
      <c r="HM141" s="14"/>
      <c r="HN141" s="14"/>
      <c r="HO141" s="14"/>
      <c r="HP141" s="14"/>
      <c r="HQ141" s="14"/>
      <c r="HR141" s="14"/>
      <c r="HS141" s="14"/>
      <c r="HT141" s="14"/>
      <c r="HU141" s="14"/>
      <c r="HV141" s="14"/>
      <c r="HW141" s="14"/>
      <c r="HX141" s="14"/>
      <c r="HY141" s="14"/>
      <c r="HZ141" s="14"/>
      <c r="IA141" s="14"/>
      <c r="IB141" s="14"/>
      <c r="IC141" s="14"/>
      <c r="ID141" s="14"/>
      <c r="IE141" s="14"/>
      <c r="IF141" s="14"/>
      <c r="IG141" s="14"/>
      <c r="IH141" s="14"/>
      <c r="II141" s="14"/>
      <c r="IJ141" s="14"/>
      <c r="IK141" s="14"/>
      <c r="IL141" s="14"/>
      <c r="IM141" s="14"/>
      <c r="IN141" s="14"/>
      <c r="IO141" s="14"/>
      <c r="IP141" s="14"/>
      <c r="IQ141" s="14"/>
      <c r="IR141" s="14"/>
      <c r="IS141" s="14"/>
      <c r="IT141" s="14"/>
      <c r="IU141" s="14"/>
      <c r="IV141" s="14"/>
      <c r="IW141" s="14"/>
      <c r="IX141" s="14"/>
      <c r="IY141" s="14"/>
      <c r="IZ141" s="14"/>
      <c r="JA141" s="14"/>
      <c r="JB141" s="14"/>
      <c r="JC141" s="14"/>
      <c r="JD141" s="14"/>
      <c r="JE141" s="14"/>
      <c r="JF141" s="14"/>
      <c r="JG141" s="14"/>
      <c r="JH141" s="14"/>
      <c r="JI141" s="14"/>
      <c r="JJ141" s="14"/>
      <c r="JK141" s="14"/>
      <c r="JL141" s="14"/>
      <c r="JM141" s="14"/>
      <c r="JN141" s="14"/>
      <c r="JO141" s="14"/>
      <c r="JP141" s="14"/>
      <c r="JQ141" s="14"/>
      <c r="JR141" s="14"/>
      <c r="JS141" s="14"/>
      <c r="JT141" s="14"/>
      <c r="JU141" s="14"/>
      <c r="JV141" s="14"/>
      <c r="JW141" s="14"/>
      <c r="JX141" s="14"/>
      <c r="JY141" s="14"/>
      <c r="JZ141" s="14"/>
      <c r="KA141" s="14"/>
      <c r="KB141" s="14"/>
      <c r="KC141" s="14"/>
      <c r="KD141" s="14"/>
      <c r="KE141" s="14"/>
      <c r="KF141" s="14"/>
      <c r="KG141" s="14"/>
      <c r="KH141" s="14"/>
      <c r="KI141" s="14"/>
      <c r="KJ141" s="14"/>
      <c r="KK141" s="14"/>
      <c r="KL141" s="14"/>
      <c r="KM141" s="14"/>
      <c r="KN141" s="14"/>
      <c r="KO141" s="14"/>
      <c r="KP141" s="14"/>
      <c r="KQ141" s="14"/>
      <c r="KR141" s="14"/>
      <c r="KS141" s="14"/>
      <c r="KT141" s="14"/>
      <c r="KU141" s="14"/>
      <c r="KV141" s="14"/>
      <c r="KW141" s="14"/>
      <c r="KX141" s="14"/>
      <c r="KY141" s="14"/>
      <c r="KZ141" s="14"/>
      <c r="LA141" s="14"/>
      <c r="LB141" s="14"/>
    </row>
    <row r="142" spans="7:314" s="9" customFormat="1">
      <c r="G142" s="16"/>
      <c r="H142" s="16"/>
      <c r="O142" s="46"/>
      <c r="P142" s="42"/>
      <c r="Q142" s="42"/>
      <c r="R142" s="50"/>
      <c r="S142" s="42"/>
      <c r="T142" s="42"/>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c r="GI142" s="14"/>
      <c r="GJ142" s="14"/>
      <c r="GK142" s="14"/>
      <c r="GL142" s="14"/>
      <c r="GM142" s="14"/>
      <c r="GN142" s="14"/>
      <c r="GO142" s="14"/>
      <c r="GP142" s="14"/>
      <c r="GQ142" s="14"/>
      <c r="GR142" s="14"/>
      <c r="GS142" s="14"/>
      <c r="GT142" s="14"/>
      <c r="GU142" s="14"/>
      <c r="GV142" s="14"/>
      <c r="GW142" s="14"/>
      <c r="GX142" s="14"/>
      <c r="GY142" s="14"/>
      <c r="GZ142" s="14"/>
      <c r="HA142" s="14"/>
      <c r="HB142" s="14"/>
      <c r="HC142" s="14"/>
      <c r="HD142" s="14"/>
      <c r="HE142" s="14"/>
      <c r="HF142" s="14"/>
      <c r="HG142" s="14"/>
      <c r="HH142" s="14"/>
      <c r="HI142" s="14"/>
      <c r="HJ142" s="14"/>
      <c r="HK142" s="14"/>
      <c r="HL142" s="14"/>
      <c r="HM142" s="14"/>
      <c r="HN142" s="14"/>
      <c r="HO142" s="14"/>
      <c r="HP142" s="14"/>
      <c r="HQ142" s="14"/>
      <c r="HR142" s="14"/>
      <c r="HS142" s="14"/>
      <c r="HT142" s="14"/>
      <c r="HU142" s="14"/>
      <c r="HV142" s="14"/>
      <c r="HW142" s="14"/>
      <c r="HX142" s="14"/>
      <c r="HY142" s="14"/>
      <c r="HZ142" s="14"/>
      <c r="IA142" s="14"/>
      <c r="IB142" s="14"/>
      <c r="IC142" s="14"/>
      <c r="ID142" s="14"/>
      <c r="IE142" s="14"/>
      <c r="IF142" s="14"/>
      <c r="IG142" s="14"/>
      <c r="IH142" s="14"/>
      <c r="II142" s="14"/>
      <c r="IJ142" s="14"/>
      <c r="IK142" s="14"/>
      <c r="IL142" s="14"/>
      <c r="IM142" s="14"/>
      <c r="IN142" s="14"/>
      <c r="IO142" s="14"/>
      <c r="IP142" s="14"/>
      <c r="IQ142" s="14"/>
      <c r="IR142" s="14"/>
      <c r="IS142" s="14"/>
      <c r="IT142" s="14"/>
      <c r="IU142" s="14"/>
      <c r="IV142" s="14"/>
      <c r="IW142" s="14"/>
      <c r="IX142" s="14"/>
      <c r="IY142" s="14"/>
      <c r="IZ142" s="14"/>
      <c r="JA142" s="14"/>
      <c r="JB142" s="14"/>
      <c r="JC142" s="14"/>
      <c r="JD142" s="14"/>
      <c r="JE142" s="14"/>
      <c r="JF142" s="14"/>
      <c r="JG142" s="14"/>
      <c r="JH142" s="14"/>
      <c r="JI142" s="14"/>
      <c r="JJ142" s="14"/>
      <c r="JK142" s="14"/>
      <c r="JL142" s="14"/>
      <c r="JM142" s="14"/>
      <c r="JN142" s="14"/>
      <c r="JO142" s="14"/>
      <c r="JP142" s="14"/>
      <c r="JQ142" s="14"/>
      <c r="JR142" s="14"/>
      <c r="JS142" s="14"/>
      <c r="JT142" s="14"/>
      <c r="JU142" s="14"/>
      <c r="JV142" s="14"/>
      <c r="JW142" s="14"/>
      <c r="JX142" s="14"/>
      <c r="JY142" s="14"/>
      <c r="JZ142" s="14"/>
      <c r="KA142" s="14"/>
      <c r="KB142" s="14"/>
      <c r="KC142" s="14"/>
      <c r="KD142" s="14"/>
      <c r="KE142" s="14"/>
      <c r="KF142" s="14"/>
      <c r="KG142" s="14"/>
      <c r="KH142" s="14"/>
      <c r="KI142" s="14"/>
      <c r="KJ142" s="14"/>
      <c r="KK142" s="14"/>
      <c r="KL142" s="14"/>
      <c r="KM142" s="14"/>
      <c r="KN142" s="14"/>
      <c r="KO142" s="14"/>
      <c r="KP142" s="14"/>
      <c r="KQ142" s="14"/>
      <c r="KR142" s="14"/>
      <c r="KS142" s="14"/>
      <c r="KT142" s="14"/>
      <c r="KU142" s="14"/>
      <c r="KV142" s="14"/>
      <c r="KW142" s="14"/>
      <c r="KX142" s="14"/>
      <c r="KY142" s="14"/>
      <c r="KZ142" s="14"/>
      <c r="LA142" s="14"/>
      <c r="LB142" s="14"/>
    </row>
    <row r="143" spans="7:314" s="9" customFormat="1">
      <c r="G143" s="16"/>
      <c r="H143" s="16"/>
      <c r="O143" s="46"/>
      <c r="P143" s="42"/>
      <c r="Q143" s="42"/>
      <c r="R143" s="50"/>
      <c r="S143" s="42"/>
      <c r="T143" s="42"/>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c r="FR143" s="14"/>
      <c r="FS143" s="14"/>
      <c r="FT143" s="14"/>
      <c r="FU143" s="14"/>
      <c r="FV143" s="14"/>
      <c r="FW143" s="14"/>
      <c r="FX143" s="14"/>
      <c r="FY143" s="14"/>
      <c r="FZ143" s="14"/>
      <c r="GA143" s="14"/>
      <c r="GB143" s="14"/>
      <c r="GC143" s="14"/>
      <c r="GD143" s="14"/>
      <c r="GE143" s="14"/>
      <c r="GF143" s="14"/>
      <c r="GG143" s="14"/>
      <c r="GH143" s="14"/>
      <c r="GI143" s="14"/>
      <c r="GJ143" s="14"/>
      <c r="GK143" s="14"/>
      <c r="GL143" s="14"/>
      <c r="GM143" s="14"/>
      <c r="GN143" s="14"/>
      <c r="GO143" s="14"/>
      <c r="GP143" s="14"/>
      <c r="GQ143" s="14"/>
      <c r="GR143" s="14"/>
      <c r="GS143" s="14"/>
      <c r="GT143" s="14"/>
      <c r="GU143" s="14"/>
      <c r="GV143" s="14"/>
      <c r="GW143" s="14"/>
      <c r="GX143" s="14"/>
      <c r="GY143" s="14"/>
      <c r="GZ143" s="14"/>
      <c r="HA143" s="14"/>
      <c r="HB143" s="14"/>
      <c r="HC143" s="14"/>
      <c r="HD143" s="14"/>
      <c r="HE143" s="14"/>
      <c r="HF143" s="14"/>
      <c r="HG143" s="14"/>
      <c r="HH143" s="14"/>
      <c r="HI143" s="14"/>
      <c r="HJ143" s="14"/>
      <c r="HK143" s="14"/>
      <c r="HL143" s="14"/>
      <c r="HM143" s="14"/>
      <c r="HN143" s="14"/>
      <c r="HO143" s="14"/>
      <c r="HP143" s="14"/>
      <c r="HQ143" s="14"/>
      <c r="HR143" s="14"/>
      <c r="HS143" s="14"/>
      <c r="HT143" s="14"/>
      <c r="HU143" s="14"/>
      <c r="HV143" s="14"/>
      <c r="HW143" s="14"/>
      <c r="HX143" s="14"/>
      <c r="HY143" s="14"/>
      <c r="HZ143" s="14"/>
      <c r="IA143" s="14"/>
      <c r="IB143" s="14"/>
      <c r="IC143" s="14"/>
      <c r="ID143" s="14"/>
      <c r="IE143" s="14"/>
      <c r="IF143" s="14"/>
      <c r="IG143" s="14"/>
      <c r="IH143" s="14"/>
      <c r="II143" s="14"/>
      <c r="IJ143" s="14"/>
      <c r="IK143" s="14"/>
      <c r="IL143" s="14"/>
      <c r="IM143" s="14"/>
      <c r="IN143" s="14"/>
      <c r="IO143" s="14"/>
      <c r="IP143" s="14"/>
      <c r="IQ143" s="14"/>
      <c r="IR143" s="14"/>
      <c r="IS143" s="14"/>
      <c r="IT143" s="14"/>
      <c r="IU143" s="14"/>
      <c r="IV143" s="14"/>
      <c r="IW143" s="14"/>
      <c r="IX143" s="14"/>
      <c r="IY143" s="14"/>
      <c r="IZ143" s="14"/>
      <c r="JA143" s="14"/>
      <c r="JB143" s="14"/>
      <c r="JC143" s="14"/>
      <c r="JD143" s="14"/>
      <c r="JE143" s="14"/>
      <c r="JF143" s="14"/>
      <c r="JG143" s="14"/>
      <c r="JH143" s="14"/>
      <c r="JI143" s="14"/>
      <c r="JJ143" s="14"/>
      <c r="JK143" s="14"/>
      <c r="JL143" s="14"/>
      <c r="JM143" s="14"/>
      <c r="JN143" s="14"/>
      <c r="JO143" s="14"/>
      <c r="JP143" s="14"/>
      <c r="JQ143" s="14"/>
      <c r="JR143" s="14"/>
      <c r="JS143" s="14"/>
      <c r="JT143" s="14"/>
      <c r="JU143" s="14"/>
      <c r="JV143" s="14"/>
      <c r="JW143" s="14"/>
      <c r="JX143" s="14"/>
      <c r="JY143" s="14"/>
      <c r="JZ143" s="14"/>
      <c r="KA143" s="14"/>
      <c r="KB143" s="14"/>
      <c r="KC143" s="14"/>
      <c r="KD143" s="14"/>
      <c r="KE143" s="14"/>
      <c r="KF143" s="14"/>
      <c r="KG143" s="14"/>
      <c r="KH143" s="14"/>
      <c r="KI143" s="14"/>
      <c r="KJ143" s="14"/>
      <c r="KK143" s="14"/>
      <c r="KL143" s="14"/>
      <c r="KM143" s="14"/>
      <c r="KN143" s="14"/>
      <c r="KO143" s="14"/>
      <c r="KP143" s="14"/>
      <c r="KQ143" s="14"/>
      <c r="KR143" s="14"/>
      <c r="KS143" s="14"/>
      <c r="KT143" s="14"/>
      <c r="KU143" s="14"/>
      <c r="KV143" s="14"/>
      <c r="KW143" s="14"/>
      <c r="KX143" s="14"/>
      <c r="KY143" s="14"/>
      <c r="KZ143" s="14"/>
      <c r="LA143" s="14"/>
      <c r="LB143" s="14"/>
    </row>
    <row r="144" spans="7:314" s="9" customFormat="1">
      <c r="G144" s="16"/>
      <c r="H144" s="16"/>
      <c r="O144" s="46"/>
      <c r="P144" s="42"/>
      <c r="Q144" s="42"/>
      <c r="R144" s="50"/>
      <c r="S144" s="42"/>
      <c r="T144" s="42"/>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c r="FR144" s="14"/>
      <c r="FS144" s="14"/>
      <c r="FT144" s="14"/>
      <c r="FU144" s="14"/>
      <c r="FV144" s="14"/>
      <c r="FW144" s="14"/>
      <c r="FX144" s="14"/>
      <c r="FY144" s="14"/>
      <c r="FZ144" s="14"/>
      <c r="GA144" s="14"/>
      <c r="GB144" s="14"/>
      <c r="GC144" s="14"/>
      <c r="GD144" s="14"/>
      <c r="GE144" s="14"/>
      <c r="GF144" s="14"/>
      <c r="GG144" s="14"/>
      <c r="GH144" s="14"/>
      <c r="GI144" s="14"/>
      <c r="GJ144" s="14"/>
      <c r="GK144" s="14"/>
      <c r="GL144" s="14"/>
      <c r="GM144" s="14"/>
      <c r="GN144" s="14"/>
      <c r="GO144" s="14"/>
      <c r="GP144" s="14"/>
      <c r="GQ144" s="14"/>
      <c r="GR144" s="14"/>
      <c r="GS144" s="14"/>
      <c r="GT144" s="14"/>
      <c r="GU144" s="14"/>
      <c r="GV144" s="14"/>
      <c r="GW144" s="14"/>
      <c r="GX144" s="14"/>
      <c r="GY144" s="14"/>
      <c r="GZ144" s="14"/>
      <c r="HA144" s="14"/>
      <c r="HB144" s="14"/>
      <c r="HC144" s="14"/>
      <c r="HD144" s="14"/>
      <c r="HE144" s="14"/>
      <c r="HF144" s="14"/>
      <c r="HG144" s="14"/>
      <c r="HH144" s="14"/>
      <c r="HI144" s="14"/>
      <c r="HJ144" s="14"/>
      <c r="HK144" s="14"/>
      <c r="HL144" s="14"/>
      <c r="HM144" s="14"/>
      <c r="HN144" s="14"/>
      <c r="HO144" s="14"/>
      <c r="HP144" s="14"/>
      <c r="HQ144" s="14"/>
      <c r="HR144" s="14"/>
      <c r="HS144" s="14"/>
      <c r="HT144" s="14"/>
      <c r="HU144" s="14"/>
      <c r="HV144" s="14"/>
      <c r="HW144" s="14"/>
      <c r="HX144" s="14"/>
      <c r="HY144" s="14"/>
      <c r="HZ144" s="14"/>
      <c r="IA144" s="14"/>
      <c r="IB144" s="14"/>
      <c r="IC144" s="14"/>
      <c r="ID144" s="14"/>
      <c r="IE144" s="14"/>
      <c r="IF144" s="14"/>
      <c r="IG144" s="14"/>
      <c r="IH144" s="14"/>
      <c r="II144" s="14"/>
      <c r="IJ144" s="14"/>
      <c r="IK144" s="14"/>
      <c r="IL144" s="14"/>
      <c r="IM144" s="14"/>
      <c r="IN144" s="14"/>
      <c r="IO144" s="14"/>
      <c r="IP144" s="14"/>
      <c r="IQ144" s="14"/>
      <c r="IR144" s="14"/>
      <c r="IS144" s="14"/>
      <c r="IT144" s="14"/>
      <c r="IU144" s="14"/>
      <c r="IV144" s="14"/>
      <c r="IW144" s="14"/>
      <c r="IX144" s="14"/>
      <c r="IY144" s="14"/>
      <c r="IZ144" s="14"/>
      <c r="JA144" s="14"/>
      <c r="JB144" s="14"/>
      <c r="JC144" s="14"/>
      <c r="JD144" s="14"/>
      <c r="JE144" s="14"/>
      <c r="JF144" s="14"/>
      <c r="JG144" s="14"/>
      <c r="JH144" s="14"/>
      <c r="JI144" s="14"/>
      <c r="JJ144" s="14"/>
      <c r="JK144" s="14"/>
      <c r="JL144" s="14"/>
      <c r="JM144" s="14"/>
      <c r="JN144" s="14"/>
      <c r="JO144" s="14"/>
      <c r="JP144" s="14"/>
      <c r="JQ144" s="14"/>
      <c r="JR144" s="14"/>
      <c r="JS144" s="14"/>
      <c r="JT144" s="14"/>
      <c r="JU144" s="14"/>
      <c r="JV144" s="14"/>
      <c r="JW144" s="14"/>
      <c r="JX144" s="14"/>
      <c r="JY144" s="14"/>
      <c r="JZ144" s="14"/>
      <c r="KA144" s="14"/>
      <c r="KB144" s="14"/>
      <c r="KC144" s="14"/>
      <c r="KD144" s="14"/>
      <c r="KE144" s="14"/>
      <c r="KF144" s="14"/>
      <c r="KG144" s="14"/>
      <c r="KH144" s="14"/>
      <c r="KI144" s="14"/>
      <c r="KJ144" s="14"/>
      <c r="KK144" s="14"/>
      <c r="KL144" s="14"/>
      <c r="KM144" s="14"/>
      <c r="KN144" s="14"/>
      <c r="KO144" s="14"/>
      <c r="KP144" s="14"/>
      <c r="KQ144" s="14"/>
      <c r="KR144" s="14"/>
      <c r="KS144" s="14"/>
      <c r="KT144" s="14"/>
      <c r="KU144" s="14"/>
      <c r="KV144" s="14"/>
      <c r="KW144" s="14"/>
      <c r="KX144" s="14"/>
      <c r="KY144" s="14"/>
      <c r="KZ144" s="14"/>
      <c r="LA144" s="14"/>
      <c r="LB144" s="14"/>
    </row>
    <row r="145" spans="7:314" s="9" customFormat="1">
      <c r="G145" s="16"/>
      <c r="H145" s="16"/>
      <c r="O145" s="46"/>
      <c r="P145" s="42"/>
      <c r="Q145" s="42"/>
      <c r="R145" s="50"/>
      <c r="S145" s="42"/>
      <c r="T145" s="42"/>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c r="IY145" s="14"/>
      <c r="IZ145" s="14"/>
      <c r="JA145" s="14"/>
      <c r="JB145" s="14"/>
      <c r="JC145" s="14"/>
      <c r="JD145" s="14"/>
      <c r="JE145" s="14"/>
      <c r="JF145" s="14"/>
      <c r="JG145" s="14"/>
      <c r="JH145" s="14"/>
      <c r="JI145" s="14"/>
      <c r="JJ145" s="14"/>
      <c r="JK145" s="14"/>
      <c r="JL145" s="14"/>
      <c r="JM145" s="14"/>
      <c r="JN145" s="14"/>
      <c r="JO145" s="14"/>
      <c r="JP145" s="14"/>
      <c r="JQ145" s="14"/>
      <c r="JR145" s="14"/>
      <c r="JS145" s="14"/>
      <c r="JT145" s="14"/>
      <c r="JU145" s="14"/>
      <c r="JV145" s="14"/>
      <c r="JW145" s="14"/>
      <c r="JX145" s="14"/>
      <c r="JY145" s="14"/>
      <c r="JZ145" s="14"/>
      <c r="KA145" s="14"/>
      <c r="KB145" s="14"/>
      <c r="KC145" s="14"/>
      <c r="KD145" s="14"/>
      <c r="KE145" s="14"/>
      <c r="KF145" s="14"/>
      <c r="KG145" s="14"/>
      <c r="KH145" s="14"/>
      <c r="KI145" s="14"/>
      <c r="KJ145" s="14"/>
      <c r="KK145" s="14"/>
      <c r="KL145" s="14"/>
      <c r="KM145" s="14"/>
      <c r="KN145" s="14"/>
      <c r="KO145" s="14"/>
      <c r="KP145" s="14"/>
      <c r="KQ145" s="14"/>
      <c r="KR145" s="14"/>
      <c r="KS145" s="14"/>
      <c r="KT145" s="14"/>
      <c r="KU145" s="14"/>
      <c r="KV145" s="14"/>
      <c r="KW145" s="14"/>
      <c r="KX145" s="14"/>
      <c r="KY145" s="14"/>
      <c r="KZ145" s="14"/>
      <c r="LA145" s="14"/>
      <c r="LB145" s="14"/>
    </row>
    <row r="146" spans="7:314" s="9" customFormat="1">
      <c r="G146" s="16"/>
      <c r="H146" s="16"/>
      <c r="O146" s="46"/>
      <c r="P146" s="42"/>
      <c r="Q146" s="42"/>
      <c r="R146" s="50"/>
      <c r="S146" s="42"/>
      <c r="T146" s="42"/>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c r="FR146" s="14"/>
      <c r="FS146" s="14"/>
      <c r="FT146" s="14"/>
      <c r="FU146" s="14"/>
      <c r="FV146" s="14"/>
      <c r="FW146" s="14"/>
      <c r="FX146" s="14"/>
      <c r="FY146" s="14"/>
      <c r="FZ146" s="14"/>
      <c r="GA146" s="14"/>
      <c r="GB146" s="14"/>
      <c r="GC146" s="14"/>
      <c r="GD146" s="14"/>
      <c r="GE146" s="14"/>
      <c r="GF146" s="14"/>
      <c r="GG146" s="14"/>
      <c r="GH146" s="14"/>
      <c r="GI146" s="14"/>
      <c r="GJ146" s="14"/>
      <c r="GK146" s="14"/>
      <c r="GL146" s="14"/>
      <c r="GM146" s="14"/>
      <c r="GN146" s="14"/>
      <c r="GO146" s="14"/>
      <c r="GP146" s="14"/>
      <c r="GQ146" s="14"/>
      <c r="GR146" s="14"/>
      <c r="GS146" s="14"/>
      <c r="GT146" s="14"/>
      <c r="GU146" s="14"/>
      <c r="GV146" s="14"/>
      <c r="GW146" s="14"/>
      <c r="GX146" s="14"/>
      <c r="GY146" s="14"/>
      <c r="GZ146" s="14"/>
      <c r="HA146" s="14"/>
      <c r="HB146" s="14"/>
      <c r="HC146" s="14"/>
      <c r="HD146" s="14"/>
      <c r="HE146" s="14"/>
      <c r="HF146" s="14"/>
      <c r="HG146" s="14"/>
      <c r="HH146" s="14"/>
      <c r="HI146" s="14"/>
      <c r="HJ146" s="14"/>
      <c r="HK146" s="14"/>
      <c r="HL146" s="14"/>
      <c r="HM146" s="14"/>
      <c r="HN146" s="14"/>
      <c r="HO146" s="14"/>
      <c r="HP146" s="14"/>
      <c r="HQ146" s="14"/>
      <c r="HR146" s="14"/>
      <c r="HS146" s="14"/>
      <c r="HT146" s="14"/>
      <c r="HU146" s="14"/>
      <c r="HV146" s="14"/>
      <c r="HW146" s="14"/>
      <c r="HX146" s="14"/>
      <c r="HY146" s="14"/>
      <c r="HZ146" s="14"/>
      <c r="IA146" s="14"/>
      <c r="IB146" s="14"/>
      <c r="IC146" s="14"/>
      <c r="ID146" s="14"/>
      <c r="IE146" s="14"/>
      <c r="IF146" s="14"/>
      <c r="IG146" s="14"/>
      <c r="IH146" s="14"/>
      <c r="II146" s="14"/>
      <c r="IJ146" s="14"/>
      <c r="IK146" s="14"/>
      <c r="IL146" s="14"/>
      <c r="IM146" s="14"/>
      <c r="IN146" s="14"/>
      <c r="IO146" s="14"/>
      <c r="IP146" s="14"/>
      <c r="IQ146" s="14"/>
      <c r="IR146" s="14"/>
      <c r="IS146" s="14"/>
      <c r="IT146" s="14"/>
      <c r="IU146" s="14"/>
      <c r="IV146" s="14"/>
      <c r="IW146" s="14"/>
      <c r="IX146" s="14"/>
      <c r="IY146" s="14"/>
      <c r="IZ146" s="14"/>
      <c r="JA146" s="14"/>
      <c r="JB146" s="14"/>
      <c r="JC146" s="14"/>
      <c r="JD146" s="14"/>
      <c r="JE146" s="14"/>
      <c r="JF146" s="14"/>
      <c r="JG146" s="14"/>
      <c r="JH146" s="14"/>
      <c r="JI146" s="14"/>
      <c r="JJ146" s="14"/>
      <c r="JK146" s="14"/>
      <c r="JL146" s="14"/>
      <c r="JM146" s="14"/>
      <c r="JN146" s="14"/>
      <c r="JO146" s="14"/>
      <c r="JP146" s="14"/>
      <c r="JQ146" s="14"/>
      <c r="JR146" s="14"/>
      <c r="JS146" s="14"/>
      <c r="JT146" s="14"/>
      <c r="JU146" s="14"/>
      <c r="JV146" s="14"/>
      <c r="JW146" s="14"/>
      <c r="JX146" s="14"/>
      <c r="JY146" s="14"/>
      <c r="JZ146" s="14"/>
      <c r="KA146" s="14"/>
      <c r="KB146" s="14"/>
      <c r="KC146" s="14"/>
      <c r="KD146" s="14"/>
      <c r="KE146" s="14"/>
      <c r="KF146" s="14"/>
      <c r="KG146" s="14"/>
      <c r="KH146" s="14"/>
      <c r="KI146" s="14"/>
      <c r="KJ146" s="14"/>
      <c r="KK146" s="14"/>
      <c r="KL146" s="14"/>
      <c r="KM146" s="14"/>
      <c r="KN146" s="14"/>
      <c r="KO146" s="14"/>
      <c r="KP146" s="14"/>
      <c r="KQ146" s="14"/>
      <c r="KR146" s="14"/>
      <c r="KS146" s="14"/>
      <c r="KT146" s="14"/>
      <c r="KU146" s="14"/>
      <c r="KV146" s="14"/>
      <c r="KW146" s="14"/>
      <c r="KX146" s="14"/>
      <c r="KY146" s="14"/>
      <c r="KZ146" s="14"/>
      <c r="LA146" s="14"/>
      <c r="LB146" s="14"/>
    </row>
    <row r="147" spans="7:314" s="9" customFormat="1">
      <c r="G147" s="16"/>
      <c r="H147" s="16"/>
      <c r="O147" s="46"/>
      <c r="P147" s="42"/>
      <c r="Q147" s="42"/>
      <c r="R147" s="50"/>
      <c r="S147" s="42"/>
      <c r="T147" s="42"/>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c r="FW147" s="14"/>
      <c r="FX147" s="14"/>
      <c r="FY147" s="14"/>
      <c r="FZ147" s="14"/>
      <c r="GA147" s="14"/>
      <c r="GB147" s="14"/>
      <c r="GC147" s="14"/>
      <c r="GD147" s="14"/>
      <c r="GE147" s="14"/>
      <c r="GF147" s="14"/>
      <c r="GG147" s="14"/>
      <c r="GH147" s="14"/>
      <c r="GI147" s="14"/>
      <c r="GJ147" s="14"/>
      <c r="GK147" s="14"/>
      <c r="GL147" s="14"/>
      <c r="GM147" s="14"/>
      <c r="GN147" s="14"/>
      <c r="GO147" s="14"/>
      <c r="GP147" s="14"/>
      <c r="GQ147" s="14"/>
      <c r="GR147" s="14"/>
      <c r="GS147" s="14"/>
      <c r="GT147" s="14"/>
      <c r="GU147" s="14"/>
      <c r="GV147" s="14"/>
      <c r="GW147" s="14"/>
      <c r="GX147" s="14"/>
      <c r="GY147" s="14"/>
      <c r="GZ147" s="14"/>
      <c r="HA147" s="14"/>
      <c r="HB147" s="14"/>
      <c r="HC147" s="14"/>
      <c r="HD147" s="14"/>
      <c r="HE147" s="14"/>
      <c r="HF147" s="14"/>
      <c r="HG147" s="14"/>
      <c r="HH147" s="14"/>
      <c r="HI147" s="14"/>
      <c r="HJ147" s="14"/>
      <c r="HK147" s="14"/>
      <c r="HL147" s="14"/>
      <c r="HM147" s="14"/>
      <c r="HN147" s="14"/>
      <c r="HO147" s="14"/>
      <c r="HP147" s="14"/>
      <c r="HQ147" s="14"/>
      <c r="HR147" s="14"/>
      <c r="HS147" s="14"/>
      <c r="HT147" s="14"/>
      <c r="HU147" s="14"/>
      <c r="HV147" s="14"/>
      <c r="HW147" s="14"/>
      <c r="HX147" s="14"/>
      <c r="HY147" s="14"/>
      <c r="HZ147" s="14"/>
      <c r="IA147" s="14"/>
      <c r="IB147" s="14"/>
      <c r="IC147" s="14"/>
      <c r="ID147" s="14"/>
      <c r="IE147" s="14"/>
      <c r="IF147" s="14"/>
      <c r="IG147" s="14"/>
      <c r="IH147" s="14"/>
      <c r="II147" s="14"/>
      <c r="IJ147" s="14"/>
      <c r="IK147" s="14"/>
      <c r="IL147" s="14"/>
      <c r="IM147" s="14"/>
      <c r="IN147" s="14"/>
      <c r="IO147" s="14"/>
      <c r="IP147" s="14"/>
      <c r="IQ147" s="14"/>
      <c r="IR147" s="14"/>
      <c r="IS147" s="14"/>
      <c r="IT147" s="14"/>
      <c r="IU147" s="14"/>
      <c r="IV147" s="14"/>
      <c r="IW147" s="14"/>
      <c r="IX147" s="14"/>
      <c r="IY147" s="14"/>
      <c r="IZ147" s="14"/>
      <c r="JA147" s="14"/>
      <c r="JB147" s="14"/>
      <c r="JC147" s="14"/>
      <c r="JD147" s="14"/>
      <c r="JE147" s="14"/>
      <c r="JF147" s="14"/>
      <c r="JG147" s="14"/>
      <c r="JH147" s="14"/>
      <c r="JI147" s="14"/>
      <c r="JJ147" s="14"/>
      <c r="JK147" s="14"/>
      <c r="JL147" s="14"/>
      <c r="JM147" s="14"/>
      <c r="JN147" s="14"/>
      <c r="JO147" s="14"/>
      <c r="JP147" s="14"/>
      <c r="JQ147" s="14"/>
      <c r="JR147" s="14"/>
      <c r="JS147" s="14"/>
      <c r="JT147" s="14"/>
      <c r="JU147" s="14"/>
      <c r="JV147" s="14"/>
      <c r="JW147" s="14"/>
      <c r="JX147" s="14"/>
      <c r="JY147" s="14"/>
      <c r="JZ147" s="14"/>
      <c r="KA147" s="14"/>
      <c r="KB147" s="14"/>
      <c r="KC147" s="14"/>
      <c r="KD147" s="14"/>
      <c r="KE147" s="14"/>
      <c r="KF147" s="14"/>
      <c r="KG147" s="14"/>
      <c r="KH147" s="14"/>
      <c r="KI147" s="14"/>
      <c r="KJ147" s="14"/>
      <c r="KK147" s="14"/>
      <c r="KL147" s="14"/>
      <c r="KM147" s="14"/>
      <c r="KN147" s="14"/>
      <c r="KO147" s="14"/>
      <c r="KP147" s="14"/>
      <c r="KQ147" s="14"/>
      <c r="KR147" s="14"/>
      <c r="KS147" s="14"/>
      <c r="KT147" s="14"/>
      <c r="KU147" s="14"/>
      <c r="KV147" s="14"/>
      <c r="KW147" s="14"/>
      <c r="KX147" s="14"/>
      <c r="KY147" s="14"/>
      <c r="KZ147" s="14"/>
      <c r="LA147" s="14"/>
      <c r="LB147" s="14"/>
    </row>
    <row r="148" spans="7:314" s="9" customFormat="1">
      <c r="G148" s="16"/>
      <c r="H148" s="16"/>
      <c r="O148" s="46"/>
      <c r="P148" s="42"/>
      <c r="Q148" s="42"/>
      <c r="R148" s="50"/>
      <c r="S148" s="42"/>
      <c r="T148" s="42"/>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c r="FW148" s="14"/>
      <c r="FX148" s="14"/>
      <c r="FY148" s="14"/>
      <c r="FZ148" s="14"/>
      <c r="GA148" s="14"/>
      <c r="GB148" s="14"/>
      <c r="GC148" s="14"/>
      <c r="GD148" s="14"/>
      <c r="GE148" s="14"/>
      <c r="GF148" s="14"/>
      <c r="GG148" s="14"/>
      <c r="GH148" s="14"/>
      <c r="GI148" s="14"/>
      <c r="GJ148" s="14"/>
      <c r="GK148" s="14"/>
      <c r="GL148" s="14"/>
      <c r="GM148" s="14"/>
      <c r="GN148" s="14"/>
      <c r="GO148" s="14"/>
      <c r="GP148" s="14"/>
      <c r="GQ148" s="14"/>
      <c r="GR148" s="14"/>
      <c r="GS148" s="14"/>
      <c r="GT148" s="14"/>
      <c r="GU148" s="14"/>
      <c r="GV148" s="14"/>
      <c r="GW148" s="14"/>
      <c r="GX148" s="14"/>
      <c r="GY148" s="14"/>
      <c r="GZ148" s="14"/>
      <c r="HA148" s="14"/>
      <c r="HB148" s="14"/>
      <c r="HC148" s="14"/>
      <c r="HD148" s="14"/>
      <c r="HE148" s="14"/>
      <c r="HF148" s="14"/>
      <c r="HG148" s="14"/>
      <c r="HH148" s="14"/>
      <c r="HI148" s="14"/>
      <c r="HJ148" s="14"/>
      <c r="HK148" s="14"/>
      <c r="HL148" s="14"/>
      <c r="HM148" s="14"/>
      <c r="HN148" s="14"/>
      <c r="HO148" s="14"/>
      <c r="HP148" s="14"/>
      <c r="HQ148" s="14"/>
      <c r="HR148" s="14"/>
      <c r="HS148" s="14"/>
      <c r="HT148" s="14"/>
      <c r="HU148" s="14"/>
      <c r="HV148" s="14"/>
      <c r="HW148" s="14"/>
      <c r="HX148" s="14"/>
      <c r="HY148" s="14"/>
      <c r="HZ148" s="14"/>
      <c r="IA148" s="14"/>
      <c r="IB148" s="14"/>
      <c r="IC148" s="14"/>
      <c r="ID148" s="14"/>
      <c r="IE148" s="14"/>
      <c r="IF148" s="14"/>
      <c r="IG148" s="14"/>
      <c r="IH148" s="14"/>
      <c r="II148" s="14"/>
      <c r="IJ148" s="14"/>
      <c r="IK148" s="14"/>
      <c r="IL148" s="14"/>
      <c r="IM148" s="14"/>
      <c r="IN148" s="14"/>
      <c r="IO148" s="14"/>
      <c r="IP148" s="14"/>
      <c r="IQ148" s="14"/>
      <c r="IR148" s="14"/>
      <c r="IS148" s="14"/>
      <c r="IT148" s="14"/>
      <c r="IU148" s="14"/>
      <c r="IV148" s="14"/>
      <c r="IW148" s="14"/>
      <c r="IX148" s="14"/>
      <c r="IY148" s="14"/>
      <c r="IZ148" s="14"/>
      <c r="JA148" s="14"/>
      <c r="JB148" s="14"/>
      <c r="JC148" s="14"/>
      <c r="JD148" s="14"/>
      <c r="JE148" s="14"/>
      <c r="JF148" s="14"/>
      <c r="JG148" s="14"/>
      <c r="JH148" s="14"/>
      <c r="JI148" s="14"/>
      <c r="JJ148" s="14"/>
      <c r="JK148" s="14"/>
      <c r="JL148" s="14"/>
      <c r="JM148" s="14"/>
      <c r="JN148" s="14"/>
      <c r="JO148" s="14"/>
      <c r="JP148" s="14"/>
      <c r="JQ148" s="14"/>
      <c r="JR148" s="14"/>
      <c r="JS148" s="14"/>
      <c r="JT148" s="14"/>
      <c r="JU148" s="14"/>
      <c r="JV148" s="14"/>
      <c r="JW148" s="14"/>
      <c r="JX148" s="14"/>
      <c r="JY148" s="14"/>
      <c r="JZ148" s="14"/>
      <c r="KA148" s="14"/>
      <c r="KB148" s="14"/>
      <c r="KC148" s="14"/>
      <c r="KD148" s="14"/>
      <c r="KE148" s="14"/>
      <c r="KF148" s="14"/>
      <c r="KG148" s="14"/>
      <c r="KH148" s="14"/>
      <c r="KI148" s="14"/>
      <c r="KJ148" s="14"/>
      <c r="KK148" s="14"/>
      <c r="KL148" s="14"/>
      <c r="KM148" s="14"/>
      <c r="KN148" s="14"/>
      <c r="KO148" s="14"/>
      <c r="KP148" s="14"/>
      <c r="KQ148" s="14"/>
      <c r="KR148" s="14"/>
      <c r="KS148" s="14"/>
      <c r="KT148" s="14"/>
      <c r="KU148" s="14"/>
      <c r="KV148" s="14"/>
      <c r="KW148" s="14"/>
      <c r="KX148" s="14"/>
      <c r="KY148" s="14"/>
      <c r="KZ148" s="14"/>
      <c r="LA148" s="14"/>
      <c r="LB148" s="14"/>
    </row>
    <row r="149" spans="7:314" s="9" customFormat="1">
      <c r="G149" s="16"/>
      <c r="H149" s="16"/>
      <c r="O149" s="46"/>
      <c r="P149" s="42"/>
      <c r="Q149" s="42"/>
      <c r="R149" s="50"/>
      <c r="S149" s="42"/>
      <c r="T149" s="42"/>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c r="FW149" s="14"/>
      <c r="FX149" s="14"/>
      <c r="FY149" s="14"/>
      <c r="FZ149" s="14"/>
      <c r="GA149" s="14"/>
      <c r="GB149" s="14"/>
      <c r="GC149" s="14"/>
      <c r="GD149" s="14"/>
      <c r="GE149" s="14"/>
      <c r="GF149" s="14"/>
      <c r="GG149" s="14"/>
      <c r="GH149" s="14"/>
      <c r="GI149" s="14"/>
      <c r="GJ149" s="14"/>
      <c r="GK149" s="14"/>
      <c r="GL149" s="14"/>
      <c r="GM149" s="14"/>
      <c r="GN149" s="14"/>
      <c r="GO149" s="14"/>
      <c r="GP149" s="14"/>
      <c r="GQ149" s="14"/>
      <c r="GR149" s="14"/>
      <c r="GS149" s="14"/>
      <c r="GT149" s="14"/>
      <c r="GU149" s="14"/>
      <c r="GV149" s="14"/>
      <c r="GW149" s="14"/>
      <c r="GX149" s="14"/>
      <c r="GY149" s="14"/>
      <c r="GZ149" s="14"/>
      <c r="HA149" s="14"/>
      <c r="HB149" s="14"/>
      <c r="HC149" s="14"/>
      <c r="HD149" s="14"/>
      <c r="HE149" s="14"/>
      <c r="HF149" s="14"/>
      <c r="HG149" s="14"/>
      <c r="HH149" s="14"/>
      <c r="HI149" s="14"/>
      <c r="HJ149" s="14"/>
      <c r="HK149" s="14"/>
      <c r="HL149" s="14"/>
      <c r="HM149" s="14"/>
      <c r="HN149" s="14"/>
      <c r="HO149" s="14"/>
      <c r="HP149" s="14"/>
      <c r="HQ149" s="14"/>
      <c r="HR149" s="14"/>
      <c r="HS149" s="14"/>
      <c r="HT149" s="14"/>
      <c r="HU149" s="14"/>
      <c r="HV149" s="14"/>
      <c r="HW149" s="14"/>
      <c r="HX149" s="14"/>
      <c r="HY149" s="14"/>
      <c r="HZ149" s="14"/>
      <c r="IA149" s="14"/>
      <c r="IB149" s="14"/>
      <c r="IC149" s="14"/>
      <c r="ID149" s="14"/>
      <c r="IE149" s="14"/>
      <c r="IF149" s="14"/>
      <c r="IG149" s="14"/>
      <c r="IH149" s="14"/>
      <c r="II149" s="14"/>
      <c r="IJ149" s="14"/>
      <c r="IK149" s="14"/>
      <c r="IL149" s="14"/>
      <c r="IM149" s="14"/>
      <c r="IN149" s="14"/>
      <c r="IO149" s="14"/>
      <c r="IP149" s="14"/>
      <c r="IQ149" s="14"/>
      <c r="IR149" s="14"/>
      <c r="IS149" s="14"/>
      <c r="IT149" s="14"/>
      <c r="IU149" s="14"/>
      <c r="IV149" s="14"/>
      <c r="IW149" s="14"/>
      <c r="IX149" s="14"/>
      <c r="IY149" s="14"/>
      <c r="IZ149" s="14"/>
      <c r="JA149" s="14"/>
      <c r="JB149" s="14"/>
      <c r="JC149" s="14"/>
      <c r="JD149" s="14"/>
      <c r="JE149" s="14"/>
      <c r="JF149" s="14"/>
      <c r="JG149" s="14"/>
      <c r="JH149" s="14"/>
      <c r="JI149" s="14"/>
      <c r="JJ149" s="14"/>
      <c r="JK149" s="14"/>
      <c r="JL149" s="14"/>
      <c r="JM149" s="14"/>
      <c r="JN149" s="14"/>
      <c r="JO149" s="14"/>
      <c r="JP149" s="14"/>
      <c r="JQ149" s="14"/>
      <c r="JR149" s="14"/>
      <c r="JS149" s="14"/>
      <c r="JT149" s="14"/>
      <c r="JU149" s="14"/>
      <c r="JV149" s="14"/>
      <c r="JW149" s="14"/>
      <c r="JX149" s="14"/>
      <c r="JY149" s="14"/>
      <c r="JZ149" s="14"/>
      <c r="KA149" s="14"/>
      <c r="KB149" s="14"/>
      <c r="KC149" s="14"/>
      <c r="KD149" s="14"/>
      <c r="KE149" s="14"/>
      <c r="KF149" s="14"/>
      <c r="KG149" s="14"/>
      <c r="KH149" s="14"/>
      <c r="KI149" s="14"/>
      <c r="KJ149" s="14"/>
      <c r="KK149" s="14"/>
      <c r="KL149" s="14"/>
      <c r="KM149" s="14"/>
      <c r="KN149" s="14"/>
      <c r="KO149" s="14"/>
      <c r="KP149" s="14"/>
      <c r="KQ149" s="14"/>
      <c r="KR149" s="14"/>
      <c r="KS149" s="14"/>
      <c r="KT149" s="14"/>
      <c r="KU149" s="14"/>
      <c r="KV149" s="14"/>
      <c r="KW149" s="14"/>
      <c r="KX149" s="14"/>
      <c r="KY149" s="14"/>
      <c r="KZ149" s="14"/>
      <c r="LA149" s="14"/>
      <c r="LB149" s="14"/>
    </row>
    <row r="150" spans="7:314" s="9" customFormat="1">
      <c r="G150" s="16"/>
      <c r="H150" s="16"/>
      <c r="O150" s="46"/>
      <c r="P150" s="42"/>
      <c r="Q150" s="42"/>
      <c r="R150" s="50"/>
      <c r="S150" s="42"/>
      <c r="T150" s="42"/>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c r="FW150" s="14"/>
      <c r="FX150" s="14"/>
      <c r="FY150" s="14"/>
      <c r="FZ150" s="14"/>
      <c r="GA150" s="14"/>
      <c r="GB150" s="14"/>
      <c r="GC150" s="14"/>
      <c r="GD150" s="14"/>
      <c r="GE150" s="14"/>
      <c r="GF150" s="14"/>
      <c r="GG150" s="14"/>
      <c r="GH150" s="14"/>
      <c r="GI150" s="14"/>
      <c r="GJ150" s="14"/>
      <c r="GK150" s="14"/>
      <c r="GL150" s="14"/>
      <c r="GM150" s="14"/>
      <c r="GN150" s="14"/>
      <c r="GO150" s="14"/>
      <c r="GP150" s="14"/>
      <c r="GQ150" s="14"/>
      <c r="GR150" s="14"/>
      <c r="GS150" s="14"/>
      <c r="GT150" s="14"/>
      <c r="GU150" s="14"/>
      <c r="GV150" s="14"/>
      <c r="GW150" s="14"/>
      <c r="GX150" s="14"/>
      <c r="GY150" s="14"/>
      <c r="GZ150" s="14"/>
      <c r="HA150" s="14"/>
      <c r="HB150" s="14"/>
      <c r="HC150" s="14"/>
      <c r="HD150" s="14"/>
      <c r="HE150" s="14"/>
      <c r="HF150" s="14"/>
      <c r="HG150" s="14"/>
      <c r="HH150" s="14"/>
      <c r="HI150" s="14"/>
      <c r="HJ150" s="14"/>
      <c r="HK150" s="14"/>
      <c r="HL150" s="14"/>
      <c r="HM150" s="14"/>
      <c r="HN150" s="14"/>
      <c r="HO150" s="14"/>
      <c r="HP150" s="14"/>
      <c r="HQ150" s="14"/>
      <c r="HR150" s="14"/>
      <c r="HS150" s="14"/>
      <c r="HT150" s="14"/>
      <c r="HU150" s="14"/>
      <c r="HV150" s="14"/>
      <c r="HW150" s="14"/>
      <c r="HX150" s="14"/>
      <c r="HY150" s="14"/>
      <c r="HZ150" s="14"/>
      <c r="IA150" s="14"/>
      <c r="IB150" s="14"/>
      <c r="IC150" s="14"/>
      <c r="ID150" s="14"/>
      <c r="IE150" s="14"/>
      <c r="IF150" s="14"/>
      <c r="IG150" s="14"/>
      <c r="IH150" s="14"/>
      <c r="II150" s="14"/>
      <c r="IJ150" s="14"/>
      <c r="IK150" s="14"/>
      <c r="IL150" s="14"/>
      <c r="IM150" s="14"/>
      <c r="IN150" s="14"/>
      <c r="IO150" s="14"/>
      <c r="IP150" s="14"/>
      <c r="IQ150" s="14"/>
      <c r="IR150" s="14"/>
      <c r="IS150" s="14"/>
      <c r="IT150" s="14"/>
      <c r="IU150" s="14"/>
      <c r="IV150" s="14"/>
      <c r="IW150" s="14"/>
      <c r="IX150" s="14"/>
      <c r="IY150" s="14"/>
      <c r="IZ150" s="14"/>
      <c r="JA150" s="14"/>
      <c r="JB150" s="14"/>
      <c r="JC150" s="14"/>
      <c r="JD150" s="14"/>
      <c r="JE150" s="14"/>
      <c r="JF150" s="14"/>
      <c r="JG150" s="14"/>
      <c r="JH150" s="14"/>
      <c r="JI150" s="14"/>
      <c r="JJ150" s="14"/>
      <c r="JK150" s="14"/>
      <c r="JL150" s="14"/>
      <c r="JM150" s="14"/>
      <c r="JN150" s="14"/>
      <c r="JO150" s="14"/>
      <c r="JP150" s="14"/>
      <c r="JQ150" s="14"/>
      <c r="JR150" s="14"/>
      <c r="JS150" s="14"/>
      <c r="JT150" s="14"/>
      <c r="JU150" s="14"/>
      <c r="JV150" s="14"/>
      <c r="JW150" s="14"/>
      <c r="JX150" s="14"/>
      <c r="JY150" s="14"/>
      <c r="JZ150" s="14"/>
      <c r="KA150" s="14"/>
      <c r="KB150" s="14"/>
      <c r="KC150" s="14"/>
      <c r="KD150" s="14"/>
      <c r="KE150" s="14"/>
      <c r="KF150" s="14"/>
      <c r="KG150" s="14"/>
      <c r="KH150" s="14"/>
      <c r="KI150" s="14"/>
      <c r="KJ150" s="14"/>
      <c r="KK150" s="14"/>
      <c r="KL150" s="14"/>
      <c r="KM150" s="14"/>
      <c r="KN150" s="14"/>
      <c r="KO150" s="14"/>
      <c r="KP150" s="14"/>
      <c r="KQ150" s="14"/>
      <c r="KR150" s="14"/>
      <c r="KS150" s="14"/>
      <c r="KT150" s="14"/>
      <c r="KU150" s="14"/>
      <c r="KV150" s="14"/>
      <c r="KW150" s="14"/>
      <c r="KX150" s="14"/>
      <c r="KY150" s="14"/>
      <c r="KZ150" s="14"/>
      <c r="LA150" s="14"/>
      <c r="LB150" s="14"/>
    </row>
    <row r="151" spans="7:314" s="9" customFormat="1">
      <c r="G151" s="16"/>
      <c r="H151" s="16"/>
      <c r="O151" s="46"/>
      <c r="P151" s="42"/>
      <c r="Q151" s="42"/>
      <c r="R151" s="50"/>
      <c r="S151" s="42"/>
      <c r="T151" s="42"/>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c r="FW151" s="14"/>
      <c r="FX151" s="14"/>
      <c r="FY151" s="14"/>
      <c r="FZ151" s="14"/>
      <c r="GA151" s="14"/>
      <c r="GB151" s="14"/>
      <c r="GC151" s="14"/>
      <c r="GD151" s="14"/>
      <c r="GE151" s="14"/>
      <c r="GF151" s="14"/>
      <c r="GG151" s="14"/>
      <c r="GH151" s="14"/>
      <c r="GI151" s="14"/>
      <c r="GJ151" s="14"/>
      <c r="GK151" s="14"/>
      <c r="GL151" s="14"/>
      <c r="GM151" s="14"/>
      <c r="GN151" s="14"/>
      <c r="GO151" s="14"/>
      <c r="GP151" s="14"/>
      <c r="GQ151" s="14"/>
      <c r="GR151" s="14"/>
      <c r="GS151" s="14"/>
      <c r="GT151" s="14"/>
      <c r="GU151" s="14"/>
      <c r="GV151" s="14"/>
      <c r="GW151" s="14"/>
      <c r="GX151" s="14"/>
      <c r="GY151" s="14"/>
      <c r="GZ151" s="14"/>
      <c r="HA151" s="14"/>
      <c r="HB151" s="14"/>
      <c r="HC151" s="14"/>
      <c r="HD151" s="14"/>
      <c r="HE151" s="14"/>
      <c r="HF151" s="14"/>
      <c r="HG151" s="14"/>
      <c r="HH151" s="14"/>
      <c r="HI151" s="14"/>
      <c r="HJ151" s="14"/>
      <c r="HK151" s="14"/>
      <c r="HL151" s="14"/>
      <c r="HM151" s="14"/>
      <c r="HN151" s="14"/>
      <c r="HO151" s="14"/>
      <c r="HP151" s="14"/>
      <c r="HQ151" s="14"/>
      <c r="HR151" s="14"/>
      <c r="HS151" s="14"/>
      <c r="HT151" s="14"/>
      <c r="HU151" s="14"/>
      <c r="HV151" s="14"/>
      <c r="HW151" s="14"/>
      <c r="HX151" s="14"/>
      <c r="HY151" s="14"/>
      <c r="HZ151" s="14"/>
      <c r="IA151" s="14"/>
      <c r="IB151" s="14"/>
      <c r="IC151" s="14"/>
      <c r="ID151" s="14"/>
      <c r="IE151" s="14"/>
      <c r="IF151" s="14"/>
      <c r="IG151" s="14"/>
      <c r="IH151" s="14"/>
      <c r="II151" s="14"/>
      <c r="IJ151" s="14"/>
      <c r="IK151" s="14"/>
      <c r="IL151" s="14"/>
      <c r="IM151" s="14"/>
      <c r="IN151" s="14"/>
      <c r="IO151" s="14"/>
      <c r="IP151" s="14"/>
      <c r="IQ151" s="14"/>
      <c r="IR151" s="14"/>
      <c r="IS151" s="14"/>
      <c r="IT151" s="14"/>
      <c r="IU151" s="14"/>
      <c r="IV151" s="14"/>
      <c r="IW151" s="14"/>
      <c r="IX151" s="14"/>
      <c r="IY151" s="14"/>
      <c r="IZ151" s="14"/>
      <c r="JA151" s="14"/>
      <c r="JB151" s="14"/>
      <c r="JC151" s="14"/>
      <c r="JD151" s="14"/>
      <c r="JE151" s="14"/>
      <c r="JF151" s="14"/>
      <c r="JG151" s="14"/>
      <c r="JH151" s="14"/>
      <c r="JI151" s="14"/>
      <c r="JJ151" s="14"/>
      <c r="JK151" s="14"/>
      <c r="JL151" s="14"/>
      <c r="JM151" s="14"/>
      <c r="JN151" s="14"/>
      <c r="JO151" s="14"/>
      <c r="JP151" s="14"/>
      <c r="JQ151" s="14"/>
      <c r="JR151" s="14"/>
      <c r="JS151" s="14"/>
      <c r="JT151" s="14"/>
      <c r="JU151" s="14"/>
      <c r="JV151" s="14"/>
      <c r="JW151" s="14"/>
      <c r="JX151" s="14"/>
      <c r="JY151" s="14"/>
      <c r="JZ151" s="14"/>
      <c r="KA151" s="14"/>
      <c r="KB151" s="14"/>
      <c r="KC151" s="14"/>
      <c r="KD151" s="14"/>
      <c r="KE151" s="14"/>
      <c r="KF151" s="14"/>
      <c r="KG151" s="14"/>
      <c r="KH151" s="14"/>
      <c r="KI151" s="14"/>
      <c r="KJ151" s="14"/>
      <c r="KK151" s="14"/>
      <c r="KL151" s="14"/>
      <c r="KM151" s="14"/>
      <c r="KN151" s="14"/>
      <c r="KO151" s="14"/>
      <c r="KP151" s="14"/>
      <c r="KQ151" s="14"/>
      <c r="KR151" s="14"/>
      <c r="KS151" s="14"/>
      <c r="KT151" s="14"/>
      <c r="KU151" s="14"/>
      <c r="KV151" s="14"/>
      <c r="KW151" s="14"/>
      <c r="KX151" s="14"/>
      <c r="KY151" s="14"/>
      <c r="KZ151" s="14"/>
      <c r="LA151" s="14"/>
      <c r="LB151" s="14"/>
    </row>
    <row r="152" spans="7:314" s="9" customFormat="1">
      <c r="G152" s="16"/>
      <c r="H152" s="16"/>
      <c r="O152" s="46"/>
      <c r="P152" s="42"/>
      <c r="Q152" s="42"/>
      <c r="R152" s="50"/>
      <c r="S152" s="42"/>
      <c r="T152" s="42"/>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c r="FW152" s="14"/>
      <c r="FX152" s="14"/>
      <c r="FY152" s="14"/>
      <c r="FZ152" s="14"/>
      <c r="GA152" s="14"/>
      <c r="GB152" s="14"/>
      <c r="GC152" s="14"/>
      <c r="GD152" s="14"/>
      <c r="GE152" s="14"/>
      <c r="GF152" s="14"/>
      <c r="GG152" s="14"/>
      <c r="GH152" s="14"/>
      <c r="GI152" s="14"/>
      <c r="GJ152" s="14"/>
      <c r="GK152" s="14"/>
      <c r="GL152" s="14"/>
      <c r="GM152" s="14"/>
      <c r="GN152" s="14"/>
      <c r="GO152" s="14"/>
      <c r="GP152" s="14"/>
      <c r="GQ152" s="14"/>
      <c r="GR152" s="14"/>
      <c r="GS152" s="14"/>
      <c r="GT152" s="14"/>
      <c r="GU152" s="14"/>
      <c r="GV152" s="14"/>
      <c r="GW152" s="14"/>
      <c r="GX152" s="14"/>
      <c r="GY152" s="14"/>
      <c r="GZ152" s="14"/>
      <c r="HA152" s="14"/>
      <c r="HB152" s="14"/>
      <c r="HC152" s="14"/>
      <c r="HD152" s="14"/>
      <c r="HE152" s="14"/>
      <c r="HF152" s="14"/>
      <c r="HG152" s="14"/>
      <c r="HH152" s="14"/>
      <c r="HI152" s="14"/>
      <c r="HJ152" s="14"/>
      <c r="HK152" s="14"/>
      <c r="HL152" s="14"/>
      <c r="HM152" s="14"/>
      <c r="HN152" s="14"/>
      <c r="HO152" s="14"/>
      <c r="HP152" s="14"/>
      <c r="HQ152" s="14"/>
      <c r="HR152" s="14"/>
      <c r="HS152" s="14"/>
      <c r="HT152" s="14"/>
      <c r="HU152" s="14"/>
      <c r="HV152" s="14"/>
      <c r="HW152" s="14"/>
      <c r="HX152" s="14"/>
      <c r="HY152" s="14"/>
      <c r="HZ152" s="14"/>
      <c r="IA152" s="14"/>
      <c r="IB152" s="14"/>
      <c r="IC152" s="14"/>
      <c r="ID152" s="14"/>
      <c r="IE152" s="14"/>
      <c r="IF152" s="14"/>
      <c r="IG152" s="14"/>
      <c r="IH152" s="14"/>
      <c r="II152" s="14"/>
      <c r="IJ152" s="14"/>
      <c r="IK152" s="14"/>
      <c r="IL152" s="14"/>
      <c r="IM152" s="14"/>
      <c r="IN152" s="14"/>
      <c r="IO152" s="14"/>
      <c r="IP152" s="14"/>
      <c r="IQ152" s="14"/>
      <c r="IR152" s="14"/>
      <c r="IS152" s="14"/>
      <c r="IT152" s="14"/>
      <c r="IU152" s="14"/>
      <c r="IV152" s="14"/>
      <c r="IW152" s="14"/>
      <c r="IX152" s="14"/>
      <c r="IY152" s="14"/>
      <c r="IZ152" s="14"/>
      <c r="JA152" s="14"/>
      <c r="JB152" s="14"/>
      <c r="JC152" s="14"/>
      <c r="JD152" s="14"/>
      <c r="JE152" s="14"/>
      <c r="JF152" s="14"/>
      <c r="JG152" s="14"/>
      <c r="JH152" s="14"/>
      <c r="JI152" s="14"/>
      <c r="JJ152" s="14"/>
      <c r="JK152" s="14"/>
      <c r="JL152" s="14"/>
      <c r="JM152" s="14"/>
      <c r="JN152" s="14"/>
      <c r="JO152" s="14"/>
      <c r="JP152" s="14"/>
      <c r="JQ152" s="14"/>
      <c r="JR152" s="14"/>
      <c r="JS152" s="14"/>
      <c r="JT152" s="14"/>
      <c r="JU152" s="14"/>
      <c r="JV152" s="14"/>
      <c r="JW152" s="14"/>
      <c r="JX152" s="14"/>
      <c r="JY152" s="14"/>
      <c r="JZ152" s="14"/>
      <c r="KA152" s="14"/>
      <c r="KB152" s="14"/>
      <c r="KC152" s="14"/>
      <c r="KD152" s="14"/>
      <c r="KE152" s="14"/>
      <c r="KF152" s="14"/>
      <c r="KG152" s="14"/>
      <c r="KH152" s="14"/>
      <c r="KI152" s="14"/>
      <c r="KJ152" s="14"/>
      <c r="KK152" s="14"/>
      <c r="KL152" s="14"/>
      <c r="KM152" s="14"/>
      <c r="KN152" s="14"/>
      <c r="KO152" s="14"/>
      <c r="KP152" s="14"/>
      <c r="KQ152" s="14"/>
      <c r="KR152" s="14"/>
      <c r="KS152" s="14"/>
      <c r="KT152" s="14"/>
      <c r="KU152" s="14"/>
      <c r="KV152" s="14"/>
      <c r="KW152" s="14"/>
      <c r="KX152" s="14"/>
      <c r="KY152" s="14"/>
      <c r="KZ152" s="14"/>
      <c r="LA152" s="14"/>
      <c r="LB152" s="14"/>
    </row>
    <row r="153" spans="7:314" s="9" customFormat="1">
      <c r="G153" s="16"/>
      <c r="H153" s="16"/>
      <c r="O153" s="46"/>
      <c r="P153" s="42"/>
      <c r="Q153" s="42"/>
      <c r="R153" s="50"/>
      <c r="S153" s="42"/>
      <c r="T153" s="42"/>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c r="FW153" s="14"/>
      <c r="FX153" s="14"/>
      <c r="FY153" s="14"/>
      <c r="FZ153" s="14"/>
      <c r="GA153" s="14"/>
      <c r="GB153" s="14"/>
      <c r="GC153" s="14"/>
      <c r="GD153" s="14"/>
      <c r="GE153" s="14"/>
      <c r="GF153" s="14"/>
      <c r="GG153" s="14"/>
      <c r="GH153" s="14"/>
      <c r="GI153" s="14"/>
      <c r="GJ153" s="14"/>
      <c r="GK153" s="14"/>
      <c r="GL153" s="14"/>
      <c r="GM153" s="14"/>
      <c r="GN153" s="14"/>
      <c r="GO153" s="14"/>
      <c r="GP153" s="14"/>
      <c r="GQ153" s="14"/>
      <c r="GR153" s="14"/>
      <c r="GS153" s="14"/>
      <c r="GT153" s="14"/>
      <c r="GU153" s="14"/>
      <c r="GV153" s="14"/>
      <c r="GW153" s="14"/>
      <c r="GX153" s="14"/>
      <c r="GY153" s="14"/>
      <c r="GZ153" s="14"/>
      <c r="HA153" s="14"/>
      <c r="HB153" s="14"/>
      <c r="HC153" s="14"/>
      <c r="HD153" s="14"/>
      <c r="HE153" s="14"/>
      <c r="HF153" s="14"/>
      <c r="HG153" s="14"/>
      <c r="HH153" s="14"/>
      <c r="HI153" s="14"/>
      <c r="HJ153" s="14"/>
      <c r="HK153" s="14"/>
      <c r="HL153" s="14"/>
      <c r="HM153" s="14"/>
      <c r="HN153" s="14"/>
      <c r="HO153" s="14"/>
      <c r="HP153" s="14"/>
      <c r="HQ153" s="14"/>
      <c r="HR153" s="14"/>
      <c r="HS153" s="14"/>
      <c r="HT153" s="14"/>
      <c r="HU153" s="14"/>
      <c r="HV153" s="14"/>
      <c r="HW153" s="14"/>
      <c r="HX153" s="14"/>
      <c r="HY153" s="14"/>
      <c r="HZ153" s="14"/>
      <c r="IA153" s="14"/>
      <c r="IB153" s="14"/>
      <c r="IC153" s="14"/>
      <c r="ID153" s="14"/>
      <c r="IE153" s="14"/>
      <c r="IF153" s="14"/>
      <c r="IG153" s="14"/>
      <c r="IH153" s="14"/>
      <c r="II153" s="14"/>
      <c r="IJ153" s="14"/>
      <c r="IK153" s="14"/>
      <c r="IL153" s="14"/>
      <c r="IM153" s="14"/>
      <c r="IN153" s="14"/>
      <c r="IO153" s="14"/>
      <c r="IP153" s="14"/>
      <c r="IQ153" s="14"/>
      <c r="IR153" s="14"/>
      <c r="IS153" s="14"/>
      <c r="IT153" s="14"/>
      <c r="IU153" s="14"/>
      <c r="IV153" s="14"/>
      <c r="IW153" s="14"/>
      <c r="IX153" s="14"/>
      <c r="IY153" s="14"/>
      <c r="IZ153" s="14"/>
      <c r="JA153" s="14"/>
      <c r="JB153" s="14"/>
      <c r="JC153" s="14"/>
      <c r="JD153" s="14"/>
      <c r="JE153" s="14"/>
      <c r="JF153" s="14"/>
      <c r="JG153" s="14"/>
      <c r="JH153" s="14"/>
      <c r="JI153" s="14"/>
      <c r="JJ153" s="14"/>
      <c r="JK153" s="14"/>
      <c r="JL153" s="14"/>
      <c r="JM153" s="14"/>
      <c r="JN153" s="14"/>
      <c r="JO153" s="14"/>
      <c r="JP153" s="14"/>
      <c r="JQ153" s="14"/>
      <c r="JR153" s="14"/>
      <c r="JS153" s="14"/>
      <c r="JT153" s="14"/>
      <c r="JU153" s="14"/>
      <c r="JV153" s="14"/>
      <c r="JW153" s="14"/>
      <c r="JX153" s="14"/>
      <c r="JY153" s="14"/>
      <c r="JZ153" s="14"/>
      <c r="KA153" s="14"/>
      <c r="KB153" s="14"/>
      <c r="KC153" s="14"/>
      <c r="KD153" s="14"/>
      <c r="KE153" s="14"/>
      <c r="KF153" s="14"/>
      <c r="KG153" s="14"/>
      <c r="KH153" s="14"/>
      <c r="KI153" s="14"/>
      <c r="KJ153" s="14"/>
      <c r="KK153" s="14"/>
      <c r="KL153" s="14"/>
      <c r="KM153" s="14"/>
      <c r="KN153" s="14"/>
      <c r="KO153" s="14"/>
      <c r="KP153" s="14"/>
      <c r="KQ153" s="14"/>
      <c r="KR153" s="14"/>
      <c r="KS153" s="14"/>
      <c r="KT153" s="14"/>
      <c r="KU153" s="14"/>
      <c r="KV153" s="14"/>
      <c r="KW153" s="14"/>
      <c r="KX153" s="14"/>
      <c r="KY153" s="14"/>
      <c r="KZ153" s="14"/>
      <c r="LA153" s="14"/>
      <c r="LB153" s="14"/>
    </row>
    <row r="154" spans="7:314" s="9" customFormat="1">
      <c r="G154" s="16"/>
      <c r="H154" s="16"/>
      <c r="O154" s="46"/>
      <c r="P154" s="42"/>
      <c r="Q154" s="42"/>
      <c r="R154" s="50"/>
      <c r="S154" s="42"/>
      <c r="T154" s="42"/>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c r="FW154" s="14"/>
      <c r="FX154" s="14"/>
      <c r="FY154" s="14"/>
      <c r="FZ154" s="14"/>
      <c r="GA154" s="14"/>
      <c r="GB154" s="14"/>
      <c r="GC154" s="14"/>
      <c r="GD154" s="14"/>
      <c r="GE154" s="14"/>
      <c r="GF154" s="14"/>
      <c r="GG154" s="14"/>
      <c r="GH154" s="14"/>
      <c r="GI154" s="14"/>
      <c r="GJ154" s="14"/>
      <c r="GK154" s="14"/>
      <c r="GL154" s="14"/>
      <c r="GM154" s="14"/>
      <c r="GN154" s="14"/>
      <c r="GO154" s="14"/>
      <c r="GP154" s="14"/>
      <c r="GQ154" s="14"/>
      <c r="GR154" s="14"/>
      <c r="GS154" s="14"/>
      <c r="GT154" s="14"/>
      <c r="GU154" s="14"/>
      <c r="GV154" s="14"/>
      <c r="GW154" s="14"/>
      <c r="GX154" s="14"/>
      <c r="GY154" s="14"/>
      <c r="GZ154" s="14"/>
      <c r="HA154" s="14"/>
      <c r="HB154" s="14"/>
      <c r="HC154" s="14"/>
      <c r="HD154" s="14"/>
      <c r="HE154" s="14"/>
      <c r="HF154" s="14"/>
      <c r="HG154" s="14"/>
      <c r="HH154" s="14"/>
      <c r="HI154" s="14"/>
      <c r="HJ154" s="14"/>
      <c r="HK154" s="14"/>
      <c r="HL154" s="14"/>
      <c r="HM154" s="14"/>
      <c r="HN154" s="14"/>
      <c r="HO154" s="14"/>
      <c r="HP154" s="14"/>
      <c r="HQ154" s="14"/>
      <c r="HR154" s="14"/>
      <c r="HS154" s="14"/>
      <c r="HT154" s="14"/>
      <c r="HU154" s="14"/>
      <c r="HV154" s="14"/>
      <c r="HW154" s="14"/>
      <c r="HX154" s="14"/>
      <c r="HY154" s="14"/>
      <c r="HZ154" s="14"/>
      <c r="IA154" s="14"/>
      <c r="IB154" s="14"/>
      <c r="IC154" s="14"/>
      <c r="ID154" s="14"/>
      <c r="IE154" s="14"/>
      <c r="IF154" s="14"/>
      <c r="IG154" s="14"/>
      <c r="IH154" s="14"/>
      <c r="II154" s="14"/>
      <c r="IJ154" s="14"/>
      <c r="IK154" s="14"/>
      <c r="IL154" s="14"/>
      <c r="IM154" s="14"/>
      <c r="IN154" s="14"/>
      <c r="IO154" s="14"/>
      <c r="IP154" s="14"/>
      <c r="IQ154" s="14"/>
      <c r="IR154" s="14"/>
      <c r="IS154" s="14"/>
      <c r="IT154" s="14"/>
      <c r="IU154" s="14"/>
      <c r="IV154" s="14"/>
      <c r="IW154" s="14"/>
      <c r="IX154" s="14"/>
      <c r="IY154" s="14"/>
      <c r="IZ154" s="14"/>
      <c r="JA154" s="14"/>
      <c r="JB154" s="14"/>
      <c r="JC154" s="14"/>
      <c r="JD154" s="14"/>
      <c r="JE154" s="14"/>
      <c r="JF154" s="14"/>
      <c r="JG154" s="14"/>
      <c r="JH154" s="14"/>
      <c r="JI154" s="14"/>
      <c r="JJ154" s="14"/>
      <c r="JK154" s="14"/>
      <c r="JL154" s="14"/>
      <c r="JM154" s="14"/>
      <c r="JN154" s="14"/>
      <c r="JO154" s="14"/>
      <c r="JP154" s="14"/>
      <c r="JQ154" s="14"/>
      <c r="JR154" s="14"/>
      <c r="JS154" s="14"/>
      <c r="JT154" s="14"/>
      <c r="JU154" s="14"/>
      <c r="JV154" s="14"/>
      <c r="JW154" s="14"/>
      <c r="JX154" s="14"/>
      <c r="JY154" s="14"/>
      <c r="JZ154" s="14"/>
      <c r="KA154" s="14"/>
      <c r="KB154" s="14"/>
      <c r="KC154" s="14"/>
      <c r="KD154" s="14"/>
      <c r="KE154" s="14"/>
      <c r="KF154" s="14"/>
      <c r="KG154" s="14"/>
      <c r="KH154" s="14"/>
      <c r="KI154" s="14"/>
      <c r="KJ154" s="14"/>
      <c r="KK154" s="14"/>
      <c r="KL154" s="14"/>
      <c r="KM154" s="14"/>
      <c r="KN154" s="14"/>
      <c r="KO154" s="14"/>
      <c r="KP154" s="14"/>
      <c r="KQ154" s="14"/>
      <c r="KR154" s="14"/>
      <c r="KS154" s="14"/>
      <c r="KT154" s="14"/>
      <c r="KU154" s="14"/>
      <c r="KV154" s="14"/>
      <c r="KW154" s="14"/>
      <c r="KX154" s="14"/>
      <c r="KY154" s="14"/>
      <c r="KZ154" s="14"/>
      <c r="LA154" s="14"/>
      <c r="LB154" s="14"/>
    </row>
    <row r="155" spans="7:314" s="9" customFormat="1">
      <c r="G155" s="16"/>
      <c r="H155" s="16"/>
      <c r="O155" s="46"/>
      <c r="P155" s="42"/>
      <c r="Q155" s="42"/>
      <c r="R155" s="50"/>
      <c r="S155" s="42"/>
      <c r="T155" s="42"/>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c r="FW155" s="14"/>
      <c r="FX155" s="14"/>
      <c r="FY155" s="14"/>
      <c r="FZ155" s="14"/>
      <c r="GA155" s="14"/>
      <c r="GB155" s="14"/>
      <c r="GC155" s="14"/>
      <c r="GD155" s="14"/>
      <c r="GE155" s="14"/>
      <c r="GF155" s="14"/>
      <c r="GG155" s="14"/>
      <c r="GH155" s="14"/>
      <c r="GI155" s="14"/>
      <c r="GJ155" s="14"/>
      <c r="GK155" s="14"/>
      <c r="GL155" s="14"/>
      <c r="GM155" s="14"/>
      <c r="GN155" s="14"/>
      <c r="GO155" s="14"/>
      <c r="GP155" s="14"/>
      <c r="GQ155" s="14"/>
      <c r="GR155" s="14"/>
      <c r="GS155" s="14"/>
      <c r="GT155" s="14"/>
      <c r="GU155" s="14"/>
      <c r="GV155" s="14"/>
      <c r="GW155" s="14"/>
      <c r="GX155" s="14"/>
      <c r="GY155" s="14"/>
      <c r="GZ155" s="14"/>
      <c r="HA155" s="14"/>
      <c r="HB155" s="14"/>
      <c r="HC155" s="14"/>
      <c r="HD155" s="14"/>
      <c r="HE155" s="14"/>
      <c r="HF155" s="14"/>
      <c r="HG155" s="14"/>
      <c r="HH155" s="14"/>
      <c r="HI155" s="14"/>
      <c r="HJ155" s="14"/>
      <c r="HK155" s="14"/>
      <c r="HL155" s="14"/>
      <c r="HM155" s="14"/>
      <c r="HN155" s="14"/>
      <c r="HO155" s="14"/>
      <c r="HP155" s="14"/>
      <c r="HQ155" s="14"/>
      <c r="HR155" s="14"/>
      <c r="HS155" s="14"/>
      <c r="HT155" s="14"/>
      <c r="HU155" s="14"/>
      <c r="HV155" s="14"/>
      <c r="HW155" s="14"/>
      <c r="HX155" s="14"/>
      <c r="HY155" s="14"/>
      <c r="HZ155" s="14"/>
      <c r="IA155" s="14"/>
      <c r="IB155" s="14"/>
      <c r="IC155" s="14"/>
      <c r="ID155" s="14"/>
      <c r="IE155" s="14"/>
      <c r="IF155" s="14"/>
      <c r="IG155" s="14"/>
      <c r="IH155" s="14"/>
      <c r="II155" s="14"/>
      <c r="IJ155" s="14"/>
      <c r="IK155" s="14"/>
      <c r="IL155" s="14"/>
      <c r="IM155" s="14"/>
      <c r="IN155" s="14"/>
      <c r="IO155" s="14"/>
      <c r="IP155" s="14"/>
      <c r="IQ155" s="14"/>
      <c r="IR155" s="14"/>
      <c r="IS155" s="14"/>
      <c r="IT155" s="14"/>
      <c r="IU155" s="14"/>
      <c r="IV155" s="14"/>
      <c r="IW155" s="14"/>
      <c r="IX155" s="14"/>
      <c r="IY155" s="14"/>
      <c r="IZ155" s="14"/>
      <c r="JA155" s="14"/>
      <c r="JB155" s="14"/>
      <c r="JC155" s="14"/>
      <c r="JD155" s="14"/>
      <c r="JE155" s="14"/>
      <c r="JF155" s="14"/>
      <c r="JG155" s="14"/>
      <c r="JH155" s="14"/>
      <c r="JI155" s="14"/>
      <c r="JJ155" s="14"/>
      <c r="JK155" s="14"/>
      <c r="JL155" s="14"/>
      <c r="JM155" s="14"/>
      <c r="JN155" s="14"/>
      <c r="JO155" s="14"/>
      <c r="JP155" s="14"/>
      <c r="JQ155" s="14"/>
      <c r="JR155" s="14"/>
      <c r="JS155" s="14"/>
      <c r="JT155" s="14"/>
      <c r="JU155" s="14"/>
      <c r="JV155" s="14"/>
      <c r="JW155" s="14"/>
      <c r="JX155" s="14"/>
      <c r="JY155" s="14"/>
      <c r="JZ155" s="14"/>
      <c r="KA155" s="14"/>
      <c r="KB155" s="14"/>
      <c r="KC155" s="14"/>
      <c r="KD155" s="14"/>
      <c r="KE155" s="14"/>
      <c r="KF155" s="14"/>
      <c r="KG155" s="14"/>
      <c r="KH155" s="14"/>
      <c r="KI155" s="14"/>
      <c r="KJ155" s="14"/>
      <c r="KK155" s="14"/>
      <c r="KL155" s="14"/>
      <c r="KM155" s="14"/>
      <c r="KN155" s="14"/>
      <c r="KO155" s="14"/>
      <c r="KP155" s="14"/>
      <c r="KQ155" s="14"/>
      <c r="KR155" s="14"/>
      <c r="KS155" s="14"/>
      <c r="KT155" s="14"/>
      <c r="KU155" s="14"/>
      <c r="KV155" s="14"/>
      <c r="KW155" s="14"/>
      <c r="KX155" s="14"/>
      <c r="KY155" s="14"/>
      <c r="KZ155" s="14"/>
      <c r="LA155" s="14"/>
      <c r="LB155" s="14"/>
    </row>
    <row r="156" spans="7:314" s="9" customFormat="1">
      <c r="G156" s="16"/>
      <c r="H156" s="16"/>
      <c r="O156" s="46"/>
      <c r="P156" s="42"/>
      <c r="Q156" s="42"/>
      <c r="R156" s="50"/>
      <c r="S156" s="42"/>
      <c r="T156" s="42"/>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c r="FW156" s="14"/>
      <c r="FX156" s="14"/>
      <c r="FY156" s="14"/>
      <c r="FZ156" s="14"/>
      <c r="GA156" s="14"/>
      <c r="GB156" s="14"/>
      <c r="GC156" s="14"/>
      <c r="GD156" s="14"/>
      <c r="GE156" s="14"/>
      <c r="GF156" s="14"/>
      <c r="GG156" s="14"/>
      <c r="GH156" s="14"/>
      <c r="GI156" s="14"/>
      <c r="GJ156" s="14"/>
      <c r="GK156" s="14"/>
      <c r="GL156" s="14"/>
      <c r="GM156" s="14"/>
      <c r="GN156" s="14"/>
      <c r="GO156" s="14"/>
      <c r="GP156" s="14"/>
      <c r="GQ156" s="14"/>
      <c r="GR156" s="14"/>
      <c r="GS156" s="14"/>
      <c r="GT156" s="14"/>
      <c r="GU156" s="14"/>
      <c r="GV156" s="14"/>
      <c r="GW156" s="14"/>
      <c r="GX156" s="14"/>
      <c r="GY156" s="14"/>
      <c r="GZ156" s="14"/>
      <c r="HA156" s="14"/>
      <c r="HB156" s="14"/>
      <c r="HC156" s="14"/>
      <c r="HD156" s="14"/>
      <c r="HE156" s="14"/>
      <c r="HF156" s="14"/>
      <c r="HG156" s="14"/>
      <c r="HH156" s="14"/>
      <c r="HI156" s="14"/>
      <c r="HJ156" s="14"/>
      <c r="HK156" s="14"/>
      <c r="HL156" s="14"/>
      <c r="HM156" s="14"/>
      <c r="HN156" s="14"/>
      <c r="HO156" s="14"/>
      <c r="HP156" s="14"/>
      <c r="HQ156" s="14"/>
      <c r="HR156" s="14"/>
      <c r="HS156" s="14"/>
      <c r="HT156" s="14"/>
      <c r="HU156" s="14"/>
      <c r="HV156" s="14"/>
      <c r="HW156" s="14"/>
      <c r="HX156" s="14"/>
      <c r="HY156" s="14"/>
      <c r="HZ156" s="14"/>
      <c r="IA156" s="14"/>
      <c r="IB156" s="14"/>
      <c r="IC156" s="14"/>
      <c r="ID156" s="14"/>
      <c r="IE156" s="14"/>
      <c r="IF156" s="14"/>
      <c r="IG156" s="14"/>
      <c r="IH156" s="14"/>
      <c r="II156" s="14"/>
      <c r="IJ156" s="14"/>
      <c r="IK156" s="14"/>
      <c r="IL156" s="14"/>
      <c r="IM156" s="14"/>
      <c r="IN156" s="14"/>
      <c r="IO156" s="14"/>
      <c r="IP156" s="14"/>
      <c r="IQ156" s="14"/>
      <c r="IR156" s="14"/>
      <c r="IS156" s="14"/>
      <c r="IT156" s="14"/>
      <c r="IU156" s="14"/>
      <c r="IV156" s="14"/>
      <c r="IW156" s="14"/>
      <c r="IX156" s="14"/>
      <c r="IY156" s="14"/>
      <c r="IZ156" s="14"/>
      <c r="JA156" s="14"/>
      <c r="JB156" s="14"/>
      <c r="JC156" s="14"/>
      <c r="JD156" s="14"/>
      <c r="JE156" s="14"/>
      <c r="JF156" s="14"/>
      <c r="JG156" s="14"/>
      <c r="JH156" s="14"/>
      <c r="JI156" s="14"/>
      <c r="JJ156" s="14"/>
      <c r="JK156" s="14"/>
      <c r="JL156" s="14"/>
      <c r="JM156" s="14"/>
      <c r="JN156" s="14"/>
      <c r="JO156" s="14"/>
      <c r="JP156" s="14"/>
      <c r="JQ156" s="14"/>
      <c r="JR156" s="14"/>
      <c r="JS156" s="14"/>
      <c r="JT156" s="14"/>
      <c r="JU156" s="14"/>
      <c r="JV156" s="14"/>
      <c r="JW156" s="14"/>
      <c r="JX156" s="14"/>
      <c r="JY156" s="14"/>
      <c r="JZ156" s="14"/>
      <c r="KA156" s="14"/>
      <c r="KB156" s="14"/>
      <c r="KC156" s="14"/>
      <c r="KD156" s="14"/>
      <c r="KE156" s="14"/>
      <c r="KF156" s="14"/>
      <c r="KG156" s="14"/>
      <c r="KH156" s="14"/>
      <c r="KI156" s="14"/>
      <c r="KJ156" s="14"/>
      <c r="KK156" s="14"/>
      <c r="KL156" s="14"/>
      <c r="KM156" s="14"/>
      <c r="KN156" s="14"/>
      <c r="KO156" s="14"/>
      <c r="KP156" s="14"/>
      <c r="KQ156" s="14"/>
      <c r="KR156" s="14"/>
      <c r="KS156" s="14"/>
      <c r="KT156" s="14"/>
      <c r="KU156" s="14"/>
      <c r="KV156" s="14"/>
      <c r="KW156" s="14"/>
      <c r="KX156" s="14"/>
      <c r="KY156" s="14"/>
      <c r="KZ156" s="14"/>
      <c r="LA156" s="14"/>
      <c r="LB156" s="14"/>
    </row>
    <row r="157" spans="7:314" s="9" customFormat="1">
      <c r="G157" s="16"/>
      <c r="H157" s="16"/>
      <c r="O157" s="46"/>
      <c r="P157" s="42"/>
      <c r="Q157" s="42"/>
      <c r="R157" s="50"/>
      <c r="S157" s="42"/>
      <c r="T157" s="42"/>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c r="FW157" s="14"/>
      <c r="FX157" s="14"/>
      <c r="FY157" s="14"/>
      <c r="FZ157" s="14"/>
      <c r="GA157" s="14"/>
      <c r="GB157" s="14"/>
      <c r="GC157" s="14"/>
      <c r="GD157" s="14"/>
      <c r="GE157" s="14"/>
      <c r="GF157" s="14"/>
      <c r="GG157" s="14"/>
      <c r="GH157" s="14"/>
      <c r="GI157" s="14"/>
      <c r="GJ157" s="14"/>
      <c r="GK157" s="14"/>
      <c r="GL157" s="14"/>
      <c r="GM157" s="14"/>
      <c r="GN157" s="14"/>
      <c r="GO157" s="14"/>
      <c r="GP157" s="14"/>
      <c r="GQ157" s="14"/>
      <c r="GR157" s="14"/>
      <c r="GS157" s="14"/>
      <c r="GT157" s="14"/>
      <c r="GU157" s="14"/>
      <c r="GV157" s="14"/>
      <c r="GW157" s="14"/>
      <c r="GX157" s="14"/>
      <c r="GY157" s="14"/>
      <c r="GZ157" s="14"/>
      <c r="HA157" s="14"/>
      <c r="HB157" s="14"/>
      <c r="HC157" s="14"/>
      <c r="HD157" s="14"/>
      <c r="HE157" s="14"/>
      <c r="HF157" s="14"/>
      <c r="HG157" s="14"/>
      <c r="HH157" s="14"/>
      <c r="HI157" s="14"/>
      <c r="HJ157" s="14"/>
      <c r="HK157" s="14"/>
      <c r="HL157" s="14"/>
      <c r="HM157" s="14"/>
      <c r="HN157" s="14"/>
      <c r="HO157" s="14"/>
      <c r="HP157" s="14"/>
      <c r="HQ157" s="14"/>
      <c r="HR157" s="14"/>
      <c r="HS157" s="14"/>
      <c r="HT157" s="14"/>
      <c r="HU157" s="14"/>
      <c r="HV157" s="14"/>
      <c r="HW157" s="14"/>
      <c r="HX157" s="14"/>
      <c r="HY157" s="14"/>
      <c r="HZ157" s="14"/>
      <c r="IA157" s="14"/>
      <c r="IB157" s="14"/>
      <c r="IC157" s="14"/>
      <c r="ID157" s="14"/>
      <c r="IE157" s="14"/>
      <c r="IF157" s="14"/>
      <c r="IG157" s="14"/>
      <c r="IH157" s="14"/>
      <c r="II157" s="14"/>
      <c r="IJ157" s="14"/>
      <c r="IK157" s="14"/>
      <c r="IL157" s="14"/>
      <c r="IM157" s="14"/>
      <c r="IN157" s="14"/>
      <c r="IO157" s="14"/>
      <c r="IP157" s="14"/>
      <c r="IQ157" s="14"/>
      <c r="IR157" s="14"/>
      <c r="IS157" s="14"/>
      <c r="IT157" s="14"/>
      <c r="IU157" s="14"/>
      <c r="IV157" s="14"/>
      <c r="IW157" s="14"/>
      <c r="IX157" s="14"/>
      <c r="IY157" s="14"/>
      <c r="IZ157" s="14"/>
      <c r="JA157" s="14"/>
      <c r="JB157" s="14"/>
      <c r="JC157" s="14"/>
      <c r="JD157" s="14"/>
      <c r="JE157" s="14"/>
      <c r="JF157" s="14"/>
      <c r="JG157" s="14"/>
      <c r="JH157" s="14"/>
      <c r="JI157" s="14"/>
      <c r="JJ157" s="14"/>
      <c r="JK157" s="14"/>
      <c r="JL157" s="14"/>
      <c r="JM157" s="14"/>
      <c r="JN157" s="14"/>
      <c r="JO157" s="14"/>
      <c r="JP157" s="14"/>
      <c r="JQ157" s="14"/>
      <c r="JR157" s="14"/>
      <c r="JS157" s="14"/>
      <c r="JT157" s="14"/>
      <c r="JU157" s="14"/>
      <c r="JV157" s="14"/>
      <c r="JW157" s="14"/>
      <c r="JX157" s="14"/>
      <c r="JY157" s="14"/>
      <c r="JZ157" s="14"/>
      <c r="KA157" s="14"/>
      <c r="KB157" s="14"/>
      <c r="KC157" s="14"/>
      <c r="KD157" s="14"/>
      <c r="KE157" s="14"/>
      <c r="KF157" s="14"/>
      <c r="KG157" s="14"/>
      <c r="KH157" s="14"/>
      <c r="KI157" s="14"/>
      <c r="KJ157" s="14"/>
      <c r="KK157" s="14"/>
      <c r="KL157" s="14"/>
      <c r="KM157" s="14"/>
      <c r="KN157" s="14"/>
      <c r="KO157" s="14"/>
      <c r="KP157" s="14"/>
      <c r="KQ157" s="14"/>
      <c r="KR157" s="14"/>
      <c r="KS157" s="14"/>
      <c r="KT157" s="14"/>
      <c r="KU157" s="14"/>
      <c r="KV157" s="14"/>
      <c r="KW157" s="14"/>
      <c r="KX157" s="14"/>
      <c r="KY157" s="14"/>
      <c r="KZ157" s="14"/>
      <c r="LA157" s="14"/>
      <c r="LB157" s="14"/>
    </row>
    <row r="158" spans="7:314" s="9" customFormat="1">
      <c r="G158" s="16"/>
      <c r="H158" s="16"/>
      <c r="O158" s="46"/>
      <c r="P158" s="42"/>
      <c r="Q158" s="42"/>
      <c r="R158" s="50"/>
      <c r="S158" s="42"/>
      <c r="T158" s="42"/>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c r="FW158" s="14"/>
      <c r="FX158" s="14"/>
      <c r="FY158" s="14"/>
      <c r="FZ158" s="14"/>
      <c r="GA158" s="14"/>
      <c r="GB158" s="14"/>
      <c r="GC158" s="14"/>
      <c r="GD158" s="14"/>
      <c r="GE158" s="14"/>
      <c r="GF158" s="14"/>
      <c r="GG158" s="14"/>
      <c r="GH158" s="14"/>
      <c r="GI158" s="14"/>
      <c r="GJ158" s="14"/>
      <c r="GK158" s="14"/>
      <c r="GL158" s="14"/>
      <c r="GM158" s="14"/>
      <c r="GN158" s="14"/>
      <c r="GO158" s="14"/>
      <c r="GP158" s="14"/>
      <c r="GQ158" s="14"/>
      <c r="GR158" s="14"/>
      <c r="GS158" s="14"/>
      <c r="GT158" s="14"/>
      <c r="GU158" s="14"/>
      <c r="GV158" s="14"/>
      <c r="GW158" s="14"/>
      <c r="GX158" s="14"/>
      <c r="GY158" s="14"/>
      <c r="GZ158" s="14"/>
      <c r="HA158" s="14"/>
      <c r="HB158" s="14"/>
      <c r="HC158" s="14"/>
      <c r="HD158" s="14"/>
      <c r="HE158" s="14"/>
      <c r="HF158" s="14"/>
      <c r="HG158" s="14"/>
      <c r="HH158" s="14"/>
      <c r="HI158" s="14"/>
      <c r="HJ158" s="14"/>
      <c r="HK158" s="14"/>
      <c r="HL158" s="14"/>
      <c r="HM158" s="14"/>
      <c r="HN158" s="14"/>
      <c r="HO158" s="14"/>
      <c r="HP158" s="14"/>
      <c r="HQ158" s="14"/>
      <c r="HR158" s="14"/>
      <c r="HS158" s="14"/>
      <c r="HT158" s="14"/>
      <c r="HU158" s="14"/>
      <c r="HV158" s="14"/>
      <c r="HW158" s="14"/>
      <c r="HX158" s="14"/>
      <c r="HY158" s="14"/>
      <c r="HZ158" s="14"/>
      <c r="IA158" s="14"/>
      <c r="IB158" s="14"/>
      <c r="IC158" s="14"/>
      <c r="ID158" s="14"/>
      <c r="IE158" s="14"/>
      <c r="IF158" s="14"/>
      <c r="IG158" s="14"/>
      <c r="IH158" s="14"/>
      <c r="II158" s="14"/>
      <c r="IJ158" s="14"/>
      <c r="IK158" s="14"/>
      <c r="IL158" s="14"/>
      <c r="IM158" s="14"/>
      <c r="IN158" s="14"/>
      <c r="IO158" s="14"/>
      <c r="IP158" s="14"/>
      <c r="IQ158" s="14"/>
      <c r="IR158" s="14"/>
      <c r="IS158" s="14"/>
      <c r="IT158" s="14"/>
      <c r="IU158" s="14"/>
      <c r="IV158" s="14"/>
      <c r="IW158" s="14"/>
      <c r="IX158" s="14"/>
      <c r="IY158" s="14"/>
      <c r="IZ158" s="14"/>
      <c r="JA158" s="14"/>
      <c r="JB158" s="14"/>
      <c r="JC158" s="14"/>
      <c r="JD158" s="14"/>
      <c r="JE158" s="14"/>
      <c r="JF158" s="14"/>
      <c r="JG158" s="14"/>
      <c r="JH158" s="14"/>
      <c r="JI158" s="14"/>
      <c r="JJ158" s="14"/>
      <c r="JK158" s="14"/>
      <c r="JL158" s="14"/>
      <c r="JM158" s="14"/>
      <c r="JN158" s="14"/>
      <c r="JO158" s="14"/>
      <c r="JP158" s="14"/>
      <c r="JQ158" s="14"/>
      <c r="JR158" s="14"/>
      <c r="JS158" s="14"/>
      <c r="JT158" s="14"/>
      <c r="JU158" s="14"/>
      <c r="JV158" s="14"/>
      <c r="JW158" s="14"/>
      <c r="JX158" s="14"/>
      <c r="JY158" s="14"/>
      <c r="JZ158" s="14"/>
      <c r="KA158" s="14"/>
      <c r="KB158" s="14"/>
      <c r="KC158" s="14"/>
      <c r="KD158" s="14"/>
      <c r="KE158" s="14"/>
      <c r="KF158" s="14"/>
      <c r="KG158" s="14"/>
      <c r="KH158" s="14"/>
      <c r="KI158" s="14"/>
      <c r="KJ158" s="14"/>
      <c r="KK158" s="14"/>
      <c r="KL158" s="14"/>
      <c r="KM158" s="14"/>
      <c r="KN158" s="14"/>
      <c r="KO158" s="14"/>
      <c r="KP158" s="14"/>
      <c r="KQ158" s="14"/>
      <c r="KR158" s="14"/>
      <c r="KS158" s="14"/>
      <c r="KT158" s="14"/>
      <c r="KU158" s="14"/>
      <c r="KV158" s="14"/>
      <c r="KW158" s="14"/>
      <c r="KX158" s="14"/>
      <c r="KY158" s="14"/>
      <c r="KZ158" s="14"/>
      <c r="LA158" s="14"/>
      <c r="LB158" s="14"/>
    </row>
    <row r="159" spans="7:314" s="9" customFormat="1">
      <c r="G159" s="16"/>
      <c r="H159" s="16"/>
      <c r="O159" s="46"/>
      <c r="P159" s="42"/>
      <c r="Q159" s="42"/>
      <c r="R159" s="50"/>
      <c r="S159" s="42"/>
      <c r="T159" s="42"/>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c r="FW159" s="14"/>
      <c r="FX159" s="14"/>
      <c r="FY159" s="14"/>
      <c r="FZ159" s="14"/>
      <c r="GA159" s="14"/>
      <c r="GB159" s="14"/>
      <c r="GC159" s="14"/>
      <c r="GD159" s="14"/>
      <c r="GE159" s="14"/>
      <c r="GF159" s="14"/>
      <c r="GG159" s="14"/>
      <c r="GH159" s="14"/>
      <c r="GI159" s="14"/>
      <c r="GJ159" s="14"/>
      <c r="GK159" s="14"/>
      <c r="GL159" s="14"/>
      <c r="GM159" s="14"/>
      <c r="GN159" s="14"/>
      <c r="GO159" s="14"/>
      <c r="GP159" s="14"/>
      <c r="GQ159" s="14"/>
      <c r="GR159" s="14"/>
      <c r="GS159" s="14"/>
      <c r="GT159" s="14"/>
      <c r="GU159" s="14"/>
      <c r="GV159" s="14"/>
      <c r="GW159" s="14"/>
      <c r="GX159" s="14"/>
      <c r="GY159" s="14"/>
      <c r="GZ159" s="14"/>
      <c r="HA159" s="14"/>
      <c r="HB159" s="14"/>
      <c r="HC159" s="14"/>
      <c r="HD159" s="14"/>
      <c r="HE159" s="14"/>
      <c r="HF159" s="14"/>
      <c r="HG159" s="14"/>
      <c r="HH159" s="14"/>
      <c r="HI159" s="14"/>
      <c r="HJ159" s="14"/>
      <c r="HK159" s="14"/>
      <c r="HL159" s="14"/>
      <c r="HM159" s="14"/>
      <c r="HN159" s="14"/>
      <c r="HO159" s="14"/>
      <c r="HP159" s="14"/>
      <c r="HQ159" s="14"/>
      <c r="HR159" s="14"/>
      <c r="HS159" s="14"/>
      <c r="HT159" s="14"/>
      <c r="HU159" s="14"/>
      <c r="HV159" s="14"/>
      <c r="HW159" s="14"/>
      <c r="HX159" s="14"/>
      <c r="HY159" s="14"/>
      <c r="HZ159" s="14"/>
      <c r="IA159" s="14"/>
      <c r="IB159" s="14"/>
      <c r="IC159" s="14"/>
      <c r="ID159" s="14"/>
      <c r="IE159" s="14"/>
      <c r="IF159" s="14"/>
      <c r="IG159" s="14"/>
      <c r="IH159" s="14"/>
      <c r="II159" s="14"/>
      <c r="IJ159" s="14"/>
      <c r="IK159" s="14"/>
      <c r="IL159" s="14"/>
      <c r="IM159" s="14"/>
      <c r="IN159" s="14"/>
      <c r="IO159" s="14"/>
      <c r="IP159" s="14"/>
      <c r="IQ159" s="14"/>
      <c r="IR159" s="14"/>
      <c r="IS159" s="14"/>
      <c r="IT159" s="14"/>
      <c r="IU159" s="14"/>
      <c r="IV159" s="14"/>
      <c r="IW159" s="14"/>
      <c r="IX159" s="14"/>
      <c r="IY159" s="14"/>
      <c r="IZ159" s="14"/>
      <c r="JA159" s="14"/>
      <c r="JB159" s="14"/>
      <c r="JC159" s="14"/>
      <c r="JD159" s="14"/>
      <c r="JE159" s="14"/>
      <c r="JF159" s="14"/>
      <c r="JG159" s="14"/>
      <c r="JH159" s="14"/>
      <c r="JI159" s="14"/>
      <c r="JJ159" s="14"/>
      <c r="JK159" s="14"/>
      <c r="JL159" s="14"/>
      <c r="JM159" s="14"/>
      <c r="JN159" s="14"/>
      <c r="JO159" s="14"/>
      <c r="JP159" s="14"/>
      <c r="JQ159" s="14"/>
      <c r="JR159" s="14"/>
      <c r="JS159" s="14"/>
      <c r="JT159" s="14"/>
      <c r="JU159" s="14"/>
      <c r="JV159" s="14"/>
      <c r="JW159" s="14"/>
      <c r="JX159" s="14"/>
      <c r="JY159" s="14"/>
      <c r="JZ159" s="14"/>
      <c r="KA159" s="14"/>
      <c r="KB159" s="14"/>
      <c r="KC159" s="14"/>
      <c r="KD159" s="14"/>
      <c r="KE159" s="14"/>
      <c r="KF159" s="14"/>
      <c r="KG159" s="14"/>
      <c r="KH159" s="14"/>
      <c r="KI159" s="14"/>
      <c r="KJ159" s="14"/>
      <c r="KK159" s="14"/>
      <c r="KL159" s="14"/>
      <c r="KM159" s="14"/>
      <c r="KN159" s="14"/>
      <c r="KO159" s="14"/>
      <c r="KP159" s="14"/>
      <c r="KQ159" s="14"/>
      <c r="KR159" s="14"/>
      <c r="KS159" s="14"/>
      <c r="KT159" s="14"/>
      <c r="KU159" s="14"/>
      <c r="KV159" s="14"/>
      <c r="KW159" s="14"/>
      <c r="KX159" s="14"/>
      <c r="KY159" s="14"/>
      <c r="KZ159" s="14"/>
      <c r="LA159" s="14"/>
      <c r="LB159" s="14"/>
    </row>
    <row r="160" spans="7:314" s="9" customFormat="1">
      <c r="G160" s="16"/>
      <c r="H160" s="16"/>
      <c r="O160" s="46"/>
      <c r="P160" s="42"/>
      <c r="Q160" s="42"/>
      <c r="R160" s="50"/>
      <c r="S160" s="42"/>
      <c r="T160" s="42"/>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c r="FW160" s="14"/>
      <c r="FX160" s="14"/>
      <c r="FY160" s="14"/>
      <c r="FZ160" s="14"/>
      <c r="GA160" s="14"/>
      <c r="GB160" s="14"/>
      <c r="GC160" s="14"/>
      <c r="GD160" s="14"/>
      <c r="GE160" s="14"/>
      <c r="GF160" s="14"/>
      <c r="GG160" s="14"/>
      <c r="GH160" s="14"/>
      <c r="GI160" s="14"/>
      <c r="GJ160" s="14"/>
      <c r="GK160" s="14"/>
      <c r="GL160" s="14"/>
      <c r="GM160" s="14"/>
      <c r="GN160" s="14"/>
      <c r="GO160" s="14"/>
      <c r="GP160" s="14"/>
      <c r="GQ160" s="14"/>
      <c r="GR160" s="14"/>
      <c r="GS160" s="14"/>
      <c r="GT160" s="14"/>
      <c r="GU160" s="14"/>
      <c r="GV160" s="14"/>
      <c r="GW160" s="14"/>
      <c r="GX160" s="14"/>
      <c r="GY160" s="14"/>
      <c r="GZ160" s="14"/>
      <c r="HA160" s="14"/>
      <c r="HB160" s="14"/>
      <c r="HC160" s="14"/>
      <c r="HD160" s="14"/>
      <c r="HE160" s="14"/>
      <c r="HF160" s="14"/>
      <c r="HG160" s="14"/>
      <c r="HH160" s="14"/>
      <c r="HI160" s="14"/>
      <c r="HJ160" s="14"/>
      <c r="HK160" s="14"/>
      <c r="HL160" s="14"/>
      <c r="HM160" s="14"/>
      <c r="HN160" s="14"/>
      <c r="HO160" s="14"/>
      <c r="HP160" s="14"/>
      <c r="HQ160" s="14"/>
      <c r="HR160" s="14"/>
      <c r="HS160" s="14"/>
      <c r="HT160" s="14"/>
      <c r="HU160" s="14"/>
      <c r="HV160" s="14"/>
      <c r="HW160" s="14"/>
      <c r="HX160" s="14"/>
      <c r="HY160" s="14"/>
      <c r="HZ160" s="14"/>
      <c r="IA160" s="14"/>
      <c r="IB160" s="14"/>
      <c r="IC160" s="14"/>
      <c r="ID160" s="14"/>
      <c r="IE160" s="14"/>
      <c r="IF160" s="14"/>
      <c r="IG160" s="14"/>
      <c r="IH160" s="14"/>
      <c r="II160" s="14"/>
      <c r="IJ160" s="14"/>
      <c r="IK160" s="14"/>
      <c r="IL160" s="14"/>
      <c r="IM160" s="14"/>
      <c r="IN160" s="14"/>
      <c r="IO160" s="14"/>
      <c r="IP160" s="14"/>
      <c r="IQ160" s="14"/>
      <c r="IR160" s="14"/>
      <c r="IS160" s="14"/>
      <c r="IT160" s="14"/>
      <c r="IU160" s="14"/>
      <c r="IV160" s="14"/>
      <c r="IW160" s="14"/>
      <c r="IX160" s="14"/>
      <c r="IY160" s="14"/>
      <c r="IZ160" s="14"/>
      <c r="JA160" s="14"/>
      <c r="JB160" s="14"/>
      <c r="JC160" s="14"/>
      <c r="JD160" s="14"/>
      <c r="JE160" s="14"/>
      <c r="JF160" s="14"/>
      <c r="JG160" s="14"/>
      <c r="JH160" s="14"/>
      <c r="JI160" s="14"/>
      <c r="JJ160" s="14"/>
      <c r="JK160" s="14"/>
      <c r="JL160" s="14"/>
      <c r="JM160" s="14"/>
      <c r="JN160" s="14"/>
      <c r="JO160" s="14"/>
      <c r="JP160" s="14"/>
      <c r="JQ160" s="14"/>
      <c r="JR160" s="14"/>
      <c r="JS160" s="14"/>
      <c r="JT160" s="14"/>
      <c r="JU160" s="14"/>
      <c r="JV160" s="14"/>
      <c r="JW160" s="14"/>
      <c r="JX160" s="14"/>
      <c r="JY160" s="14"/>
      <c r="JZ160" s="14"/>
      <c r="KA160" s="14"/>
      <c r="KB160" s="14"/>
      <c r="KC160" s="14"/>
      <c r="KD160" s="14"/>
      <c r="KE160" s="14"/>
      <c r="KF160" s="14"/>
      <c r="KG160" s="14"/>
      <c r="KH160" s="14"/>
      <c r="KI160" s="14"/>
      <c r="KJ160" s="14"/>
      <c r="KK160" s="14"/>
      <c r="KL160" s="14"/>
      <c r="KM160" s="14"/>
      <c r="KN160" s="14"/>
      <c r="KO160" s="14"/>
      <c r="KP160" s="14"/>
      <c r="KQ160" s="14"/>
      <c r="KR160" s="14"/>
      <c r="KS160" s="14"/>
      <c r="KT160" s="14"/>
      <c r="KU160" s="14"/>
      <c r="KV160" s="14"/>
      <c r="KW160" s="14"/>
      <c r="KX160" s="14"/>
      <c r="KY160" s="14"/>
      <c r="KZ160" s="14"/>
      <c r="LA160" s="14"/>
      <c r="LB160" s="14"/>
    </row>
    <row r="161" spans="7:314" s="9" customFormat="1">
      <c r="G161" s="16"/>
      <c r="H161" s="16"/>
      <c r="O161" s="46"/>
      <c r="P161" s="42"/>
      <c r="Q161" s="42"/>
      <c r="R161" s="50"/>
      <c r="S161" s="42"/>
      <c r="T161" s="42"/>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c r="FW161" s="14"/>
      <c r="FX161" s="14"/>
      <c r="FY161" s="14"/>
      <c r="FZ161" s="14"/>
      <c r="GA161" s="14"/>
      <c r="GB161" s="14"/>
      <c r="GC161" s="14"/>
      <c r="GD161" s="14"/>
      <c r="GE161" s="14"/>
      <c r="GF161" s="14"/>
      <c r="GG161" s="14"/>
      <c r="GH161" s="14"/>
      <c r="GI161" s="14"/>
      <c r="GJ161" s="14"/>
      <c r="GK161" s="14"/>
      <c r="GL161" s="14"/>
      <c r="GM161" s="14"/>
      <c r="GN161" s="14"/>
      <c r="GO161" s="14"/>
      <c r="GP161" s="14"/>
      <c r="GQ161" s="14"/>
      <c r="GR161" s="14"/>
      <c r="GS161" s="14"/>
      <c r="GT161" s="14"/>
      <c r="GU161" s="14"/>
      <c r="GV161" s="14"/>
      <c r="GW161" s="14"/>
      <c r="GX161" s="14"/>
      <c r="GY161" s="14"/>
      <c r="GZ161" s="14"/>
      <c r="HA161" s="14"/>
      <c r="HB161" s="14"/>
      <c r="HC161" s="14"/>
      <c r="HD161" s="14"/>
      <c r="HE161" s="14"/>
      <c r="HF161" s="14"/>
      <c r="HG161" s="14"/>
      <c r="HH161" s="14"/>
      <c r="HI161" s="14"/>
      <c r="HJ161" s="14"/>
      <c r="HK161" s="14"/>
      <c r="HL161" s="14"/>
      <c r="HM161" s="14"/>
      <c r="HN161" s="14"/>
      <c r="HO161" s="14"/>
      <c r="HP161" s="14"/>
      <c r="HQ161" s="14"/>
      <c r="HR161" s="14"/>
      <c r="HS161" s="14"/>
      <c r="HT161" s="14"/>
      <c r="HU161" s="14"/>
      <c r="HV161" s="14"/>
      <c r="HW161" s="14"/>
      <c r="HX161" s="14"/>
      <c r="HY161" s="14"/>
      <c r="HZ161" s="14"/>
      <c r="IA161" s="14"/>
      <c r="IB161" s="14"/>
      <c r="IC161" s="14"/>
      <c r="ID161" s="14"/>
      <c r="IE161" s="14"/>
      <c r="IF161" s="14"/>
      <c r="IG161" s="14"/>
      <c r="IH161" s="14"/>
      <c r="II161" s="14"/>
      <c r="IJ161" s="14"/>
      <c r="IK161" s="14"/>
      <c r="IL161" s="14"/>
      <c r="IM161" s="14"/>
      <c r="IN161" s="14"/>
      <c r="IO161" s="14"/>
      <c r="IP161" s="14"/>
      <c r="IQ161" s="14"/>
      <c r="IR161" s="14"/>
      <c r="IS161" s="14"/>
      <c r="IT161" s="14"/>
      <c r="IU161" s="14"/>
      <c r="IV161" s="14"/>
      <c r="IW161" s="14"/>
      <c r="IX161" s="14"/>
      <c r="IY161" s="14"/>
      <c r="IZ161" s="14"/>
      <c r="JA161" s="14"/>
      <c r="JB161" s="14"/>
      <c r="JC161" s="14"/>
      <c r="JD161" s="14"/>
      <c r="JE161" s="14"/>
      <c r="JF161" s="14"/>
      <c r="JG161" s="14"/>
      <c r="JH161" s="14"/>
      <c r="JI161" s="14"/>
      <c r="JJ161" s="14"/>
      <c r="JK161" s="14"/>
      <c r="JL161" s="14"/>
      <c r="JM161" s="14"/>
      <c r="JN161" s="14"/>
      <c r="JO161" s="14"/>
      <c r="JP161" s="14"/>
      <c r="JQ161" s="14"/>
      <c r="JR161" s="14"/>
      <c r="JS161" s="14"/>
      <c r="JT161" s="14"/>
      <c r="JU161" s="14"/>
      <c r="JV161" s="14"/>
      <c r="JW161" s="14"/>
      <c r="JX161" s="14"/>
      <c r="JY161" s="14"/>
      <c r="JZ161" s="14"/>
      <c r="KA161" s="14"/>
      <c r="KB161" s="14"/>
      <c r="KC161" s="14"/>
      <c r="KD161" s="14"/>
      <c r="KE161" s="14"/>
      <c r="KF161" s="14"/>
      <c r="KG161" s="14"/>
      <c r="KH161" s="14"/>
      <c r="KI161" s="14"/>
      <c r="KJ161" s="14"/>
      <c r="KK161" s="14"/>
      <c r="KL161" s="14"/>
      <c r="KM161" s="14"/>
      <c r="KN161" s="14"/>
      <c r="KO161" s="14"/>
      <c r="KP161" s="14"/>
      <c r="KQ161" s="14"/>
      <c r="KR161" s="14"/>
      <c r="KS161" s="14"/>
      <c r="KT161" s="14"/>
      <c r="KU161" s="14"/>
      <c r="KV161" s="14"/>
      <c r="KW161" s="14"/>
      <c r="KX161" s="14"/>
      <c r="KY161" s="14"/>
      <c r="KZ161" s="14"/>
      <c r="LA161" s="14"/>
      <c r="LB161" s="14"/>
    </row>
    <row r="162" spans="7:314" s="9" customFormat="1">
      <c r="G162" s="16"/>
      <c r="H162" s="16"/>
      <c r="O162" s="46"/>
      <c r="P162" s="42"/>
      <c r="Q162" s="42"/>
      <c r="R162" s="50"/>
      <c r="S162" s="42"/>
      <c r="T162" s="42"/>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c r="FW162" s="14"/>
      <c r="FX162" s="14"/>
      <c r="FY162" s="14"/>
      <c r="FZ162" s="14"/>
      <c r="GA162" s="14"/>
      <c r="GB162" s="14"/>
      <c r="GC162" s="14"/>
      <c r="GD162" s="14"/>
      <c r="GE162" s="14"/>
      <c r="GF162" s="14"/>
      <c r="GG162" s="14"/>
      <c r="GH162" s="14"/>
      <c r="GI162" s="14"/>
      <c r="GJ162" s="14"/>
      <c r="GK162" s="14"/>
      <c r="GL162" s="14"/>
      <c r="GM162" s="14"/>
      <c r="GN162" s="14"/>
      <c r="GO162" s="14"/>
      <c r="GP162" s="14"/>
      <c r="GQ162" s="14"/>
      <c r="GR162" s="14"/>
      <c r="GS162" s="14"/>
      <c r="GT162" s="14"/>
      <c r="GU162" s="14"/>
      <c r="GV162" s="14"/>
      <c r="GW162" s="14"/>
      <c r="GX162" s="14"/>
      <c r="GY162" s="14"/>
      <c r="GZ162" s="14"/>
      <c r="HA162" s="14"/>
      <c r="HB162" s="14"/>
      <c r="HC162" s="14"/>
      <c r="HD162" s="14"/>
      <c r="HE162" s="14"/>
      <c r="HF162" s="14"/>
      <c r="HG162" s="14"/>
      <c r="HH162" s="14"/>
      <c r="HI162" s="14"/>
      <c r="HJ162" s="14"/>
      <c r="HK162" s="14"/>
      <c r="HL162" s="14"/>
      <c r="HM162" s="14"/>
      <c r="HN162" s="14"/>
      <c r="HO162" s="14"/>
      <c r="HP162" s="14"/>
      <c r="HQ162" s="14"/>
      <c r="HR162" s="14"/>
      <c r="HS162" s="14"/>
      <c r="HT162" s="14"/>
      <c r="HU162" s="14"/>
      <c r="HV162" s="14"/>
      <c r="HW162" s="14"/>
      <c r="HX162" s="14"/>
      <c r="HY162" s="14"/>
      <c r="HZ162" s="14"/>
      <c r="IA162" s="14"/>
      <c r="IB162" s="14"/>
      <c r="IC162" s="14"/>
      <c r="ID162" s="14"/>
      <c r="IE162" s="14"/>
      <c r="IF162" s="14"/>
      <c r="IG162" s="14"/>
      <c r="IH162" s="14"/>
      <c r="II162" s="14"/>
      <c r="IJ162" s="14"/>
      <c r="IK162" s="14"/>
      <c r="IL162" s="14"/>
      <c r="IM162" s="14"/>
      <c r="IN162" s="14"/>
      <c r="IO162" s="14"/>
      <c r="IP162" s="14"/>
      <c r="IQ162" s="14"/>
      <c r="IR162" s="14"/>
      <c r="IS162" s="14"/>
      <c r="IT162" s="14"/>
      <c r="IU162" s="14"/>
      <c r="IV162" s="14"/>
      <c r="IW162" s="14"/>
      <c r="IX162" s="14"/>
      <c r="IY162" s="14"/>
      <c r="IZ162" s="14"/>
      <c r="JA162" s="14"/>
      <c r="JB162" s="14"/>
      <c r="JC162" s="14"/>
      <c r="JD162" s="14"/>
      <c r="JE162" s="14"/>
      <c r="JF162" s="14"/>
      <c r="JG162" s="14"/>
      <c r="JH162" s="14"/>
      <c r="JI162" s="14"/>
      <c r="JJ162" s="14"/>
      <c r="JK162" s="14"/>
      <c r="JL162" s="14"/>
      <c r="JM162" s="14"/>
      <c r="JN162" s="14"/>
      <c r="JO162" s="14"/>
      <c r="JP162" s="14"/>
      <c r="JQ162" s="14"/>
      <c r="JR162" s="14"/>
      <c r="JS162" s="14"/>
      <c r="JT162" s="14"/>
      <c r="JU162" s="14"/>
      <c r="JV162" s="14"/>
      <c r="JW162" s="14"/>
      <c r="JX162" s="14"/>
      <c r="JY162" s="14"/>
      <c r="JZ162" s="14"/>
      <c r="KA162" s="14"/>
      <c r="KB162" s="14"/>
      <c r="KC162" s="14"/>
      <c r="KD162" s="14"/>
      <c r="KE162" s="14"/>
      <c r="KF162" s="14"/>
      <c r="KG162" s="14"/>
      <c r="KH162" s="14"/>
      <c r="KI162" s="14"/>
      <c r="KJ162" s="14"/>
      <c r="KK162" s="14"/>
      <c r="KL162" s="14"/>
      <c r="KM162" s="14"/>
      <c r="KN162" s="14"/>
      <c r="KO162" s="14"/>
      <c r="KP162" s="14"/>
      <c r="KQ162" s="14"/>
      <c r="KR162" s="14"/>
      <c r="KS162" s="14"/>
      <c r="KT162" s="14"/>
      <c r="KU162" s="14"/>
      <c r="KV162" s="14"/>
      <c r="KW162" s="14"/>
      <c r="KX162" s="14"/>
      <c r="KY162" s="14"/>
      <c r="KZ162" s="14"/>
      <c r="LA162" s="14"/>
      <c r="LB162" s="14"/>
    </row>
    <row r="163" spans="7:314" s="9" customFormat="1">
      <c r="G163" s="16"/>
      <c r="H163" s="16"/>
      <c r="O163" s="46"/>
      <c r="P163" s="42"/>
      <c r="Q163" s="42"/>
      <c r="R163" s="50"/>
      <c r="S163" s="42"/>
      <c r="T163" s="42"/>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c r="FW163" s="14"/>
      <c r="FX163" s="14"/>
      <c r="FY163" s="14"/>
      <c r="FZ163" s="14"/>
      <c r="GA163" s="14"/>
      <c r="GB163" s="14"/>
      <c r="GC163" s="14"/>
      <c r="GD163" s="14"/>
      <c r="GE163" s="14"/>
      <c r="GF163" s="14"/>
      <c r="GG163" s="14"/>
      <c r="GH163" s="14"/>
      <c r="GI163" s="14"/>
      <c r="GJ163" s="14"/>
      <c r="GK163" s="14"/>
      <c r="GL163" s="14"/>
      <c r="GM163" s="14"/>
      <c r="GN163" s="14"/>
      <c r="GO163" s="14"/>
      <c r="GP163" s="14"/>
      <c r="GQ163" s="14"/>
      <c r="GR163" s="14"/>
      <c r="GS163" s="14"/>
      <c r="GT163" s="14"/>
      <c r="GU163" s="14"/>
      <c r="GV163" s="14"/>
      <c r="GW163" s="14"/>
      <c r="GX163" s="14"/>
      <c r="GY163" s="14"/>
      <c r="GZ163" s="14"/>
      <c r="HA163" s="14"/>
      <c r="HB163" s="14"/>
      <c r="HC163" s="14"/>
      <c r="HD163" s="14"/>
      <c r="HE163" s="14"/>
      <c r="HF163" s="14"/>
      <c r="HG163" s="14"/>
      <c r="HH163" s="14"/>
      <c r="HI163" s="14"/>
      <c r="HJ163" s="14"/>
      <c r="HK163" s="14"/>
      <c r="HL163" s="14"/>
      <c r="HM163" s="14"/>
      <c r="HN163" s="14"/>
      <c r="HO163" s="14"/>
      <c r="HP163" s="14"/>
      <c r="HQ163" s="14"/>
      <c r="HR163" s="14"/>
      <c r="HS163" s="14"/>
      <c r="HT163" s="14"/>
      <c r="HU163" s="14"/>
      <c r="HV163" s="14"/>
      <c r="HW163" s="14"/>
      <c r="HX163" s="14"/>
      <c r="HY163" s="14"/>
      <c r="HZ163" s="14"/>
      <c r="IA163" s="14"/>
      <c r="IB163" s="14"/>
      <c r="IC163" s="14"/>
      <c r="ID163" s="14"/>
      <c r="IE163" s="14"/>
      <c r="IF163" s="14"/>
      <c r="IG163" s="14"/>
      <c r="IH163" s="14"/>
      <c r="II163" s="14"/>
      <c r="IJ163" s="14"/>
      <c r="IK163" s="14"/>
      <c r="IL163" s="14"/>
      <c r="IM163" s="14"/>
      <c r="IN163" s="14"/>
      <c r="IO163" s="14"/>
      <c r="IP163" s="14"/>
      <c r="IQ163" s="14"/>
      <c r="IR163" s="14"/>
      <c r="IS163" s="14"/>
      <c r="IT163" s="14"/>
      <c r="IU163" s="14"/>
      <c r="IV163" s="14"/>
      <c r="IW163" s="14"/>
      <c r="IX163" s="14"/>
      <c r="IY163" s="14"/>
      <c r="IZ163" s="14"/>
      <c r="JA163" s="14"/>
      <c r="JB163" s="14"/>
      <c r="JC163" s="14"/>
      <c r="JD163" s="14"/>
      <c r="JE163" s="14"/>
      <c r="JF163" s="14"/>
      <c r="JG163" s="14"/>
      <c r="JH163" s="14"/>
      <c r="JI163" s="14"/>
      <c r="JJ163" s="14"/>
      <c r="JK163" s="14"/>
      <c r="JL163" s="14"/>
      <c r="JM163" s="14"/>
      <c r="JN163" s="14"/>
      <c r="JO163" s="14"/>
      <c r="JP163" s="14"/>
      <c r="JQ163" s="14"/>
      <c r="JR163" s="14"/>
      <c r="JS163" s="14"/>
      <c r="JT163" s="14"/>
      <c r="JU163" s="14"/>
      <c r="JV163" s="14"/>
      <c r="JW163" s="14"/>
      <c r="JX163" s="14"/>
      <c r="JY163" s="14"/>
      <c r="JZ163" s="14"/>
      <c r="KA163" s="14"/>
      <c r="KB163" s="14"/>
      <c r="KC163" s="14"/>
      <c r="KD163" s="14"/>
      <c r="KE163" s="14"/>
      <c r="KF163" s="14"/>
      <c r="KG163" s="14"/>
      <c r="KH163" s="14"/>
      <c r="KI163" s="14"/>
      <c r="KJ163" s="14"/>
      <c r="KK163" s="14"/>
      <c r="KL163" s="14"/>
      <c r="KM163" s="14"/>
      <c r="KN163" s="14"/>
      <c r="KO163" s="14"/>
      <c r="KP163" s="14"/>
      <c r="KQ163" s="14"/>
      <c r="KR163" s="14"/>
      <c r="KS163" s="14"/>
      <c r="KT163" s="14"/>
      <c r="KU163" s="14"/>
      <c r="KV163" s="14"/>
      <c r="KW163" s="14"/>
      <c r="KX163" s="14"/>
      <c r="KY163" s="14"/>
      <c r="KZ163" s="14"/>
      <c r="LA163" s="14"/>
      <c r="LB163" s="14"/>
    </row>
    <row r="164" spans="7:314" s="9" customFormat="1">
      <c r="G164" s="16"/>
      <c r="H164" s="16"/>
      <c r="O164" s="46"/>
      <c r="P164" s="42"/>
      <c r="Q164" s="42"/>
      <c r="R164" s="50"/>
      <c r="S164" s="42"/>
      <c r="T164" s="42"/>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c r="FW164" s="14"/>
      <c r="FX164" s="14"/>
      <c r="FY164" s="14"/>
      <c r="FZ164" s="14"/>
      <c r="GA164" s="14"/>
      <c r="GB164" s="14"/>
      <c r="GC164" s="14"/>
      <c r="GD164" s="14"/>
      <c r="GE164" s="14"/>
      <c r="GF164" s="14"/>
      <c r="GG164" s="14"/>
      <c r="GH164" s="14"/>
      <c r="GI164" s="14"/>
      <c r="GJ164" s="14"/>
      <c r="GK164" s="14"/>
      <c r="GL164" s="14"/>
      <c r="GM164" s="14"/>
      <c r="GN164" s="14"/>
      <c r="GO164" s="14"/>
      <c r="GP164" s="14"/>
      <c r="GQ164" s="14"/>
      <c r="GR164" s="14"/>
      <c r="GS164" s="14"/>
      <c r="GT164" s="14"/>
      <c r="GU164" s="14"/>
      <c r="GV164" s="14"/>
      <c r="GW164" s="14"/>
      <c r="GX164" s="14"/>
      <c r="GY164" s="14"/>
      <c r="GZ164" s="14"/>
      <c r="HA164" s="14"/>
      <c r="HB164" s="14"/>
      <c r="HC164" s="14"/>
      <c r="HD164" s="14"/>
      <c r="HE164" s="14"/>
      <c r="HF164" s="14"/>
      <c r="HG164" s="14"/>
      <c r="HH164" s="14"/>
      <c r="HI164" s="14"/>
      <c r="HJ164" s="14"/>
      <c r="HK164" s="14"/>
      <c r="HL164" s="14"/>
      <c r="HM164" s="14"/>
      <c r="HN164" s="14"/>
      <c r="HO164" s="14"/>
      <c r="HP164" s="14"/>
      <c r="HQ164" s="14"/>
      <c r="HR164" s="14"/>
      <c r="HS164" s="14"/>
      <c r="HT164" s="14"/>
      <c r="HU164" s="14"/>
      <c r="HV164" s="14"/>
      <c r="HW164" s="14"/>
      <c r="HX164" s="14"/>
      <c r="HY164" s="14"/>
      <c r="HZ164" s="14"/>
      <c r="IA164" s="14"/>
      <c r="IB164" s="14"/>
      <c r="IC164" s="14"/>
      <c r="ID164" s="14"/>
      <c r="IE164" s="14"/>
      <c r="IF164" s="14"/>
      <c r="IG164" s="14"/>
      <c r="IH164" s="14"/>
      <c r="II164" s="14"/>
      <c r="IJ164" s="14"/>
      <c r="IK164" s="14"/>
      <c r="IL164" s="14"/>
      <c r="IM164" s="14"/>
      <c r="IN164" s="14"/>
      <c r="IO164" s="14"/>
      <c r="IP164" s="14"/>
      <c r="IQ164" s="14"/>
      <c r="IR164" s="14"/>
      <c r="IS164" s="14"/>
      <c r="IT164" s="14"/>
      <c r="IU164" s="14"/>
      <c r="IV164" s="14"/>
      <c r="IW164" s="14"/>
      <c r="IX164" s="14"/>
      <c r="IY164" s="14"/>
      <c r="IZ164" s="14"/>
      <c r="JA164" s="14"/>
      <c r="JB164" s="14"/>
      <c r="JC164" s="14"/>
      <c r="JD164" s="14"/>
      <c r="JE164" s="14"/>
      <c r="JF164" s="14"/>
      <c r="JG164" s="14"/>
      <c r="JH164" s="14"/>
      <c r="JI164" s="14"/>
      <c r="JJ164" s="14"/>
      <c r="JK164" s="14"/>
      <c r="JL164" s="14"/>
      <c r="JM164" s="14"/>
      <c r="JN164" s="14"/>
      <c r="JO164" s="14"/>
      <c r="JP164" s="14"/>
      <c r="JQ164" s="14"/>
      <c r="JR164" s="14"/>
      <c r="JS164" s="14"/>
      <c r="JT164" s="14"/>
      <c r="JU164" s="14"/>
      <c r="JV164" s="14"/>
      <c r="JW164" s="14"/>
      <c r="JX164" s="14"/>
      <c r="JY164" s="14"/>
      <c r="JZ164" s="14"/>
      <c r="KA164" s="14"/>
      <c r="KB164" s="14"/>
      <c r="KC164" s="14"/>
      <c r="KD164" s="14"/>
      <c r="KE164" s="14"/>
      <c r="KF164" s="14"/>
      <c r="KG164" s="14"/>
      <c r="KH164" s="14"/>
      <c r="KI164" s="14"/>
      <c r="KJ164" s="14"/>
      <c r="KK164" s="14"/>
      <c r="KL164" s="14"/>
      <c r="KM164" s="14"/>
      <c r="KN164" s="14"/>
      <c r="KO164" s="14"/>
      <c r="KP164" s="14"/>
      <c r="KQ164" s="14"/>
      <c r="KR164" s="14"/>
      <c r="KS164" s="14"/>
      <c r="KT164" s="14"/>
      <c r="KU164" s="14"/>
      <c r="KV164" s="14"/>
      <c r="KW164" s="14"/>
      <c r="KX164" s="14"/>
      <c r="KY164" s="14"/>
      <c r="KZ164" s="14"/>
      <c r="LA164" s="14"/>
      <c r="LB164" s="14"/>
    </row>
    <row r="165" spans="7:314" s="9" customFormat="1">
      <c r="G165" s="16"/>
      <c r="H165" s="16"/>
      <c r="O165" s="46"/>
      <c r="P165" s="42"/>
      <c r="Q165" s="42"/>
      <c r="R165" s="50"/>
      <c r="S165" s="42"/>
      <c r="T165" s="42"/>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14"/>
      <c r="GL165" s="14"/>
      <c r="GM165" s="14"/>
      <c r="GN165" s="14"/>
      <c r="GO165" s="14"/>
      <c r="GP165" s="14"/>
      <c r="GQ165" s="14"/>
      <c r="GR165" s="14"/>
      <c r="GS165" s="14"/>
      <c r="GT165" s="14"/>
      <c r="GU165" s="14"/>
      <c r="GV165" s="14"/>
      <c r="GW165" s="14"/>
      <c r="GX165" s="14"/>
      <c r="GY165" s="14"/>
      <c r="GZ165" s="14"/>
      <c r="HA165" s="14"/>
      <c r="HB165" s="14"/>
      <c r="HC165" s="14"/>
      <c r="HD165" s="14"/>
      <c r="HE165" s="14"/>
      <c r="HF165" s="14"/>
      <c r="HG165" s="14"/>
      <c r="HH165" s="14"/>
      <c r="HI165" s="14"/>
      <c r="HJ165" s="14"/>
      <c r="HK165" s="14"/>
      <c r="HL165" s="14"/>
      <c r="HM165" s="14"/>
      <c r="HN165" s="14"/>
      <c r="HO165" s="14"/>
      <c r="HP165" s="14"/>
      <c r="HQ165" s="14"/>
      <c r="HR165" s="14"/>
      <c r="HS165" s="14"/>
      <c r="HT165" s="14"/>
      <c r="HU165" s="14"/>
      <c r="HV165" s="14"/>
      <c r="HW165" s="14"/>
      <c r="HX165" s="14"/>
      <c r="HY165" s="14"/>
      <c r="HZ165" s="14"/>
      <c r="IA165" s="14"/>
      <c r="IB165" s="14"/>
      <c r="IC165" s="14"/>
      <c r="ID165" s="14"/>
      <c r="IE165" s="14"/>
      <c r="IF165" s="14"/>
      <c r="IG165" s="14"/>
      <c r="IH165" s="14"/>
      <c r="II165" s="14"/>
      <c r="IJ165" s="14"/>
      <c r="IK165" s="14"/>
      <c r="IL165" s="14"/>
      <c r="IM165" s="14"/>
      <c r="IN165" s="14"/>
      <c r="IO165" s="14"/>
      <c r="IP165" s="14"/>
      <c r="IQ165" s="14"/>
      <c r="IR165" s="14"/>
      <c r="IS165" s="14"/>
      <c r="IT165" s="14"/>
      <c r="IU165" s="14"/>
      <c r="IV165" s="14"/>
      <c r="IW165" s="14"/>
      <c r="IX165" s="14"/>
      <c r="IY165" s="14"/>
      <c r="IZ165" s="14"/>
      <c r="JA165" s="14"/>
      <c r="JB165" s="14"/>
      <c r="JC165" s="14"/>
      <c r="JD165" s="14"/>
      <c r="JE165" s="14"/>
      <c r="JF165" s="14"/>
      <c r="JG165" s="14"/>
      <c r="JH165" s="14"/>
      <c r="JI165" s="14"/>
      <c r="JJ165" s="14"/>
      <c r="JK165" s="14"/>
      <c r="JL165" s="14"/>
      <c r="JM165" s="14"/>
      <c r="JN165" s="14"/>
      <c r="JO165" s="14"/>
      <c r="JP165" s="14"/>
      <c r="JQ165" s="14"/>
      <c r="JR165" s="14"/>
      <c r="JS165" s="14"/>
      <c r="JT165" s="14"/>
      <c r="JU165" s="14"/>
      <c r="JV165" s="14"/>
      <c r="JW165" s="14"/>
      <c r="JX165" s="14"/>
      <c r="JY165" s="14"/>
      <c r="JZ165" s="14"/>
      <c r="KA165" s="14"/>
      <c r="KB165" s="14"/>
      <c r="KC165" s="14"/>
      <c r="KD165" s="14"/>
      <c r="KE165" s="14"/>
      <c r="KF165" s="14"/>
      <c r="KG165" s="14"/>
      <c r="KH165" s="14"/>
      <c r="KI165" s="14"/>
      <c r="KJ165" s="14"/>
      <c r="KK165" s="14"/>
      <c r="KL165" s="14"/>
      <c r="KM165" s="14"/>
      <c r="KN165" s="14"/>
      <c r="KO165" s="14"/>
      <c r="KP165" s="14"/>
      <c r="KQ165" s="14"/>
      <c r="KR165" s="14"/>
      <c r="KS165" s="14"/>
      <c r="KT165" s="14"/>
      <c r="KU165" s="14"/>
      <c r="KV165" s="14"/>
      <c r="KW165" s="14"/>
      <c r="KX165" s="14"/>
      <c r="KY165" s="14"/>
      <c r="KZ165" s="14"/>
      <c r="LA165" s="14"/>
      <c r="LB165" s="14"/>
    </row>
    <row r="166" spans="7:314" s="9" customFormat="1">
      <c r="G166" s="16"/>
      <c r="H166" s="16"/>
      <c r="O166" s="46"/>
      <c r="P166" s="42"/>
      <c r="Q166" s="42"/>
      <c r="R166" s="50"/>
      <c r="S166" s="42"/>
      <c r="T166" s="42"/>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c r="FW166" s="14"/>
      <c r="FX166" s="14"/>
      <c r="FY166" s="14"/>
      <c r="FZ166" s="14"/>
      <c r="GA166" s="14"/>
      <c r="GB166" s="14"/>
      <c r="GC166" s="14"/>
      <c r="GD166" s="14"/>
      <c r="GE166" s="14"/>
      <c r="GF166" s="14"/>
      <c r="GG166" s="14"/>
      <c r="GH166" s="14"/>
      <c r="GI166" s="14"/>
      <c r="GJ166" s="14"/>
      <c r="GK166" s="14"/>
      <c r="GL166" s="14"/>
      <c r="GM166" s="14"/>
      <c r="GN166" s="14"/>
      <c r="GO166" s="14"/>
      <c r="GP166" s="14"/>
      <c r="GQ166" s="14"/>
      <c r="GR166" s="14"/>
      <c r="GS166" s="14"/>
      <c r="GT166" s="14"/>
      <c r="GU166" s="14"/>
      <c r="GV166" s="14"/>
      <c r="GW166" s="14"/>
      <c r="GX166" s="14"/>
      <c r="GY166" s="14"/>
      <c r="GZ166" s="14"/>
      <c r="HA166" s="14"/>
      <c r="HB166" s="14"/>
      <c r="HC166" s="14"/>
      <c r="HD166" s="14"/>
      <c r="HE166" s="14"/>
      <c r="HF166" s="14"/>
      <c r="HG166" s="14"/>
      <c r="HH166" s="14"/>
      <c r="HI166" s="14"/>
      <c r="HJ166" s="14"/>
      <c r="HK166" s="14"/>
      <c r="HL166" s="14"/>
      <c r="HM166" s="14"/>
      <c r="HN166" s="14"/>
      <c r="HO166" s="14"/>
      <c r="HP166" s="14"/>
      <c r="HQ166" s="14"/>
      <c r="HR166" s="14"/>
      <c r="HS166" s="14"/>
      <c r="HT166" s="14"/>
      <c r="HU166" s="14"/>
      <c r="HV166" s="14"/>
      <c r="HW166" s="14"/>
      <c r="HX166" s="14"/>
      <c r="HY166" s="14"/>
      <c r="HZ166" s="14"/>
      <c r="IA166" s="14"/>
      <c r="IB166" s="14"/>
      <c r="IC166" s="14"/>
      <c r="ID166" s="14"/>
      <c r="IE166" s="14"/>
      <c r="IF166" s="14"/>
      <c r="IG166" s="14"/>
      <c r="IH166" s="14"/>
      <c r="II166" s="14"/>
      <c r="IJ166" s="14"/>
      <c r="IK166" s="14"/>
      <c r="IL166" s="14"/>
      <c r="IM166" s="14"/>
      <c r="IN166" s="14"/>
      <c r="IO166" s="14"/>
      <c r="IP166" s="14"/>
      <c r="IQ166" s="14"/>
      <c r="IR166" s="14"/>
      <c r="IS166" s="14"/>
      <c r="IT166" s="14"/>
      <c r="IU166" s="14"/>
      <c r="IV166" s="14"/>
      <c r="IW166" s="14"/>
      <c r="IX166" s="14"/>
      <c r="IY166" s="14"/>
      <c r="IZ166" s="14"/>
      <c r="JA166" s="14"/>
      <c r="JB166" s="14"/>
      <c r="JC166" s="14"/>
      <c r="JD166" s="14"/>
      <c r="JE166" s="14"/>
      <c r="JF166" s="14"/>
      <c r="JG166" s="14"/>
      <c r="JH166" s="14"/>
      <c r="JI166" s="14"/>
      <c r="JJ166" s="14"/>
      <c r="JK166" s="14"/>
      <c r="JL166" s="14"/>
      <c r="JM166" s="14"/>
      <c r="JN166" s="14"/>
      <c r="JO166" s="14"/>
      <c r="JP166" s="14"/>
      <c r="JQ166" s="14"/>
      <c r="JR166" s="14"/>
      <c r="JS166" s="14"/>
      <c r="JT166" s="14"/>
      <c r="JU166" s="14"/>
      <c r="JV166" s="14"/>
      <c r="JW166" s="14"/>
      <c r="JX166" s="14"/>
      <c r="JY166" s="14"/>
      <c r="JZ166" s="14"/>
      <c r="KA166" s="14"/>
      <c r="KB166" s="14"/>
      <c r="KC166" s="14"/>
      <c r="KD166" s="14"/>
      <c r="KE166" s="14"/>
      <c r="KF166" s="14"/>
      <c r="KG166" s="14"/>
      <c r="KH166" s="14"/>
      <c r="KI166" s="14"/>
      <c r="KJ166" s="14"/>
      <c r="KK166" s="14"/>
      <c r="KL166" s="14"/>
      <c r="KM166" s="14"/>
      <c r="KN166" s="14"/>
      <c r="KO166" s="14"/>
      <c r="KP166" s="14"/>
      <c r="KQ166" s="14"/>
      <c r="KR166" s="14"/>
      <c r="KS166" s="14"/>
      <c r="KT166" s="14"/>
      <c r="KU166" s="14"/>
      <c r="KV166" s="14"/>
      <c r="KW166" s="14"/>
      <c r="KX166" s="14"/>
      <c r="KY166" s="14"/>
      <c r="KZ166" s="14"/>
      <c r="LA166" s="14"/>
      <c r="LB166" s="14"/>
    </row>
    <row r="167" spans="7:314" s="9" customFormat="1">
      <c r="G167" s="16"/>
      <c r="H167" s="16"/>
      <c r="O167" s="46"/>
      <c r="P167" s="42"/>
      <c r="Q167" s="42"/>
      <c r="R167" s="50"/>
      <c r="S167" s="42"/>
      <c r="T167" s="42"/>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c r="FW167" s="14"/>
      <c r="FX167" s="14"/>
      <c r="FY167" s="14"/>
      <c r="FZ167" s="14"/>
      <c r="GA167" s="14"/>
      <c r="GB167" s="14"/>
      <c r="GC167" s="14"/>
      <c r="GD167" s="14"/>
      <c r="GE167" s="14"/>
      <c r="GF167" s="14"/>
      <c r="GG167" s="14"/>
      <c r="GH167" s="14"/>
      <c r="GI167" s="14"/>
      <c r="GJ167" s="14"/>
      <c r="GK167" s="14"/>
      <c r="GL167" s="14"/>
      <c r="GM167" s="14"/>
      <c r="GN167" s="14"/>
      <c r="GO167" s="14"/>
      <c r="GP167" s="14"/>
      <c r="GQ167" s="14"/>
      <c r="GR167" s="14"/>
      <c r="GS167" s="14"/>
      <c r="GT167" s="14"/>
      <c r="GU167" s="14"/>
      <c r="GV167" s="14"/>
      <c r="GW167" s="14"/>
      <c r="GX167" s="14"/>
      <c r="GY167" s="14"/>
      <c r="GZ167" s="14"/>
      <c r="HA167" s="14"/>
      <c r="HB167" s="14"/>
      <c r="HC167" s="14"/>
      <c r="HD167" s="14"/>
      <c r="HE167" s="14"/>
      <c r="HF167" s="14"/>
      <c r="HG167" s="14"/>
      <c r="HH167" s="14"/>
      <c r="HI167" s="14"/>
      <c r="HJ167" s="14"/>
      <c r="HK167" s="14"/>
      <c r="HL167" s="14"/>
      <c r="HM167" s="14"/>
      <c r="HN167" s="14"/>
      <c r="HO167" s="14"/>
      <c r="HP167" s="14"/>
      <c r="HQ167" s="14"/>
      <c r="HR167" s="14"/>
      <c r="HS167" s="14"/>
      <c r="HT167" s="14"/>
      <c r="HU167" s="14"/>
      <c r="HV167" s="14"/>
      <c r="HW167" s="14"/>
      <c r="HX167" s="14"/>
      <c r="HY167" s="14"/>
      <c r="HZ167" s="14"/>
      <c r="IA167" s="14"/>
      <c r="IB167" s="14"/>
      <c r="IC167" s="14"/>
      <c r="ID167" s="14"/>
      <c r="IE167" s="14"/>
      <c r="IF167" s="14"/>
      <c r="IG167" s="14"/>
      <c r="IH167" s="14"/>
      <c r="II167" s="14"/>
      <c r="IJ167" s="14"/>
      <c r="IK167" s="14"/>
      <c r="IL167" s="14"/>
      <c r="IM167" s="14"/>
      <c r="IN167" s="14"/>
      <c r="IO167" s="14"/>
      <c r="IP167" s="14"/>
      <c r="IQ167" s="14"/>
      <c r="IR167" s="14"/>
      <c r="IS167" s="14"/>
      <c r="IT167" s="14"/>
      <c r="IU167" s="14"/>
      <c r="IV167" s="14"/>
      <c r="IW167" s="14"/>
      <c r="IX167" s="14"/>
      <c r="IY167" s="14"/>
      <c r="IZ167" s="14"/>
      <c r="JA167" s="14"/>
      <c r="JB167" s="14"/>
      <c r="JC167" s="14"/>
      <c r="JD167" s="14"/>
      <c r="JE167" s="14"/>
      <c r="JF167" s="14"/>
      <c r="JG167" s="14"/>
      <c r="JH167" s="14"/>
      <c r="JI167" s="14"/>
      <c r="JJ167" s="14"/>
      <c r="JK167" s="14"/>
      <c r="JL167" s="14"/>
      <c r="JM167" s="14"/>
      <c r="JN167" s="14"/>
      <c r="JO167" s="14"/>
      <c r="JP167" s="14"/>
      <c r="JQ167" s="14"/>
      <c r="JR167" s="14"/>
      <c r="JS167" s="14"/>
      <c r="JT167" s="14"/>
      <c r="JU167" s="14"/>
      <c r="JV167" s="14"/>
      <c r="JW167" s="14"/>
      <c r="JX167" s="14"/>
      <c r="JY167" s="14"/>
      <c r="JZ167" s="14"/>
      <c r="KA167" s="14"/>
      <c r="KB167" s="14"/>
      <c r="KC167" s="14"/>
      <c r="KD167" s="14"/>
      <c r="KE167" s="14"/>
      <c r="KF167" s="14"/>
      <c r="KG167" s="14"/>
      <c r="KH167" s="14"/>
      <c r="KI167" s="14"/>
      <c r="KJ167" s="14"/>
      <c r="KK167" s="14"/>
      <c r="KL167" s="14"/>
      <c r="KM167" s="14"/>
      <c r="KN167" s="14"/>
      <c r="KO167" s="14"/>
      <c r="KP167" s="14"/>
      <c r="KQ167" s="14"/>
      <c r="KR167" s="14"/>
      <c r="KS167" s="14"/>
      <c r="KT167" s="14"/>
      <c r="KU167" s="14"/>
      <c r="KV167" s="14"/>
      <c r="KW167" s="14"/>
      <c r="KX167" s="14"/>
      <c r="KY167" s="14"/>
      <c r="KZ167" s="14"/>
      <c r="LA167" s="14"/>
      <c r="LB167" s="14"/>
    </row>
    <row r="168" spans="7:314" s="9" customFormat="1">
      <c r="G168" s="16"/>
      <c r="H168" s="16"/>
      <c r="O168" s="46"/>
      <c r="P168" s="42"/>
      <c r="Q168" s="42"/>
      <c r="R168" s="50"/>
      <c r="S168" s="42"/>
      <c r="T168" s="42"/>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c r="FW168" s="14"/>
      <c r="FX168" s="14"/>
      <c r="FY168" s="14"/>
      <c r="FZ168" s="14"/>
      <c r="GA168" s="14"/>
      <c r="GB168" s="14"/>
      <c r="GC168" s="14"/>
      <c r="GD168" s="14"/>
      <c r="GE168" s="14"/>
      <c r="GF168" s="14"/>
      <c r="GG168" s="14"/>
      <c r="GH168" s="14"/>
      <c r="GI168" s="14"/>
      <c r="GJ168" s="14"/>
      <c r="GK168" s="14"/>
      <c r="GL168" s="14"/>
      <c r="GM168" s="14"/>
      <c r="GN168" s="14"/>
      <c r="GO168" s="14"/>
      <c r="GP168" s="14"/>
      <c r="GQ168" s="14"/>
      <c r="GR168" s="14"/>
      <c r="GS168" s="14"/>
      <c r="GT168" s="14"/>
      <c r="GU168" s="14"/>
      <c r="GV168" s="14"/>
      <c r="GW168" s="14"/>
      <c r="GX168" s="14"/>
      <c r="GY168" s="14"/>
      <c r="GZ168" s="14"/>
      <c r="HA168" s="14"/>
      <c r="HB168" s="14"/>
      <c r="HC168" s="14"/>
      <c r="HD168" s="14"/>
      <c r="HE168" s="14"/>
      <c r="HF168" s="14"/>
      <c r="HG168" s="14"/>
      <c r="HH168" s="14"/>
      <c r="HI168" s="14"/>
      <c r="HJ168" s="14"/>
      <c r="HK168" s="14"/>
      <c r="HL168" s="14"/>
      <c r="HM168" s="14"/>
      <c r="HN168" s="14"/>
      <c r="HO168" s="14"/>
      <c r="HP168" s="14"/>
      <c r="HQ168" s="14"/>
      <c r="HR168" s="14"/>
      <c r="HS168" s="14"/>
      <c r="HT168" s="14"/>
      <c r="HU168" s="14"/>
      <c r="HV168" s="14"/>
      <c r="HW168" s="14"/>
      <c r="HX168" s="14"/>
      <c r="HY168" s="14"/>
      <c r="HZ168" s="14"/>
      <c r="IA168" s="14"/>
      <c r="IB168" s="14"/>
      <c r="IC168" s="14"/>
      <c r="ID168" s="14"/>
      <c r="IE168" s="14"/>
      <c r="IF168" s="14"/>
      <c r="IG168" s="14"/>
      <c r="IH168" s="14"/>
      <c r="II168" s="14"/>
      <c r="IJ168" s="14"/>
      <c r="IK168" s="14"/>
      <c r="IL168" s="14"/>
      <c r="IM168" s="14"/>
      <c r="IN168" s="14"/>
      <c r="IO168" s="14"/>
      <c r="IP168" s="14"/>
      <c r="IQ168" s="14"/>
      <c r="IR168" s="14"/>
      <c r="IS168" s="14"/>
      <c r="IT168" s="14"/>
      <c r="IU168" s="14"/>
      <c r="IV168" s="14"/>
      <c r="IW168" s="14"/>
      <c r="IX168" s="14"/>
      <c r="IY168" s="14"/>
      <c r="IZ168" s="14"/>
      <c r="JA168" s="14"/>
      <c r="JB168" s="14"/>
      <c r="JC168" s="14"/>
      <c r="JD168" s="14"/>
      <c r="JE168" s="14"/>
      <c r="JF168" s="14"/>
      <c r="JG168" s="14"/>
      <c r="JH168" s="14"/>
      <c r="JI168" s="14"/>
      <c r="JJ168" s="14"/>
      <c r="JK168" s="14"/>
      <c r="JL168" s="14"/>
      <c r="JM168" s="14"/>
      <c r="JN168" s="14"/>
      <c r="JO168" s="14"/>
      <c r="JP168" s="14"/>
      <c r="JQ168" s="14"/>
      <c r="JR168" s="14"/>
      <c r="JS168" s="14"/>
      <c r="JT168" s="14"/>
      <c r="JU168" s="14"/>
      <c r="JV168" s="14"/>
      <c r="JW168" s="14"/>
      <c r="JX168" s="14"/>
      <c r="JY168" s="14"/>
      <c r="JZ168" s="14"/>
      <c r="KA168" s="14"/>
      <c r="KB168" s="14"/>
      <c r="KC168" s="14"/>
      <c r="KD168" s="14"/>
      <c r="KE168" s="14"/>
      <c r="KF168" s="14"/>
      <c r="KG168" s="14"/>
      <c r="KH168" s="14"/>
      <c r="KI168" s="14"/>
      <c r="KJ168" s="14"/>
      <c r="KK168" s="14"/>
      <c r="KL168" s="14"/>
      <c r="KM168" s="14"/>
      <c r="KN168" s="14"/>
      <c r="KO168" s="14"/>
      <c r="KP168" s="14"/>
      <c r="KQ168" s="14"/>
      <c r="KR168" s="14"/>
      <c r="KS168" s="14"/>
      <c r="KT168" s="14"/>
      <c r="KU168" s="14"/>
      <c r="KV168" s="14"/>
      <c r="KW168" s="14"/>
      <c r="KX168" s="14"/>
      <c r="KY168" s="14"/>
      <c r="KZ168" s="14"/>
      <c r="LA168" s="14"/>
      <c r="LB168" s="14"/>
    </row>
    <row r="169" spans="7:314" s="9" customFormat="1">
      <c r="G169" s="16"/>
      <c r="H169" s="16"/>
      <c r="O169" s="46"/>
      <c r="P169" s="42"/>
      <c r="Q169" s="42"/>
      <c r="R169" s="50"/>
      <c r="S169" s="42"/>
      <c r="T169" s="42"/>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c r="FW169" s="14"/>
      <c r="FX169" s="14"/>
      <c r="FY169" s="14"/>
      <c r="FZ169" s="14"/>
      <c r="GA169" s="14"/>
      <c r="GB169" s="14"/>
      <c r="GC169" s="14"/>
      <c r="GD169" s="14"/>
      <c r="GE169" s="14"/>
      <c r="GF169" s="14"/>
      <c r="GG169" s="14"/>
      <c r="GH169" s="14"/>
      <c r="GI169" s="14"/>
      <c r="GJ169" s="14"/>
      <c r="GK169" s="14"/>
      <c r="GL169" s="14"/>
      <c r="GM169" s="14"/>
      <c r="GN169" s="14"/>
      <c r="GO169" s="14"/>
      <c r="GP169" s="14"/>
      <c r="GQ169" s="14"/>
      <c r="GR169" s="14"/>
      <c r="GS169" s="14"/>
      <c r="GT169" s="14"/>
      <c r="GU169" s="14"/>
      <c r="GV169" s="14"/>
      <c r="GW169" s="14"/>
      <c r="GX169" s="14"/>
      <c r="GY169" s="14"/>
      <c r="GZ169" s="14"/>
      <c r="HA169" s="14"/>
      <c r="HB169" s="14"/>
      <c r="HC169" s="14"/>
      <c r="HD169" s="14"/>
      <c r="HE169" s="14"/>
      <c r="HF169" s="14"/>
      <c r="HG169" s="14"/>
      <c r="HH169" s="14"/>
      <c r="HI169" s="14"/>
      <c r="HJ169" s="14"/>
      <c r="HK169" s="14"/>
      <c r="HL169" s="14"/>
      <c r="HM169" s="14"/>
      <c r="HN169" s="14"/>
      <c r="HO169" s="14"/>
      <c r="HP169" s="14"/>
      <c r="HQ169" s="14"/>
      <c r="HR169" s="14"/>
      <c r="HS169" s="14"/>
      <c r="HT169" s="14"/>
      <c r="HU169" s="14"/>
      <c r="HV169" s="14"/>
      <c r="HW169" s="14"/>
      <c r="HX169" s="14"/>
      <c r="HY169" s="14"/>
      <c r="HZ169" s="14"/>
      <c r="IA169" s="14"/>
      <c r="IB169" s="14"/>
      <c r="IC169" s="14"/>
      <c r="ID169" s="14"/>
      <c r="IE169" s="14"/>
      <c r="IF169" s="14"/>
      <c r="IG169" s="14"/>
      <c r="IH169" s="14"/>
      <c r="II169" s="14"/>
      <c r="IJ169" s="14"/>
      <c r="IK169" s="14"/>
      <c r="IL169" s="14"/>
      <c r="IM169" s="14"/>
      <c r="IN169" s="14"/>
      <c r="IO169" s="14"/>
      <c r="IP169" s="14"/>
      <c r="IQ169" s="14"/>
      <c r="IR169" s="14"/>
      <c r="IS169" s="14"/>
      <c r="IT169" s="14"/>
      <c r="IU169" s="14"/>
      <c r="IV169" s="14"/>
      <c r="IW169" s="14"/>
      <c r="IX169" s="14"/>
      <c r="IY169" s="14"/>
      <c r="IZ169" s="14"/>
      <c r="JA169" s="14"/>
      <c r="JB169" s="14"/>
      <c r="JC169" s="14"/>
      <c r="JD169" s="14"/>
      <c r="JE169" s="14"/>
      <c r="JF169" s="14"/>
      <c r="JG169" s="14"/>
      <c r="JH169" s="14"/>
      <c r="JI169" s="14"/>
      <c r="JJ169" s="14"/>
      <c r="JK169" s="14"/>
      <c r="JL169" s="14"/>
      <c r="JM169" s="14"/>
      <c r="JN169" s="14"/>
      <c r="JO169" s="14"/>
      <c r="JP169" s="14"/>
      <c r="JQ169" s="14"/>
      <c r="JR169" s="14"/>
      <c r="JS169" s="14"/>
      <c r="JT169" s="14"/>
      <c r="JU169" s="14"/>
      <c r="JV169" s="14"/>
      <c r="JW169" s="14"/>
      <c r="JX169" s="14"/>
      <c r="JY169" s="14"/>
      <c r="JZ169" s="14"/>
      <c r="KA169" s="14"/>
      <c r="KB169" s="14"/>
      <c r="KC169" s="14"/>
      <c r="KD169" s="14"/>
      <c r="KE169" s="14"/>
      <c r="KF169" s="14"/>
      <c r="KG169" s="14"/>
      <c r="KH169" s="14"/>
      <c r="KI169" s="14"/>
      <c r="KJ169" s="14"/>
      <c r="KK169" s="14"/>
      <c r="KL169" s="14"/>
      <c r="KM169" s="14"/>
      <c r="KN169" s="14"/>
      <c r="KO169" s="14"/>
      <c r="KP169" s="14"/>
      <c r="KQ169" s="14"/>
      <c r="KR169" s="14"/>
      <c r="KS169" s="14"/>
      <c r="KT169" s="14"/>
      <c r="KU169" s="14"/>
      <c r="KV169" s="14"/>
      <c r="KW169" s="14"/>
      <c r="KX169" s="14"/>
      <c r="KY169" s="14"/>
      <c r="KZ169" s="14"/>
      <c r="LA169" s="14"/>
      <c r="LB169" s="14"/>
    </row>
    <row r="170" spans="7:314" s="9" customFormat="1">
      <c r="G170" s="16"/>
      <c r="H170" s="16"/>
      <c r="O170" s="46"/>
      <c r="P170" s="42"/>
      <c r="Q170" s="42"/>
      <c r="R170" s="50"/>
      <c r="S170" s="42"/>
      <c r="T170" s="42"/>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c r="FW170" s="14"/>
      <c r="FX170" s="14"/>
      <c r="FY170" s="14"/>
      <c r="FZ170" s="14"/>
      <c r="GA170" s="14"/>
      <c r="GB170" s="14"/>
      <c r="GC170" s="14"/>
      <c r="GD170" s="14"/>
      <c r="GE170" s="14"/>
      <c r="GF170" s="14"/>
      <c r="GG170" s="14"/>
      <c r="GH170" s="14"/>
      <c r="GI170" s="14"/>
      <c r="GJ170" s="14"/>
      <c r="GK170" s="14"/>
      <c r="GL170" s="14"/>
      <c r="GM170" s="14"/>
      <c r="GN170" s="14"/>
      <c r="GO170" s="14"/>
      <c r="GP170" s="14"/>
      <c r="GQ170" s="14"/>
      <c r="GR170" s="14"/>
      <c r="GS170" s="14"/>
      <c r="GT170" s="14"/>
      <c r="GU170" s="14"/>
      <c r="GV170" s="14"/>
      <c r="GW170" s="14"/>
      <c r="GX170" s="14"/>
      <c r="GY170" s="14"/>
      <c r="GZ170" s="14"/>
      <c r="HA170" s="14"/>
      <c r="HB170" s="14"/>
      <c r="HC170" s="14"/>
      <c r="HD170" s="14"/>
      <c r="HE170" s="14"/>
      <c r="HF170" s="14"/>
      <c r="HG170" s="14"/>
      <c r="HH170" s="14"/>
      <c r="HI170" s="14"/>
      <c r="HJ170" s="14"/>
      <c r="HK170" s="14"/>
      <c r="HL170" s="14"/>
      <c r="HM170" s="14"/>
      <c r="HN170" s="14"/>
      <c r="HO170" s="14"/>
      <c r="HP170" s="14"/>
      <c r="HQ170" s="14"/>
      <c r="HR170" s="14"/>
      <c r="HS170" s="14"/>
      <c r="HT170" s="14"/>
      <c r="HU170" s="14"/>
      <c r="HV170" s="14"/>
      <c r="HW170" s="14"/>
      <c r="HX170" s="14"/>
      <c r="HY170" s="14"/>
      <c r="HZ170" s="14"/>
      <c r="IA170" s="14"/>
      <c r="IB170" s="14"/>
      <c r="IC170" s="14"/>
      <c r="ID170" s="14"/>
      <c r="IE170" s="14"/>
      <c r="IF170" s="14"/>
      <c r="IG170" s="14"/>
      <c r="IH170" s="14"/>
      <c r="II170" s="14"/>
      <c r="IJ170" s="14"/>
      <c r="IK170" s="14"/>
      <c r="IL170" s="14"/>
      <c r="IM170" s="14"/>
      <c r="IN170" s="14"/>
      <c r="IO170" s="14"/>
      <c r="IP170" s="14"/>
      <c r="IQ170" s="14"/>
      <c r="IR170" s="14"/>
      <c r="IS170" s="14"/>
      <c r="IT170" s="14"/>
      <c r="IU170" s="14"/>
      <c r="IV170" s="14"/>
      <c r="IW170" s="14"/>
      <c r="IX170" s="14"/>
      <c r="IY170" s="14"/>
      <c r="IZ170" s="14"/>
      <c r="JA170" s="14"/>
      <c r="JB170" s="14"/>
      <c r="JC170" s="14"/>
      <c r="JD170" s="14"/>
      <c r="JE170" s="14"/>
      <c r="JF170" s="14"/>
      <c r="JG170" s="14"/>
      <c r="JH170" s="14"/>
      <c r="JI170" s="14"/>
      <c r="JJ170" s="14"/>
      <c r="JK170" s="14"/>
      <c r="JL170" s="14"/>
      <c r="JM170" s="14"/>
      <c r="JN170" s="14"/>
      <c r="JO170" s="14"/>
      <c r="JP170" s="14"/>
      <c r="JQ170" s="14"/>
      <c r="JR170" s="14"/>
      <c r="JS170" s="14"/>
      <c r="JT170" s="14"/>
      <c r="JU170" s="14"/>
      <c r="JV170" s="14"/>
      <c r="JW170" s="14"/>
      <c r="JX170" s="14"/>
      <c r="JY170" s="14"/>
      <c r="JZ170" s="14"/>
      <c r="KA170" s="14"/>
      <c r="KB170" s="14"/>
      <c r="KC170" s="14"/>
      <c r="KD170" s="14"/>
      <c r="KE170" s="14"/>
      <c r="KF170" s="14"/>
      <c r="KG170" s="14"/>
      <c r="KH170" s="14"/>
      <c r="KI170" s="14"/>
      <c r="KJ170" s="14"/>
      <c r="KK170" s="14"/>
      <c r="KL170" s="14"/>
      <c r="KM170" s="14"/>
      <c r="KN170" s="14"/>
      <c r="KO170" s="14"/>
      <c r="KP170" s="14"/>
      <c r="KQ170" s="14"/>
      <c r="KR170" s="14"/>
      <c r="KS170" s="14"/>
      <c r="KT170" s="14"/>
      <c r="KU170" s="14"/>
      <c r="KV170" s="14"/>
      <c r="KW170" s="14"/>
      <c r="KX170" s="14"/>
      <c r="KY170" s="14"/>
      <c r="KZ170" s="14"/>
      <c r="LA170" s="14"/>
      <c r="LB170" s="14"/>
    </row>
    <row r="171" spans="7:314" s="9" customFormat="1">
      <c r="G171" s="16"/>
      <c r="H171" s="16"/>
      <c r="O171" s="46"/>
      <c r="P171" s="42"/>
      <c r="Q171" s="42"/>
      <c r="R171" s="50"/>
      <c r="S171" s="42"/>
      <c r="T171" s="42"/>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c r="FW171" s="14"/>
      <c r="FX171" s="14"/>
      <c r="FY171" s="14"/>
      <c r="FZ171" s="14"/>
      <c r="GA171" s="14"/>
      <c r="GB171" s="14"/>
      <c r="GC171" s="14"/>
      <c r="GD171" s="14"/>
      <c r="GE171" s="14"/>
      <c r="GF171" s="14"/>
      <c r="GG171" s="14"/>
      <c r="GH171" s="14"/>
      <c r="GI171" s="14"/>
      <c r="GJ171" s="14"/>
      <c r="GK171" s="14"/>
      <c r="GL171" s="14"/>
      <c r="GM171" s="14"/>
      <c r="GN171" s="14"/>
      <c r="GO171" s="14"/>
      <c r="GP171" s="14"/>
      <c r="GQ171" s="14"/>
      <c r="GR171" s="14"/>
      <c r="GS171" s="14"/>
      <c r="GT171" s="14"/>
      <c r="GU171" s="14"/>
      <c r="GV171" s="14"/>
      <c r="GW171" s="14"/>
      <c r="GX171" s="14"/>
      <c r="GY171" s="14"/>
      <c r="GZ171" s="14"/>
      <c r="HA171" s="14"/>
      <c r="HB171" s="14"/>
      <c r="HC171" s="14"/>
      <c r="HD171" s="14"/>
      <c r="HE171" s="14"/>
      <c r="HF171" s="14"/>
      <c r="HG171" s="14"/>
      <c r="HH171" s="14"/>
      <c r="HI171" s="14"/>
      <c r="HJ171" s="14"/>
      <c r="HK171" s="14"/>
      <c r="HL171" s="14"/>
      <c r="HM171" s="14"/>
      <c r="HN171" s="14"/>
      <c r="HO171" s="14"/>
      <c r="HP171" s="14"/>
      <c r="HQ171" s="14"/>
      <c r="HR171" s="14"/>
      <c r="HS171" s="14"/>
      <c r="HT171" s="14"/>
      <c r="HU171" s="14"/>
      <c r="HV171" s="14"/>
      <c r="HW171" s="14"/>
      <c r="HX171" s="14"/>
      <c r="HY171" s="14"/>
      <c r="HZ171" s="14"/>
      <c r="IA171" s="14"/>
      <c r="IB171" s="14"/>
      <c r="IC171" s="14"/>
      <c r="ID171" s="14"/>
      <c r="IE171" s="14"/>
      <c r="IF171" s="14"/>
      <c r="IG171" s="14"/>
      <c r="IH171" s="14"/>
      <c r="II171" s="14"/>
      <c r="IJ171" s="14"/>
      <c r="IK171" s="14"/>
      <c r="IL171" s="14"/>
      <c r="IM171" s="14"/>
      <c r="IN171" s="14"/>
      <c r="IO171" s="14"/>
      <c r="IP171" s="14"/>
      <c r="IQ171" s="14"/>
      <c r="IR171" s="14"/>
      <c r="IS171" s="14"/>
      <c r="IT171" s="14"/>
      <c r="IU171" s="14"/>
      <c r="IV171" s="14"/>
      <c r="IW171" s="14"/>
      <c r="IX171" s="14"/>
      <c r="IY171" s="14"/>
      <c r="IZ171" s="14"/>
      <c r="JA171" s="14"/>
      <c r="JB171" s="14"/>
      <c r="JC171" s="14"/>
      <c r="JD171" s="14"/>
      <c r="JE171" s="14"/>
      <c r="JF171" s="14"/>
      <c r="JG171" s="14"/>
      <c r="JH171" s="14"/>
      <c r="JI171" s="14"/>
      <c r="JJ171" s="14"/>
      <c r="JK171" s="14"/>
      <c r="JL171" s="14"/>
      <c r="JM171" s="14"/>
      <c r="JN171" s="14"/>
      <c r="JO171" s="14"/>
      <c r="JP171" s="14"/>
      <c r="JQ171" s="14"/>
      <c r="JR171" s="14"/>
      <c r="JS171" s="14"/>
      <c r="JT171" s="14"/>
      <c r="JU171" s="14"/>
      <c r="JV171" s="14"/>
      <c r="JW171" s="14"/>
      <c r="JX171" s="14"/>
      <c r="JY171" s="14"/>
      <c r="JZ171" s="14"/>
      <c r="KA171" s="14"/>
      <c r="KB171" s="14"/>
      <c r="KC171" s="14"/>
      <c r="KD171" s="14"/>
      <c r="KE171" s="14"/>
      <c r="KF171" s="14"/>
      <c r="KG171" s="14"/>
      <c r="KH171" s="14"/>
      <c r="KI171" s="14"/>
      <c r="KJ171" s="14"/>
      <c r="KK171" s="14"/>
      <c r="KL171" s="14"/>
      <c r="KM171" s="14"/>
      <c r="KN171" s="14"/>
      <c r="KO171" s="14"/>
      <c r="KP171" s="14"/>
      <c r="KQ171" s="14"/>
      <c r="KR171" s="14"/>
      <c r="KS171" s="14"/>
      <c r="KT171" s="14"/>
      <c r="KU171" s="14"/>
      <c r="KV171" s="14"/>
      <c r="KW171" s="14"/>
      <c r="KX171" s="14"/>
      <c r="KY171" s="14"/>
      <c r="KZ171" s="14"/>
      <c r="LA171" s="14"/>
      <c r="LB171" s="14"/>
    </row>
    <row r="172" spans="7:314" s="9" customFormat="1">
      <c r="G172" s="16"/>
      <c r="H172" s="16"/>
      <c r="O172" s="46"/>
      <c r="P172" s="42"/>
      <c r="Q172" s="42"/>
      <c r="R172" s="50"/>
      <c r="S172" s="42"/>
      <c r="T172" s="42"/>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c r="FW172" s="14"/>
      <c r="FX172" s="14"/>
      <c r="FY172" s="14"/>
      <c r="FZ172" s="14"/>
      <c r="GA172" s="14"/>
      <c r="GB172" s="14"/>
      <c r="GC172" s="14"/>
      <c r="GD172" s="14"/>
      <c r="GE172" s="14"/>
      <c r="GF172" s="14"/>
      <c r="GG172" s="14"/>
      <c r="GH172" s="14"/>
      <c r="GI172" s="14"/>
      <c r="GJ172" s="14"/>
      <c r="GK172" s="14"/>
      <c r="GL172" s="14"/>
      <c r="GM172" s="14"/>
      <c r="GN172" s="14"/>
      <c r="GO172" s="14"/>
      <c r="GP172" s="14"/>
      <c r="GQ172" s="14"/>
      <c r="GR172" s="14"/>
      <c r="GS172" s="14"/>
      <c r="GT172" s="14"/>
      <c r="GU172" s="14"/>
      <c r="GV172" s="14"/>
      <c r="GW172" s="14"/>
      <c r="GX172" s="14"/>
      <c r="GY172" s="14"/>
      <c r="GZ172" s="14"/>
      <c r="HA172" s="14"/>
      <c r="HB172" s="14"/>
      <c r="HC172" s="14"/>
      <c r="HD172" s="14"/>
      <c r="HE172" s="14"/>
      <c r="HF172" s="14"/>
      <c r="HG172" s="14"/>
      <c r="HH172" s="14"/>
      <c r="HI172" s="14"/>
      <c r="HJ172" s="14"/>
      <c r="HK172" s="14"/>
      <c r="HL172" s="14"/>
      <c r="HM172" s="14"/>
      <c r="HN172" s="14"/>
      <c r="HO172" s="14"/>
      <c r="HP172" s="14"/>
      <c r="HQ172" s="14"/>
      <c r="HR172" s="14"/>
      <c r="HS172" s="14"/>
      <c r="HT172" s="14"/>
      <c r="HU172" s="14"/>
      <c r="HV172" s="14"/>
      <c r="HW172" s="14"/>
      <c r="HX172" s="14"/>
      <c r="HY172" s="14"/>
      <c r="HZ172" s="14"/>
      <c r="IA172" s="14"/>
      <c r="IB172" s="14"/>
      <c r="IC172" s="14"/>
      <c r="ID172" s="14"/>
      <c r="IE172" s="14"/>
      <c r="IF172" s="14"/>
      <c r="IG172" s="14"/>
      <c r="IH172" s="14"/>
      <c r="II172" s="14"/>
      <c r="IJ172" s="14"/>
      <c r="IK172" s="14"/>
      <c r="IL172" s="14"/>
      <c r="IM172" s="14"/>
      <c r="IN172" s="14"/>
      <c r="IO172" s="14"/>
      <c r="IP172" s="14"/>
      <c r="IQ172" s="14"/>
      <c r="IR172" s="14"/>
      <c r="IS172" s="14"/>
      <c r="IT172" s="14"/>
      <c r="IU172" s="14"/>
      <c r="IV172" s="14"/>
      <c r="IW172" s="14"/>
      <c r="IX172" s="14"/>
      <c r="IY172" s="14"/>
      <c r="IZ172" s="14"/>
      <c r="JA172" s="14"/>
      <c r="JB172" s="14"/>
      <c r="JC172" s="14"/>
      <c r="JD172" s="14"/>
      <c r="JE172" s="14"/>
      <c r="JF172" s="14"/>
      <c r="JG172" s="14"/>
      <c r="JH172" s="14"/>
      <c r="JI172" s="14"/>
      <c r="JJ172" s="14"/>
      <c r="JK172" s="14"/>
      <c r="JL172" s="14"/>
      <c r="JM172" s="14"/>
      <c r="JN172" s="14"/>
      <c r="JO172" s="14"/>
      <c r="JP172" s="14"/>
      <c r="JQ172" s="14"/>
      <c r="JR172" s="14"/>
      <c r="JS172" s="14"/>
      <c r="JT172" s="14"/>
      <c r="JU172" s="14"/>
      <c r="JV172" s="14"/>
      <c r="JW172" s="14"/>
      <c r="JX172" s="14"/>
      <c r="JY172" s="14"/>
      <c r="JZ172" s="14"/>
      <c r="KA172" s="14"/>
      <c r="KB172" s="14"/>
      <c r="KC172" s="14"/>
      <c r="KD172" s="14"/>
      <c r="KE172" s="14"/>
      <c r="KF172" s="14"/>
      <c r="KG172" s="14"/>
      <c r="KH172" s="14"/>
      <c r="KI172" s="14"/>
      <c r="KJ172" s="14"/>
      <c r="KK172" s="14"/>
      <c r="KL172" s="14"/>
      <c r="KM172" s="14"/>
      <c r="KN172" s="14"/>
      <c r="KO172" s="14"/>
      <c r="KP172" s="14"/>
      <c r="KQ172" s="14"/>
      <c r="KR172" s="14"/>
      <c r="KS172" s="14"/>
      <c r="KT172" s="14"/>
      <c r="KU172" s="14"/>
      <c r="KV172" s="14"/>
      <c r="KW172" s="14"/>
      <c r="KX172" s="14"/>
      <c r="KY172" s="14"/>
      <c r="KZ172" s="14"/>
      <c r="LA172" s="14"/>
      <c r="LB172" s="14"/>
    </row>
    <row r="173" spans="7:314" s="9" customFormat="1">
      <c r="G173" s="16"/>
      <c r="H173" s="16"/>
      <c r="O173" s="46"/>
      <c r="P173" s="42"/>
      <c r="Q173" s="42"/>
      <c r="R173" s="50"/>
      <c r="S173" s="42"/>
      <c r="T173" s="42"/>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c r="FW173" s="14"/>
      <c r="FX173" s="14"/>
      <c r="FY173" s="14"/>
      <c r="FZ173" s="14"/>
      <c r="GA173" s="14"/>
      <c r="GB173" s="14"/>
      <c r="GC173" s="14"/>
      <c r="GD173" s="14"/>
      <c r="GE173" s="14"/>
      <c r="GF173" s="14"/>
      <c r="GG173" s="14"/>
      <c r="GH173" s="14"/>
      <c r="GI173" s="14"/>
      <c r="GJ173" s="14"/>
      <c r="GK173" s="14"/>
      <c r="GL173" s="14"/>
      <c r="GM173" s="14"/>
      <c r="GN173" s="14"/>
      <c r="GO173" s="14"/>
      <c r="GP173" s="14"/>
      <c r="GQ173" s="14"/>
      <c r="GR173" s="14"/>
      <c r="GS173" s="14"/>
      <c r="GT173" s="14"/>
      <c r="GU173" s="14"/>
      <c r="GV173" s="14"/>
      <c r="GW173" s="14"/>
      <c r="GX173" s="14"/>
      <c r="GY173" s="14"/>
      <c r="GZ173" s="14"/>
      <c r="HA173" s="14"/>
      <c r="HB173" s="14"/>
      <c r="HC173" s="14"/>
      <c r="HD173" s="14"/>
      <c r="HE173" s="14"/>
      <c r="HF173" s="14"/>
      <c r="HG173" s="14"/>
      <c r="HH173" s="14"/>
      <c r="HI173" s="14"/>
      <c r="HJ173" s="14"/>
      <c r="HK173" s="14"/>
      <c r="HL173" s="14"/>
      <c r="HM173" s="14"/>
      <c r="HN173" s="14"/>
      <c r="HO173" s="14"/>
      <c r="HP173" s="14"/>
      <c r="HQ173" s="14"/>
      <c r="HR173" s="14"/>
      <c r="HS173" s="14"/>
      <c r="HT173" s="14"/>
      <c r="HU173" s="14"/>
      <c r="HV173" s="14"/>
      <c r="HW173" s="14"/>
      <c r="HX173" s="14"/>
      <c r="HY173" s="14"/>
      <c r="HZ173" s="14"/>
      <c r="IA173" s="14"/>
      <c r="IB173" s="14"/>
      <c r="IC173" s="14"/>
      <c r="ID173" s="14"/>
      <c r="IE173" s="14"/>
      <c r="IF173" s="14"/>
      <c r="IG173" s="14"/>
      <c r="IH173" s="14"/>
      <c r="II173" s="14"/>
      <c r="IJ173" s="14"/>
      <c r="IK173" s="14"/>
      <c r="IL173" s="14"/>
      <c r="IM173" s="14"/>
      <c r="IN173" s="14"/>
      <c r="IO173" s="14"/>
      <c r="IP173" s="14"/>
      <c r="IQ173" s="14"/>
      <c r="IR173" s="14"/>
      <c r="IS173" s="14"/>
      <c r="IT173" s="14"/>
      <c r="IU173" s="14"/>
      <c r="IV173" s="14"/>
      <c r="IW173" s="14"/>
      <c r="IX173" s="14"/>
      <c r="IY173" s="14"/>
      <c r="IZ173" s="14"/>
      <c r="JA173" s="14"/>
      <c r="JB173" s="14"/>
      <c r="JC173" s="14"/>
      <c r="JD173" s="14"/>
      <c r="JE173" s="14"/>
      <c r="JF173" s="14"/>
      <c r="JG173" s="14"/>
      <c r="JH173" s="14"/>
      <c r="JI173" s="14"/>
      <c r="JJ173" s="14"/>
      <c r="JK173" s="14"/>
      <c r="JL173" s="14"/>
      <c r="JM173" s="14"/>
      <c r="JN173" s="14"/>
      <c r="JO173" s="14"/>
      <c r="JP173" s="14"/>
      <c r="JQ173" s="14"/>
      <c r="JR173" s="14"/>
      <c r="JS173" s="14"/>
      <c r="JT173" s="14"/>
      <c r="JU173" s="14"/>
      <c r="JV173" s="14"/>
      <c r="JW173" s="14"/>
      <c r="JX173" s="14"/>
      <c r="JY173" s="14"/>
      <c r="JZ173" s="14"/>
      <c r="KA173" s="14"/>
      <c r="KB173" s="14"/>
      <c r="KC173" s="14"/>
      <c r="KD173" s="14"/>
      <c r="KE173" s="14"/>
      <c r="KF173" s="14"/>
      <c r="KG173" s="14"/>
      <c r="KH173" s="14"/>
      <c r="KI173" s="14"/>
      <c r="KJ173" s="14"/>
      <c r="KK173" s="14"/>
      <c r="KL173" s="14"/>
      <c r="KM173" s="14"/>
      <c r="KN173" s="14"/>
      <c r="KO173" s="14"/>
      <c r="KP173" s="14"/>
      <c r="KQ173" s="14"/>
      <c r="KR173" s="14"/>
      <c r="KS173" s="14"/>
      <c r="KT173" s="14"/>
      <c r="KU173" s="14"/>
      <c r="KV173" s="14"/>
      <c r="KW173" s="14"/>
      <c r="KX173" s="14"/>
      <c r="KY173" s="14"/>
      <c r="KZ173" s="14"/>
      <c r="LA173" s="14"/>
      <c r="LB173" s="14"/>
    </row>
    <row r="174" spans="7:314" s="9" customFormat="1">
      <c r="G174" s="16"/>
      <c r="H174" s="16"/>
      <c r="O174" s="46"/>
      <c r="P174" s="42"/>
      <c r="Q174" s="42"/>
      <c r="R174" s="50"/>
      <c r="S174" s="42"/>
      <c r="T174" s="42"/>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c r="FW174" s="14"/>
      <c r="FX174" s="14"/>
      <c r="FY174" s="14"/>
      <c r="FZ174" s="14"/>
      <c r="GA174" s="14"/>
      <c r="GB174" s="14"/>
      <c r="GC174" s="14"/>
      <c r="GD174" s="14"/>
      <c r="GE174" s="14"/>
      <c r="GF174" s="14"/>
      <c r="GG174" s="14"/>
      <c r="GH174" s="14"/>
      <c r="GI174" s="14"/>
      <c r="GJ174" s="14"/>
      <c r="GK174" s="14"/>
      <c r="GL174" s="14"/>
      <c r="GM174" s="14"/>
      <c r="GN174" s="14"/>
      <c r="GO174" s="14"/>
      <c r="GP174" s="14"/>
      <c r="GQ174" s="14"/>
      <c r="GR174" s="14"/>
      <c r="GS174" s="14"/>
      <c r="GT174" s="14"/>
      <c r="GU174" s="14"/>
      <c r="GV174" s="14"/>
      <c r="GW174" s="14"/>
      <c r="GX174" s="14"/>
      <c r="GY174" s="14"/>
      <c r="GZ174" s="14"/>
      <c r="HA174" s="14"/>
      <c r="HB174" s="14"/>
      <c r="HC174" s="14"/>
      <c r="HD174" s="14"/>
      <c r="HE174" s="14"/>
      <c r="HF174" s="14"/>
      <c r="HG174" s="14"/>
      <c r="HH174" s="14"/>
      <c r="HI174" s="14"/>
      <c r="HJ174" s="14"/>
      <c r="HK174" s="14"/>
      <c r="HL174" s="14"/>
      <c r="HM174" s="14"/>
      <c r="HN174" s="14"/>
      <c r="HO174" s="14"/>
      <c r="HP174" s="14"/>
      <c r="HQ174" s="14"/>
      <c r="HR174" s="14"/>
      <c r="HS174" s="14"/>
      <c r="HT174" s="14"/>
      <c r="HU174" s="14"/>
      <c r="HV174" s="14"/>
      <c r="HW174" s="14"/>
      <c r="HX174" s="14"/>
      <c r="HY174" s="14"/>
      <c r="HZ174" s="14"/>
      <c r="IA174" s="14"/>
      <c r="IB174" s="14"/>
      <c r="IC174" s="14"/>
      <c r="ID174" s="14"/>
      <c r="IE174" s="14"/>
      <c r="IF174" s="14"/>
      <c r="IG174" s="14"/>
      <c r="IH174" s="14"/>
      <c r="II174" s="14"/>
      <c r="IJ174" s="14"/>
      <c r="IK174" s="14"/>
      <c r="IL174" s="14"/>
      <c r="IM174" s="14"/>
      <c r="IN174" s="14"/>
      <c r="IO174" s="14"/>
      <c r="IP174" s="14"/>
      <c r="IQ174" s="14"/>
      <c r="IR174" s="14"/>
      <c r="IS174" s="14"/>
      <c r="IT174" s="14"/>
      <c r="IU174" s="14"/>
      <c r="IV174" s="14"/>
      <c r="IW174" s="14"/>
      <c r="IX174" s="14"/>
      <c r="IY174" s="14"/>
      <c r="IZ174" s="14"/>
      <c r="JA174" s="14"/>
      <c r="JB174" s="14"/>
      <c r="JC174" s="14"/>
      <c r="JD174" s="14"/>
      <c r="JE174" s="14"/>
      <c r="JF174" s="14"/>
      <c r="JG174" s="14"/>
      <c r="JH174" s="14"/>
      <c r="JI174" s="14"/>
      <c r="JJ174" s="14"/>
      <c r="JK174" s="14"/>
      <c r="JL174" s="14"/>
      <c r="JM174" s="14"/>
      <c r="JN174" s="14"/>
      <c r="JO174" s="14"/>
      <c r="JP174" s="14"/>
      <c r="JQ174" s="14"/>
      <c r="JR174" s="14"/>
      <c r="JS174" s="14"/>
      <c r="JT174" s="14"/>
      <c r="JU174" s="14"/>
      <c r="JV174" s="14"/>
      <c r="JW174" s="14"/>
      <c r="JX174" s="14"/>
      <c r="JY174" s="14"/>
      <c r="JZ174" s="14"/>
      <c r="KA174" s="14"/>
      <c r="KB174" s="14"/>
      <c r="KC174" s="14"/>
      <c r="KD174" s="14"/>
      <c r="KE174" s="14"/>
      <c r="KF174" s="14"/>
      <c r="KG174" s="14"/>
      <c r="KH174" s="14"/>
      <c r="KI174" s="14"/>
      <c r="KJ174" s="14"/>
      <c r="KK174" s="14"/>
      <c r="KL174" s="14"/>
      <c r="KM174" s="14"/>
      <c r="KN174" s="14"/>
      <c r="KO174" s="14"/>
      <c r="KP174" s="14"/>
      <c r="KQ174" s="14"/>
      <c r="KR174" s="14"/>
      <c r="KS174" s="14"/>
      <c r="KT174" s="14"/>
      <c r="KU174" s="14"/>
      <c r="KV174" s="14"/>
      <c r="KW174" s="14"/>
      <c r="KX174" s="14"/>
      <c r="KY174" s="14"/>
      <c r="KZ174" s="14"/>
      <c r="LA174" s="14"/>
      <c r="LB174" s="14"/>
    </row>
    <row r="175" spans="7:314" s="9" customFormat="1">
      <c r="G175" s="16"/>
      <c r="H175" s="16"/>
      <c r="O175" s="46"/>
      <c r="P175" s="42"/>
      <c r="Q175" s="42"/>
      <c r="R175" s="50"/>
      <c r="S175" s="42"/>
      <c r="T175" s="42"/>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c r="FR175" s="14"/>
      <c r="FS175" s="14"/>
      <c r="FT175" s="14"/>
      <c r="FU175" s="14"/>
      <c r="FV175" s="14"/>
      <c r="FW175" s="14"/>
      <c r="FX175" s="14"/>
      <c r="FY175" s="14"/>
      <c r="FZ175" s="14"/>
      <c r="GA175" s="14"/>
      <c r="GB175" s="14"/>
      <c r="GC175" s="14"/>
      <c r="GD175" s="14"/>
      <c r="GE175" s="14"/>
      <c r="GF175" s="14"/>
      <c r="GG175" s="14"/>
      <c r="GH175" s="14"/>
      <c r="GI175" s="14"/>
      <c r="GJ175" s="14"/>
      <c r="GK175" s="14"/>
      <c r="GL175" s="14"/>
      <c r="GM175" s="14"/>
      <c r="GN175" s="14"/>
      <c r="GO175" s="14"/>
      <c r="GP175" s="14"/>
      <c r="GQ175" s="14"/>
      <c r="GR175" s="14"/>
      <c r="GS175" s="14"/>
      <c r="GT175" s="14"/>
      <c r="GU175" s="14"/>
      <c r="GV175" s="14"/>
      <c r="GW175" s="14"/>
      <c r="GX175" s="14"/>
      <c r="GY175" s="14"/>
      <c r="GZ175" s="14"/>
      <c r="HA175" s="14"/>
      <c r="HB175" s="14"/>
      <c r="HC175" s="14"/>
      <c r="HD175" s="14"/>
      <c r="HE175" s="14"/>
      <c r="HF175" s="14"/>
      <c r="HG175" s="14"/>
      <c r="HH175" s="14"/>
      <c r="HI175" s="14"/>
      <c r="HJ175" s="14"/>
      <c r="HK175" s="14"/>
      <c r="HL175" s="14"/>
      <c r="HM175" s="14"/>
      <c r="HN175" s="14"/>
      <c r="HO175" s="14"/>
      <c r="HP175" s="14"/>
      <c r="HQ175" s="14"/>
      <c r="HR175" s="14"/>
      <c r="HS175" s="14"/>
      <c r="HT175" s="14"/>
      <c r="HU175" s="14"/>
      <c r="HV175" s="14"/>
      <c r="HW175" s="14"/>
      <c r="HX175" s="14"/>
      <c r="HY175" s="14"/>
      <c r="HZ175" s="14"/>
      <c r="IA175" s="14"/>
      <c r="IB175" s="14"/>
      <c r="IC175" s="14"/>
      <c r="ID175" s="14"/>
      <c r="IE175" s="14"/>
      <c r="IF175" s="14"/>
      <c r="IG175" s="14"/>
      <c r="IH175" s="14"/>
      <c r="II175" s="14"/>
      <c r="IJ175" s="14"/>
      <c r="IK175" s="14"/>
      <c r="IL175" s="14"/>
      <c r="IM175" s="14"/>
      <c r="IN175" s="14"/>
      <c r="IO175" s="14"/>
      <c r="IP175" s="14"/>
      <c r="IQ175" s="14"/>
      <c r="IR175" s="14"/>
      <c r="IS175" s="14"/>
      <c r="IT175" s="14"/>
      <c r="IU175" s="14"/>
      <c r="IV175" s="14"/>
      <c r="IW175" s="14"/>
      <c r="IX175" s="14"/>
      <c r="IY175" s="14"/>
      <c r="IZ175" s="14"/>
      <c r="JA175" s="14"/>
      <c r="JB175" s="14"/>
      <c r="JC175" s="14"/>
      <c r="JD175" s="14"/>
      <c r="JE175" s="14"/>
      <c r="JF175" s="14"/>
      <c r="JG175" s="14"/>
      <c r="JH175" s="14"/>
      <c r="JI175" s="14"/>
      <c r="JJ175" s="14"/>
      <c r="JK175" s="14"/>
      <c r="JL175" s="14"/>
      <c r="JM175" s="14"/>
      <c r="JN175" s="14"/>
      <c r="JO175" s="14"/>
      <c r="JP175" s="14"/>
      <c r="JQ175" s="14"/>
      <c r="JR175" s="14"/>
      <c r="JS175" s="14"/>
      <c r="JT175" s="14"/>
      <c r="JU175" s="14"/>
      <c r="JV175" s="14"/>
      <c r="JW175" s="14"/>
      <c r="JX175" s="14"/>
      <c r="JY175" s="14"/>
      <c r="JZ175" s="14"/>
      <c r="KA175" s="14"/>
      <c r="KB175" s="14"/>
      <c r="KC175" s="14"/>
      <c r="KD175" s="14"/>
      <c r="KE175" s="14"/>
      <c r="KF175" s="14"/>
      <c r="KG175" s="14"/>
      <c r="KH175" s="14"/>
      <c r="KI175" s="14"/>
      <c r="KJ175" s="14"/>
      <c r="KK175" s="14"/>
      <c r="KL175" s="14"/>
      <c r="KM175" s="14"/>
      <c r="KN175" s="14"/>
      <c r="KO175" s="14"/>
      <c r="KP175" s="14"/>
      <c r="KQ175" s="14"/>
      <c r="KR175" s="14"/>
      <c r="KS175" s="14"/>
      <c r="KT175" s="14"/>
      <c r="KU175" s="14"/>
      <c r="KV175" s="14"/>
      <c r="KW175" s="14"/>
      <c r="KX175" s="14"/>
      <c r="KY175" s="14"/>
      <c r="KZ175" s="14"/>
      <c r="LA175" s="14"/>
      <c r="LB175" s="14"/>
    </row>
    <row r="176" spans="7:314" s="9" customFormat="1">
      <c r="G176" s="16"/>
      <c r="H176" s="16"/>
      <c r="O176" s="46"/>
      <c r="P176" s="42"/>
      <c r="Q176" s="42"/>
      <c r="R176" s="50"/>
      <c r="S176" s="42"/>
      <c r="T176" s="42"/>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c r="DZ176" s="14"/>
      <c r="EA176" s="14"/>
      <c r="EB176" s="14"/>
      <c r="EC176" s="14"/>
      <c r="ED176" s="14"/>
      <c r="EE176" s="14"/>
      <c r="EF176" s="14"/>
      <c r="EG176" s="14"/>
      <c r="EH176" s="14"/>
      <c r="EI176" s="14"/>
      <c r="EJ176" s="14"/>
      <c r="EK176" s="14"/>
      <c r="EL176" s="14"/>
      <c r="EM176" s="14"/>
      <c r="EN176" s="14"/>
      <c r="EO176" s="14"/>
      <c r="EP176" s="14"/>
      <c r="EQ176" s="14"/>
      <c r="ER176" s="14"/>
      <c r="ES176" s="14"/>
      <c r="ET176" s="14"/>
      <c r="EU176" s="14"/>
      <c r="EV176" s="14"/>
      <c r="EW176" s="14"/>
      <c r="EX176" s="14"/>
      <c r="EY176" s="14"/>
      <c r="EZ176" s="14"/>
      <c r="FA176" s="14"/>
      <c r="FB176" s="14"/>
      <c r="FC176" s="14"/>
      <c r="FD176" s="14"/>
      <c r="FE176" s="14"/>
      <c r="FF176" s="14"/>
      <c r="FG176" s="14"/>
      <c r="FH176" s="14"/>
      <c r="FI176" s="14"/>
      <c r="FJ176" s="14"/>
      <c r="FK176" s="14"/>
      <c r="FL176" s="14"/>
      <c r="FM176" s="14"/>
      <c r="FN176" s="14"/>
      <c r="FO176" s="14"/>
      <c r="FP176" s="14"/>
      <c r="FQ176" s="14"/>
      <c r="FR176" s="14"/>
      <c r="FS176" s="14"/>
      <c r="FT176" s="14"/>
      <c r="FU176" s="14"/>
      <c r="FV176" s="14"/>
      <c r="FW176" s="14"/>
      <c r="FX176" s="14"/>
      <c r="FY176" s="14"/>
      <c r="FZ176" s="14"/>
      <c r="GA176" s="14"/>
      <c r="GB176" s="14"/>
      <c r="GC176" s="14"/>
      <c r="GD176" s="14"/>
      <c r="GE176" s="14"/>
      <c r="GF176" s="14"/>
      <c r="GG176" s="14"/>
      <c r="GH176" s="14"/>
      <c r="GI176" s="14"/>
      <c r="GJ176" s="14"/>
      <c r="GK176" s="14"/>
      <c r="GL176" s="14"/>
      <c r="GM176" s="14"/>
      <c r="GN176" s="14"/>
      <c r="GO176" s="14"/>
      <c r="GP176" s="14"/>
      <c r="GQ176" s="14"/>
      <c r="GR176" s="14"/>
      <c r="GS176" s="14"/>
      <c r="GT176" s="14"/>
      <c r="GU176" s="14"/>
      <c r="GV176" s="14"/>
      <c r="GW176" s="14"/>
      <c r="GX176" s="14"/>
      <c r="GY176" s="14"/>
      <c r="GZ176" s="14"/>
      <c r="HA176" s="14"/>
      <c r="HB176" s="14"/>
      <c r="HC176" s="14"/>
      <c r="HD176" s="14"/>
      <c r="HE176" s="14"/>
      <c r="HF176" s="14"/>
      <c r="HG176" s="14"/>
      <c r="HH176" s="14"/>
      <c r="HI176" s="14"/>
      <c r="HJ176" s="14"/>
      <c r="HK176" s="14"/>
      <c r="HL176" s="14"/>
      <c r="HM176" s="14"/>
      <c r="HN176" s="14"/>
      <c r="HO176" s="14"/>
      <c r="HP176" s="14"/>
      <c r="HQ176" s="14"/>
      <c r="HR176" s="14"/>
      <c r="HS176" s="14"/>
      <c r="HT176" s="14"/>
      <c r="HU176" s="14"/>
      <c r="HV176" s="14"/>
      <c r="HW176" s="14"/>
      <c r="HX176" s="14"/>
      <c r="HY176" s="14"/>
      <c r="HZ176" s="14"/>
      <c r="IA176" s="14"/>
      <c r="IB176" s="14"/>
      <c r="IC176" s="14"/>
      <c r="ID176" s="14"/>
      <c r="IE176" s="14"/>
      <c r="IF176" s="14"/>
      <c r="IG176" s="14"/>
      <c r="IH176" s="14"/>
      <c r="II176" s="14"/>
      <c r="IJ176" s="14"/>
      <c r="IK176" s="14"/>
      <c r="IL176" s="14"/>
      <c r="IM176" s="14"/>
      <c r="IN176" s="14"/>
      <c r="IO176" s="14"/>
      <c r="IP176" s="14"/>
      <c r="IQ176" s="14"/>
      <c r="IR176" s="14"/>
      <c r="IS176" s="14"/>
      <c r="IT176" s="14"/>
      <c r="IU176" s="14"/>
      <c r="IV176" s="14"/>
      <c r="IW176" s="14"/>
      <c r="IX176" s="14"/>
      <c r="IY176" s="14"/>
      <c r="IZ176" s="14"/>
      <c r="JA176" s="14"/>
      <c r="JB176" s="14"/>
      <c r="JC176" s="14"/>
      <c r="JD176" s="14"/>
      <c r="JE176" s="14"/>
      <c r="JF176" s="14"/>
      <c r="JG176" s="14"/>
      <c r="JH176" s="14"/>
      <c r="JI176" s="14"/>
      <c r="JJ176" s="14"/>
      <c r="JK176" s="14"/>
      <c r="JL176" s="14"/>
      <c r="JM176" s="14"/>
      <c r="JN176" s="14"/>
      <c r="JO176" s="14"/>
      <c r="JP176" s="14"/>
      <c r="JQ176" s="14"/>
      <c r="JR176" s="14"/>
      <c r="JS176" s="14"/>
      <c r="JT176" s="14"/>
      <c r="JU176" s="14"/>
      <c r="JV176" s="14"/>
      <c r="JW176" s="14"/>
      <c r="JX176" s="14"/>
      <c r="JY176" s="14"/>
      <c r="JZ176" s="14"/>
      <c r="KA176" s="14"/>
      <c r="KB176" s="14"/>
      <c r="KC176" s="14"/>
      <c r="KD176" s="14"/>
      <c r="KE176" s="14"/>
      <c r="KF176" s="14"/>
      <c r="KG176" s="14"/>
      <c r="KH176" s="14"/>
      <c r="KI176" s="14"/>
      <c r="KJ176" s="14"/>
      <c r="KK176" s="14"/>
      <c r="KL176" s="14"/>
      <c r="KM176" s="14"/>
      <c r="KN176" s="14"/>
      <c r="KO176" s="14"/>
      <c r="KP176" s="14"/>
      <c r="KQ176" s="14"/>
      <c r="KR176" s="14"/>
      <c r="KS176" s="14"/>
      <c r="KT176" s="14"/>
      <c r="KU176" s="14"/>
      <c r="KV176" s="14"/>
      <c r="KW176" s="14"/>
      <c r="KX176" s="14"/>
      <c r="KY176" s="14"/>
      <c r="KZ176" s="14"/>
      <c r="LA176" s="14"/>
      <c r="LB176" s="14"/>
    </row>
    <row r="177" spans="7:314" s="9" customFormat="1">
      <c r="G177" s="16"/>
      <c r="H177" s="16"/>
      <c r="O177" s="46"/>
      <c r="P177" s="42"/>
      <c r="Q177" s="42"/>
      <c r="R177" s="50"/>
      <c r="S177" s="42"/>
      <c r="T177" s="42"/>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c r="FR177" s="14"/>
      <c r="FS177" s="14"/>
      <c r="FT177" s="14"/>
      <c r="FU177" s="14"/>
      <c r="FV177" s="14"/>
      <c r="FW177" s="14"/>
      <c r="FX177" s="14"/>
      <c r="FY177" s="14"/>
      <c r="FZ177" s="14"/>
      <c r="GA177" s="14"/>
      <c r="GB177" s="14"/>
      <c r="GC177" s="14"/>
      <c r="GD177" s="14"/>
      <c r="GE177" s="14"/>
      <c r="GF177" s="14"/>
      <c r="GG177" s="14"/>
      <c r="GH177" s="14"/>
      <c r="GI177" s="14"/>
      <c r="GJ177" s="14"/>
      <c r="GK177" s="14"/>
      <c r="GL177" s="14"/>
      <c r="GM177" s="14"/>
      <c r="GN177" s="14"/>
      <c r="GO177" s="14"/>
      <c r="GP177" s="14"/>
      <c r="GQ177" s="14"/>
      <c r="GR177" s="14"/>
      <c r="GS177" s="14"/>
      <c r="GT177" s="14"/>
      <c r="GU177" s="14"/>
      <c r="GV177" s="14"/>
      <c r="GW177" s="14"/>
      <c r="GX177" s="14"/>
      <c r="GY177" s="14"/>
      <c r="GZ177" s="14"/>
      <c r="HA177" s="14"/>
      <c r="HB177" s="14"/>
      <c r="HC177" s="14"/>
      <c r="HD177" s="14"/>
      <c r="HE177" s="14"/>
      <c r="HF177" s="14"/>
      <c r="HG177" s="14"/>
      <c r="HH177" s="14"/>
      <c r="HI177" s="14"/>
      <c r="HJ177" s="14"/>
      <c r="HK177" s="14"/>
      <c r="HL177" s="14"/>
      <c r="HM177" s="14"/>
      <c r="HN177" s="14"/>
      <c r="HO177" s="14"/>
      <c r="HP177" s="14"/>
      <c r="HQ177" s="14"/>
      <c r="HR177" s="14"/>
      <c r="HS177" s="14"/>
      <c r="HT177" s="14"/>
      <c r="HU177" s="14"/>
      <c r="HV177" s="14"/>
      <c r="HW177" s="14"/>
      <c r="HX177" s="14"/>
      <c r="HY177" s="14"/>
      <c r="HZ177" s="14"/>
      <c r="IA177" s="14"/>
      <c r="IB177" s="14"/>
      <c r="IC177" s="14"/>
      <c r="ID177" s="14"/>
      <c r="IE177" s="14"/>
      <c r="IF177" s="14"/>
      <c r="IG177" s="14"/>
      <c r="IH177" s="14"/>
      <c r="II177" s="14"/>
      <c r="IJ177" s="14"/>
      <c r="IK177" s="14"/>
      <c r="IL177" s="14"/>
      <c r="IM177" s="14"/>
      <c r="IN177" s="14"/>
      <c r="IO177" s="14"/>
      <c r="IP177" s="14"/>
      <c r="IQ177" s="14"/>
      <c r="IR177" s="14"/>
      <c r="IS177" s="14"/>
      <c r="IT177" s="14"/>
      <c r="IU177" s="14"/>
      <c r="IV177" s="14"/>
      <c r="IW177" s="14"/>
      <c r="IX177" s="14"/>
      <c r="IY177" s="14"/>
      <c r="IZ177" s="14"/>
      <c r="JA177" s="14"/>
      <c r="JB177" s="14"/>
      <c r="JC177" s="14"/>
      <c r="JD177" s="14"/>
      <c r="JE177" s="14"/>
      <c r="JF177" s="14"/>
      <c r="JG177" s="14"/>
      <c r="JH177" s="14"/>
      <c r="JI177" s="14"/>
      <c r="JJ177" s="14"/>
      <c r="JK177" s="14"/>
      <c r="JL177" s="14"/>
      <c r="JM177" s="14"/>
      <c r="JN177" s="14"/>
      <c r="JO177" s="14"/>
      <c r="JP177" s="14"/>
      <c r="JQ177" s="14"/>
      <c r="JR177" s="14"/>
      <c r="JS177" s="14"/>
      <c r="JT177" s="14"/>
      <c r="JU177" s="14"/>
      <c r="JV177" s="14"/>
      <c r="JW177" s="14"/>
      <c r="JX177" s="14"/>
      <c r="JY177" s="14"/>
      <c r="JZ177" s="14"/>
      <c r="KA177" s="14"/>
      <c r="KB177" s="14"/>
      <c r="KC177" s="14"/>
      <c r="KD177" s="14"/>
      <c r="KE177" s="14"/>
      <c r="KF177" s="14"/>
      <c r="KG177" s="14"/>
      <c r="KH177" s="14"/>
      <c r="KI177" s="14"/>
      <c r="KJ177" s="14"/>
      <c r="KK177" s="14"/>
      <c r="KL177" s="14"/>
      <c r="KM177" s="14"/>
      <c r="KN177" s="14"/>
      <c r="KO177" s="14"/>
      <c r="KP177" s="14"/>
      <c r="KQ177" s="14"/>
      <c r="KR177" s="14"/>
      <c r="KS177" s="14"/>
      <c r="KT177" s="14"/>
      <c r="KU177" s="14"/>
      <c r="KV177" s="14"/>
      <c r="KW177" s="14"/>
      <c r="KX177" s="14"/>
      <c r="KY177" s="14"/>
      <c r="KZ177" s="14"/>
      <c r="LA177" s="14"/>
      <c r="LB177" s="14"/>
    </row>
    <row r="178" spans="7:314" s="9" customFormat="1">
      <c r="G178" s="16"/>
      <c r="H178" s="16"/>
      <c r="O178" s="46"/>
      <c r="P178" s="42"/>
      <c r="Q178" s="42"/>
      <c r="R178" s="50"/>
      <c r="S178" s="42"/>
      <c r="T178" s="42"/>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c r="FR178" s="14"/>
      <c r="FS178" s="14"/>
      <c r="FT178" s="14"/>
      <c r="FU178" s="14"/>
      <c r="FV178" s="14"/>
      <c r="FW178" s="14"/>
      <c r="FX178" s="14"/>
      <c r="FY178" s="14"/>
      <c r="FZ178" s="14"/>
      <c r="GA178" s="14"/>
      <c r="GB178" s="14"/>
      <c r="GC178" s="14"/>
      <c r="GD178" s="14"/>
      <c r="GE178" s="14"/>
      <c r="GF178" s="14"/>
      <c r="GG178" s="14"/>
      <c r="GH178" s="14"/>
      <c r="GI178" s="14"/>
      <c r="GJ178" s="14"/>
      <c r="GK178" s="14"/>
      <c r="GL178" s="14"/>
      <c r="GM178" s="14"/>
      <c r="GN178" s="14"/>
      <c r="GO178" s="14"/>
      <c r="GP178" s="14"/>
      <c r="GQ178" s="14"/>
      <c r="GR178" s="14"/>
      <c r="GS178" s="14"/>
      <c r="GT178" s="14"/>
      <c r="GU178" s="14"/>
      <c r="GV178" s="14"/>
      <c r="GW178" s="14"/>
      <c r="GX178" s="14"/>
      <c r="GY178" s="14"/>
      <c r="GZ178" s="14"/>
      <c r="HA178" s="14"/>
      <c r="HB178" s="14"/>
      <c r="HC178" s="14"/>
      <c r="HD178" s="14"/>
      <c r="HE178" s="14"/>
      <c r="HF178" s="14"/>
      <c r="HG178" s="14"/>
      <c r="HH178" s="14"/>
      <c r="HI178" s="14"/>
      <c r="HJ178" s="14"/>
      <c r="HK178" s="14"/>
      <c r="HL178" s="14"/>
      <c r="HM178" s="14"/>
      <c r="HN178" s="14"/>
      <c r="HO178" s="14"/>
      <c r="HP178" s="14"/>
      <c r="HQ178" s="14"/>
      <c r="HR178" s="14"/>
      <c r="HS178" s="14"/>
      <c r="HT178" s="14"/>
      <c r="HU178" s="14"/>
      <c r="HV178" s="14"/>
      <c r="HW178" s="14"/>
      <c r="HX178" s="14"/>
      <c r="HY178" s="14"/>
      <c r="HZ178" s="14"/>
      <c r="IA178" s="14"/>
      <c r="IB178" s="14"/>
      <c r="IC178" s="14"/>
      <c r="ID178" s="14"/>
      <c r="IE178" s="14"/>
      <c r="IF178" s="14"/>
      <c r="IG178" s="14"/>
      <c r="IH178" s="14"/>
      <c r="II178" s="14"/>
      <c r="IJ178" s="14"/>
      <c r="IK178" s="14"/>
      <c r="IL178" s="14"/>
      <c r="IM178" s="14"/>
      <c r="IN178" s="14"/>
      <c r="IO178" s="14"/>
      <c r="IP178" s="14"/>
      <c r="IQ178" s="14"/>
      <c r="IR178" s="14"/>
      <c r="IS178" s="14"/>
      <c r="IT178" s="14"/>
      <c r="IU178" s="14"/>
      <c r="IV178" s="14"/>
      <c r="IW178" s="14"/>
      <c r="IX178" s="14"/>
      <c r="IY178" s="14"/>
      <c r="IZ178" s="14"/>
      <c r="JA178" s="14"/>
      <c r="JB178" s="14"/>
      <c r="JC178" s="14"/>
      <c r="JD178" s="14"/>
      <c r="JE178" s="14"/>
      <c r="JF178" s="14"/>
      <c r="JG178" s="14"/>
      <c r="JH178" s="14"/>
      <c r="JI178" s="14"/>
      <c r="JJ178" s="14"/>
      <c r="JK178" s="14"/>
      <c r="JL178" s="14"/>
      <c r="JM178" s="14"/>
      <c r="JN178" s="14"/>
      <c r="JO178" s="14"/>
      <c r="JP178" s="14"/>
      <c r="JQ178" s="14"/>
      <c r="JR178" s="14"/>
      <c r="JS178" s="14"/>
      <c r="JT178" s="14"/>
      <c r="JU178" s="14"/>
      <c r="JV178" s="14"/>
      <c r="JW178" s="14"/>
      <c r="JX178" s="14"/>
      <c r="JY178" s="14"/>
      <c r="JZ178" s="14"/>
      <c r="KA178" s="14"/>
      <c r="KB178" s="14"/>
      <c r="KC178" s="14"/>
      <c r="KD178" s="14"/>
      <c r="KE178" s="14"/>
      <c r="KF178" s="14"/>
      <c r="KG178" s="14"/>
      <c r="KH178" s="14"/>
      <c r="KI178" s="14"/>
      <c r="KJ178" s="14"/>
      <c r="KK178" s="14"/>
      <c r="KL178" s="14"/>
      <c r="KM178" s="14"/>
      <c r="KN178" s="14"/>
      <c r="KO178" s="14"/>
      <c r="KP178" s="14"/>
      <c r="KQ178" s="14"/>
      <c r="KR178" s="14"/>
      <c r="KS178" s="14"/>
      <c r="KT178" s="14"/>
      <c r="KU178" s="14"/>
      <c r="KV178" s="14"/>
      <c r="KW178" s="14"/>
      <c r="KX178" s="14"/>
      <c r="KY178" s="14"/>
      <c r="KZ178" s="14"/>
      <c r="LA178" s="14"/>
      <c r="LB178" s="14"/>
    </row>
    <row r="179" spans="7:314" s="9" customFormat="1">
      <c r="G179" s="16"/>
      <c r="H179" s="16"/>
      <c r="O179" s="46"/>
      <c r="P179" s="42"/>
      <c r="Q179" s="42"/>
      <c r="R179" s="50"/>
      <c r="S179" s="42"/>
      <c r="T179" s="42"/>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c r="FR179" s="14"/>
      <c r="FS179" s="14"/>
      <c r="FT179" s="14"/>
      <c r="FU179" s="14"/>
      <c r="FV179" s="14"/>
      <c r="FW179" s="14"/>
      <c r="FX179" s="14"/>
      <c r="FY179" s="14"/>
      <c r="FZ179" s="14"/>
      <c r="GA179" s="14"/>
      <c r="GB179" s="14"/>
      <c r="GC179" s="14"/>
      <c r="GD179" s="14"/>
      <c r="GE179" s="14"/>
      <c r="GF179" s="14"/>
      <c r="GG179" s="14"/>
      <c r="GH179" s="14"/>
      <c r="GI179" s="14"/>
      <c r="GJ179" s="14"/>
      <c r="GK179" s="14"/>
      <c r="GL179" s="14"/>
      <c r="GM179" s="14"/>
      <c r="GN179" s="14"/>
      <c r="GO179" s="14"/>
      <c r="GP179" s="14"/>
      <c r="GQ179" s="14"/>
      <c r="GR179" s="14"/>
      <c r="GS179" s="14"/>
      <c r="GT179" s="14"/>
      <c r="GU179" s="14"/>
      <c r="GV179" s="14"/>
      <c r="GW179" s="14"/>
      <c r="GX179" s="14"/>
      <c r="GY179" s="14"/>
      <c r="GZ179" s="14"/>
      <c r="HA179" s="14"/>
      <c r="HB179" s="14"/>
      <c r="HC179" s="14"/>
      <c r="HD179" s="14"/>
      <c r="HE179" s="14"/>
      <c r="HF179" s="14"/>
      <c r="HG179" s="14"/>
      <c r="HH179" s="14"/>
      <c r="HI179" s="14"/>
      <c r="HJ179" s="14"/>
      <c r="HK179" s="14"/>
      <c r="HL179" s="14"/>
      <c r="HM179" s="14"/>
      <c r="HN179" s="14"/>
      <c r="HO179" s="14"/>
      <c r="HP179" s="14"/>
      <c r="HQ179" s="14"/>
      <c r="HR179" s="14"/>
      <c r="HS179" s="14"/>
      <c r="HT179" s="14"/>
      <c r="HU179" s="14"/>
      <c r="HV179" s="14"/>
      <c r="HW179" s="14"/>
      <c r="HX179" s="14"/>
      <c r="HY179" s="14"/>
      <c r="HZ179" s="14"/>
      <c r="IA179" s="14"/>
      <c r="IB179" s="14"/>
      <c r="IC179" s="14"/>
      <c r="ID179" s="14"/>
      <c r="IE179" s="14"/>
      <c r="IF179" s="14"/>
      <c r="IG179" s="14"/>
      <c r="IH179" s="14"/>
      <c r="II179" s="14"/>
      <c r="IJ179" s="14"/>
      <c r="IK179" s="14"/>
      <c r="IL179" s="14"/>
      <c r="IM179" s="14"/>
      <c r="IN179" s="14"/>
      <c r="IO179" s="14"/>
      <c r="IP179" s="14"/>
      <c r="IQ179" s="14"/>
      <c r="IR179" s="14"/>
      <c r="IS179" s="14"/>
      <c r="IT179" s="14"/>
      <c r="IU179" s="14"/>
      <c r="IV179" s="14"/>
      <c r="IW179" s="14"/>
      <c r="IX179" s="14"/>
      <c r="IY179" s="14"/>
      <c r="IZ179" s="14"/>
      <c r="JA179" s="14"/>
      <c r="JB179" s="14"/>
      <c r="JC179" s="14"/>
      <c r="JD179" s="14"/>
      <c r="JE179" s="14"/>
      <c r="JF179" s="14"/>
      <c r="JG179" s="14"/>
      <c r="JH179" s="14"/>
      <c r="JI179" s="14"/>
      <c r="JJ179" s="14"/>
      <c r="JK179" s="14"/>
      <c r="JL179" s="14"/>
      <c r="JM179" s="14"/>
      <c r="JN179" s="14"/>
      <c r="JO179" s="14"/>
      <c r="JP179" s="14"/>
      <c r="JQ179" s="14"/>
      <c r="JR179" s="14"/>
      <c r="JS179" s="14"/>
      <c r="JT179" s="14"/>
      <c r="JU179" s="14"/>
      <c r="JV179" s="14"/>
      <c r="JW179" s="14"/>
      <c r="JX179" s="14"/>
      <c r="JY179" s="14"/>
      <c r="JZ179" s="14"/>
      <c r="KA179" s="14"/>
      <c r="KB179" s="14"/>
      <c r="KC179" s="14"/>
      <c r="KD179" s="14"/>
      <c r="KE179" s="14"/>
      <c r="KF179" s="14"/>
      <c r="KG179" s="14"/>
      <c r="KH179" s="14"/>
      <c r="KI179" s="14"/>
      <c r="KJ179" s="14"/>
      <c r="KK179" s="14"/>
      <c r="KL179" s="14"/>
      <c r="KM179" s="14"/>
      <c r="KN179" s="14"/>
      <c r="KO179" s="14"/>
      <c r="KP179" s="14"/>
      <c r="KQ179" s="14"/>
      <c r="KR179" s="14"/>
      <c r="KS179" s="14"/>
      <c r="KT179" s="14"/>
      <c r="KU179" s="14"/>
      <c r="KV179" s="14"/>
      <c r="KW179" s="14"/>
      <c r="KX179" s="14"/>
      <c r="KY179" s="14"/>
      <c r="KZ179" s="14"/>
      <c r="LA179" s="14"/>
      <c r="LB179" s="14"/>
    </row>
    <row r="180" spans="7:314" s="9" customFormat="1">
      <c r="G180" s="16"/>
      <c r="H180" s="16"/>
      <c r="O180" s="46"/>
      <c r="P180" s="42"/>
      <c r="Q180" s="42"/>
      <c r="R180" s="50"/>
      <c r="S180" s="42"/>
      <c r="T180" s="42"/>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c r="FR180" s="14"/>
      <c r="FS180" s="14"/>
      <c r="FT180" s="14"/>
      <c r="FU180" s="14"/>
      <c r="FV180" s="14"/>
      <c r="FW180" s="14"/>
      <c r="FX180" s="14"/>
      <c r="FY180" s="14"/>
      <c r="FZ180" s="14"/>
      <c r="GA180" s="14"/>
      <c r="GB180" s="14"/>
      <c r="GC180" s="14"/>
      <c r="GD180" s="14"/>
      <c r="GE180" s="14"/>
      <c r="GF180" s="14"/>
      <c r="GG180" s="14"/>
      <c r="GH180" s="14"/>
      <c r="GI180" s="14"/>
      <c r="GJ180" s="14"/>
      <c r="GK180" s="14"/>
      <c r="GL180" s="14"/>
      <c r="GM180" s="14"/>
      <c r="GN180" s="14"/>
      <c r="GO180" s="14"/>
      <c r="GP180" s="14"/>
      <c r="GQ180" s="14"/>
      <c r="GR180" s="14"/>
      <c r="GS180" s="14"/>
      <c r="GT180" s="14"/>
      <c r="GU180" s="14"/>
      <c r="GV180" s="14"/>
      <c r="GW180" s="14"/>
      <c r="GX180" s="14"/>
      <c r="GY180" s="14"/>
      <c r="GZ180" s="14"/>
      <c r="HA180" s="14"/>
      <c r="HB180" s="14"/>
      <c r="HC180" s="14"/>
      <c r="HD180" s="14"/>
      <c r="HE180" s="14"/>
      <c r="HF180" s="14"/>
      <c r="HG180" s="14"/>
      <c r="HH180" s="14"/>
      <c r="HI180" s="14"/>
      <c r="HJ180" s="14"/>
      <c r="HK180" s="14"/>
      <c r="HL180" s="14"/>
      <c r="HM180" s="14"/>
      <c r="HN180" s="14"/>
      <c r="HO180" s="14"/>
      <c r="HP180" s="14"/>
      <c r="HQ180" s="14"/>
      <c r="HR180" s="14"/>
      <c r="HS180" s="14"/>
      <c r="HT180" s="14"/>
      <c r="HU180" s="14"/>
      <c r="HV180" s="14"/>
      <c r="HW180" s="14"/>
      <c r="HX180" s="14"/>
      <c r="HY180" s="14"/>
      <c r="HZ180" s="14"/>
      <c r="IA180" s="14"/>
      <c r="IB180" s="14"/>
      <c r="IC180" s="14"/>
      <c r="ID180" s="14"/>
      <c r="IE180" s="14"/>
      <c r="IF180" s="14"/>
      <c r="IG180" s="14"/>
      <c r="IH180" s="14"/>
      <c r="II180" s="14"/>
      <c r="IJ180" s="14"/>
      <c r="IK180" s="14"/>
      <c r="IL180" s="14"/>
      <c r="IM180" s="14"/>
      <c r="IN180" s="14"/>
      <c r="IO180" s="14"/>
      <c r="IP180" s="14"/>
      <c r="IQ180" s="14"/>
      <c r="IR180" s="14"/>
      <c r="IS180" s="14"/>
      <c r="IT180" s="14"/>
      <c r="IU180" s="14"/>
      <c r="IV180" s="14"/>
      <c r="IW180" s="14"/>
      <c r="IX180" s="14"/>
      <c r="IY180" s="14"/>
      <c r="IZ180" s="14"/>
      <c r="JA180" s="14"/>
      <c r="JB180" s="14"/>
      <c r="JC180" s="14"/>
      <c r="JD180" s="14"/>
      <c r="JE180" s="14"/>
      <c r="JF180" s="14"/>
      <c r="JG180" s="14"/>
      <c r="JH180" s="14"/>
      <c r="JI180" s="14"/>
      <c r="JJ180" s="14"/>
      <c r="JK180" s="14"/>
      <c r="JL180" s="14"/>
      <c r="JM180" s="14"/>
      <c r="JN180" s="14"/>
      <c r="JO180" s="14"/>
      <c r="JP180" s="14"/>
      <c r="JQ180" s="14"/>
      <c r="JR180" s="14"/>
      <c r="JS180" s="14"/>
      <c r="JT180" s="14"/>
      <c r="JU180" s="14"/>
      <c r="JV180" s="14"/>
      <c r="JW180" s="14"/>
      <c r="JX180" s="14"/>
      <c r="JY180" s="14"/>
      <c r="JZ180" s="14"/>
      <c r="KA180" s="14"/>
      <c r="KB180" s="14"/>
      <c r="KC180" s="14"/>
      <c r="KD180" s="14"/>
      <c r="KE180" s="14"/>
      <c r="KF180" s="14"/>
      <c r="KG180" s="14"/>
      <c r="KH180" s="14"/>
      <c r="KI180" s="14"/>
      <c r="KJ180" s="14"/>
      <c r="KK180" s="14"/>
      <c r="KL180" s="14"/>
      <c r="KM180" s="14"/>
      <c r="KN180" s="14"/>
      <c r="KO180" s="14"/>
      <c r="KP180" s="14"/>
      <c r="KQ180" s="14"/>
      <c r="KR180" s="14"/>
      <c r="KS180" s="14"/>
      <c r="KT180" s="14"/>
      <c r="KU180" s="14"/>
      <c r="KV180" s="14"/>
      <c r="KW180" s="14"/>
      <c r="KX180" s="14"/>
      <c r="KY180" s="14"/>
      <c r="KZ180" s="14"/>
      <c r="LA180" s="14"/>
      <c r="LB180" s="14"/>
    </row>
    <row r="181" spans="7:314" s="9" customFormat="1">
      <c r="G181" s="16"/>
      <c r="H181" s="16"/>
      <c r="O181" s="46"/>
      <c r="P181" s="42"/>
      <c r="Q181" s="42"/>
      <c r="R181" s="50"/>
      <c r="S181" s="42"/>
      <c r="T181" s="42"/>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c r="FR181" s="14"/>
      <c r="FS181" s="14"/>
      <c r="FT181" s="14"/>
      <c r="FU181" s="14"/>
      <c r="FV181" s="14"/>
      <c r="FW181" s="14"/>
      <c r="FX181" s="14"/>
      <c r="FY181" s="14"/>
      <c r="FZ181" s="14"/>
      <c r="GA181" s="14"/>
      <c r="GB181" s="14"/>
      <c r="GC181" s="14"/>
      <c r="GD181" s="14"/>
      <c r="GE181" s="14"/>
      <c r="GF181" s="14"/>
      <c r="GG181" s="14"/>
      <c r="GH181" s="14"/>
      <c r="GI181" s="14"/>
      <c r="GJ181" s="14"/>
      <c r="GK181" s="14"/>
      <c r="GL181" s="14"/>
      <c r="GM181" s="14"/>
      <c r="GN181" s="14"/>
      <c r="GO181" s="14"/>
      <c r="GP181" s="14"/>
      <c r="GQ181" s="14"/>
      <c r="GR181" s="14"/>
      <c r="GS181" s="14"/>
      <c r="GT181" s="14"/>
      <c r="GU181" s="14"/>
      <c r="GV181" s="14"/>
      <c r="GW181" s="14"/>
      <c r="GX181" s="14"/>
      <c r="GY181" s="14"/>
      <c r="GZ181" s="14"/>
      <c r="HA181" s="14"/>
      <c r="HB181" s="14"/>
      <c r="HC181" s="14"/>
      <c r="HD181" s="14"/>
      <c r="HE181" s="14"/>
      <c r="HF181" s="14"/>
      <c r="HG181" s="14"/>
      <c r="HH181" s="14"/>
      <c r="HI181" s="14"/>
      <c r="HJ181" s="14"/>
      <c r="HK181" s="14"/>
      <c r="HL181" s="14"/>
      <c r="HM181" s="14"/>
      <c r="HN181" s="14"/>
      <c r="HO181" s="14"/>
      <c r="HP181" s="14"/>
      <c r="HQ181" s="14"/>
      <c r="HR181" s="14"/>
      <c r="HS181" s="14"/>
      <c r="HT181" s="14"/>
      <c r="HU181" s="14"/>
      <c r="HV181" s="14"/>
      <c r="HW181" s="14"/>
      <c r="HX181" s="14"/>
      <c r="HY181" s="14"/>
      <c r="HZ181" s="14"/>
      <c r="IA181" s="14"/>
      <c r="IB181" s="14"/>
      <c r="IC181" s="14"/>
      <c r="ID181" s="14"/>
      <c r="IE181" s="14"/>
      <c r="IF181" s="14"/>
      <c r="IG181" s="14"/>
      <c r="IH181" s="14"/>
      <c r="II181" s="14"/>
      <c r="IJ181" s="14"/>
      <c r="IK181" s="14"/>
      <c r="IL181" s="14"/>
      <c r="IM181" s="14"/>
      <c r="IN181" s="14"/>
      <c r="IO181" s="14"/>
      <c r="IP181" s="14"/>
      <c r="IQ181" s="14"/>
      <c r="IR181" s="14"/>
      <c r="IS181" s="14"/>
      <c r="IT181" s="14"/>
      <c r="IU181" s="14"/>
      <c r="IV181" s="14"/>
      <c r="IW181" s="14"/>
      <c r="IX181" s="14"/>
      <c r="IY181" s="14"/>
      <c r="IZ181" s="14"/>
      <c r="JA181" s="14"/>
      <c r="JB181" s="14"/>
      <c r="JC181" s="14"/>
      <c r="JD181" s="14"/>
      <c r="JE181" s="14"/>
      <c r="JF181" s="14"/>
      <c r="JG181" s="14"/>
      <c r="JH181" s="14"/>
      <c r="JI181" s="14"/>
      <c r="JJ181" s="14"/>
      <c r="JK181" s="14"/>
      <c r="JL181" s="14"/>
      <c r="JM181" s="14"/>
      <c r="JN181" s="14"/>
      <c r="JO181" s="14"/>
      <c r="JP181" s="14"/>
      <c r="JQ181" s="14"/>
      <c r="JR181" s="14"/>
      <c r="JS181" s="14"/>
      <c r="JT181" s="14"/>
      <c r="JU181" s="14"/>
      <c r="JV181" s="14"/>
      <c r="JW181" s="14"/>
      <c r="JX181" s="14"/>
      <c r="JY181" s="14"/>
      <c r="JZ181" s="14"/>
      <c r="KA181" s="14"/>
      <c r="KB181" s="14"/>
      <c r="KC181" s="14"/>
      <c r="KD181" s="14"/>
      <c r="KE181" s="14"/>
      <c r="KF181" s="14"/>
      <c r="KG181" s="14"/>
      <c r="KH181" s="14"/>
      <c r="KI181" s="14"/>
      <c r="KJ181" s="14"/>
      <c r="KK181" s="14"/>
      <c r="KL181" s="14"/>
      <c r="KM181" s="14"/>
      <c r="KN181" s="14"/>
      <c r="KO181" s="14"/>
      <c r="KP181" s="14"/>
      <c r="KQ181" s="14"/>
      <c r="KR181" s="14"/>
      <c r="KS181" s="14"/>
      <c r="KT181" s="14"/>
      <c r="KU181" s="14"/>
      <c r="KV181" s="14"/>
      <c r="KW181" s="14"/>
      <c r="KX181" s="14"/>
      <c r="KY181" s="14"/>
      <c r="KZ181" s="14"/>
      <c r="LA181" s="14"/>
      <c r="LB181" s="14"/>
    </row>
    <row r="182" spans="7:314" s="9" customFormat="1">
      <c r="G182" s="16"/>
      <c r="H182" s="16"/>
      <c r="O182" s="46"/>
      <c r="P182" s="42"/>
      <c r="Q182" s="42"/>
      <c r="R182" s="50"/>
      <c r="S182" s="42"/>
      <c r="T182" s="42"/>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c r="FR182" s="14"/>
      <c r="FS182" s="14"/>
      <c r="FT182" s="14"/>
      <c r="FU182" s="14"/>
      <c r="FV182" s="14"/>
      <c r="FW182" s="14"/>
      <c r="FX182" s="14"/>
      <c r="FY182" s="14"/>
      <c r="FZ182" s="14"/>
      <c r="GA182" s="14"/>
      <c r="GB182" s="14"/>
      <c r="GC182" s="14"/>
      <c r="GD182" s="14"/>
      <c r="GE182" s="14"/>
      <c r="GF182" s="14"/>
      <c r="GG182" s="14"/>
      <c r="GH182" s="14"/>
      <c r="GI182" s="14"/>
      <c r="GJ182" s="14"/>
      <c r="GK182" s="14"/>
      <c r="GL182" s="14"/>
      <c r="GM182" s="14"/>
      <c r="GN182" s="14"/>
      <c r="GO182" s="14"/>
      <c r="GP182" s="14"/>
      <c r="GQ182" s="14"/>
      <c r="GR182" s="14"/>
      <c r="GS182" s="14"/>
      <c r="GT182" s="14"/>
      <c r="GU182" s="14"/>
      <c r="GV182" s="14"/>
      <c r="GW182" s="14"/>
      <c r="GX182" s="14"/>
      <c r="GY182" s="14"/>
      <c r="GZ182" s="14"/>
      <c r="HA182" s="14"/>
      <c r="HB182" s="14"/>
      <c r="HC182" s="14"/>
      <c r="HD182" s="14"/>
      <c r="HE182" s="14"/>
      <c r="HF182" s="14"/>
      <c r="HG182" s="14"/>
      <c r="HH182" s="14"/>
      <c r="HI182" s="14"/>
      <c r="HJ182" s="14"/>
      <c r="HK182" s="14"/>
      <c r="HL182" s="14"/>
      <c r="HM182" s="14"/>
      <c r="HN182" s="14"/>
      <c r="HO182" s="14"/>
      <c r="HP182" s="14"/>
      <c r="HQ182" s="14"/>
      <c r="HR182" s="14"/>
      <c r="HS182" s="14"/>
      <c r="HT182" s="14"/>
      <c r="HU182" s="14"/>
      <c r="HV182" s="14"/>
      <c r="HW182" s="14"/>
      <c r="HX182" s="14"/>
      <c r="HY182" s="14"/>
      <c r="HZ182" s="14"/>
      <c r="IA182" s="14"/>
      <c r="IB182" s="14"/>
      <c r="IC182" s="14"/>
      <c r="ID182" s="14"/>
      <c r="IE182" s="14"/>
      <c r="IF182" s="14"/>
      <c r="IG182" s="14"/>
      <c r="IH182" s="14"/>
      <c r="II182" s="14"/>
      <c r="IJ182" s="14"/>
      <c r="IK182" s="14"/>
      <c r="IL182" s="14"/>
      <c r="IM182" s="14"/>
      <c r="IN182" s="14"/>
      <c r="IO182" s="14"/>
      <c r="IP182" s="14"/>
      <c r="IQ182" s="14"/>
      <c r="IR182" s="14"/>
      <c r="IS182" s="14"/>
      <c r="IT182" s="14"/>
      <c r="IU182" s="14"/>
      <c r="IV182" s="14"/>
      <c r="IW182" s="14"/>
      <c r="IX182" s="14"/>
      <c r="IY182" s="14"/>
      <c r="IZ182" s="14"/>
      <c r="JA182" s="14"/>
      <c r="JB182" s="14"/>
      <c r="JC182" s="14"/>
      <c r="JD182" s="14"/>
      <c r="JE182" s="14"/>
      <c r="JF182" s="14"/>
      <c r="JG182" s="14"/>
      <c r="JH182" s="14"/>
      <c r="JI182" s="14"/>
      <c r="JJ182" s="14"/>
      <c r="JK182" s="14"/>
      <c r="JL182" s="14"/>
      <c r="JM182" s="14"/>
      <c r="JN182" s="14"/>
      <c r="JO182" s="14"/>
      <c r="JP182" s="14"/>
      <c r="JQ182" s="14"/>
      <c r="JR182" s="14"/>
      <c r="JS182" s="14"/>
      <c r="JT182" s="14"/>
      <c r="JU182" s="14"/>
      <c r="JV182" s="14"/>
      <c r="JW182" s="14"/>
      <c r="JX182" s="14"/>
      <c r="JY182" s="14"/>
      <c r="JZ182" s="14"/>
      <c r="KA182" s="14"/>
      <c r="KB182" s="14"/>
      <c r="KC182" s="14"/>
      <c r="KD182" s="14"/>
      <c r="KE182" s="14"/>
      <c r="KF182" s="14"/>
      <c r="KG182" s="14"/>
      <c r="KH182" s="14"/>
      <c r="KI182" s="14"/>
      <c r="KJ182" s="14"/>
      <c r="KK182" s="14"/>
      <c r="KL182" s="14"/>
      <c r="KM182" s="14"/>
      <c r="KN182" s="14"/>
      <c r="KO182" s="14"/>
      <c r="KP182" s="14"/>
      <c r="KQ182" s="14"/>
      <c r="KR182" s="14"/>
      <c r="KS182" s="14"/>
      <c r="KT182" s="14"/>
      <c r="KU182" s="14"/>
      <c r="KV182" s="14"/>
      <c r="KW182" s="14"/>
      <c r="KX182" s="14"/>
      <c r="KY182" s="14"/>
      <c r="KZ182" s="14"/>
      <c r="LA182" s="14"/>
      <c r="LB182" s="14"/>
    </row>
    <row r="183" spans="7:314" s="9" customFormat="1">
      <c r="G183" s="16"/>
      <c r="H183" s="16"/>
      <c r="O183" s="46"/>
      <c r="P183" s="42"/>
      <c r="Q183" s="42"/>
      <c r="R183" s="50"/>
      <c r="S183" s="42"/>
      <c r="T183" s="42"/>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c r="FR183" s="14"/>
      <c r="FS183" s="14"/>
      <c r="FT183" s="14"/>
      <c r="FU183" s="14"/>
      <c r="FV183" s="14"/>
      <c r="FW183" s="14"/>
      <c r="FX183" s="14"/>
      <c r="FY183" s="14"/>
      <c r="FZ183" s="14"/>
      <c r="GA183" s="14"/>
      <c r="GB183" s="14"/>
      <c r="GC183" s="14"/>
      <c r="GD183" s="14"/>
      <c r="GE183" s="14"/>
      <c r="GF183" s="14"/>
      <c r="GG183" s="14"/>
      <c r="GH183" s="14"/>
      <c r="GI183" s="14"/>
      <c r="GJ183" s="14"/>
      <c r="GK183" s="14"/>
      <c r="GL183" s="14"/>
      <c r="GM183" s="14"/>
      <c r="GN183" s="14"/>
      <c r="GO183" s="14"/>
      <c r="GP183" s="14"/>
      <c r="GQ183" s="14"/>
      <c r="GR183" s="14"/>
      <c r="GS183" s="14"/>
      <c r="GT183" s="14"/>
      <c r="GU183" s="14"/>
      <c r="GV183" s="14"/>
      <c r="GW183" s="14"/>
      <c r="GX183" s="14"/>
      <c r="GY183" s="14"/>
      <c r="GZ183" s="14"/>
      <c r="HA183" s="14"/>
      <c r="HB183" s="14"/>
      <c r="HC183" s="14"/>
      <c r="HD183" s="14"/>
      <c r="HE183" s="14"/>
      <c r="HF183" s="14"/>
      <c r="HG183" s="14"/>
      <c r="HH183" s="14"/>
      <c r="HI183" s="14"/>
      <c r="HJ183" s="14"/>
      <c r="HK183" s="14"/>
      <c r="HL183" s="14"/>
      <c r="HM183" s="14"/>
      <c r="HN183" s="14"/>
      <c r="HO183" s="14"/>
      <c r="HP183" s="14"/>
      <c r="HQ183" s="14"/>
      <c r="HR183" s="14"/>
      <c r="HS183" s="14"/>
      <c r="HT183" s="14"/>
      <c r="HU183" s="14"/>
      <c r="HV183" s="14"/>
      <c r="HW183" s="14"/>
      <c r="HX183" s="14"/>
      <c r="HY183" s="14"/>
      <c r="HZ183" s="14"/>
      <c r="IA183" s="14"/>
      <c r="IB183" s="14"/>
      <c r="IC183" s="14"/>
      <c r="ID183" s="14"/>
      <c r="IE183" s="14"/>
      <c r="IF183" s="14"/>
      <c r="IG183" s="14"/>
      <c r="IH183" s="14"/>
      <c r="II183" s="14"/>
      <c r="IJ183" s="14"/>
      <c r="IK183" s="14"/>
      <c r="IL183" s="14"/>
      <c r="IM183" s="14"/>
      <c r="IN183" s="14"/>
      <c r="IO183" s="14"/>
      <c r="IP183" s="14"/>
      <c r="IQ183" s="14"/>
      <c r="IR183" s="14"/>
      <c r="IS183" s="14"/>
      <c r="IT183" s="14"/>
      <c r="IU183" s="14"/>
      <c r="IV183" s="14"/>
      <c r="IW183" s="14"/>
      <c r="IX183" s="14"/>
      <c r="IY183" s="14"/>
      <c r="IZ183" s="14"/>
      <c r="JA183" s="14"/>
      <c r="JB183" s="14"/>
      <c r="JC183" s="14"/>
      <c r="JD183" s="14"/>
      <c r="JE183" s="14"/>
      <c r="JF183" s="14"/>
      <c r="JG183" s="14"/>
      <c r="JH183" s="14"/>
      <c r="JI183" s="14"/>
      <c r="JJ183" s="14"/>
      <c r="JK183" s="14"/>
      <c r="JL183" s="14"/>
      <c r="JM183" s="14"/>
      <c r="JN183" s="14"/>
      <c r="JO183" s="14"/>
      <c r="JP183" s="14"/>
      <c r="JQ183" s="14"/>
      <c r="JR183" s="14"/>
      <c r="JS183" s="14"/>
      <c r="JT183" s="14"/>
      <c r="JU183" s="14"/>
      <c r="JV183" s="14"/>
      <c r="JW183" s="14"/>
      <c r="JX183" s="14"/>
      <c r="JY183" s="14"/>
      <c r="JZ183" s="14"/>
      <c r="KA183" s="14"/>
      <c r="KB183" s="14"/>
      <c r="KC183" s="14"/>
      <c r="KD183" s="14"/>
      <c r="KE183" s="14"/>
      <c r="KF183" s="14"/>
      <c r="KG183" s="14"/>
      <c r="KH183" s="14"/>
      <c r="KI183" s="14"/>
      <c r="KJ183" s="14"/>
      <c r="KK183" s="14"/>
      <c r="KL183" s="14"/>
      <c r="KM183" s="14"/>
      <c r="KN183" s="14"/>
      <c r="KO183" s="14"/>
      <c r="KP183" s="14"/>
      <c r="KQ183" s="14"/>
      <c r="KR183" s="14"/>
      <c r="KS183" s="14"/>
      <c r="KT183" s="14"/>
      <c r="KU183" s="14"/>
      <c r="KV183" s="14"/>
      <c r="KW183" s="14"/>
      <c r="KX183" s="14"/>
      <c r="KY183" s="14"/>
      <c r="KZ183" s="14"/>
      <c r="LA183" s="14"/>
      <c r="LB183" s="14"/>
    </row>
    <row r="184" spans="7:314" s="9" customFormat="1">
      <c r="G184" s="16"/>
      <c r="H184" s="16"/>
      <c r="O184" s="46"/>
      <c r="P184" s="42"/>
      <c r="Q184" s="42"/>
      <c r="R184" s="50"/>
      <c r="S184" s="42"/>
      <c r="T184" s="42"/>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c r="FR184" s="14"/>
      <c r="FS184" s="14"/>
      <c r="FT184" s="14"/>
      <c r="FU184" s="14"/>
      <c r="FV184" s="14"/>
      <c r="FW184" s="14"/>
      <c r="FX184" s="14"/>
      <c r="FY184" s="14"/>
      <c r="FZ184" s="14"/>
      <c r="GA184" s="14"/>
      <c r="GB184" s="14"/>
      <c r="GC184" s="14"/>
      <c r="GD184" s="14"/>
      <c r="GE184" s="14"/>
      <c r="GF184" s="14"/>
      <c r="GG184" s="14"/>
      <c r="GH184" s="14"/>
      <c r="GI184" s="14"/>
      <c r="GJ184" s="14"/>
      <c r="GK184" s="14"/>
      <c r="GL184" s="14"/>
      <c r="GM184" s="14"/>
      <c r="GN184" s="14"/>
      <c r="GO184" s="14"/>
      <c r="GP184" s="14"/>
      <c r="GQ184" s="14"/>
      <c r="GR184" s="14"/>
      <c r="GS184" s="14"/>
      <c r="GT184" s="14"/>
      <c r="GU184" s="14"/>
      <c r="GV184" s="14"/>
      <c r="GW184" s="14"/>
      <c r="GX184" s="14"/>
      <c r="GY184" s="14"/>
      <c r="GZ184" s="14"/>
      <c r="HA184" s="14"/>
      <c r="HB184" s="14"/>
      <c r="HC184" s="14"/>
      <c r="HD184" s="14"/>
      <c r="HE184" s="14"/>
      <c r="HF184" s="14"/>
      <c r="HG184" s="14"/>
      <c r="HH184" s="14"/>
      <c r="HI184" s="14"/>
      <c r="HJ184" s="14"/>
      <c r="HK184" s="14"/>
      <c r="HL184" s="14"/>
      <c r="HM184" s="14"/>
      <c r="HN184" s="14"/>
      <c r="HO184" s="14"/>
      <c r="HP184" s="14"/>
      <c r="HQ184" s="14"/>
      <c r="HR184" s="14"/>
      <c r="HS184" s="14"/>
      <c r="HT184" s="14"/>
      <c r="HU184" s="14"/>
      <c r="HV184" s="14"/>
      <c r="HW184" s="14"/>
      <c r="HX184" s="14"/>
      <c r="HY184" s="14"/>
      <c r="HZ184" s="14"/>
      <c r="IA184" s="14"/>
      <c r="IB184" s="14"/>
      <c r="IC184" s="14"/>
      <c r="ID184" s="14"/>
      <c r="IE184" s="14"/>
      <c r="IF184" s="14"/>
      <c r="IG184" s="14"/>
      <c r="IH184" s="14"/>
      <c r="II184" s="14"/>
      <c r="IJ184" s="14"/>
      <c r="IK184" s="14"/>
      <c r="IL184" s="14"/>
      <c r="IM184" s="14"/>
      <c r="IN184" s="14"/>
      <c r="IO184" s="14"/>
      <c r="IP184" s="14"/>
      <c r="IQ184" s="14"/>
      <c r="IR184" s="14"/>
      <c r="IS184" s="14"/>
      <c r="IT184" s="14"/>
      <c r="IU184" s="14"/>
      <c r="IV184" s="14"/>
      <c r="IW184" s="14"/>
      <c r="IX184" s="14"/>
      <c r="IY184" s="14"/>
      <c r="IZ184" s="14"/>
      <c r="JA184" s="14"/>
      <c r="JB184" s="14"/>
      <c r="JC184" s="14"/>
      <c r="JD184" s="14"/>
      <c r="JE184" s="14"/>
      <c r="JF184" s="14"/>
      <c r="JG184" s="14"/>
      <c r="JH184" s="14"/>
      <c r="JI184" s="14"/>
      <c r="JJ184" s="14"/>
      <c r="JK184" s="14"/>
      <c r="JL184" s="14"/>
      <c r="JM184" s="14"/>
      <c r="JN184" s="14"/>
      <c r="JO184" s="14"/>
      <c r="JP184" s="14"/>
      <c r="JQ184" s="14"/>
      <c r="JR184" s="14"/>
      <c r="JS184" s="14"/>
      <c r="JT184" s="14"/>
      <c r="JU184" s="14"/>
      <c r="JV184" s="14"/>
      <c r="JW184" s="14"/>
      <c r="JX184" s="14"/>
      <c r="JY184" s="14"/>
      <c r="JZ184" s="14"/>
      <c r="KA184" s="14"/>
      <c r="KB184" s="14"/>
      <c r="KC184" s="14"/>
      <c r="KD184" s="14"/>
      <c r="KE184" s="14"/>
      <c r="KF184" s="14"/>
      <c r="KG184" s="14"/>
      <c r="KH184" s="14"/>
      <c r="KI184" s="14"/>
      <c r="KJ184" s="14"/>
      <c r="KK184" s="14"/>
      <c r="KL184" s="14"/>
      <c r="KM184" s="14"/>
      <c r="KN184" s="14"/>
      <c r="KO184" s="14"/>
      <c r="KP184" s="14"/>
      <c r="KQ184" s="14"/>
      <c r="KR184" s="14"/>
      <c r="KS184" s="14"/>
      <c r="KT184" s="14"/>
      <c r="KU184" s="14"/>
      <c r="KV184" s="14"/>
      <c r="KW184" s="14"/>
      <c r="KX184" s="14"/>
      <c r="KY184" s="14"/>
      <c r="KZ184" s="14"/>
      <c r="LA184" s="14"/>
      <c r="LB184" s="14"/>
    </row>
    <row r="185" spans="7:314" s="9" customFormat="1">
      <c r="G185" s="16"/>
      <c r="H185" s="16"/>
      <c r="O185" s="46"/>
      <c r="P185" s="42"/>
      <c r="Q185" s="42"/>
      <c r="R185" s="50"/>
      <c r="S185" s="42"/>
      <c r="T185" s="42"/>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c r="FR185" s="14"/>
      <c r="FS185" s="14"/>
      <c r="FT185" s="14"/>
      <c r="FU185" s="14"/>
      <c r="FV185" s="14"/>
      <c r="FW185" s="14"/>
      <c r="FX185" s="14"/>
      <c r="FY185" s="14"/>
      <c r="FZ185" s="14"/>
      <c r="GA185" s="14"/>
      <c r="GB185" s="14"/>
      <c r="GC185" s="14"/>
      <c r="GD185" s="14"/>
      <c r="GE185" s="14"/>
      <c r="GF185" s="14"/>
      <c r="GG185" s="14"/>
      <c r="GH185" s="14"/>
      <c r="GI185" s="14"/>
      <c r="GJ185" s="14"/>
      <c r="GK185" s="14"/>
      <c r="GL185" s="14"/>
      <c r="GM185" s="14"/>
      <c r="GN185" s="14"/>
      <c r="GO185" s="14"/>
      <c r="GP185" s="14"/>
      <c r="GQ185" s="14"/>
      <c r="GR185" s="14"/>
      <c r="GS185" s="14"/>
      <c r="GT185" s="14"/>
      <c r="GU185" s="14"/>
      <c r="GV185" s="14"/>
      <c r="GW185" s="14"/>
      <c r="GX185" s="14"/>
      <c r="GY185" s="14"/>
      <c r="GZ185" s="14"/>
      <c r="HA185" s="14"/>
      <c r="HB185" s="14"/>
      <c r="HC185" s="14"/>
      <c r="HD185" s="14"/>
      <c r="HE185" s="14"/>
      <c r="HF185" s="14"/>
      <c r="HG185" s="14"/>
      <c r="HH185" s="14"/>
      <c r="HI185" s="14"/>
      <c r="HJ185" s="14"/>
      <c r="HK185" s="14"/>
      <c r="HL185" s="14"/>
      <c r="HM185" s="14"/>
      <c r="HN185" s="14"/>
      <c r="HO185" s="14"/>
      <c r="HP185" s="14"/>
      <c r="HQ185" s="14"/>
      <c r="HR185" s="14"/>
      <c r="HS185" s="14"/>
      <c r="HT185" s="14"/>
      <c r="HU185" s="14"/>
      <c r="HV185" s="14"/>
      <c r="HW185" s="14"/>
      <c r="HX185" s="14"/>
      <c r="HY185" s="14"/>
      <c r="HZ185" s="14"/>
      <c r="IA185" s="14"/>
      <c r="IB185" s="14"/>
      <c r="IC185" s="14"/>
      <c r="ID185" s="14"/>
      <c r="IE185" s="14"/>
      <c r="IF185" s="14"/>
      <c r="IG185" s="14"/>
      <c r="IH185" s="14"/>
      <c r="II185" s="14"/>
      <c r="IJ185" s="14"/>
      <c r="IK185" s="14"/>
      <c r="IL185" s="14"/>
      <c r="IM185" s="14"/>
      <c r="IN185" s="14"/>
      <c r="IO185" s="14"/>
      <c r="IP185" s="14"/>
      <c r="IQ185" s="14"/>
      <c r="IR185" s="14"/>
      <c r="IS185" s="14"/>
      <c r="IT185" s="14"/>
      <c r="IU185" s="14"/>
      <c r="IV185" s="14"/>
      <c r="IW185" s="14"/>
      <c r="IX185" s="14"/>
      <c r="IY185" s="14"/>
      <c r="IZ185" s="14"/>
      <c r="JA185" s="14"/>
      <c r="JB185" s="14"/>
      <c r="JC185" s="14"/>
      <c r="JD185" s="14"/>
      <c r="JE185" s="14"/>
      <c r="JF185" s="14"/>
      <c r="JG185" s="14"/>
      <c r="JH185" s="14"/>
      <c r="JI185" s="14"/>
      <c r="JJ185" s="14"/>
      <c r="JK185" s="14"/>
      <c r="JL185" s="14"/>
      <c r="JM185" s="14"/>
      <c r="JN185" s="14"/>
      <c r="JO185" s="14"/>
      <c r="JP185" s="14"/>
      <c r="JQ185" s="14"/>
      <c r="JR185" s="14"/>
      <c r="JS185" s="14"/>
      <c r="JT185" s="14"/>
      <c r="JU185" s="14"/>
      <c r="JV185" s="14"/>
      <c r="JW185" s="14"/>
      <c r="JX185" s="14"/>
      <c r="JY185" s="14"/>
      <c r="JZ185" s="14"/>
      <c r="KA185" s="14"/>
      <c r="KB185" s="14"/>
      <c r="KC185" s="14"/>
      <c r="KD185" s="14"/>
      <c r="KE185" s="14"/>
      <c r="KF185" s="14"/>
      <c r="KG185" s="14"/>
      <c r="KH185" s="14"/>
      <c r="KI185" s="14"/>
      <c r="KJ185" s="14"/>
      <c r="KK185" s="14"/>
      <c r="KL185" s="14"/>
      <c r="KM185" s="14"/>
      <c r="KN185" s="14"/>
      <c r="KO185" s="14"/>
      <c r="KP185" s="14"/>
      <c r="KQ185" s="14"/>
      <c r="KR185" s="14"/>
      <c r="KS185" s="14"/>
      <c r="KT185" s="14"/>
      <c r="KU185" s="14"/>
      <c r="KV185" s="14"/>
      <c r="KW185" s="14"/>
      <c r="KX185" s="14"/>
      <c r="KY185" s="14"/>
      <c r="KZ185" s="14"/>
      <c r="LA185" s="14"/>
      <c r="LB185" s="14"/>
    </row>
    <row r="186" spans="7:314" s="9" customFormat="1">
      <c r="G186" s="16"/>
      <c r="H186" s="16"/>
      <c r="O186" s="46"/>
      <c r="P186" s="42"/>
      <c r="Q186" s="42"/>
      <c r="R186" s="50"/>
      <c r="S186" s="42"/>
      <c r="T186" s="42"/>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c r="FR186" s="14"/>
      <c r="FS186" s="14"/>
      <c r="FT186" s="14"/>
      <c r="FU186" s="14"/>
      <c r="FV186" s="14"/>
      <c r="FW186" s="14"/>
      <c r="FX186" s="14"/>
      <c r="FY186" s="14"/>
      <c r="FZ186" s="14"/>
      <c r="GA186" s="14"/>
      <c r="GB186" s="14"/>
      <c r="GC186" s="14"/>
      <c r="GD186" s="14"/>
      <c r="GE186" s="14"/>
      <c r="GF186" s="14"/>
      <c r="GG186" s="14"/>
      <c r="GH186" s="14"/>
      <c r="GI186" s="14"/>
      <c r="GJ186" s="14"/>
      <c r="GK186" s="14"/>
      <c r="GL186" s="14"/>
      <c r="GM186" s="14"/>
      <c r="GN186" s="14"/>
      <c r="GO186" s="14"/>
      <c r="GP186" s="14"/>
      <c r="GQ186" s="14"/>
      <c r="GR186" s="14"/>
      <c r="GS186" s="14"/>
      <c r="GT186" s="14"/>
      <c r="GU186" s="14"/>
      <c r="GV186" s="14"/>
      <c r="GW186" s="14"/>
      <c r="GX186" s="14"/>
      <c r="GY186" s="14"/>
      <c r="GZ186" s="14"/>
      <c r="HA186" s="14"/>
      <c r="HB186" s="14"/>
      <c r="HC186" s="14"/>
      <c r="HD186" s="14"/>
      <c r="HE186" s="14"/>
      <c r="HF186" s="14"/>
      <c r="HG186" s="14"/>
      <c r="HH186" s="14"/>
      <c r="HI186" s="14"/>
      <c r="HJ186" s="14"/>
      <c r="HK186" s="14"/>
      <c r="HL186" s="14"/>
      <c r="HM186" s="14"/>
      <c r="HN186" s="14"/>
      <c r="HO186" s="14"/>
      <c r="HP186" s="14"/>
      <c r="HQ186" s="14"/>
      <c r="HR186" s="14"/>
      <c r="HS186" s="14"/>
      <c r="HT186" s="14"/>
      <c r="HU186" s="14"/>
      <c r="HV186" s="14"/>
      <c r="HW186" s="14"/>
      <c r="HX186" s="14"/>
      <c r="HY186" s="14"/>
      <c r="HZ186" s="14"/>
      <c r="IA186" s="14"/>
      <c r="IB186" s="14"/>
      <c r="IC186" s="14"/>
      <c r="ID186" s="14"/>
      <c r="IE186" s="14"/>
      <c r="IF186" s="14"/>
      <c r="IG186" s="14"/>
      <c r="IH186" s="14"/>
      <c r="II186" s="14"/>
      <c r="IJ186" s="14"/>
      <c r="IK186" s="14"/>
      <c r="IL186" s="14"/>
      <c r="IM186" s="14"/>
      <c r="IN186" s="14"/>
      <c r="IO186" s="14"/>
      <c r="IP186" s="14"/>
      <c r="IQ186" s="14"/>
      <c r="IR186" s="14"/>
      <c r="IS186" s="14"/>
      <c r="IT186" s="14"/>
      <c r="IU186" s="14"/>
      <c r="IV186" s="14"/>
      <c r="IW186" s="14"/>
      <c r="IX186" s="14"/>
      <c r="IY186" s="14"/>
      <c r="IZ186" s="14"/>
      <c r="JA186" s="14"/>
      <c r="JB186" s="14"/>
      <c r="JC186" s="14"/>
      <c r="JD186" s="14"/>
      <c r="JE186" s="14"/>
      <c r="JF186" s="14"/>
      <c r="JG186" s="14"/>
      <c r="JH186" s="14"/>
      <c r="JI186" s="14"/>
      <c r="JJ186" s="14"/>
      <c r="JK186" s="14"/>
      <c r="JL186" s="14"/>
      <c r="JM186" s="14"/>
      <c r="JN186" s="14"/>
      <c r="JO186" s="14"/>
      <c r="JP186" s="14"/>
      <c r="JQ186" s="14"/>
      <c r="JR186" s="14"/>
      <c r="JS186" s="14"/>
      <c r="JT186" s="14"/>
      <c r="JU186" s="14"/>
      <c r="JV186" s="14"/>
      <c r="JW186" s="14"/>
      <c r="JX186" s="14"/>
      <c r="JY186" s="14"/>
      <c r="JZ186" s="14"/>
      <c r="KA186" s="14"/>
      <c r="KB186" s="14"/>
      <c r="KC186" s="14"/>
      <c r="KD186" s="14"/>
      <c r="KE186" s="14"/>
      <c r="KF186" s="14"/>
      <c r="KG186" s="14"/>
      <c r="KH186" s="14"/>
      <c r="KI186" s="14"/>
      <c r="KJ186" s="14"/>
      <c r="KK186" s="14"/>
      <c r="KL186" s="14"/>
      <c r="KM186" s="14"/>
      <c r="KN186" s="14"/>
      <c r="KO186" s="14"/>
      <c r="KP186" s="14"/>
      <c r="KQ186" s="14"/>
      <c r="KR186" s="14"/>
      <c r="KS186" s="14"/>
      <c r="KT186" s="14"/>
      <c r="KU186" s="14"/>
      <c r="KV186" s="14"/>
      <c r="KW186" s="14"/>
      <c r="KX186" s="14"/>
      <c r="KY186" s="14"/>
      <c r="KZ186" s="14"/>
      <c r="LA186" s="14"/>
      <c r="LB186" s="14"/>
    </row>
    <row r="187" spans="7:314" s="9" customFormat="1">
      <c r="G187" s="16"/>
      <c r="H187" s="16"/>
      <c r="O187" s="46"/>
      <c r="P187" s="42"/>
      <c r="Q187" s="42"/>
      <c r="R187" s="50"/>
      <c r="S187" s="42"/>
      <c r="T187" s="42"/>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c r="FR187" s="14"/>
      <c r="FS187" s="14"/>
      <c r="FT187" s="14"/>
      <c r="FU187" s="14"/>
      <c r="FV187" s="14"/>
      <c r="FW187" s="14"/>
      <c r="FX187" s="14"/>
      <c r="FY187" s="14"/>
      <c r="FZ187" s="14"/>
      <c r="GA187" s="14"/>
      <c r="GB187" s="14"/>
      <c r="GC187" s="14"/>
      <c r="GD187" s="14"/>
      <c r="GE187" s="14"/>
      <c r="GF187" s="14"/>
      <c r="GG187" s="14"/>
      <c r="GH187" s="14"/>
      <c r="GI187" s="14"/>
      <c r="GJ187" s="14"/>
      <c r="GK187" s="14"/>
      <c r="GL187" s="14"/>
      <c r="GM187" s="14"/>
      <c r="GN187" s="14"/>
      <c r="GO187" s="14"/>
      <c r="GP187" s="14"/>
      <c r="GQ187" s="14"/>
      <c r="GR187" s="14"/>
      <c r="GS187" s="14"/>
      <c r="GT187" s="14"/>
      <c r="GU187" s="14"/>
      <c r="GV187" s="14"/>
      <c r="GW187" s="14"/>
      <c r="GX187" s="14"/>
      <c r="GY187" s="14"/>
      <c r="GZ187" s="14"/>
      <c r="HA187" s="14"/>
      <c r="HB187" s="14"/>
      <c r="HC187" s="14"/>
      <c r="HD187" s="14"/>
      <c r="HE187" s="14"/>
      <c r="HF187" s="14"/>
      <c r="HG187" s="14"/>
      <c r="HH187" s="14"/>
      <c r="HI187" s="14"/>
      <c r="HJ187" s="14"/>
      <c r="HK187" s="14"/>
      <c r="HL187" s="14"/>
      <c r="HM187" s="14"/>
      <c r="HN187" s="14"/>
      <c r="HO187" s="14"/>
      <c r="HP187" s="14"/>
      <c r="HQ187" s="14"/>
      <c r="HR187" s="14"/>
      <c r="HS187" s="14"/>
      <c r="HT187" s="14"/>
      <c r="HU187" s="14"/>
      <c r="HV187" s="14"/>
      <c r="HW187" s="14"/>
      <c r="HX187" s="14"/>
      <c r="HY187" s="14"/>
      <c r="HZ187" s="14"/>
      <c r="IA187" s="14"/>
      <c r="IB187" s="14"/>
      <c r="IC187" s="14"/>
      <c r="ID187" s="14"/>
      <c r="IE187" s="14"/>
      <c r="IF187" s="14"/>
      <c r="IG187" s="14"/>
      <c r="IH187" s="14"/>
      <c r="II187" s="14"/>
      <c r="IJ187" s="14"/>
      <c r="IK187" s="14"/>
      <c r="IL187" s="14"/>
      <c r="IM187" s="14"/>
      <c r="IN187" s="14"/>
      <c r="IO187" s="14"/>
      <c r="IP187" s="14"/>
      <c r="IQ187" s="14"/>
      <c r="IR187" s="14"/>
      <c r="IS187" s="14"/>
      <c r="IT187" s="14"/>
      <c r="IU187" s="14"/>
      <c r="IV187" s="14"/>
      <c r="IW187" s="14"/>
      <c r="IX187" s="14"/>
      <c r="IY187" s="14"/>
      <c r="IZ187" s="14"/>
      <c r="JA187" s="14"/>
      <c r="JB187" s="14"/>
      <c r="JC187" s="14"/>
      <c r="JD187" s="14"/>
      <c r="JE187" s="14"/>
      <c r="JF187" s="14"/>
      <c r="JG187" s="14"/>
      <c r="JH187" s="14"/>
      <c r="JI187" s="14"/>
      <c r="JJ187" s="14"/>
      <c r="JK187" s="14"/>
      <c r="JL187" s="14"/>
      <c r="JM187" s="14"/>
      <c r="JN187" s="14"/>
      <c r="JO187" s="14"/>
      <c r="JP187" s="14"/>
      <c r="JQ187" s="14"/>
      <c r="JR187" s="14"/>
      <c r="JS187" s="14"/>
      <c r="JT187" s="14"/>
      <c r="JU187" s="14"/>
      <c r="JV187" s="14"/>
      <c r="JW187" s="14"/>
      <c r="JX187" s="14"/>
      <c r="JY187" s="14"/>
      <c r="JZ187" s="14"/>
      <c r="KA187" s="14"/>
      <c r="KB187" s="14"/>
      <c r="KC187" s="14"/>
      <c r="KD187" s="14"/>
      <c r="KE187" s="14"/>
      <c r="KF187" s="14"/>
      <c r="KG187" s="14"/>
      <c r="KH187" s="14"/>
      <c r="KI187" s="14"/>
      <c r="KJ187" s="14"/>
      <c r="KK187" s="14"/>
      <c r="KL187" s="14"/>
      <c r="KM187" s="14"/>
      <c r="KN187" s="14"/>
      <c r="KO187" s="14"/>
      <c r="KP187" s="14"/>
      <c r="KQ187" s="14"/>
      <c r="KR187" s="14"/>
      <c r="KS187" s="14"/>
      <c r="KT187" s="14"/>
      <c r="KU187" s="14"/>
      <c r="KV187" s="14"/>
      <c r="KW187" s="14"/>
      <c r="KX187" s="14"/>
      <c r="KY187" s="14"/>
      <c r="KZ187" s="14"/>
      <c r="LA187" s="14"/>
      <c r="LB187" s="14"/>
    </row>
    <row r="188" spans="7:314" s="9" customFormat="1">
      <c r="G188" s="16"/>
      <c r="H188" s="16"/>
      <c r="O188" s="46"/>
      <c r="P188" s="42"/>
      <c r="Q188" s="42"/>
      <c r="R188" s="50"/>
      <c r="S188" s="42"/>
      <c r="T188" s="42"/>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c r="FR188" s="14"/>
      <c r="FS188" s="14"/>
      <c r="FT188" s="14"/>
      <c r="FU188" s="14"/>
      <c r="FV188" s="14"/>
      <c r="FW188" s="14"/>
      <c r="FX188" s="14"/>
      <c r="FY188" s="14"/>
      <c r="FZ188" s="14"/>
      <c r="GA188" s="14"/>
      <c r="GB188" s="14"/>
      <c r="GC188" s="14"/>
      <c r="GD188" s="14"/>
      <c r="GE188" s="14"/>
      <c r="GF188" s="14"/>
      <c r="GG188" s="14"/>
      <c r="GH188" s="14"/>
      <c r="GI188" s="14"/>
      <c r="GJ188" s="14"/>
      <c r="GK188" s="14"/>
      <c r="GL188" s="14"/>
      <c r="GM188" s="14"/>
      <c r="GN188" s="14"/>
      <c r="GO188" s="14"/>
      <c r="GP188" s="14"/>
      <c r="GQ188" s="14"/>
      <c r="GR188" s="14"/>
      <c r="GS188" s="14"/>
      <c r="GT188" s="14"/>
      <c r="GU188" s="14"/>
      <c r="GV188" s="14"/>
      <c r="GW188" s="14"/>
      <c r="GX188" s="14"/>
      <c r="GY188" s="14"/>
      <c r="GZ188" s="14"/>
      <c r="HA188" s="14"/>
      <c r="HB188" s="14"/>
      <c r="HC188" s="14"/>
      <c r="HD188" s="14"/>
      <c r="HE188" s="14"/>
      <c r="HF188" s="14"/>
      <c r="HG188" s="14"/>
      <c r="HH188" s="14"/>
      <c r="HI188" s="14"/>
      <c r="HJ188" s="14"/>
      <c r="HK188" s="14"/>
      <c r="HL188" s="14"/>
      <c r="HM188" s="14"/>
      <c r="HN188" s="14"/>
      <c r="HO188" s="14"/>
      <c r="HP188" s="14"/>
      <c r="HQ188" s="14"/>
      <c r="HR188" s="14"/>
      <c r="HS188" s="14"/>
      <c r="HT188" s="14"/>
      <c r="HU188" s="14"/>
      <c r="HV188" s="14"/>
      <c r="HW188" s="14"/>
      <c r="HX188" s="14"/>
      <c r="HY188" s="14"/>
      <c r="HZ188" s="14"/>
      <c r="IA188" s="14"/>
      <c r="IB188" s="14"/>
      <c r="IC188" s="14"/>
      <c r="ID188" s="14"/>
      <c r="IE188" s="14"/>
      <c r="IF188" s="14"/>
      <c r="IG188" s="14"/>
      <c r="IH188" s="14"/>
      <c r="II188" s="14"/>
      <c r="IJ188" s="14"/>
      <c r="IK188" s="14"/>
      <c r="IL188" s="14"/>
      <c r="IM188" s="14"/>
      <c r="IN188" s="14"/>
      <c r="IO188" s="14"/>
      <c r="IP188" s="14"/>
      <c r="IQ188" s="14"/>
      <c r="IR188" s="14"/>
      <c r="IS188" s="14"/>
      <c r="IT188" s="14"/>
      <c r="IU188" s="14"/>
      <c r="IV188" s="14"/>
      <c r="IW188" s="14"/>
      <c r="IX188" s="14"/>
      <c r="IY188" s="14"/>
      <c r="IZ188" s="14"/>
      <c r="JA188" s="14"/>
      <c r="JB188" s="14"/>
      <c r="JC188" s="14"/>
      <c r="JD188" s="14"/>
      <c r="JE188" s="14"/>
      <c r="JF188" s="14"/>
      <c r="JG188" s="14"/>
      <c r="JH188" s="14"/>
      <c r="JI188" s="14"/>
      <c r="JJ188" s="14"/>
      <c r="JK188" s="14"/>
      <c r="JL188" s="14"/>
      <c r="JM188" s="14"/>
      <c r="JN188" s="14"/>
      <c r="JO188" s="14"/>
      <c r="JP188" s="14"/>
      <c r="JQ188" s="14"/>
      <c r="JR188" s="14"/>
      <c r="JS188" s="14"/>
      <c r="JT188" s="14"/>
      <c r="JU188" s="14"/>
      <c r="JV188" s="14"/>
      <c r="JW188" s="14"/>
      <c r="JX188" s="14"/>
      <c r="JY188" s="14"/>
      <c r="JZ188" s="14"/>
      <c r="KA188" s="14"/>
      <c r="KB188" s="14"/>
      <c r="KC188" s="14"/>
      <c r="KD188" s="14"/>
      <c r="KE188" s="14"/>
      <c r="KF188" s="14"/>
      <c r="KG188" s="14"/>
      <c r="KH188" s="14"/>
      <c r="KI188" s="14"/>
      <c r="KJ188" s="14"/>
      <c r="KK188" s="14"/>
      <c r="KL188" s="14"/>
      <c r="KM188" s="14"/>
      <c r="KN188" s="14"/>
      <c r="KO188" s="14"/>
      <c r="KP188" s="14"/>
      <c r="KQ188" s="14"/>
      <c r="KR188" s="14"/>
      <c r="KS188" s="14"/>
      <c r="KT188" s="14"/>
      <c r="KU188" s="14"/>
      <c r="KV188" s="14"/>
      <c r="KW188" s="14"/>
      <c r="KX188" s="14"/>
      <c r="KY188" s="14"/>
      <c r="KZ188" s="14"/>
      <c r="LA188" s="14"/>
      <c r="LB188" s="14"/>
    </row>
    <row r="189" spans="7:314" s="9" customFormat="1">
      <c r="G189" s="16"/>
      <c r="H189" s="16"/>
      <c r="O189" s="46"/>
      <c r="P189" s="42"/>
      <c r="Q189" s="42"/>
      <c r="R189" s="50"/>
      <c r="S189" s="42"/>
      <c r="T189" s="42"/>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c r="FR189" s="14"/>
      <c r="FS189" s="14"/>
      <c r="FT189" s="14"/>
      <c r="FU189" s="14"/>
      <c r="FV189" s="14"/>
      <c r="FW189" s="14"/>
      <c r="FX189" s="14"/>
      <c r="FY189" s="14"/>
      <c r="FZ189" s="14"/>
      <c r="GA189" s="14"/>
      <c r="GB189" s="14"/>
      <c r="GC189" s="14"/>
      <c r="GD189" s="14"/>
      <c r="GE189" s="14"/>
      <c r="GF189" s="14"/>
      <c r="GG189" s="14"/>
      <c r="GH189" s="14"/>
      <c r="GI189" s="14"/>
      <c r="GJ189" s="14"/>
      <c r="GK189" s="14"/>
      <c r="GL189" s="14"/>
      <c r="GM189" s="14"/>
      <c r="GN189" s="14"/>
      <c r="GO189" s="14"/>
      <c r="GP189" s="14"/>
      <c r="GQ189" s="14"/>
      <c r="GR189" s="14"/>
      <c r="GS189" s="14"/>
      <c r="GT189" s="14"/>
      <c r="GU189" s="14"/>
      <c r="GV189" s="14"/>
      <c r="GW189" s="14"/>
      <c r="GX189" s="14"/>
      <c r="GY189" s="14"/>
      <c r="GZ189" s="14"/>
      <c r="HA189" s="14"/>
      <c r="HB189" s="14"/>
      <c r="HC189" s="14"/>
      <c r="HD189" s="14"/>
      <c r="HE189" s="14"/>
      <c r="HF189" s="14"/>
      <c r="HG189" s="14"/>
      <c r="HH189" s="14"/>
      <c r="HI189" s="14"/>
      <c r="HJ189" s="14"/>
      <c r="HK189" s="14"/>
      <c r="HL189" s="14"/>
      <c r="HM189" s="14"/>
      <c r="HN189" s="14"/>
      <c r="HO189" s="14"/>
      <c r="HP189" s="14"/>
      <c r="HQ189" s="14"/>
      <c r="HR189" s="14"/>
      <c r="HS189" s="14"/>
      <c r="HT189" s="14"/>
      <c r="HU189" s="14"/>
      <c r="HV189" s="14"/>
      <c r="HW189" s="14"/>
      <c r="HX189" s="14"/>
      <c r="HY189" s="14"/>
      <c r="HZ189" s="14"/>
      <c r="IA189" s="14"/>
      <c r="IB189" s="14"/>
      <c r="IC189" s="14"/>
      <c r="ID189" s="14"/>
      <c r="IE189" s="14"/>
      <c r="IF189" s="14"/>
      <c r="IG189" s="14"/>
      <c r="IH189" s="14"/>
      <c r="II189" s="14"/>
      <c r="IJ189" s="14"/>
      <c r="IK189" s="14"/>
      <c r="IL189" s="14"/>
      <c r="IM189" s="14"/>
      <c r="IN189" s="14"/>
      <c r="IO189" s="14"/>
      <c r="IP189" s="14"/>
      <c r="IQ189" s="14"/>
      <c r="IR189" s="14"/>
      <c r="IS189" s="14"/>
      <c r="IT189" s="14"/>
      <c r="IU189" s="14"/>
      <c r="IV189" s="14"/>
      <c r="IW189" s="14"/>
      <c r="IX189" s="14"/>
      <c r="IY189" s="14"/>
      <c r="IZ189" s="14"/>
      <c r="JA189" s="14"/>
      <c r="JB189" s="14"/>
      <c r="JC189" s="14"/>
      <c r="JD189" s="14"/>
      <c r="JE189" s="14"/>
      <c r="JF189" s="14"/>
      <c r="JG189" s="14"/>
      <c r="JH189" s="14"/>
      <c r="JI189" s="14"/>
      <c r="JJ189" s="14"/>
      <c r="JK189" s="14"/>
      <c r="JL189" s="14"/>
      <c r="JM189" s="14"/>
      <c r="JN189" s="14"/>
      <c r="JO189" s="14"/>
      <c r="JP189" s="14"/>
      <c r="JQ189" s="14"/>
      <c r="JR189" s="14"/>
      <c r="JS189" s="14"/>
      <c r="JT189" s="14"/>
      <c r="JU189" s="14"/>
      <c r="JV189" s="14"/>
      <c r="JW189" s="14"/>
      <c r="JX189" s="14"/>
      <c r="JY189" s="14"/>
      <c r="JZ189" s="14"/>
      <c r="KA189" s="14"/>
      <c r="KB189" s="14"/>
      <c r="KC189" s="14"/>
      <c r="KD189" s="14"/>
      <c r="KE189" s="14"/>
      <c r="KF189" s="14"/>
      <c r="KG189" s="14"/>
      <c r="KH189" s="14"/>
      <c r="KI189" s="14"/>
      <c r="KJ189" s="14"/>
      <c r="KK189" s="14"/>
      <c r="KL189" s="14"/>
      <c r="KM189" s="14"/>
      <c r="KN189" s="14"/>
      <c r="KO189" s="14"/>
      <c r="KP189" s="14"/>
      <c r="KQ189" s="14"/>
      <c r="KR189" s="14"/>
      <c r="KS189" s="14"/>
      <c r="KT189" s="14"/>
      <c r="KU189" s="14"/>
      <c r="KV189" s="14"/>
      <c r="KW189" s="14"/>
      <c r="KX189" s="14"/>
      <c r="KY189" s="14"/>
      <c r="KZ189" s="14"/>
      <c r="LA189" s="14"/>
      <c r="LB189" s="14"/>
    </row>
    <row r="190" spans="7:314" s="9" customFormat="1">
      <c r="G190" s="16"/>
      <c r="H190" s="16"/>
      <c r="O190" s="46"/>
      <c r="P190" s="42"/>
      <c r="Q190" s="42"/>
      <c r="R190" s="50"/>
      <c r="S190" s="42"/>
      <c r="T190" s="42"/>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c r="FR190" s="14"/>
      <c r="FS190" s="14"/>
      <c r="FT190" s="14"/>
      <c r="FU190" s="14"/>
      <c r="FV190" s="14"/>
      <c r="FW190" s="14"/>
      <c r="FX190" s="14"/>
      <c r="FY190" s="14"/>
      <c r="FZ190" s="14"/>
      <c r="GA190" s="14"/>
      <c r="GB190" s="14"/>
      <c r="GC190" s="14"/>
      <c r="GD190" s="14"/>
      <c r="GE190" s="14"/>
      <c r="GF190" s="14"/>
      <c r="GG190" s="14"/>
      <c r="GH190" s="14"/>
      <c r="GI190" s="14"/>
      <c r="GJ190" s="14"/>
      <c r="GK190" s="14"/>
      <c r="GL190" s="14"/>
      <c r="GM190" s="14"/>
      <c r="GN190" s="14"/>
      <c r="GO190" s="14"/>
      <c r="GP190" s="14"/>
      <c r="GQ190" s="14"/>
      <c r="GR190" s="14"/>
      <c r="GS190" s="14"/>
      <c r="GT190" s="14"/>
      <c r="GU190" s="14"/>
      <c r="GV190" s="14"/>
      <c r="GW190" s="14"/>
      <c r="GX190" s="14"/>
      <c r="GY190" s="14"/>
      <c r="GZ190" s="14"/>
      <c r="HA190" s="14"/>
      <c r="HB190" s="14"/>
      <c r="HC190" s="14"/>
      <c r="HD190" s="14"/>
      <c r="HE190" s="14"/>
      <c r="HF190" s="14"/>
      <c r="HG190" s="14"/>
      <c r="HH190" s="14"/>
      <c r="HI190" s="14"/>
      <c r="HJ190" s="14"/>
      <c r="HK190" s="14"/>
      <c r="HL190" s="14"/>
      <c r="HM190" s="14"/>
      <c r="HN190" s="14"/>
      <c r="HO190" s="14"/>
      <c r="HP190" s="14"/>
      <c r="HQ190" s="14"/>
      <c r="HR190" s="14"/>
      <c r="HS190" s="14"/>
      <c r="HT190" s="14"/>
      <c r="HU190" s="14"/>
      <c r="HV190" s="14"/>
      <c r="HW190" s="14"/>
      <c r="HX190" s="14"/>
      <c r="HY190" s="14"/>
      <c r="HZ190" s="14"/>
      <c r="IA190" s="14"/>
      <c r="IB190" s="14"/>
      <c r="IC190" s="14"/>
      <c r="ID190" s="14"/>
      <c r="IE190" s="14"/>
      <c r="IF190" s="14"/>
      <c r="IG190" s="14"/>
      <c r="IH190" s="14"/>
      <c r="II190" s="14"/>
      <c r="IJ190" s="14"/>
      <c r="IK190" s="14"/>
      <c r="IL190" s="14"/>
      <c r="IM190" s="14"/>
      <c r="IN190" s="14"/>
      <c r="IO190" s="14"/>
      <c r="IP190" s="14"/>
      <c r="IQ190" s="14"/>
      <c r="IR190" s="14"/>
      <c r="IS190" s="14"/>
      <c r="IT190" s="14"/>
      <c r="IU190" s="14"/>
      <c r="IV190" s="14"/>
      <c r="IW190" s="14"/>
      <c r="IX190" s="14"/>
      <c r="IY190" s="14"/>
      <c r="IZ190" s="14"/>
      <c r="JA190" s="14"/>
      <c r="JB190" s="14"/>
      <c r="JC190" s="14"/>
      <c r="JD190" s="14"/>
      <c r="JE190" s="14"/>
      <c r="JF190" s="14"/>
      <c r="JG190" s="14"/>
      <c r="JH190" s="14"/>
      <c r="JI190" s="14"/>
      <c r="JJ190" s="14"/>
      <c r="JK190" s="14"/>
      <c r="JL190" s="14"/>
      <c r="JM190" s="14"/>
      <c r="JN190" s="14"/>
      <c r="JO190" s="14"/>
      <c r="JP190" s="14"/>
      <c r="JQ190" s="14"/>
      <c r="JR190" s="14"/>
      <c r="JS190" s="14"/>
      <c r="JT190" s="14"/>
      <c r="JU190" s="14"/>
      <c r="JV190" s="14"/>
      <c r="JW190" s="14"/>
      <c r="JX190" s="14"/>
      <c r="JY190" s="14"/>
      <c r="JZ190" s="14"/>
      <c r="KA190" s="14"/>
      <c r="KB190" s="14"/>
      <c r="KC190" s="14"/>
      <c r="KD190" s="14"/>
      <c r="KE190" s="14"/>
      <c r="KF190" s="14"/>
      <c r="KG190" s="14"/>
      <c r="KH190" s="14"/>
      <c r="KI190" s="14"/>
      <c r="KJ190" s="14"/>
      <c r="KK190" s="14"/>
      <c r="KL190" s="14"/>
      <c r="KM190" s="14"/>
      <c r="KN190" s="14"/>
      <c r="KO190" s="14"/>
      <c r="KP190" s="14"/>
      <c r="KQ190" s="14"/>
      <c r="KR190" s="14"/>
      <c r="KS190" s="14"/>
      <c r="KT190" s="14"/>
      <c r="KU190" s="14"/>
      <c r="KV190" s="14"/>
      <c r="KW190" s="14"/>
      <c r="KX190" s="14"/>
      <c r="KY190" s="14"/>
      <c r="KZ190" s="14"/>
      <c r="LA190" s="14"/>
      <c r="LB190" s="14"/>
    </row>
    <row r="191" spans="7:314" s="9" customFormat="1">
      <c r="G191" s="16"/>
      <c r="H191" s="16"/>
      <c r="O191" s="46"/>
      <c r="P191" s="42"/>
      <c r="Q191" s="42"/>
      <c r="R191" s="50"/>
      <c r="S191" s="42"/>
      <c r="T191" s="42"/>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c r="DH191" s="14"/>
      <c r="DI191" s="14"/>
      <c r="DJ191" s="14"/>
      <c r="DK191" s="14"/>
      <c r="DL191" s="14"/>
      <c r="DM191" s="14"/>
      <c r="DN191" s="14"/>
      <c r="DO191" s="14"/>
      <c r="DP191" s="14"/>
      <c r="DQ191" s="14"/>
      <c r="DR191" s="14"/>
      <c r="DS191" s="14"/>
      <c r="DT191" s="14"/>
      <c r="DU191" s="14"/>
      <c r="DV191" s="14"/>
      <c r="DW191" s="14"/>
      <c r="DX191" s="14"/>
      <c r="DY191" s="14"/>
      <c r="DZ191" s="14"/>
      <c r="EA191" s="14"/>
      <c r="EB191" s="14"/>
      <c r="EC191" s="14"/>
      <c r="ED191" s="14"/>
      <c r="EE191" s="14"/>
      <c r="EF191" s="14"/>
      <c r="EG191" s="14"/>
      <c r="EH191" s="14"/>
      <c r="EI191" s="14"/>
      <c r="EJ191" s="14"/>
      <c r="EK191" s="14"/>
      <c r="EL191" s="14"/>
      <c r="EM191" s="14"/>
      <c r="EN191" s="14"/>
      <c r="EO191" s="14"/>
      <c r="EP191" s="14"/>
      <c r="EQ191" s="14"/>
      <c r="ER191" s="14"/>
      <c r="ES191" s="14"/>
      <c r="ET191" s="14"/>
      <c r="EU191" s="14"/>
      <c r="EV191" s="14"/>
      <c r="EW191" s="14"/>
      <c r="EX191" s="14"/>
      <c r="EY191" s="14"/>
      <c r="EZ191" s="14"/>
      <c r="FA191" s="14"/>
      <c r="FB191" s="14"/>
      <c r="FC191" s="14"/>
      <c r="FD191" s="14"/>
      <c r="FE191" s="14"/>
      <c r="FF191" s="14"/>
      <c r="FG191" s="14"/>
      <c r="FH191" s="14"/>
      <c r="FI191" s="14"/>
      <c r="FJ191" s="14"/>
      <c r="FK191" s="14"/>
      <c r="FL191" s="14"/>
      <c r="FM191" s="14"/>
      <c r="FN191" s="14"/>
      <c r="FO191" s="14"/>
      <c r="FP191" s="14"/>
      <c r="FQ191" s="14"/>
      <c r="FR191" s="14"/>
      <c r="FS191" s="14"/>
      <c r="FT191" s="14"/>
      <c r="FU191" s="14"/>
      <c r="FV191" s="14"/>
      <c r="FW191" s="14"/>
      <c r="FX191" s="14"/>
      <c r="FY191" s="14"/>
      <c r="FZ191" s="14"/>
      <c r="GA191" s="14"/>
      <c r="GB191" s="14"/>
      <c r="GC191" s="14"/>
      <c r="GD191" s="14"/>
      <c r="GE191" s="14"/>
      <c r="GF191" s="14"/>
      <c r="GG191" s="14"/>
      <c r="GH191" s="14"/>
      <c r="GI191" s="14"/>
      <c r="GJ191" s="14"/>
      <c r="GK191" s="14"/>
      <c r="GL191" s="14"/>
      <c r="GM191" s="14"/>
      <c r="GN191" s="14"/>
      <c r="GO191" s="14"/>
      <c r="GP191" s="14"/>
      <c r="GQ191" s="14"/>
      <c r="GR191" s="14"/>
      <c r="GS191" s="14"/>
      <c r="GT191" s="14"/>
      <c r="GU191" s="14"/>
      <c r="GV191" s="14"/>
      <c r="GW191" s="14"/>
      <c r="GX191" s="14"/>
      <c r="GY191" s="14"/>
      <c r="GZ191" s="14"/>
      <c r="HA191" s="14"/>
      <c r="HB191" s="14"/>
      <c r="HC191" s="14"/>
      <c r="HD191" s="14"/>
      <c r="HE191" s="14"/>
      <c r="HF191" s="14"/>
      <c r="HG191" s="14"/>
      <c r="HH191" s="14"/>
      <c r="HI191" s="14"/>
      <c r="HJ191" s="14"/>
      <c r="HK191" s="14"/>
      <c r="HL191" s="14"/>
      <c r="HM191" s="14"/>
      <c r="HN191" s="14"/>
      <c r="HO191" s="14"/>
      <c r="HP191" s="14"/>
      <c r="HQ191" s="14"/>
      <c r="HR191" s="14"/>
      <c r="HS191" s="14"/>
      <c r="HT191" s="14"/>
      <c r="HU191" s="14"/>
      <c r="HV191" s="14"/>
      <c r="HW191" s="14"/>
      <c r="HX191" s="14"/>
      <c r="HY191" s="14"/>
      <c r="HZ191" s="14"/>
      <c r="IA191" s="14"/>
      <c r="IB191" s="14"/>
      <c r="IC191" s="14"/>
      <c r="ID191" s="14"/>
      <c r="IE191" s="14"/>
      <c r="IF191" s="14"/>
      <c r="IG191" s="14"/>
      <c r="IH191" s="14"/>
      <c r="II191" s="14"/>
      <c r="IJ191" s="14"/>
      <c r="IK191" s="14"/>
      <c r="IL191" s="14"/>
      <c r="IM191" s="14"/>
      <c r="IN191" s="14"/>
      <c r="IO191" s="14"/>
      <c r="IP191" s="14"/>
      <c r="IQ191" s="14"/>
      <c r="IR191" s="14"/>
      <c r="IS191" s="14"/>
      <c r="IT191" s="14"/>
      <c r="IU191" s="14"/>
      <c r="IV191" s="14"/>
      <c r="IW191" s="14"/>
      <c r="IX191" s="14"/>
      <c r="IY191" s="14"/>
      <c r="IZ191" s="14"/>
      <c r="JA191" s="14"/>
      <c r="JB191" s="14"/>
      <c r="JC191" s="14"/>
      <c r="JD191" s="14"/>
      <c r="JE191" s="14"/>
      <c r="JF191" s="14"/>
      <c r="JG191" s="14"/>
      <c r="JH191" s="14"/>
      <c r="JI191" s="14"/>
      <c r="JJ191" s="14"/>
      <c r="JK191" s="14"/>
      <c r="JL191" s="14"/>
      <c r="JM191" s="14"/>
      <c r="JN191" s="14"/>
      <c r="JO191" s="14"/>
      <c r="JP191" s="14"/>
      <c r="JQ191" s="14"/>
      <c r="JR191" s="14"/>
      <c r="JS191" s="14"/>
      <c r="JT191" s="14"/>
      <c r="JU191" s="14"/>
      <c r="JV191" s="14"/>
      <c r="JW191" s="14"/>
      <c r="JX191" s="14"/>
      <c r="JY191" s="14"/>
      <c r="JZ191" s="14"/>
      <c r="KA191" s="14"/>
      <c r="KB191" s="14"/>
      <c r="KC191" s="14"/>
      <c r="KD191" s="14"/>
      <c r="KE191" s="14"/>
      <c r="KF191" s="14"/>
      <c r="KG191" s="14"/>
      <c r="KH191" s="14"/>
      <c r="KI191" s="14"/>
      <c r="KJ191" s="14"/>
      <c r="KK191" s="14"/>
      <c r="KL191" s="14"/>
      <c r="KM191" s="14"/>
      <c r="KN191" s="14"/>
      <c r="KO191" s="14"/>
      <c r="KP191" s="14"/>
      <c r="KQ191" s="14"/>
      <c r="KR191" s="14"/>
      <c r="KS191" s="14"/>
      <c r="KT191" s="14"/>
      <c r="KU191" s="14"/>
      <c r="KV191" s="14"/>
      <c r="KW191" s="14"/>
      <c r="KX191" s="14"/>
      <c r="KY191" s="14"/>
      <c r="KZ191" s="14"/>
      <c r="LA191" s="14"/>
      <c r="LB191" s="14"/>
    </row>
    <row r="192" spans="7:314" s="9" customFormat="1">
      <c r="G192" s="16"/>
      <c r="H192" s="16"/>
      <c r="O192" s="46"/>
      <c r="P192" s="42"/>
      <c r="Q192" s="42"/>
      <c r="R192" s="50"/>
      <c r="S192" s="42"/>
      <c r="T192" s="42"/>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c r="FR192" s="14"/>
      <c r="FS192" s="14"/>
      <c r="FT192" s="14"/>
      <c r="FU192" s="14"/>
      <c r="FV192" s="14"/>
      <c r="FW192" s="14"/>
      <c r="FX192" s="14"/>
      <c r="FY192" s="14"/>
      <c r="FZ192" s="14"/>
      <c r="GA192" s="14"/>
      <c r="GB192" s="14"/>
      <c r="GC192" s="14"/>
      <c r="GD192" s="14"/>
      <c r="GE192" s="14"/>
      <c r="GF192" s="14"/>
      <c r="GG192" s="14"/>
      <c r="GH192" s="14"/>
      <c r="GI192" s="14"/>
      <c r="GJ192" s="14"/>
      <c r="GK192" s="14"/>
      <c r="GL192" s="14"/>
      <c r="GM192" s="14"/>
      <c r="GN192" s="14"/>
      <c r="GO192" s="14"/>
      <c r="GP192" s="14"/>
      <c r="GQ192" s="14"/>
      <c r="GR192" s="14"/>
      <c r="GS192" s="14"/>
      <c r="GT192" s="14"/>
      <c r="GU192" s="14"/>
      <c r="GV192" s="14"/>
      <c r="GW192" s="14"/>
      <c r="GX192" s="14"/>
      <c r="GY192" s="14"/>
      <c r="GZ192" s="14"/>
      <c r="HA192" s="14"/>
      <c r="HB192" s="14"/>
      <c r="HC192" s="14"/>
      <c r="HD192" s="14"/>
      <c r="HE192" s="14"/>
      <c r="HF192" s="14"/>
      <c r="HG192" s="14"/>
      <c r="HH192" s="14"/>
      <c r="HI192" s="14"/>
      <c r="HJ192" s="14"/>
      <c r="HK192" s="14"/>
      <c r="HL192" s="14"/>
      <c r="HM192" s="14"/>
      <c r="HN192" s="14"/>
      <c r="HO192" s="14"/>
      <c r="HP192" s="14"/>
      <c r="HQ192" s="14"/>
      <c r="HR192" s="14"/>
      <c r="HS192" s="14"/>
      <c r="HT192" s="14"/>
      <c r="HU192" s="14"/>
      <c r="HV192" s="14"/>
      <c r="HW192" s="14"/>
      <c r="HX192" s="14"/>
      <c r="HY192" s="14"/>
      <c r="HZ192" s="14"/>
      <c r="IA192" s="14"/>
      <c r="IB192" s="14"/>
      <c r="IC192" s="14"/>
      <c r="ID192" s="14"/>
      <c r="IE192" s="14"/>
      <c r="IF192" s="14"/>
      <c r="IG192" s="14"/>
      <c r="IH192" s="14"/>
      <c r="II192" s="14"/>
      <c r="IJ192" s="14"/>
      <c r="IK192" s="14"/>
      <c r="IL192" s="14"/>
      <c r="IM192" s="14"/>
      <c r="IN192" s="14"/>
      <c r="IO192" s="14"/>
      <c r="IP192" s="14"/>
      <c r="IQ192" s="14"/>
      <c r="IR192" s="14"/>
      <c r="IS192" s="14"/>
      <c r="IT192" s="14"/>
      <c r="IU192" s="14"/>
      <c r="IV192" s="14"/>
      <c r="IW192" s="14"/>
      <c r="IX192" s="14"/>
      <c r="IY192" s="14"/>
      <c r="IZ192" s="14"/>
      <c r="JA192" s="14"/>
      <c r="JB192" s="14"/>
      <c r="JC192" s="14"/>
      <c r="JD192" s="14"/>
      <c r="JE192" s="14"/>
      <c r="JF192" s="14"/>
      <c r="JG192" s="14"/>
      <c r="JH192" s="14"/>
      <c r="JI192" s="14"/>
      <c r="JJ192" s="14"/>
      <c r="JK192" s="14"/>
      <c r="JL192" s="14"/>
      <c r="JM192" s="14"/>
      <c r="JN192" s="14"/>
      <c r="JO192" s="14"/>
      <c r="JP192" s="14"/>
      <c r="JQ192" s="14"/>
      <c r="JR192" s="14"/>
      <c r="JS192" s="14"/>
      <c r="JT192" s="14"/>
      <c r="JU192" s="14"/>
      <c r="JV192" s="14"/>
      <c r="JW192" s="14"/>
      <c r="JX192" s="14"/>
      <c r="JY192" s="14"/>
      <c r="JZ192" s="14"/>
      <c r="KA192" s="14"/>
      <c r="KB192" s="14"/>
      <c r="KC192" s="14"/>
      <c r="KD192" s="14"/>
      <c r="KE192" s="14"/>
      <c r="KF192" s="14"/>
      <c r="KG192" s="14"/>
      <c r="KH192" s="14"/>
      <c r="KI192" s="14"/>
      <c r="KJ192" s="14"/>
      <c r="KK192" s="14"/>
      <c r="KL192" s="14"/>
      <c r="KM192" s="14"/>
      <c r="KN192" s="14"/>
      <c r="KO192" s="14"/>
      <c r="KP192" s="14"/>
      <c r="KQ192" s="14"/>
      <c r="KR192" s="14"/>
      <c r="KS192" s="14"/>
      <c r="KT192" s="14"/>
      <c r="KU192" s="14"/>
      <c r="KV192" s="14"/>
      <c r="KW192" s="14"/>
      <c r="KX192" s="14"/>
      <c r="KY192" s="14"/>
      <c r="KZ192" s="14"/>
      <c r="LA192" s="14"/>
      <c r="LB192" s="14"/>
    </row>
    <row r="193" spans="7:314" s="9" customFormat="1">
      <c r="G193" s="16"/>
      <c r="H193" s="16"/>
      <c r="O193" s="46"/>
      <c r="P193" s="42"/>
      <c r="Q193" s="42"/>
      <c r="R193" s="50"/>
      <c r="S193" s="42"/>
      <c r="T193" s="42"/>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c r="FR193" s="14"/>
      <c r="FS193" s="14"/>
      <c r="FT193" s="14"/>
      <c r="FU193" s="14"/>
      <c r="FV193" s="14"/>
      <c r="FW193" s="14"/>
      <c r="FX193" s="14"/>
      <c r="FY193" s="14"/>
      <c r="FZ193" s="14"/>
      <c r="GA193" s="14"/>
      <c r="GB193" s="14"/>
      <c r="GC193" s="14"/>
      <c r="GD193" s="14"/>
      <c r="GE193" s="14"/>
      <c r="GF193" s="14"/>
      <c r="GG193" s="14"/>
      <c r="GH193" s="14"/>
      <c r="GI193" s="14"/>
      <c r="GJ193" s="14"/>
      <c r="GK193" s="14"/>
      <c r="GL193" s="14"/>
      <c r="GM193" s="14"/>
      <c r="GN193" s="14"/>
      <c r="GO193" s="14"/>
      <c r="GP193" s="14"/>
      <c r="GQ193" s="14"/>
      <c r="GR193" s="14"/>
      <c r="GS193" s="14"/>
      <c r="GT193" s="14"/>
      <c r="GU193" s="14"/>
      <c r="GV193" s="14"/>
      <c r="GW193" s="14"/>
      <c r="GX193" s="14"/>
      <c r="GY193" s="14"/>
      <c r="GZ193" s="14"/>
      <c r="HA193" s="14"/>
      <c r="HB193" s="14"/>
      <c r="HC193" s="14"/>
      <c r="HD193" s="14"/>
      <c r="HE193" s="14"/>
      <c r="HF193" s="14"/>
      <c r="HG193" s="14"/>
      <c r="HH193" s="14"/>
      <c r="HI193" s="14"/>
      <c r="HJ193" s="14"/>
      <c r="HK193" s="14"/>
      <c r="HL193" s="14"/>
      <c r="HM193" s="14"/>
      <c r="HN193" s="14"/>
      <c r="HO193" s="14"/>
      <c r="HP193" s="14"/>
      <c r="HQ193" s="14"/>
      <c r="HR193" s="14"/>
      <c r="HS193" s="14"/>
      <c r="HT193" s="14"/>
      <c r="HU193" s="14"/>
      <c r="HV193" s="14"/>
      <c r="HW193" s="14"/>
      <c r="HX193" s="14"/>
      <c r="HY193" s="14"/>
      <c r="HZ193" s="14"/>
      <c r="IA193" s="14"/>
      <c r="IB193" s="14"/>
      <c r="IC193" s="14"/>
      <c r="ID193" s="14"/>
      <c r="IE193" s="14"/>
      <c r="IF193" s="14"/>
      <c r="IG193" s="14"/>
      <c r="IH193" s="14"/>
      <c r="II193" s="14"/>
      <c r="IJ193" s="14"/>
      <c r="IK193" s="14"/>
      <c r="IL193" s="14"/>
      <c r="IM193" s="14"/>
      <c r="IN193" s="14"/>
      <c r="IO193" s="14"/>
      <c r="IP193" s="14"/>
      <c r="IQ193" s="14"/>
      <c r="IR193" s="14"/>
      <c r="IS193" s="14"/>
      <c r="IT193" s="14"/>
      <c r="IU193" s="14"/>
      <c r="IV193" s="14"/>
      <c r="IW193" s="14"/>
      <c r="IX193" s="14"/>
      <c r="IY193" s="14"/>
      <c r="IZ193" s="14"/>
      <c r="JA193" s="14"/>
      <c r="JB193" s="14"/>
      <c r="JC193" s="14"/>
      <c r="JD193" s="14"/>
      <c r="JE193" s="14"/>
      <c r="JF193" s="14"/>
      <c r="JG193" s="14"/>
      <c r="JH193" s="14"/>
      <c r="JI193" s="14"/>
      <c r="JJ193" s="14"/>
      <c r="JK193" s="14"/>
      <c r="JL193" s="14"/>
      <c r="JM193" s="14"/>
      <c r="JN193" s="14"/>
      <c r="JO193" s="14"/>
      <c r="JP193" s="14"/>
      <c r="JQ193" s="14"/>
      <c r="JR193" s="14"/>
      <c r="JS193" s="14"/>
      <c r="JT193" s="14"/>
      <c r="JU193" s="14"/>
      <c r="JV193" s="14"/>
      <c r="JW193" s="14"/>
      <c r="JX193" s="14"/>
      <c r="JY193" s="14"/>
      <c r="JZ193" s="14"/>
      <c r="KA193" s="14"/>
      <c r="KB193" s="14"/>
      <c r="KC193" s="14"/>
      <c r="KD193" s="14"/>
      <c r="KE193" s="14"/>
      <c r="KF193" s="14"/>
      <c r="KG193" s="14"/>
      <c r="KH193" s="14"/>
      <c r="KI193" s="14"/>
      <c r="KJ193" s="14"/>
      <c r="KK193" s="14"/>
      <c r="KL193" s="14"/>
      <c r="KM193" s="14"/>
      <c r="KN193" s="14"/>
      <c r="KO193" s="14"/>
      <c r="KP193" s="14"/>
      <c r="KQ193" s="14"/>
      <c r="KR193" s="14"/>
      <c r="KS193" s="14"/>
      <c r="KT193" s="14"/>
      <c r="KU193" s="14"/>
      <c r="KV193" s="14"/>
      <c r="KW193" s="14"/>
      <c r="KX193" s="14"/>
      <c r="KY193" s="14"/>
      <c r="KZ193" s="14"/>
      <c r="LA193" s="14"/>
      <c r="LB193" s="14"/>
    </row>
    <row r="194" spans="7:314" s="9" customFormat="1">
      <c r="G194" s="16"/>
      <c r="H194" s="16"/>
      <c r="O194" s="46"/>
      <c r="P194" s="42"/>
      <c r="Q194" s="42"/>
      <c r="R194" s="50"/>
      <c r="S194" s="42"/>
      <c r="T194" s="42"/>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c r="FR194" s="14"/>
      <c r="FS194" s="14"/>
      <c r="FT194" s="14"/>
      <c r="FU194" s="14"/>
      <c r="FV194" s="14"/>
      <c r="FW194" s="14"/>
      <c r="FX194" s="14"/>
      <c r="FY194" s="14"/>
      <c r="FZ194" s="14"/>
      <c r="GA194" s="14"/>
      <c r="GB194" s="14"/>
      <c r="GC194" s="14"/>
      <c r="GD194" s="14"/>
      <c r="GE194" s="14"/>
      <c r="GF194" s="14"/>
      <c r="GG194" s="14"/>
      <c r="GH194" s="14"/>
      <c r="GI194" s="14"/>
      <c r="GJ194" s="14"/>
      <c r="GK194" s="14"/>
      <c r="GL194" s="14"/>
      <c r="GM194" s="14"/>
      <c r="GN194" s="14"/>
      <c r="GO194" s="14"/>
      <c r="GP194" s="14"/>
      <c r="GQ194" s="14"/>
      <c r="GR194" s="14"/>
      <c r="GS194" s="14"/>
      <c r="GT194" s="14"/>
      <c r="GU194" s="14"/>
      <c r="GV194" s="14"/>
      <c r="GW194" s="14"/>
      <c r="GX194" s="14"/>
      <c r="GY194" s="14"/>
      <c r="GZ194" s="14"/>
      <c r="HA194" s="14"/>
      <c r="HB194" s="14"/>
      <c r="HC194" s="14"/>
      <c r="HD194" s="14"/>
      <c r="HE194" s="14"/>
      <c r="HF194" s="14"/>
      <c r="HG194" s="14"/>
      <c r="HH194" s="14"/>
      <c r="HI194" s="14"/>
      <c r="HJ194" s="14"/>
      <c r="HK194" s="14"/>
      <c r="HL194" s="14"/>
      <c r="HM194" s="14"/>
      <c r="HN194" s="14"/>
      <c r="HO194" s="14"/>
      <c r="HP194" s="14"/>
      <c r="HQ194" s="14"/>
      <c r="HR194" s="14"/>
      <c r="HS194" s="14"/>
      <c r="HT194" s="14"/>
      <c r="HU194" s="14"/>
      <c r="HV194" s="14"/>
      <c r="HW194" s="14"/>
      <c r="HX194" s="14"/>
      <c r="HY194" s="14"/>
      <c r="HZ194" s="14"/>
      <c r="IA194" s="14"/>
      <c r="IB194" s="14"/>
      <c r="IC194" s="14"/>
      <c r="ID194" s="14"/>
      <c r="IE194" s="14"/>
      <c r="IF194" s="14"/>
      <c r="IG194" s="14"/>
      <c r="IH194" s="14"/>
      <c r="II194" s="14"/>
      <c r="IJ194" s="14"/>
      <c r="IK194" s="14"/>
      <c r="IL194" s="14"/>
      <c r="IM194" s="14"/>
      <c r="IN194" s="14"/>
      <c r="IO194" s="14"/>
      <c r="IP194" s="14"/>
      <c r="IQ194" s="14"/>
      <c r="IR194" s="14"/>
      <c r="IS194" s="14"/>
      <c r="IT194" s="14"/>
      <c r="IU194" s="14"/>
      <c r="IV194" s="14"/>
      <c r="IW194" s="14"/>
      <c r="IX194" s="14"/>
      <c r="IY194" s="14"/>
      <c r="IZ194" s="14"/>
      <c r="JA194" s="14"/>
      <c r="JB194" s="14"/>
      <c r="JC194" s="14"/>
      <c r="JD194" s="14"/>
      <c r="JE194" s="14"/>
      <c r="JF194" s="14"/>
      <c r="JG194" s="14"/>
      <c r="JH194" s="14"/>
      <c r="JI194" s="14"/>
      <c r="JJ194" s="14"/>
      <c r="JK194" s="14"/>
      <c r="JL194" s="14"/>
      <c r="JM194" s="14"/>
      <c r="JN194" s="14"/>
      <c r="JO194" s="14"/>
      <c r="JP194" s="14"/>
      <c r="JQ194" s="14"/>
      <c r="JR194" s="14"/>
      <c r="JS194" s="14"/>
      <c r="JT194" s="14"/>
      <c r="JU194" s="14"/>
      <c r="JV194" s="14"/>
      <c r="JW194" s="14"/>
      <c r="JX194" s="14"/>
      <c r="JY194" s="14"/>
      <c r="JZ194" s="14"/>
      <c r="KA194" s="14"/>
      <c r="KB194" s="14"/>
      <c r="KC194" s="14"/>
      <c r="KD194" s="14"/>
      <c r="KE194" s="14"/>
      <c r="KF194" s="14"/>
      <c r="KG194" s="14"/>
      <c r="KH194" s="14"/>
      <c r="KI194" s="14"/>
      <c r="KJ194" s="14"/>
      <c r="KK194" s="14"/>
      <c r="KL194" s="14"/>
      <c r="KM194" s="14"/>
      <c r="KN194" s="14"/>
      <c r="KO194" s="14"/>
      <c r="KP194" s="14"/>
      <c r="KQ194" s="14"/>
      <c r="KR194" s="14"/>
      <c r="KS194" s="14"/>
      <c r="KT194" s="14"/>
      <c r="KU194" s="14"/>
      <c r="KV194" s="14"/>
      <c r="KW194" s="14"/>
      <c r="KX194" s="14"/>
      <c r="KY194" s="14"/>
      <c r="KZ194" s="14"/>
      <c r="LA194" s="14"/>
      <c r="LB194" s="14"/>
    </row>
    <row r="195" spans="7:314" s="9" customFormat="1">
      <c r="G195" s="16"/>
      <c r="H195" s="16"/>
      <c r="O195" s="46"/>
      <c r="P195" s="42"/>
      <c r="Q195" s="42"/>
      <c r="R195" s="50"/>
      <c r="S195" s="42"/>
      <c r="T195" s="42"/>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14"/>
      <c r="DZ195" s="14"/>
      <c r="EA195" s="14"/>
      <c r="EB195" s="14"/>
      <c r="EC195" s="14"/>
      <c r="ED195" s="14"/>
      <c r="EE195" s="14"/>
      <c r="EF195" s="14"/>
      <c r="EG195" s="14"/>
      <c r="EH195" s="14"/>
      <c r="EI195" s="14"/>
      <c r="EJ195" s="14"/>
      <c r="EK195" s="14"/>
      <c r="EL195" s="14"/>
      <c r="EM195" s="14"/>
      <c r="EN195" s="14"/>
      <c r="EO195" s="14"/>
      <c r="EP195" s="14"/>
      <c r="EQ195" s="14"/>
      <c r="ER195" s="14"/>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14"/>
      <c r="FO195" s="14"/>
      <c r="FP195" s="14"/>
      <c r="FQ195" s="14"/>
      <c r="FR195" s="14"/>
      <c r="FS195" s="14"/>
      <c r="FT195" s="14"/>
      <c r="FU195" s="14"/>
      <c r="FV195" s="14"/>
      <c r="FW195" s="14"/>
      <c r="FX195" s="14"/>
      <c r="FY195" s="14"/>
      <c r="FZ195" s="14"/>
      <c r="GA195" s="14"/>
      <c r="GB195" s="14"/>
      <c r="GC195" s="14"/>
      <c r="GD195" s="14"/>
      <c r="GE195" s="14"/>
      <c r="GF195" s="14"/>
      <c r="GG195" s="14"/>
      <c r="GH195" s="14"/>
      <c r="GI195" s="14"/>
      <c r="GJ195" s="14"/>
      <c r="GK195" s="14"/>
      <c r="GL195" s="14"/>
      <c r="GM195" s="14"/>
      <c r="GN195" s="14"/>
      <c r="GO195" s="14"/>
      <c r="GP195" s="14"/>
      <c r="GQ195" s="14"/>
      <c r="GR195" s="14"/>
      <c r="GS195" s="14"/>
      <c r="GT195" s="14"/>
      <c r="GU195" s="14"/>
      <c r="GV195" s="14"/>
      <c r="GW195" s="14"/>
      <c r="GX195" s="14"/>
      <c r="GY195" s="14"/>
      <c r="GZ195" s="14"/>
      <c r="HA195" s="14"/>
      <c r="HB195" s="14"/>
      <c r="HC195" s="14"/>
      <c r="HD195" s="14"/>
      <c r="HE195" s="14"/>
      <c r="HF195" s="14"/>
      <c r="HG195" s="14"/>
      <c r="HH195" s="14"/>
      <c r="HI195" s="14"/>
      <c r="HJ195" s="14"/>
      <c r="HK195" s="14"/>
      <c r="HL195" s="14"/>
      <c r="HM195" s="14"/>
      <c r="HN195" s="14"/>
      <c r="HO195" s="14"/>
      <c r="HP195" s="14"/>
      <c r="HQ195" s="14"/>
      <c r="HR195" s="14"/>
      <c r="HS195" s="14"/>
      <c r="HT195" s="14"/>
      <c r="HU195" s="14"/>
      <c r="HV195" s="14"/>
      <c r="HW195" s="14"/>
      <c r="HX195" s="14"/>
      <c r="HY195" s="14"/>
      <c r="HZ195" s="14"/>
      <c r="IA195" s="14"/>
      <c r="IB195" s="14"/>
      <c r="IC195" s="14"/>
      <c r="ID195" s="14"/>
      <c r="IE195" s="14"/>
      <c r="IF195" s="14"/>
      <c r="IG195" s="14"/>
      <c r="IH195" s="14"/>
      <c r="II195" s="14"/>
      <c r="IJ195" s="14"/>
      <c r="IK195" s="14"/>
      <c r="IL195" s="14"/>
      <c r="IM195" s="14"/>
      <c r="IN195" s="14"/>
      <c r="IO195" s="14"/>
      <c r="IP195" s="14"/>
      <c r="IQ195" s="14"/>
      <c r="IR195" s="14"/>
      <c r="IS195" s="14"/>
      <c r="IT195" s="14"/>
      <c r="IU195" s="14"/>
      <c r="IV195" s="14"/>
      <c r="IW195" s="14"/>
      <c r="IX195" s="14"/>
      <c r="IY195" s="14"/>
      <c r="IZ195" s="14"/>
      <c r="JA195" s="14"/>
      <c r="JB195" s="14"/>
      <c r="JC195" s="14"/>
      <c r="JD195" s="14"/>
      <c r="JE195" s="14"/>
      <c r="JF195" s="14"/>
      <c r="JG195" s="14"/>
      <c r="JH195" s="14"/>
      <c r="JI195" s="14"/>
      <c r="JJ195" s="14"/>
      <c r="JK195" s="14"/>
      <c r="JL195" s="14"/>
      <c r="JM195" s="14"/>
      <c r="JN195" s="14"/>
      <c r="JO195" s="14"/>
      <c r="JP195" s="14"/>
      <c r="JQ195" s="14"/>
      <c r="JR195" s="14"/>
      <c r="JS195" s="14"/>
      <c r="JT195" s="14"/>
      <c r="JU195" s="14"/>
      <c r="JV195" s="14"/>
      <c r="JW195" s="14"/>
      <c r="JX195" s="14"/>
      <c r="JY195" s="14"/>
      <c r="JZ195" s="14"/>
      <c r="KA195" s="14"/>
      <c r="KB195" s="14"/>
      <c r="KC195" s="14"/>
      <c r="KD195" s="14"/>
      <c r="KE195" s="14"/>
      <c r="KF195" s="14"/>
      <c r="KG195" s="14"/>
      <c r="KH195" s="14"/>
      <c r="KI195" s="14"/>
      <c r="KJ195" s="14"/>
      <c r="KK195" s="14"/>
      <c r="KL195" s="14"/>
      <c r="KM195" s="14"/>
      <c r="KN195" s="14"/>
      <c r="KO195" s="14"/>
      <c r="KP195" s="14"/>
      <c r="KQ195" s="14"/>
      <c r="KR195" s="14"/>
      <c r="KS195" s="14"/>
      <c r="KT195" s="14"/>
      <c r="KU195" s="14"/>
      <c r="KV195" s="14"/>
      <c r="KW195" s="14"/>
      <c r="KX195" s="14"/>
      <c r="KY195" s="14"/>
      <c r="KZ195" s="14"/>
      <c r="LA195" s="14"/>
      <c r="LB195" s="14"/>
    </row>
    <row r="196" spans="7:314" s="9" customFormat="1">
      <c r="G196" s="16"/>
      <c r="H196" s="16"/>
      <c r="O196" s="46"/>
      <c r="P196" s="42"/>
      <c r="Q196" s="42"/>
      <c r="R196" s="50"/>
      <c r="S196" s="42"/>
      <c r="T196" s="42"/>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c r="DH196" s="14"/>
      <c r="DI196" s="14"/>
      <c r="DJ196" s="14"/>
      <c r="DK196" s="14"/>
      <c r="DL196" s="14"/>
      <c r="DM196" s="14"/>
      <c r="DN196" s="14"/>
      <c r="DO196" s="14"/>
      <c r="DP196" s="14"/>
      <c r="DQ196" s="14"/>
      <c r="DR196" s="14"/>
      <c r="DS196" s="14"/>
      <c r="DT196" s="14"/>
      <c r="DU196" s="14"/>
      <c r="DV196" s="14"/>
      <c r="DW196" s="14"/>
      <c r="DX196" s="14"/>
      <c r="DY196" s="14"/>
      <c r="DZ196" s="14"/>
      <c r="EA196" s="14"/>
      <c r="EB196" s="14"/>
      <c r="EC196" s="14"/>
      <c r="ED196" s="14"/>
      <c r="EE196" s="14"/>
      <c r="EF196" s="14"/>
      <c r="EG196" s="14"/>
      <c r="EH196" s="14"/>
      <c r="EI196" s="14"/>
      <c r="EJ196" s="14"/>
      <c r="EK196" s="14"/>
      <c r="EL196" s="14"/>
      <c r="EM196" s="14"/>
      <c r="EN196" s="14"/>
      <c r="EO196" s="14"/>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c r="FP196" s="14"/>
      <c r="FQ196" s="14"/>
      <c r="FR196" s="14"/>
      <c r="FS196" s="14"/>
      <c r="FT196" s="14"/>
      <c r="FU196" s="14"/>
      <c r="FV196" s="14"/>
      <c r="FW196" s="14"/>
      <c r="FX196" s="14"/>
      <c r="FY196" s="14"/>
      <c r="FZ196" s="14"/>
      <c r="GA196" s="14"/>
      <c r="GB196" s="14"/>
      <c r="GC196" s="14"/>
      <c r="GD196" s="14"/>
      <c r="GE196" s="14"/>
      <c r="GF196" s="14"/>
      <c r="GG196" s="14"/>
      <c r="GH196" s="14"/>
      <c r="GI196" s="14"/>
      <c r="GJ196" s="14"/>
      <c r="GK196" s="14"/>
      <c r="GL196" s="14"/>
      <c r="GM196" s="14"/>
      <c r="GN196" s="14"/>
      <c r="GO196" s="14"/>
      <c r="GP196" s="14"/>
      <c r="GQ196" s="14"/>
      <c r="GR196" s="14"/>
      <c r="GS196" s="14"/>
      <c r="GT196" s="14"/>
      <c r="GU196" s="14"/>
      <c r="GV196" s="14"/>
      <c r="GW196" s="14"/>
      <c r="GX196" s="14"/>
      <c r="GY196" s="14"/>
      <c r="GZ196" s="14"/>
      <c r="HA196" s="14"/>
      <c r="HB196" s="14"/>
      <c r="HC196" s="14"/>
      <c r="HD196" s="14"/>
      <c r="HE196" s="14"/>
      <c r="HF196" s="14"/>
      <c r="HG196" s="14"/>
      <c r="HH196" s="14"/>
      <c r="HI196" s="14"/>
      <c r="HJ196" s="14"/>
      <c r="HK196" s="14"/>
      <c r="HL196" s="14"/>
      <c r="HM196" s="14"/>
      <c r="HN196" s="14"/>
      <c r="HO196" s="14"/>
      <c r="HP196" s="14"/>
      <c r="HQ196" s="14"/>
      <c r="HR196" s="14"/>
      <c r="HS196" s="14"/>
      <c r="HT196" s="14"/>
      <c r="HU196" s="14"/>
      <c r="HV196" s="14"/>
      <c r="HW196" s="14"/>
      <c r="HX196" s="14"/>
      <c r="HY196" s="14"/>
      <c r="HZ196" s="14"/>
      <c r="IA196" s="14"/>
      <c r="IB196" s="14"/>
      <c r="IC196" s="14"/>
      <c r="ID196" s="14"/>
      <c r="IE196" s="14"/>
      <c r="IF196" s="14"/>
      <c r="IG196" s="14"/>
      <c r="IH196" s="14"/>
      <c r="II196" s="14"/>
      <c r="IJ196" s="14"/>
      <c r="IK196" s="14"/>
      <c r="IL196" s="14"/>
      <c r="IM196" s="14"/>
      <c r="IN196" s="14"/>
      <c r="IO196" s="14"/>
      <c r="IP196" s="14"/>
      <c r="IQ196" s="14"/>
      <c r="IR196" s="14"/>
      <c r="IS196" s="14"/>
      <c r="IT196" s="14"/>
      <c r="IU196" s="14"/>
      <c r="IV196" s="14"/>
      <c r="IW196" s="14"/>
      <c r="IX196" s="14"/>
      <c r="IY196" s="14"/>
      <c r="IZ196" s="14"/>
      <c r="JA196" s="14"/>
      <c r="JB196" s="14"/>
      <c r="JC196" s="14"/>
      <c r="JD196" s="14"/>
      <c r="JE196" s="14"/>
      <c r="JF196" s="14"/>
      <c r="JG196" s="14"/>
      <c r="JH196" s="14"/>
      <c r="JI196" s="14"/>
      <c r="JJ196" s="14"/>
      <c r="JK196" s="14"/>
      <c r="JL196" s="14"/>
      <c r="JM196" s="14"/>
      <c r="JN196" s="14"/>
      <c r="JO196" s="14"/>
      <c r="JP196" s="14"/>
      <c r="JQ196" s="14"/>
      <c r="JR196" s="14"/>
      <c r="JS196" s="14"/>
      <c r="JT196" s="14"/>
      <c r="JU196" s="14"/>
      <c r="JV196" s="14"/>
      <c r="JW196" s="14"/>
      <c r="JX196" s="14"/>
      <c r="JY196" s="14"/>
      <c r="JZ196" s="14"/>
      <c r="KA196" s="14"/>
      <c r="KB196" s="14"/>
      <c r="KC196" s="14"/>
      <c r="KD196" s="14"/>
      <c r="KE196" s="14"/>
      <c r="KF196" s="14"/>
      <c r="KG196" s="14"/>
      <c r="KH196" s="14"/>
      <c r="KI196" s="14"/>
      <c r="KJ196" s="14"/>
      <c r="KK196" s="14"/>
      <c r="KL196" s="14"/>
      <c r="KM196" s="14"/>
      <c r="KN196" s="14"/>
      <c r="KO196" s="14"/>
      <c r="KP196" s="14"/>
      <c r="KQ196" s="14"/>
      <c r="KR196" s="14"/>
      <c r="KS196" s="14"/>
      <c r="KT196" s="14"/>
      <c r="KU196" s="14"/>
      <c r="KV196" s="14"/>
      <c r="KW196" s="14"/>
      <c r="KX196" s="14"/>
      <c r="KY196" s="14"/>
      <c r="KZ196" s="14"/>
      <c r="LA196" s="14"/>
      <c r="LB196" s="14"/>
    </row>
    <row r="197" spans="7:314" s="9" customFormat="1">
      <c r="G197" s="16"/>
      <c r="H197" s="16"/>
      <c r="O197" s="46"/>
      <c r="P197" s="42"/>
      <c r="Q197" s="42"/>
      <c r="R197" s="50"/>
      <c r="S197" s="42"/>
      <c r="T197" s="42"/>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14"/>
      <c r="DZ197" s="14"/>
      <c r="EA197" s="14"/>
      <c r="EB197" s="14"/>
      <c r="EC197" s="14"/>
      <c r="ED197" s="14"/>
      <c r="EE197" s="14"/>
      <c r="EF197" s="14"/>
      <c r="EG197" s="14"/>
      <c r="EH197" s="14"/>
      <c r="EI197" s="14"/>
      <c r="EJ197" s="14"/>
      <c r="EK197" s="14"/>
      <c r="EL197" s="14"/>
      <c r="EM197" s="14"/>
      <c r="EN197" s="14"/>
      <c r="EO197" s="14"/>
      <c r="EP197" s="14"/>
      <c r="EQ197" s="14"/>
      <c r="ER197" s="14"/>
      <c r="ES197" s="14"/>
      <c r="ET197" s="14"/>
      <c r="EU197" s="14"/>
      <c r="EV197" s="14"/>
      <c r="EW197" s="14"/>
      <c r="EX197" s="14"/>
      <c r="EY197" s="14"/>
      <c r="EZ197" s="14"/>
      <c r="FA197" s="14"/>
      <c r="FB197" s="14"/>
      <c r="FC197" s="14"/>
      <c r="FD197" s="14"/>
      <c r="FE197" s="14"/>
      <c r="FF197" s="14"/>
      <c r="FG197" s="14"/>
      <c r="FH197" s="14"/>
      <c r="FI197" s="14"/>
      <c r="FJ197" s="14"/>
      <c r="FK197" s="14"/>
      <c r="FL197" s="14"/>
      <c r="FM197" s="14"/>
      <c r="FN197" s="14"/>
      <c r="FO197" s="14"/>
      <c r="FP197" s="14"/>
      <c r="FQ197" s="14"/>
      <c r="FR197" s="14"/>
      <c r="FS197" s="14"/>
      <c r="FT197" s="14"/>
      <c r="FU197" s="14"/>
      <c r="FV197" s="14"/>
      <c r="FW197" s="14"/>
      <c r="FX197" s="14"/>
      <c r="FY197" s="14"/>
      <c r="FZ197" s="14"/>
      <c r="GA197" s="14"/>
      <c r="GB197" s="14"/>
      <c r="GC197" s="14"/>
      <c r="GD197" s="14"/>
      <c r="GE197" s="14"/>
      <c r="GF197" s="14"/>
      <c r="GG197" s="14"/>
      <c r="GH197" s="14"/>
      <c r="GI197" s="14"/>
      <c r="GJ197" s="14"/>
      <c r="GK197" s="14"/>
      <c r="GL197" s="14"/>
      <c r="GM197" s="14"/>
      <c r="GN197" s="14"/>
      <c r="GO197" s="14"/>
      <c r="GP197" s="14"/>
      <c r="GQ197" s="14"/>
      <c r="GR197" s="14"/>
      <c r="GS197" s="14"/>
      <c r="GT197" s="14"/>
      <c r="GU197" s="14"/>
      <c r="GV197" s="14"/>
      <c r="GW197" s="14"/>
      <c r="GX197" s="14"/>
      <c r="GY197" s="14"/>
      <c r="GZ197" s="14"/>
      <c r="HA197" s="14"/>
      <c r="HB197" s="14"/>
      <c r="HC197" s="14"/>
      <c r="HD197" s="14"/>
      <c r="HE197" s="14"/>
      <c r="HF197" s="14"/>
      <c r="HG197" s="14"/>
      <c r="HH197" s="14"/>
      <c r="HI197" s="14"/>
      <c r="HJ197" s="14"/>
      <c r="HK197" s="14"/>
      <c r="HL197" s="14"/>
      <c r="HM197" s="14"/>
      <c r="HN197" s="14"/>
      <c r="HO197" s="14"/>
      <c r="HP197" s="14"/>
      <c r="HQ197" s="14"/>
      <c r="HR197" s="14"/>
      <c r="HS197" s="14"/>
      <c r="HT197" s="14"/>
      <c r="HU197" s="14"/>
      <c r="HV197" s="14"/>
      <c r="HW197" s="14"/>
      <c r="HX197" s="14"/>
      <c r="HY197" s="14"/>
      <c r="HZ197" s="14"/>
      <c r="IA197" s="14"/>
      <c r="IB197" s="14"/>
      <c r="IC197" s="14"/>
      <c r="ID197" s="14"/>
      <c r="IE197" s="14"/>
      <c r="IF197" s="14"/>
      <c r="IG197" s="14"/>
      <c r="IH197" s="14"/>
      <c r="II197" s="14"/>
      <c r="IJ197" s="14"/>
      <c r="IK197" s="14"/>
      <c r="IL197" s="14"/>
      <c r="IM197" s="14"/>
      <c r="IN197" s="14"/>
      <c r="IO197" s="14"/>
      <c r="IP197" s="14"/>
      <c r="IQ197" s="14"/>
      <c r="IR197" s="14"/>
      <c r="IS197" s="14"/>
      <c r="IT197" s="14"/>
      <c r="IU197" s="14"/>
      <c r="IV197" s="14"/>
      <c r="IW197" s="14"/>
      <c r="IX197" s="14"/>
      <c r="IY197" s="14"/>
      <c r="IZ197" s="14"/>
      <c r="JA197" s="14"/>
      <c r="JB197" s="14"/>
      <c r="JC197" s="14"/>
      <c r="JD197" s="14"/>
      <c r="JE197" s="14"/>
      <c r="JF197" s="14"/>
      <c r="JG197" s="14"/>
      <c r="JH197" s="14"/>
      <c r="JI197" s="14"/>
      <c r="JJ197" s="14"/>
      <c r="JK197" s="14"/>
      <c r="JL197" s="14"/>
      <c r="JM197" s="14"/>
      <c r="JN197" s="14"/>
      <c r="JO197" s="14"/>
      <c r="JP197" s="14"/>
      <c r="JQ197" s="14"/>
      <c r="JR197" s="14"/>
      <c r="JS197" s="14"/>
      <c r="JT197" s="14"/>
      <c r="JU197" s="14"/>
      <c r="JV197" s="14"/>
      <c r="JW197" s="14"/>
      <c r="JX197" s="14"/>
      <c r="JY197" s="14"/>
      <c r="JZ197" s="14"/>
      <c r="KA197" s="14"/>
      <c r="KB197" s="14"/>
      <c r="KC197" s="14"/>
      <c r="KD197" s="14"/>
      <c r="KE197" s="14"/>
      <c r="KF197" s="14"/>
      <c r="KG197" s="14"/>
      <c r="KH197" s="14"/>
      <c r="KI197" s="14"/>
      <c r="KJ197" s="14"/>
      <c r="KK197" s="14"/>
      <c r="KL197" s="14"/>
      <c r="KM197" s="14"/>
      <c r="KN197" s="14"/>
      <c r="KO197" s="14"/>
      <c r="KP197" s="14"/>
      <c r="KQ197" s="14"/>
      <c r="KR197" s="14"/>
      <c r="KS197" s="14"/>
      <c r="KT197" s="14"/>
      <c r="KU197" s="14"/>
      <c r="KV197" s="14"/>
      <c r="KW197" s="14"/>
      <c r="KX197" s="14"/>
      <c r="KY197" s="14"/>
      <c r="KZ197" s="14"/>
      <c r="LA197" s="14"/>
      <c r="LB197" s="14"/>
    </row>
    <row r="198" spans="7:314" s="9" customFormat="1">
      <c r="G198" s="16"/>
      <c r="H198" s="16"/>
      <c r="O198" s="46"/>
      <c r="P198" s="42"/>
      <c r="Q198" s="42"/>
      <c r="R198" s="50"/>
      <c r="S198" s="42"/>
      <c r="T198" s="42"/>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c r="IY198" s="14"/>
      <c r="IZ198" s="14"/>
      <c r="JA198" s="14"/>
      <c r="JB198" s="14"/>
      <c r="JC198" s="14"/>
      <c r="JD198" s="14"/>
      <c r="JE198" s="14"/>
      <c r="JF198" s="14"/>
      <c r="JG198" s="14"/>
      <c r="JH198" s="14"/>
      <c r="JI198" s="14"/>
      <c r="JJ198" s="14"/>
      <c r="JK198" s="14"/>
      <c r="JL198" s="14"/>
      <c r="JM198" s="14"/>
      <c r="JN198" s="14"/>
      <c r="JO198" s="14"/>
      <c r="JP198" s="14"/>
      <c r="JQ198" s="14"/>
      <c r="JR198" s="14"/>
      <c r="JS198" s="14"/>
      <c r="JT198" s="14"/>
      <c r="JU198" s="14"/>
      <c r="JV198" s="14"/>
      <c r="JW198" s="14"/>
      <c r="JX198" s="14"/>
      <c r="JY198" s="14"/>
      <c r="JZ198" s="14"/>
      <c r="KA198" s="14"/>
      <c r="KB198" s="14"/>
      <c r="KC198" s="14"/>
      <c r="KD198" s="14"/>
      <c r="KE198" s="14"/>
      <c r="KF198" s="14"/>
      <c r="KG198" s="14"/>
      <c r="KH198" s="14"/>
      <c r="KI198" s="14"/>
      <c r="KJ198" s="14"/>
      <c r="KK198" s="14"/>
      <c r="KL198" s="14"/>
      <c r="KM198" s="14"/>
      <c r="KN198" s="14"/>
      <c r="KO198" s="14"/>
      <c r="KP198" s="14"/>
      <c r="KQ198" s="14"/>
      <c r="KR198" s="14"/>
      <c r="KS198" s="14"/>
      <c r="KT198" s="14"/>
      <c r="KU198" s="14"/>
      <c r="KV198" s="14"/>
      <c r="KW198" s="14"/>
      <c r="KX198" s="14"/>
      <c r="KY198" s="14"/>
      <c r="KZ198" s="14"/>
      <c r="LA198" s="14"/>
      <c r="LB198" s="14"/>
    </row>
    <row r="199" spans="7:314" s="9" customFormat="1">
      <c r="G199" s="16"/>
      <c r="H199" s="16"/>
      <c r="O199" s="46"/>
      <c r="P199" s="42"/>
      <c r="Q199" s="42"/>
      <c r="R199" s="50"/>
      <c r="S199" s="42"/>
      <c r="T199" s="42"/>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c r="FR199" s="14"/>
      <c r="FS199" s="14"/>
      <c r="FT199" s="14"/>
      <c r="FU199" s="14"/>
      <c r="FV199" s="14"/>
      <c r="FW199" s="14"/>
      <c r="FX199" s="14"/>
      <c r="FY199" s="14"/>
      <c r="FZ199" s="14"/>
      <c r="GA199" s="14"/>
      <c r="GB199" s="14"/>
      <c r="GC199" s="14"/>
      <c r="GD199" s="14"/>
      <c r="GE199" s="14"/>
      <c r="GF199" s="14"/>
      <c r="GG199" s="14"/>
      <c r="GH199" s="14"/>
      <c r="GI199" s="14"/>
      <c r="GJ199" s="14"/>
      <c r="GK199" s="14"/>
      <c r="GL199" s="14"/>
      <c r="GM199" s="14"/>
      <c r="GN199" s="14"/>
      <c r="GO199" s="14"/>
      <c r="GP199" s="14"/>
      <c r="GQ199" s="14"/>
      <c r="GR199" s="14"/>
      <c r="GS199" s="14"/>
      <c r="GT199" s="14"/>
      <c r="GU199" s="14"/>
      <c r="GV199" s="14"/>
      <c r="GW199" s="14"/>
      <c r="GX199" s="14"/>
      <c r="GY199" s="14"/>
      <c r="GZ199" s="14"/>
      <c r="HA199" s="14"/>
      <c r="HB199" s="14"/>
      <c r="HC199" s="14"/>
      <c r="HD199" s="14"/>
      <c r="HE199" s="14"/>
      <c r="HF199" s="14"/>
      <c r="HG199" s="14"/>
      <c r="HH199" s="14"/>
      <c r="HI199" s="14"/>
      <c r="HJ199" s="14"/>
      <c r="HK199" s="14"/>
      <c r="HL199" s="14"/>
      <c r="HM199" s="14"/>
      <c r="HN199" s="14"/>
      <c r="HO199" s="14"/>
      <c r="HP199" s="14"/>
      <c r="HQ199" s="14"/>
      <c r="HR199" s="14"/>
      <c r="HS199" s="14"/>
      <c r="HT199" s="14"/>
      <c r="HU199" s="14"/>
      <c r="HV199" s="14"/>
      <c r="HW199" s="14"/>
      <c r="HX199" s="14"/>
      <c r="HY199" s="14"/>
      <c r="HZ199" s="14"/>
      <c r="IA199" s="14"/>
      <c r="IB199" s="14"/>
      <c r="IC199" s="14"/>
      <c r="ID199" s="14"/>
      <c r="IE199" s="14"/>
      <c r="IF199" s="14"/>
      <c r="IG199" s="14"/>
      <c r="IH199" s="14"/>
      <c r="II199" s="14"/>
      <c r="IJ199" s="14"/>
      <c r="IK199" s="14"/>
      <c r="IL199" s="14"/>
      <c r="IM199" s="14"/>
      <c r="IN199" s="14"/>
      <c r="IO199" s="14"/>
      <c r="IP199" s="14"/>
      <c r="IQ199" s="14"/>
      <c r="IR199" s="14"/>
      <c r="IS199" s="14"/>
      <c r="IT199" s="14"/>
      <c r="IU199" s="14"/>
      <c r="IV199" s="14"/>
      <c r="IW199" s="14"/>
      <c r="IX199" s="14"/>
      <c r="IY199" s="14"/>
      <c r="IZ199" s="14"/>
      <c r="JA199" s="14"/>
      <c r="JB199" s="14"/>
      <c r="JC199" s="14"/>
      <c r="JD199" s="14"/>
      <c r="JE199" s="14"/>
      <c r="JF199" s="14"/>
      <c r="JG199" s="14"/>
      <c r="JH199" s="14"/>
      <c r="JI199" s="14"/>
      <c r="JJ199" s="14"/>
      <c r="JK199" s="14"/>
      <c r="JL199" s="14"/>
      <c r="JM199" s="14"/>
      <c r="JN199" s="14"/>
      <c r="JO199" s="14"/>
      <c r="JP199" s="14"/>
      <c r="JQ199" s="14"/>
      <c r="JR199" s="14"/>
      <c r="JS199" s="14"/>
      <c r="JT199" s="14"/>
      <c r="JU199" s="14"/>
      <c r="JV199" s="14"/>
      <c r="JW199" s="14"/>
      <c r="JX199" s="14"/>
      <c r="JY199" s="14"/>
      <c r="JZ199" s="14"/>
      <c r="KA199" s="14"/>
      <c r="KB199" s="14"/>
      <c r="KC199" s="14"/>
      <c r="KD199" s="14"/>
      <c r="KE199" s="14"/>
      <c r="KF199" s="14"/>
      <c r="KG199" s="14"/>
      <c r="KH199" s="14"/>
      <c r="KI199" s="14"/>
      <c r="KJ199" s="14"/>
      <c r="KK199" s="14"/>
      <c r="KL199" s="14"/>
      <c r="KM199" s="14"/>
      <c r="KN199" s="14"/>
      <c r="KO199" s="14"/>
      <c r="KP199" s="14"/>
      <c r="KQ199" s="14"/>
      <c r="KR199" s="14"/>
      <c r="KS199" s="14"/>
      <c r="KT199" s="14"/>
      <c r="KU199" s="14"/>
      <c r="KV199" s="14"/>
      <c r="KW199" s="14"/>
      <c r="KX199" s="14"/>
      <c r="KY199" s="14"/>
      <c r="KZ199" s="14"/>
      <c r="LA199" s="14"/>
      <c r="LB199" s="14"/>
    </row>
    <row r="200" spans="7:314" s="9" customFormat="1">
      <c r="G200" s="16"/>
      <c r="H200" s="16"/>
      <c r="O200" s="46"/>
      <c r="P200" s="42"/>
      <c r="Q200" s="42"/>
      <c r="R200" s="50"/>
      <c r="S200" s="42"/>
      <c r="T200" s="42"/>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c r="FR200" s="14"/>
      <c r="FS200" s="14"/>
      <c r="FT200" s="14"/>
      <c r="FU200" s="14"/>
      <c r="FV200" s="14"/>
      <c r="FW200" s="14"/>
      <c r="FX200" s="14"/>
      <c r="FY200" s="14"/>
      <c r="FZ200" s="14"/>
      <c r="GA200" s="14"/>
      <c r="GB200" s="14"/>
      <c r="GC200" s="14"/>
      <c r="GD200" s="14"/>
      <c r="GE200" s="14"/>
      <c r="GF200" s="14"/>
      <c r="GG200" s="14"/>
      <c r="GH200" s="14"/>
      <c r="GI200" s="14"/>
      <c r="GJ200" s="14"/>
      <c r="GK200" s="14"/>
      <c r="GL200" s="14"/>
      <c r="GM200" s="14"/>
      <c r="GN200" s="14"/>
      <c r="GO200" s="14"/>
      <c r="GP200" s="14"/>
      <c r="GQ200" s="14"/>
      <c r="GR200" s="14"/>
      <c r="GS200" s="14"/>
      <c r="GT200" s="14"/>
      <c r="GU200" s="14"/>
      <c r="GV200" s="14"/>
      <c r="GW200" s="14"/>
      <c r="GX200" s="14"/>
      <c r="GY200" s="14"/>
      <c r="GZ200" s="14"/>
      <c r="HA200" s="14"/>
      <c r="HB200" s="14"/>
      <c r="HC200" s="14"/>
      <c r="HD200" s="14"/>
      <c r="HE200" s="14"/>
      <c r="HF200" s="14"/>
      <c r="HG200" s="14"/>
      <c r="HH200" s="14"/>
      <c r="HI200" s="14"/>
      <c r="HJ200" s="14"/>
      <c r="HK200" s="14"/>
      <c r="HL200" s="14"/>
      <c r="HM200" s="14"/>
      <c r="HN200" s="14"/>
      <c r="HO200" s="14"/>
      <c r="HP200" s="14"/>
      <c r="HQ200" s="14"/>
      <c r="HR200" s="14"/>
      <c r="HS200" s="14"/>
      <c r="HT200" s="14"/>
      <c r="HU200" s="14"/>
      <c r="HV200" s="14"/>
      <c r="HW200" s="14"/>
      <c r="HX200" s="14"/>
      <c r="HY200" s="14"/>
      <c r="HZ200" s="14"/>
      <c r="IA200" s="14"/>
      <c r="IB200" s="14"/>
      <c r="IC200" s="14"/>
      <c r="ID200" s="14"/>
      <c r="IE200" s="14"/>
      <c r="IF200" s="14"/>
      <c r="IG200" s="14"/>
      <c r="IH200" s="14"/>
      <c r="II200" s="14"/>
      <c r="IJ200" s="14"/>
      <c r="IK200" s="14"/>
      <c r="IL200" s="14"/>
      <c r="IM200" s="14"/>
      <c r="IN200" s="14"/>
      <c r="IO200" s="14"/>
      <c r="IP200" s="14"/>
      <c r="IQ200" s="14"/>
      <c r="IR200" s="14"/>
      <c r="IS200" s="14"/>
      <c r="IT200" s="14"/>
      <c r="IU200" s="14"/>
      <c r="IV200" s="14"/>
      <c r="IW200" s="14"/>
      <c r="IX200" s="14"/>
      <c r="IY200" s="14"/>
      <c r="IZ200" s="14"/>
      <c r="JA200" s="14"/>
      <c r="JB200" s="14"/>
      <c r="JC200" s="14"/>
      <c r="JD200" s="14"/>
      <c r="JE200" s="14"/>
      <c r="JF200" s="14"/>
      <c r="JG200" s="14"/>
      <c r="JH200" s="14"/>
      <c r="JI200" s="14"/>
      <c r="JJ200" s="14"/>
      <c r="JK200" s="14"/>
      <c r="JL200" s="14"/>
      <c r="JM200" s="14"/>
      <c r="JN200" s="14"/>
      <c r="JO200" s="14"/>
      <c r="JP200" s="14"/>
      <c r="JQ200" s="14"/>
      <c r="JR200" s="14"/>
      <c r="JS200" s="14"/>
      <c r="JT200" s="14"/>
      <c r="JU200" s="14"/>
      <c r="JV200" s="14"/>
      <c r="JW200" s="14"/>
      <c r="JX200" s="14"/>
      <c r="JY200" s="14"/>
      <c r="JZ200" s="14"/>
      <c r="KA200" s="14"/>
      <c r="KB200" s="14"/>
      <c r="KC200" s="14"/>
      <c r="KD200" s="14"/>
      <c r="KE200" s="14"/>
      <c r="KF200" s="14"/>
      <c r="KG200" s="14"/>
      <c r="KH200" s="14"/>
      <c r="KI200" s="14"/>
      <c r="KJ200" s="14"/>
      <c r="KK200" s="14"/>
      <c r="KL200" s="14"/>
      <c r="KM200" s="14"/>
      <c r="KN200" s="14"/>
      <c r="KO200" s="14"/>
      <c r="KP200" s="14"/>
      <c r="KQ200" s="14"/>
      <c r="KR200" s="14"/>
      <c r="KS200" s="14"/>
      <c r="KT200" s="14"/>
      <c r="KU200" s="14"/>
      <c r="KV200" s="14"/>
      <c r="KW200" s="14"/>
      <c r="KX200" s="14"/>
      <c r="KY200" s="14"/>
      <c r="KZ200" s="14"/>
      <c r="LA200" s="14"/>
      <c r="LB200" s="14"/>
    </row>
    <row r="201" spans="7:314" s="9" customFormat="1">
      <c r="G201" s="16"/>
      <c r="H201" s="16"/>
      <c r="O201" s="46"/>
      <c r="P201" s="42"/>
      <c r="Q201" s="42"/>
      <c r="R201" s="50"/>
      <c r="S201" s="42"/>
      <c r="T201" s="42"/>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14"/>
      <c r="DZ201" s="14"/>
      <c r="EA201" s="14"/>
      <c r="EB201" s="14"/>
      <c r="EC201" s="14"/>
      <c r="ED201" s="14"/>
      <c r="EE201" s="14"/>
      <c r="EF201" s="14"/>
      <c r="EG201" s="14"/>
      <c r="EH201" s="14"/>
      <c r="EI201" s="14"/>
      <c r="EJ201" s="14"/>
      <c r="EK201" s="14"/>
      <c r="EL201" s="14"/>
      <c r="EM201" s="14"/>
      <c r="EN201" s="14"/>
      <c r="EO201" s="14"/>
      <c r="EP201" s="14"/>
      <c r="EQ201" s="14"/>
      <c r="ER201" s="14"/>
      <c r="ES201" s="14"/>
      <c r="ET201" s="14"/>
      <c r="EU201" s="14"/>
      <c r="EV201" s="14"/>
      <c r="EW201" s="14"/>
      <c r="EX201" s="14"/>
      <c r="EY201" s="14"/>
      <c r="EZ201" s="14"/>
      <c r="FA201" s="14"/>
      <c r="FB201" s="14"/>
      <c r="FC201" s="14"/>
      <c r="FD201" s="14"/>
      <c r="FE201" s="14"/>
      <c r="FF201" s="14"/>
      <c r="FG201" s="14"/>
      <c r="FH201" s="14"/>
      <c r="FI201" s="14"/>
      <c r="FJ201" s="14"/>
      <c r="FK201" s="14"/>
      <c r="FL201" s="14"/>
      <c r="FM201" s="14"/>
      <c r="FN201" s="14"/>
      <c r="FO201" s="14"/>
      <c r="FP201" s="14"/>
      <c r="FQ201" s="14"/>
      <c r="FR201" s="14"/>
      <c r="FS201" s="14"/>
      <c r="FT201" s="14"/>
      <c r="FU201" s="14"/>
      <c r="FV201" s="14"/>
      <c r="FW201" s="14"/>
      <c r="FX201" s="14"/>
      <c r="FY201" s="14"/>
      <c r="FZ201" s="14"/>
      <c r="GA201" s="14"/>
      <c r="GB201" s="14"/>
      <c r="GC201" s="14"/>
      <c r="GD201" s="14"/>
      <c r="GE201" s="14"/>
      <c r="GF201" s="14"/>
      <c r="GG201" s="14"/>
      <c r="GH201" s="14"/>
      <c r="GI201" s="14"/>
      <c r="GJ201" s="14"/>
      <c r="GK201" s="14"/>
      <c r="GL201" s="14"/>
      <c r="GM201" s="14"/>
      <c r="GN201" s="14"/>
      <c r="GO201" s="14"/>
      <c r="GP201" s="14"/>
      <c r="GQ201" s="14"/>
      <c r="GR201" s="14"/>
      <c r="GS201" s="14"/>
      <c r="GT201" s="14"/>
      <c r="GU201" s="14"/>
      <c r="GV201" s="14"/>
      <c r="GW201" s="14"/>
      <c r="GX201" s="14"/>
      <c r="GY201" s="14"/>
      <c r="GZ201" s="14"/>
      <c r="HA201" s="14"/>
      <c r="HB201" s="14"/>
      <c r="HC201" s="14"/>
      <c r="HD201" s="14"/>
      <c r="HE201" s="14"/>
      <c r="HF201" s="14"/>
      <c r="HG201" s="14"/>
      <c r="HH201" s="14"/>
      <c r="HI201" s="14"/>
      <c r="HJ201" s="14"/>
      <c r="HK201" s="14"/>
      <c r="HL201" s="14"/>
      <c r="HM201" s="14"/>
      <c r="HN201" s="14"/>
      <c r="HO201" s="14"/>
      <c r="HP201" s="14"/>
      <c r="HQ201" s="14"/>
      <c r="HR201" s="14"/>
      <c r="HS201" s="14"/>
      <c r="HT201" s="14"/>
      <c r="HU201" s="14"/>
      <c r="HV201" s="14"/>
      <c r="HW201" s="14"/>
      <c r="HX201" s="14"/>
      <c r="HY201" s="14"/>
      <c r="HZ201" s="14"/>
      <c r="IA201" s="14"/>
      <c r="IB201" s="14"/>
      <c r="IC201" s="14"/>
      <c r="ID201" s="14"/>
      <c r="IE201" s="14"/>
      <c r="IF201" s="14"/>
      <c r="IG201" s="14"/>
      <c r="IH201" s="14"/>
      <c r="II201" s="14"/>
      <c r="IJ201" s="14"/>
      <c r="IK201" s="14"/>
      <c r="IL201" s="14"/>
      <c r="IM201" s="14"/>
      <c r="IN201" s="14"/>
      <c r="IO201" s="14"/>
      <c r="IP201" s="14"/>
      <c r="IQ201" s="14"/>
      <c r="IR201" s="14"/>
      <c r="IS201" s="14"/>
      <c r="IT201" s="14"/>
      <c r="IU201" s="14"/>
      <c r="IV201" s="14"/>
      <c r="IW201" s="14"/>
      <c r="IX201" s="14"/>
      <c r="IY201" s="14"/>
      <c r="IZ201" s="14"/>
      <c r="JA201" s="14"/>
      <c r="JB201" s="14"/>
      <c r="JC201" s="14"/>
      <c r="JD201" s="14"/>
      <c r="JE201" s="14"/>
      <c r="JF201" s="14"/>
      <c r="JG201" s="14"/>
      <c r="JH201" s="14"/>
      <c r="JI201" s="14"/>
      <c r="JJ201" s="14"/>
      <c r="JK201" s="14"/>
      <c r="JL201" s="14"/>
      <c r="JM201" s="14"/>
      <c r="JN201" s="14"/>
      <c r="JO201" s="14"/>
      <c r="JP201" s="14"/>
      <c r="JQ201" s="14"/>
      <c r="JR201" s="14"/>
      <c r="JS201" s="14"/>
      <c r="JT201" s="14"/>
      <c r="JU201" s="14"/>
      <c r="JV201" s="14"/>
      <c r="JW201" s="14"/>
      <c r="JX201" s="14"/>
      <c r="JY201" s="14"/>
      <c r="JZ201" s="14"/>
      <c r="KA201" s="14"/>
      <c r="KB201" s="14"/>
      <c r="KC201" s="14"/>
      <c r="KD201" s="14"/>
      <c r="KE201" s="14"/>
      <c r="KF201" s="14"/>
      <c r="KG201" s="14"/>
      <c r="KH201" s="14"/>
      <c r="KI201" s="14"/>
      <c r="KJ201" s="14"/>
      <c r="KK201" s="14"/>
      <c r="KL201" s="14"/>
      <c r="KM201" s="14"/>
      <c r="KN201" s="14"/>
      <c r="KO201" s="14"/>
      <c r="KP201" s="14"/>
      <c r="KQ201" s="14"/>
      <c r="KR201" s="14"/>
      <c r="KS201" s="14"/>
      <c r="KT201" s="14"/>
      <c r="KU201" s="14"/>
      <c r="KV201" s="14"/>
      <c r="KW201" s="14"/>
      <c r="KX201" s="14"/>
      <c r="KY201" s="14"/>
      <c r="KZ201" s="14"/>
      <c r="LA201" s="14"/>
      <c r="LB201" s="14"/>
    </row>
    <row r="202" spans="7:314" s="9" customFormat="1">
      <c r="G202" s="16"/>
      <c r="H202" s="16"/>
      <c r="O202" s="46"/>
      <c r="P202" s="42"/>
      <c r="Q202" s="42"/>
      <c r="R202" s="50"/>
      <c r="S202" s="42"/>
      <c r="T202" s="42"/>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c r="FR202" s="14"/>
      <c r="FS202" s="14"/>
      <c r="FT202" s="14"/>
      <c r="FU202" s="14"/>
      <c r="FV202" s="14"/>
      <c r="FW202" s="14"/>
      <c r="FX202" s="14"/>
      <c r="FY202" s="14"/>
      <c r="FZ202" s="14"/>
      <c r="GA202" s="14"/>
      <c r="GB202" s="14"/>
      <c r="GC202" s="14"/>
      <c r="GD202" s="14"/>
      <c r="GE202" s="14"/>
      <c r="GF202" s="14"/>
      <c r="GG202" s="14"/>
      <c r="GH202" s="14"/>
      <c r="GI202" s="14"/>
      <c r="GJ202" s="14"/>
      <c r="GK202" s="14"/>
      <c r="GL202" s="14"/>
      <c r="GM202" s="14"/>
      <c r="GN202" s="14"/>
      <c r="GO202" s="14"/>
      <c r="GP202" s="14"/>
      <c r="GQ202" s="14"/>
      <c r="GR202" s="14"/>
      <c r="GS202" s="14"/>
      <c r="GT202" s="14"/>
      <c r="GU202" s="14"/>
      <c r="GV202" s="14"/>
      <c r="GW202" s="14"/>
      <c r="GX202" s="14"/>
      <c r="GY202" s="14"/>
      <c r="GZ202" s="14"/>
      <c r="HA202" s="14"/>
      <c r="HB202" s="14"/>
      <c r="HC202" s="14"/>
      <c r="HD202" s="14"/>
      <c r="HE202" s="14"/>
      <c r="HF202" s="14"/>
      <c r="HG202" s="14"/>
      <c r="HH202" s="14"/>
      <c r="HI202" s="14"/>
      <c r="HJ202" s="14"/>
      <c r="HK202" s="14"/>
      <c r="HL202" s="14"/>
      <c r="HM202" s="14"/>
      <c r="HN202" s="14"/>
      <c r="HO202" s="14"/>
      <c r="HP202" s="14"/>
      <c r="HQ202" s="14"/>
      <c r="HR202" s="14"/>
      <c r="HS202" s="14"/>
      <c r="HT202" s="14"/>
      <c r="HU202" s="14"/>
      <c r="HV202" s="14"/>
      <c r="HW202" s="14"/>
      <c r="HX202" s="14"/>
      <c r="HY202" s="14"/>
      <c r="HZ202" s="14"/>
      <c r="IA202" s="14"/>
      <c r="IB202" s="14"/>
      <c r="IC202" s="14"/>
      <c r="ID202" s="14"/>
      <c r="IE202" s="14"/>
      <c r="IF202" s="14"/>
      <c r="IG202" s="14"/>
      <c r="IH202" s="14"/>
      <c r="II202" s="14"/>
      <c r="IJ202" s="14"/>
      <c r="IK202" s="14"/>
      <c r="IL202" s="14"/>
      <c r="IM202" s="14"/>
      <c r="IN202" s="14"/>
      <c r="IO202" s="14"/>
      <c r="IP202" s="14"/>
      <c r="IQ202" s="14"/>
      <c r="IR202" s="14"/>
      <c r="IS202" s="14"/>
      <c r="IT202" s="14"/>
      <c r="IU202" s="14"/>
      <c r="IV202" s="14"/>
      <c r="IW202" s="14"/>
      <c r="IX202" s="14"/>
      <c r="IY202" s="14"/>
      <c r="IZ202" s="14"/>
      <c r="JA202" s="14"/>
      <c r="JB202" s="14"/>
      <c r="JC202" s="14"/>
      <c r="JD202" s="14"/>
      <c r="JE202" s="14"/>
      <c r="JF202" s="14"/>
      <c r="JG202" s="14"/>
      <c r="JH202" s="14"/>
      <c r="JI202" s="14"/>
      <c r="JJ202" s="14"/>
      <c r="JK202" s="14"/>
      <c r="JL202" s="14"/>
      <c r="JM202" s="14"/>
      <c r="JN202" s="14"/>
      <c r="JO202" s="14"/>
      <c r="JP202" s="14"/>
      <c r="JQ202" s="14"/>
      <c r="JR202" s="14"/>
      <c r="JS202" s="14"/>
      <c r="JT202" s="14"/>
      <c r="JU202" s="14"/>
      <c r="JV202" s="14"/>
      <c r="JW202" s="14"/>
      <c r="JX202" s="14"/>
      <c r="JY202" s="14"/>
      <c r="JZ202" s="14"/>
      <c r="KA202" s="14"/>
      <c r="KB202" s="14"/>
      <c r="KC202" s="14"/>
      <c r="KD202" s="14"/>
      <c r="KE202" s="14"/>
      <c r="KF202" s="14"/>
      <c r="KG202" s="14"/>
      <c r="KH202" s="14"/>
      <c r="KI202" s="14"/>
      <c r="KJ202" s="14"/>
      <c r="KK202" s="14"/>
      <c r="KL202" s="14"/>
      <c r="KM202" s="14"/>
      <c r="KN202" s="14"/>
      <c r="KO202" s="14"/>
      <c r="KP202" s="14"/>
      <c r="KQ202" s="14"/>
      <c r="KR202" s="14"/>
      <c r="KS202" s="14"/>
      <c r="KT202" s="14"/>
      <c r="KU202" s="14"/>
      <c r="KV202" s="14"/>
      <c r="KW202" s="14"/>
      <c r="KX202" s="14"/>
      <c r="KY202" s="14"/>
      <c r="KZ202" s="14"/>
      <c r="LA202" s="14"/>
      <c r="LB202" s="14"/>
    </row>
    <row r="203" spans="7:314" s="9" customFormat="1">
      <c r="G203" s="16"/>
      <c r="H203" s="16"/>
      <c r="O203" s="46"/>
      <c r="P203" s="42"/>
      <c r="Q203" s="42"/>
      <c r="R203" s="50"/>
      <c r="S203" s="42"/>
      <c r="T203" s="42"/>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c r="FR203" s="14"/>
      <c r="FS203" s="14"/>
      <c r="FT203" s="14"/>
      <c r="FU203" s="14"/>
      <c r="FV203" s="14"/>
      <c r="FW203" s="14"/>
      <c r="FX203" s="14"/>
      <c r="FY203" s="14"/>
      <c r="FZ203" s="14"/>
      <c r="GA203" s="14"/>
      <c r="GB203" s="14"/>
      <c r="GC203" s="14"/>
      <c r="GD203" s="14"/>
      <c r="GE203" s="14"/>
      <c r="GF203" s="14"/>
      <c r="GG203" s="14"/>
      <c r="GH203" s="14"/>
      <c r="GI203" s="14"/>
      <c r="GJ203" s="14"/>
      <c r="GK203" s="14"/>
      <c r="GL203" s="14"/>
      <c r="GM203" s="14"/>
      <c r="GN203" s="14"/>
      <c r="GO203" s="14"/>
      <c r="GP203" s="14"/>
      <c r="GQ203" s="14"/>
      <c r="GR203" s="14"/>
      <c r="GS203" s="14"/>
      <c r="GT203" s="14"/>
      <c r="GU203" s="14"/>
      <c r="GV203" s="14"/>
      <c r="GW203" s="14"/>
      <c r="GX203" s="14"/>
      <c r="GY203" s="14"/>
      <c r="GZ203" s="14"/>
      <c r="HA203" s="14"/>
      <c r="HB203" s="14"/>
      <c r="HC203" s="14"/>
      <c r="HD203" s="14"/>
      <c r="HE203" s="14"/>
      <c r="HF203" s="14"/>
      <c r="HG203" s="14"/>
      <c r="HH203" s="14"/>
      <c r="HI203" s="14"/>
      <c r="HJ203" s="14"/>
      <c r="HK203" s="14"/>
      <c r="HL203" s="14"/>
      <c r="HM203" s="14"/>
      <c r="HN203" s="14"/>
      <c r="HO203" s="14"/>
      <c r="HP203" s="14"/>
      <c r="HQ203" s="14"/>
      <c r="HR203" s="14"/>
      <c r="HS203" s="14"/>
      <c r="HT203" s="14"/>
      <c r="HU203" s="14"/>
      <c r="HV203" s="14"/>
      <c r="HW203" s="14"/>
      <c r="HX203" s="14"/>
      <c r="HY203" s="14"/>
      <c r="HZ203" s="14"/>
      <c r="IA203" s="14"/>
      <c r="IB203" s="14"/>
      <c r="IC203" s="14"/>
      <c r="ID203" s="14"/>
      <c r="IE203" s="14"/>
      <c r="IF203" s="14"/>
      <c r="IG203" s="14"/>
      <c r="IH203" s="14"/>
      <c r="II203" s="14"/>
      <c r="IJ203" s="14"/>
      <c r="IK203" s="14"/>
      <c r="IL203" s="14"/>
      <c r="IM203" s="14"/>
      <c r="IN203" s="14"/>
      <c r="IO203" s="14"/>
      <c r="IP203" s="14"/>
      <c r="IQ203" s="14"/>
      <c r="IR203" s="14"/>
      <c r="IS203" s="14"/>
      <c r="IT203" s="14"/>
      <c r="IU203" s="14"/>
      <c r="IV203" s="14"/>
      <c r="IW203" s="14"/>
      <c r="IX203" s="14"/>
      <c r="IY203" s="14"/>
      <c r="IZ203" s="14"/>
      <c r="JA203" s="14"/>
      <c r="JB203" s="14"/>
      <c r="JC203" s="14"/>
      <c r="JD203" s="14"/>
      <c r="JE203" s="14"/>
      <c r="JF203" s="14"/>
      <c r="JG203" s="14"/>
      <c r="JH203" s="14"/>
      <c r="JI203" s="14"/>
      <c r="JJ203" s="14"/>
      <c r="JK203" s="14"/>
      <c r="JL203" s="14"/>
      <c r="JM203" s="14"/>
      <c r="JN203" s="14"/>
      <c r="JO203" s="14"/>
      <c r="JP203" s="14"/>
      <c r="JQ203" s="14"/>
      <c r="JR203" s="14"/>
      <c r="JS203" s="14"/>
      <c r="JT203" s="14"/>
      <c r="JU203" s="14"/>
      <c r="JV203" s="14"/>
      <c r="JW203" s="14"/>
      <c r="JX203" s="14"/>
      <c r="JY203" s="14"/>
      <c r="JZ203" s="14"/>
      <c r="KA203" s="14"/>
      <c r="KB203" s="14"/>
      <c r="KC203" s="14"/>
      <c r="KD203" s="14"/>
      <c r="KE203" s="14"/>
      <c r="KF203" s="14"/>
      <c r="KG203" s="14"/>
      <c r="KH203" s="14"/>
      <c r="KI203" s="14"/>
      <c r="KJ203" s="14"/>
      <c r="KK203" s="14"/>
      <c r="KL203" s="14"/>
      <c r="KM203" s="14"/>
      <c r="KN203" s="14"/>
      <c r="KO203" s="14"/>
      <c r="KP203" s="14"/>
      <c r="KQ203" s="14"/>
      <c r="KR203" s="14"/>
      <c r="KS203" s="14"/>
      <c r="KT203" s="14"/>
      <c r="KU203" s="14"/>
      <c r="KV203" s="14"/>
      <c r="KW203" s="14"/>
      <c r="KX203" s="14"/>
      <c r="KY203" s="14"/>
      <c r="KZ203" s="14"/>
      <c r="LA203" s="14"/>
      <c r="LB203" s="14"/>
    </row>
    <row r="204" spans="7:314" s="9" customFormat="1">
      <c r="G204" s="16"/>
      <c r="H204" s="16"/>
      <c r="O204" s="46"/>
      <c r="P204" s="42"/>
      <c r="Q204" s="42"/>
      <c r="R204" s="50"/>
      <c r="S204" s="42"/>
      <c r="T204" s="42"/>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c r="FR204" s="14"/>
      <c r="FS204" s="14"/>
      <c r="FT204" s="14"/>
      <c r="FU204" s="14"/>
      <c r="FV204" s="14"/>
      <c r="FW204" s="14"/>
      <c r="FX204" s="14"/>
      <c r="FY204" s="14"/>
      <c r="FZ204" s="14"/>
      <c r="GA204" s="14"/>
      <c r="GB204" s="14"/>
      <c r="GC204" s="14"/>
      <c r="GD204" s="14"/>
      <c r="GE204" s="14"/>
      <c r="GF204" s="14"/>
      <c r="GG204" s="14"/>
      <c r="GH204" s="14"/>
      <c r="GI204" s="14"/>
      <c r="GJ204" s="14"/>
      <c r="GK204" s="14"/>
      <c r="GL204" s="14"/>
      <c r="GM204" s="14"/>
      <c r="GN204" s="14"/>
      <c r="GO204" s="14"/>
      <c r="GP204" s="14"/>
      <c r="GQ204" s="14"/>
      <c r="GR204" s="14"/>
      <c r="GS204" s="14"/>
      <c r="GT204" s="14"/>
      <c r="GU204" s="14"/>
      <c r="GV204" s="14"/>
      <c r="GW204" s="14"/>
      <c r="GX204" s="14"/>
      <c r="GY204" s="14"/>
      <c r="GZ204" s="14"/>
      <c r="HA204" s="14"/>
      <c r="HB204" s="14"/>
      <c r="HC204" s="14"/>
      <c r="HD204" s="14"/>
      <c r="HE204" s="14"/>
      <c r="HF204" s="14"/>
      <c r="HG204" s="14"/>
      <c r="HH204" s="14"/>
      <c r="HI204" s="14"/>
      <c r="HJ204" s="14"/>
      <c r="HK204" s="14"/>
      <c r="HL204" s="14"/>
      <c r="HM204" s="14"/>
      <c r="HN204" s="14"/>
      <c r="HO204" s="14"/>
      <c r="HP204" s="14"/>
      <c r="HQ204" s="14"/>
      <c r="HR204" s="14"/>
      <c r="HS204" s="14"/>
      <c r="HT204" s="14"/>
      <c r="HU204" s="14"/>
      <c r="HV204" s="14"/>
      <c r="HW204" s="14"/>
      <c r="HX204" s="14"/>
      <c r="HY204" s="14"/>
      <c r="HZ204" s="14"/>
      <c r="IA204" s="14"/>
      <c r="IB204" s="14"/>
      <c r="IC204" s="14"/>
      <c r="ID204" s="14"/>
      <c r="IE204" s="14"/>
      <c r="IF204" s="14"/>
      <c r="IG204" s="14"/>
      <c r="IH204" s="14"/>
      <c r="II204" s="14"/>
      <c r="IJ204" s="14"/>
      <c r="IK204" s="14"/>
      <c r="IL204" s="14"/>
      <c r="IM204" s="14"/>
      <c r="IN204" s="14"/>
      <c r="IO204" s="14"/>
      <c r="IP204" s="14"/>
      <c r="IQ204" s="14"/>
      <c r="IR204" s="14"/>
      <c r="IS204" s="14"/>
      <c r="IT204" s="14"/>
      <c r="IU204" s="14"/>
      <c r="IV204" s="14"/>
      <c r="IW204" s="14"/>
      <c r="IX204" s="14"/>
      <c r="IY204" s="14"/>
      <c r="IZ204" s="14"/>
      <c r="JA204" s="14"/>
      <c r="JB204" s="14"/>
      <c r="JC204" s="14"/>
      <c r="JD204" s="14"/>
      <c r="JE204" s="14"/>
      <c r="JF204" s="14"/>
      <c r="JG204" s="14"/>
      <c r="JH204" s="14"/>
      <c r="JI204" s="14"/>
      <c r="JJ204" s="14"/>
      <c r="JK204" s="14"/>
      <c r="JL204" s="14"/>
      <c r="JM204" s="14"/>
      <c r="JN204" s="14"/>
      <c r="JO204" s="14"/>
      <c r="JP204" s="14"/>
      <c r="JQ204" s="14"/>
      <c r="JR204" s="14"/>
      <c r="JS204" s="14"/>
      <c r="JT204" s="14"/>
      <c r="JU204" s="14"/>
      <c r="JV204" s="14"/>
      <c r="JW204" s="14"/>
      <c r="JX204" s="14"/>
      <c r="JY204" s="14"/>
      <c r="JZ204" s="14"/>
      <c r="KA204" s="14"/>
      <c r="KB204" s="14"/>
      <c r="KC204" s="14"/>
      <c r="KD204" s="14"/>
      <c r="KE204" s="14"/>
      <c r="KF204" s="14"/>
      <c r="KG204" s="14"/>
      <c r="KH204" s="14"/>
      <c r="KI204" s="14"/>
      <c r="KJ204" s="14"/>
      <c r="KK204" s="14"/>
      <c r="KL204" s="14"/>
      <c r="KM204" s="14"/>
      <c r="KN204" s="14"/>
      <c r="KO204" s="14"/>
      <c r="KP204" s="14"/>
      <c r="KQ204" s="14"/>
      <c r="KR204" s="14"/>
      <c r="KS204" s="14"/>
      <c r="KT204" s="14"/>
      <c r="KU204" s="14"/>
      <c r="KV204" s="14"/>
      <c r="KW204" s="14"/>
      <c r="KX204" s="14"/>
      <c r="KY204" s="14"/>
      <c r="KZ204" s="14"/>
      <c r="LA204" s="14"/>
      <c r="LB204" s="14"/>
    </row>
    <row r="205" spans="7:314" s="9" customFormat="1">
      <c r="G205" s="16"/>
      <c r="H205" s="16"/>
      <c r="O205" s="46"/>
      <c r="P205" s="42"/>
      <c r="Q205" s="42"/>
      <c r="R205" s="50"/>
      <c r="S205" s="42"/>
      <c r="T205" s="42"/>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c r="FR205" s="14"/>
      <c r="FS205" s="14"/>
      <c r="FT205" s="14"/>
      <c r="FU205" s="14"/>
      <c r="FV205" s="14"/>
      <c r="FW205" s="14"/>
      <c r="FX205" s="14"/>
      <c r="FY205" s="14"/>
      <c r="FZ205" s="14"/>
      <c r="GA205" s="14"/>
      <c r="GB205" s="14"/>
      <c r="GC205" s="14"/>
      <c r="GD205" s="14"/>
      <c r="GE205" s="14"/>
      <c r="GF205" s="14"/>
      <c r="GG205" s="14"/>
      <c r="GH205" s="14"/>
      <c r="GI205" s="14"/>
      <c r="GJ205" s="14"/>
      <c r="GK205" s="14"/>
      <c r="GL205" s="14"/>
      <c r="GM205" s="14"/>
      <c r="GN205" s="14"/>
      <c r="GO205" s="14"/>
      <c r="GP205" s="14"/>
      <c r="GQ205" s="14"/>
      <c r="GR205" s="14"/>
      <c r="GS205" s="14"/>
      <c r="GT205" s="14"/>
      <c r="GU205" s="14"/>
      <c r="GV205" s="14"/>
      <c r="GW205" s="14"/>
      <c r="GX205" s="14"/>
      <c r="GY205" s="14"/>
      <c r="GZ205" s="14"/>
      <c r="HA205" s="14"/>
      <c r="HB205" s="14"/>
      <c r="HC205" s="14"/>
      <c r="HD205" s="14"/>
      <c r="HE205" s="14"/>
      <c r="HF205" s="14"/>
      <c r="HG205" s="14"/>
      <c r="HH205" s="14"/>
      <c r="HI205" s="14"/>
      <c r="HJ205" s="14"/>
      <c r="HK205" s="14"/>
      <c r="HL205" s="14"/>
      <c r="HM205" s="14"/>
      <c r="HN205" s="14"/>
      <c r="HO205" s="14"/>
      <c r="HP205" s="14"/>
      <c r="HQ205" s="14"/>
      <c r="HR205" s="14"/>
      <c r="HS205" s="14"/>
      <c r="HT205" s="14"/>
      <c r="HU205" s="14"/>
      <c r="HV205" s="14"/>
      <c r="HW205" s="14"/>
      <c r="HX205" s="14"/>
      <c r="HY205" s="14"/>
      <c r="HZ205" s="14"/>
      <c r="IA205" s="14"/>
      <c r="IB205" s="14"/>
      <c r="IC205" s="14"/>
      <c r="ID205" s="14"/>
      <c r="IE205" s="14"/>
      <c r="IF205" s="14"/>
      <c r="IG205" s="14"/>
      <c r="IH205" s="14"/>
      <c r="II205" s="14"/>
      <c r="IJ205" s="14"/>
      <c r="IK205" s="14"/>
      <c r="IL205" s="14"/>
      <c r="IM205" s="14"/>
      <c r="IN205" s="14"/>
      <c r="IO205" s="14"/>
      <c r="IP205" s="14"/>
      <c r="IQ205" s="14"/>
      <c r="IR205" s="14"/>
      <c r="IS205" s="14"/>
      <c r="IT205" s="14"/>
      <c r="IU205" s="14"/>
      <c r="IV205" s="14"/>
      <c r="IW205" s="14"/>
      <c r="IX205" s="14"/>
      <c r="IY205" s="14"/>
      <c r="IZ205" s="14"/>
      <c r="JA205" s="14"/>
      <c r="JB205" s="14"/>
      <c r="JC205" s="14"/>
      <c r="JD205" s="14"/>
      <c r="JE205" s="14"/>
      <c r="JF205" s="14"/>
      <c r="JG205" s="14"/>
      <c r="JH205" s="14"/>
      <c r="JI205" s="14"/>
      <c r="JJ205" s="14"/>
      <c r="JK205" s="14"/>
      <c r="JL205" s="14"/>
      <c r="JM205" s="14"/>
      <c r="JN205" s="14"/>
      <c r="JO205" s="14"/>
      <c r="JP205" s="14"/>
      <c r="JQ205" s="14"/>
      <c r="JR205" s="14"/>
      <c r="JS205" s="14"/>
      <c r="JT205" s="14"/>
      <c r="JU205" s="14"/>
      <c r="JV205" s="14"/>
      <c r="JW205" s="14"/>
      <c r="JX205" s="14"/>
      <c r="JY205" s="14"/>
      <c r="JZ205" s="14"/>
      <c r="KA205" s="14"/>
      <c r="KB205" s="14"/>
      <c r="KC205" s="14"/>
      <c r="KD205" s="14"/>
      <c r="KE205" s="14"/>
      <c r="KF205" s="14"/>
      <c r="KG205" s="14"/>
      <c r="KH205" s="14"/>
      <c r="KI205" s="14"/>
      <c r="KJ205" s="14"/>
      <c r="KK205" s="14"/>
      <c r="KL205" s="14"/>
      <c r="KM205" s="14"/>
      <c r="KN205" s="14"/>
      <c r="KO205" s="14"/>
      <c r="KP205" s="14"/>
      <c r="KQ205" s="14"/>
      <c r="KR205" s="14"/>
      <c r="KS205" s="14"/>
      <c r="KT205" s="14"/>
      <c r="KU205" s="14"/>
      <c r="KV205" s="14"/>
      <c r="KW205" s="14"/>
      <c r="KX205" s="14"/>
      <c r="KY205" s="14"/>
      <c r="KZ205" s="14"/>
      <c r="LA205" s="14"/>
      <c r="LB205" s="14"/>
    </row>
    <row r="206" spans="7:314" s="9" customFormat="1">
      <c r="G206" s="16"/>
      <c r="H206" s="16"/>
      <c r="O206" s="46"/>
      <c r="P206" s="42"/>
      <c r="Q206" s="42"/>
      <c r="R206" s="50"/>
      <c r="S206" s="42"/>
      <c r="T206" s="42"/>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c r="FR206" s="14"/>
      <c r="FS206" s="14"/>
      <c r="FT206" s="14"/>
      <c r="FU206" s="14"/>
      <c r="FV206" s="14"/>
      <c r="FW206" s="14"/>
      <c r="FX206" s="14"/>
      <c r="FY206" s="14"/>
      <c r="FZ206" s="14"/>
      <c r="GA206" s="14"/>
      <c r="GB206" s="14"/>
      <c r="GC206" s="14"/>
      <c r="GD206" s="14"/>
      <c r="GE206" s="14"/>
      <c r="GF206" s="14"/>
      <c r="GG206" s="14"/>
      <c r="GH206" s="14"/>
      <c r="GI206" s="14"/>
      <c r="GJ206" s="14"/>
      <c r="GK206" s="14"/>
      <c r="GL206" s="14"/>
      <c r="GM206" s="14"/>
      <c r="GN206" s="14"/>
      <c r="GO206" s="14"/>
      <c r="GP206" s="14"/>
      <c r="GQ206" s="14"/>
      <c r="GR206" s="14"/>
      <c r="GS206" s="14"/>
      <c r="GT206" s="14"/>
      <c r="GU206" s="14"/>
      <c r="GV206" s="14"/>
      <c r="GW206" s="14"/>
      <c r="GX206" s="14"/>
      <c r="GY206" s="14"/>
      <c r="GZ206" s="14"/>
      <c r="HA206" s="14"/>
      <c r="HB206" s="14"/>
      <c r="HC206" s="14"/>
      <c r="HD206" s="14"/>
      <c r="HE206" s="14"/>
      <c r="HF206" s="14"/>
      <c r="HG206" s="14"/>
      <c r="HH206" s="14"/>
      <c r="HI206" s="14"/>
      <c r="HJ206" s="14"/>
      <c r="HK206" s="14"/>
      <c r="HL206" s="14"/>
      <c r="HM206" s="14"/>
      <c r="HN206" s="14"/>
      <c r="HO206" s="14"/>
      <c r="HP206" s="14"/>
      <c r="HQ206" s="14"/>
      <c r="HR206" s="14"/>
      <c r="HS206" s="14"/>
      <c r="HT206" s="14"/>
      <c r="HU206" s="14"/>
      <c r="HV206" s="14"/>
      <c r="HW206" s="14"/>
      <c r="HX206" s="14"/>
      <c r="HY206" s="14"/>
      <c r="HZ206" s="14"/>
      <c r="IA206" s="14"/>
      <c r="IB206" s="14"/>
      <c r="IC206" s="14"/>
      <c r="ID206" s="14"/>
      <c r="IE206" s="14"/>
      <c r="IF206" s="14"/>
      <c r="IG206" s="14"/>
      <c r="IH206" s="14"/>
      <c r="II206" s="14"/>
      <c r="IJ206" s="14"/>
      <c r="IK206" s="14"/>
      <c r="IL206" s="14"/>
      <c r="IM206" s="14"/>
      <c r="IN206" s="14"/>
      <c r="IO206" s="14"/>
      <c r="IP206" s="14"/>
      <c r="IQ206" s="14"/>
      <c r="IR206" s="14"/>
      <c r="IS206" s="14"/>
      <c r="IT206" s="14"/>
      <c r="IU206" s="14"/>
      <c r="IV206" s="14"/>
      <c r="IW206" s="14"/>
      <c r="IX206" s="14"/>
      <c r="IY206" s="14"/>
      <c r="IZ206" s="14"/>
      <c r="JA206" s="14"/>
      <c r="JB206" s="14"/>
      <c r="JC206" s="14"/>
      <c r="JD206" s="14"/>
      <c r="JE206" s="14"/>
      <c r="JF206" s="14"/>
      <c r="JG206" s="14"/>
      <c r="JH206" s="14"/>
      <c r="JI206" s="14"/>
      <c r="JJ206" s="14"/>
      <c r="JK206" s="14"/>
      <c r="JL206" s="14"/>
      <c r="JM206" s="14"/>
      <c r="JN206" s="14"/>
      <c r="JO206" s="14"/>
      <c r="JP206" s="14"/>
      <c r="JQ206" s="14"/>
      <c r="JR206" s="14"/>
      <c r="JS206" s="14"/>
      <c r="JT206" s="14"/>
      <c r="JU206" s="14"/>
      <c r="JV206" s="14"/>
      <c r="JW206" s="14"/>
      <c r="JX206" s="14"/>
      <c r="JY206" s="14"/>
      <c r="JZ206" s="14"/>
      <c r="KA206" s="14"/>
      <c r="KB206" s="14"/>
      <c r="KC206" s="14"/>
      <c r="KD206" s="14"/>
      <c r="KE206" s="14"/>
      <c r="KF206" s="14"/>
      <c r="KG206" s="14"/>
      <c r="KH206" s="14"/>
      <c r="KI206" s="14"/>
      <c r="KJ206" s="14"/>
      <c r="KK206" s="14"/>
      <c r="KL206" s="14"/>
      <c r="KM206" s="14"/>
      <c r="KN206" s="14"/>
      <c r="KO206" s="14"/>
      <c r="KP206" s="14"/>
      <c r="KQ206" s="14"/>
      <c r="KR206" s="14"/>
      <c r="KS206" s="14"/>
      <c r="KT206" s="14"/>
      <c r="KU206" s="14"/>
      <c r="KV206" s="14"/>
      <c r="KW206" s="14"/>
      <c r="KX206" s="14"/>
      <c r="KY206" s="14"/>
      <c r="KZ206" s="14"/>
      <c r="LA206" s="14"/>
      <c r="LB206" s="14"/>
    </row>
    <row r="207" spans="7:314" s="9" customFormat="1">
      <c r="G207" s="16"/>
      <c r="H207" s="16"/>
      <c r="O207" s="46"/>
      <c r="P207" s="42"/>
      <c r="Q207" s="42"/>
      <c r="R207" s="50"/>
      <c r="S207" s="42"/>
      <c r="T207" s="42"/>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14"/>
      <c r="DY207" s="14"/>
      <c r="DZ207" s="14"/>
      <c r="EA207" s="14"/>
      <c r="EB207" s="14"/>
      <c r="EC207" s="14"/>
      <c r="ED207" s="14"/>
      <c r="EE207" s="14"/>
      <c r="EF207" s="14"/>
      <c r="EG207" s="14"/>
      <c r="EH207" s="14"/>
      <c r="EI207" s="14"/>
      <c r="EJ207" s="14"/>
      <c r="EK207" s="14"/>
      <c r="EL207" s="14"/>
      <c r="EM207" s="14"/>
      <c r="EN207" s="14"/>
      <c r="EO207" s="14"/>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14"/>
      <c r="FO207" s="14"/>
      <c r="FP207" s="14"/>
      <c r="FQ207" s="14"/>
      <c r="FR207" s="14"/>
      <c r="FS207" s="14"/>
      <c r="FT207" s="14"/>
      <c r="FU207" s="14"/>
      <c r="FV207" s="14"/>
      <c r="FW207" s="14"/>
      <c r="FX207" s="14"/>
      <c r="FY207" s="14"/>
      <c r="FZ207" s="14"/>
      <c r="GA207" s="14"/>
      <c r="GB207" s="14"/>
      <c r="GC207" s="14"/>
      <c r="GD207" s="14"/>
      <c r="GE207" s="14"/>
      <c r="GF207" s="14"/>
      <c r="GG207" s="14"/>
      <c r="GH207" s="14"/>
      <c r="GI207" s="14"/>
      <c r="GJ207" s="14"/>
      <c r="GK207" s="14"/>
      <c r="GL207" s="14"/>
      <c r="GM207" s="14"/>
      <c r="GN207" s="14"/>
      <c r="GO207" s="14"/>
      <c r="GP207" s="14"/>
      <c r="GQ207" s="14"/>
      <c r="GR207" s="14"/>
      <c r="GS207" s="14"/>
      <c r="GT207" s="14"/>
      <c r="GU207" s="14"/>
      <c r="GV207" s="14"/>
      <c r="GW207" s="14"/>
      <c r="GX207" s="14"/>
      <c r="GY207" s="14"/>
      <c r="GZ207" s="14"/>
      <c r="HA207" s="14"/>
      <c r="HB207" s="14"/>
      <c r="HC207" s="14"/>
      <c r="HD207" s="14"/>
      <c r="HE207" s="14"/>
      <c r="HF207" s="14"/>
      <c r="HG207" s="14"/>
      <c r="HH207" s="14"/>
      <c r="HI207" s="14"/>
      <c r="HJ207" s="14"/>
      <c r="HK207" s="14"/>
      <c r="HL207" s="14"/>
      <c r="HM207" s="14"/>
      <c r="HN207" s="14"/>
      <c r="HO207" s="14"/>
      <c r="HP207" s="14"/>
      <c r="HQ207" s="14"/>
      <c r="HR207" s="14"/>
      <c r="HS207" s="14"/>
      <c r="HT207" s="14"/>
      <c r="HU207" s="14"/>
      <c r="HV207" s="14"/>
      <c r="HW207" s="14"/>
      <c r="HX207" s="14"/>
      <c r="HY207" s="14"/>
      <c r="HZ207" s="14"/>
      <c r="IA207" s="14"/>
      <c r="IB207" s="14"/>
      <c r="IC207" s="14"/>
      <c r="ID207" s="14"/>
      <c r="IE207" s="14"/>
      <c r="IF207" s="14"/>
      <c r="IG207" s="14"/>
      <c r="IH207" s="14"/>
      <c r="II207" s="14"/>
      <c r="IJ207" s="14"/>
      <c r="IK207" s="14"/>
      <c r="IL207" s="14"/>
      <c r="IM207" s="14"/>
      <c r="IN207" s="14"/>
      <c r="IO207" s="14"/>
      <c r="IP207" s="14"/>
      <c r="IQ207" s="14"/>
      <c r="IR207" s="14"/>
      <c r="IS207" s="14"/>
      <c r="IT207" s="14"/>
      <c r="IU207" s="14"/>
      <c r="IV207" s="14"/>
      <c r="IW207" s="14"/>
      <c r="IX207" s="14"/>
      <c r="IY207" s="14"/>
      <c r="IZ207" s="14"/>
      <c r="JA207" s="14"/>
      <c r="JB207" s="14"/>
      <c r="JC207" s="14"/>
      <c r="JD207" s="14"/>
      <c r="JE207" s="14"/>
      <c r="JF207" s="14"/>
      <c r="JG207" s="14"/>
      <c r="JH207" s="14"/>
      <c r="JI207" s="14"/>
      <c r="JJ207" s="14"/>
      <c r="JK207" s="14"/>
      <c r="JL207" s="14"/>
      <c r="JM207" s="14"/>
      <c r="JN207" s="14"/>
      <c r="JO207" s="14"/>
      <c r="JP207" s="14"/>
      <c r="JQ207" s="14"/>
      <c r="JR207" s="14"/>
      <c r="JS207" s="14"/>
      <c r="JT207" s="14"/>
      <c r="JU207" s="14"/>
      <c r="JV207" s="14"/>
      <c r="JW207" s="14"/>
      <c r="JX207" s="14"/>
      <c r="JY207" s="14"/>
      <c r="JZ207" s="14"/>
      <c r="KA207" s="14"/>
      <c r="KB207" s="14"/>
      <c r="KC207" s="14"/>
      <c r="KD207" s="14"/>
      <c r="KE207" s="14"/>
      <c r="KF207" s="14"/>
      <c r="KG207" s="14"/>
      <c r="KH207" s="14"/>
      <c r="KI207" s="14"/>
      <c r="KJ207" s="14"/>
      <c r="KK207" s="14"/>
      <c r="KL207" s="14"/>
      <c r="KM207" s="14"/>
      <c r="KN207" s="14"/>
      <c r="KO207" s="14"/>
      <c r="KP207" s="14"/>
      <c r="KQ207" s="14"/>
      <c r="KR207" s="14"/>
      <c r="KS207" s="14"/>
      <c r="KT207" s="14"/>
      <c r="KU207" s="14"/>
      <c r="KV207" s="14"/>
      <c r="KW207" s="14"/>
      <c r="KX207" s="14"/>
      <c r="KY207" s="14"/>
      <c r="KZ207" s="14"/>
      <c r="LA207" s="14"/>
      <c r="LB207" s="14"/>
    </row>
    <row r="208" spans="7:314" s="9" customFormat="1">
      <c r="G208" s="16"/>
      <c r="H208" s="16"/>
      <c r="O208" s="46"/>
      <c r="P208" s="42"/>
      <c r="Q208" s="42"/>
      <c r="R208" s="50"/>
      <c r="S208" s="42"/>
      <c r="T208" s="42"/>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c r="FR208" s="14"/>
      <c r="FS208" s="14"/>
      <c r="FT208" s="14"/>
      <c r="FU208" s="14"/>
      <c r="FV208" s="14"/>
      <c r="FW208" s="14"/>
      <c r="FX208" s="14"/>
      <c r="FY208" s="14"/>
      <c r="FZ208" s="14"/>
      <c r="GA208" s="14"/>
      <c r="GB208" s="14"/>
      <c r="GC208" s="14"/>
      <c r="GD208" s="14"/>
      <c r="GE208" s="14"/>
      <c r="GF208" s="14"/>
      <c r="GG208" s="14"/>
      <c r="GH208" s="14"/>
      <c r="GI208" s="14"/>
      <c r="GJ208" s="14"/>
      <c r="GK208" s="14"/>
      <c r="GL208" s="14"/>
      <c r="GM208" s="14"/>
      <c r="GN208" s="14"/>
      <c r="GO208" s="14"/>
      <c r="GP208" s="14"/>
      <c r="GQ208" s="14"/>
      <c r="GR208" s="14"/>
      <c r="GS208" s="14"/>
      <c r="GT208" s="14"/>
      <c r="GU208" s="14"/>
      <c r="GV208" s="14"/>
      <c r="GW208" s="14"/>
      <c r="GX208" s="14"/>
      <c r="GY208" s="14"/>
      <c r="GZ208" s="14"/>
      <c r="HA208" s="14"/>
      <c r="HB208" s="14"/>
      <c r="HC208" s="14"/>
      <c r="HD208" s="14"/>
      <c r="HE208" s="14"/>
      <c r="HF208" s="14"/>
      <c r="HG208" s="14"/>
      <c r="HH208" s="14"/>
      <c r="HI208" s="14"/>
      <c r="HJ208" s="14"/>
      <c r="HK208" s="14"/>
      <c r="HL208" s="14"/>
      <c r="HM208" s="14"/>
      <c r="HN208" s="14"/>
      <c r="HO208" s="14"/>
      <c r="HP208" s="14"/>
      <c r="HQ208" s="14"/>
      <c r="HR208" s="14"/>
      <c r="HS208" s="14"/>
      <c r="HT208" s="14"/>
      <c r="HU208" s="14"/>
      <c r="HV208" s="14"/>
      <c r="HW208" s="14"/>
      <c r="HX208" s="14"/>
      <c r="HY208" s="14"/>
      <c r="HZ208" s="14"/>
      <c r="IA208" s="14"/>
      <c r="IB208" s="14"/>
      <c r="IC208" s="14"/>
      <c r="ID208" s="14"/>
      <c r="IE208" s="14"/>
      <c r="IF208" s="14"/>
      <c r="IG208" s="14"/>
      <c r="IH208" s="14"/>
      <c r="II208" s="14"/>
      <c r="IJ208" s="14"/>
      <c r="IK208" s="14"/>
      <c r="IL208" s="14"/>
      <c r="IM208" s="14"/>
      <c r="IN208" s="14"/>
      <c r="IO208" s="14"/>
      <c r="IP208" s="14"/>
      <c r="IQ208" s="14"/>
      <c r="IR208" s="14"/>
      <c r="IS208" s="14"/>
      <c r="IT208" s="14"/>
      <c r="IU208" s="14"/>
      <c r="IV208" s="14"/>
      <c r="IW208" s="14"/>
      <c r="IX208" s="14"/>
      <c r="IY208" s="14"/>
      <c r="IZ208" s="14"/>
      <c r="JA208" s="14"/>
      <c r="JB208" s="14"/>
      <c r="JC208" s="14"/>
      <c r="JD208" s="14"/>
      <c r="JE208" s="14"/>
      <c r="JF208" s="14"/>
      <c r="JG208" s="14"/>
      <c r="JH208" s="14"/>
      <c r="JI208" s="14"/>
      <c r="JJ208" s="14"/>
      <c r="JK208" s="14"/>
      <c r="JL208" s="14"/>
      <c r="JM208" s="14"/>
      <c r="JN208" s="14"/>
      <c r="JO208" s="14"/>
      <c r="JP208" s="14"/>
      <c r="JQ208" s="14"/>
      <c r="JR208" s="14"/>
      <c r="JS208" s="14"/>
      <c r="JT208" s="14"/>
      <c r="JU208" s="14"/>
      <c r="JV208" s="14"/>
      <c r="JW208" s="14"/>
      <c r="JX208" s="14"/>
      <c r="JY208" s="14"/>
      <c r="JZ208" s="14"/>
      <c r="KA208" s="14"/>
      <c r="KB208" s="14"/>
      <c r="KC208" s="14"/>
      <c r="KD208" s="14"/>
      <c r="KE208" s="14"/>
      <c r="KF208" s="14"/>
      <c r="KG208" s="14"/>
      <c r="KH208" s="14"/>
      <c r="KI208" s="14"/>
      <c r="KJ208" s="14"/>
      <c r="KK208" s="14"/>
      <c r="KL208" s="14"/>
      <c r="KM208" s="14"/>
      <c r="KN208" s="14"/>
      <c r="KO208" s="14"/>
      <c r="KP208" s="14"/>
      <c r="KQ208" s="14"/>
      <c r="KR208" s="14"/>
      <c r="KS208" s="14"/>
      <c r="KT208" s="14"/>
      <c r="KU208" s="14"/>
      <c r="KV208" s="14"/>
      <c r="KW208" s="14"/>
      <c r="KX208" s="14"/>
      <c r="KY208" s="14"/>
      <c r="KZ208" s="14"/>
      <c r="LA208" s="14"/>
      <c r="LB208" s="14"/>
    </row>
    <row r="209" spans="7:314" s="9" customFormat="1">
      <c r="G209" s="16"/>
      <c r="H209" s="16"/>
      <c r="O209" s="46"/>
      <c r="P209" s="42"/>
      <c r="Q209" s="42"/>
      <c r="R209" s="50"/>
      <c r="S209" s="42"/>
      <c r="T209" s="42"/>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14"/>
      <c r="DZ209" s="14"/>
      <c r="EA209" s="14"/>
      <c r="EB209" s="14"/>
      <c r="EC209" s="14"/>
      <c r="ED209" s="14"/>
      <c r="EE209" s="14"/>
      <c r="EF209" s="14"/>
      <c r="EG209" s="14"/>
      <c r="EH209" s="14"/>
      <c r="EI209" s="14"/>
      <c r="EJ209" s="14"/>
      <c r="EK209" s="14"/>
      <c r="EL209" s="14"/>
      <c r="EM209" s="14"/>
      <c r="EN209" s="14"/>
      <c r="EO209" s="14"/>
      <c r="EP209" s="14"/>
      <c r="EQ209" s="14"/>
      <c r="ER209" s="14"/>
      <c r="ES209" s="14"/>
      <c r="ET209" s="14"/>
      <c r="EU209" s="14"/>
      <c r="EV209" s="14"/>
      <c r="EW209" s="14"/>
      <c r="EX209" s="14"/>
      <c r="EY209" s="14"/>
      <c r="EZ209" s="14"/>
      <c r="FA209" s="14"/>
      <c r="FB209" s="14"/>
      <c r="FC209" s="14"/>
      <c r="FD209" s="14"/>
      <c r="FE209" s="14"/>
      <c r="FF209" s="14"/>
      <c r="FG209" s="14"/>
      <c r="FH209" s="14"/>
      <c r="FI209" s="14"/>
      <c r="FJ209" s="14"/>
      <c r="FK209" s="14"/>
      <c r="FL209" s="14"/>
      <c r="FM209" s="14"/>
      <c r="FN209" s="14"/>
      <c r="FO209" s="14"/>
      <c r="FP209" s="14"/>
      <c r="FQ209" s="14"/>
      <c r="FR209" s="14"/>
      <c r="FS209" s="14"/>
      <c r="FT209" s="14"/>
      <c r="FU209" s="14"/>
      <c r="FV209" s="14"/>
      <c r="FW209" s="14"/>
      <c r="FX209" s="14"/>
      <c r="FY209" s="14"/>
      <c r="FZ209" s="14"/>
      <c r="GA209" s="14"/>
      <c r="GB209" s="14"/>
      <c r="GC209" s="14"/>
      <c r="GD209" s="14"/>
      <c r="GE209" s="14"/>
      <c r="GF209" s="14"/>
      <c r="GG209" s="14"/>
      <c r="GH209" s="14"/>
      <c r="GI209" s="14"/>
      <c r="GJ209" s="14"/>
      <c r="GK209" s="14"/>
      <c r="GL209" s="14"/>
      <c r="GM209" s="14"/>
      <c r="GN209" s="14"/>
      <c r="GO209" s="14"/>
      <c r="GP209" s="14"/>
      <c r="GQ209" s="14"/>
      <c r="GR209" s="14"/>
      <c r="GS209" s="14"/>
      <c r="GT209" s="14"/>
      <c r="GU209" s="14"/>
      <c r="GV209" s="14"/>
      <c r="GW209" s="14"/>
      <c r="GX209" s="14"/>
      <c r="GY209" s="14"/>
      <c r="GZ209" s="14"/>
      <c r="HA209" s="14"/>
      <c r="HB209" s="14"/>
      <c r="HC209" s="14"/>
      <c r="HD209" s="14"/>
      <c r="HE209" s="14"/>
      <c r="HF209" s="14"/>
      <c r="HG209" s="14"/>
      <c r="HH209" s="14"/>
      <c r="HI209" s="14"/>
      <c r="HJ209" s="14"/>
      <c r="HK209" s="14"/>
      <c r="HL209" s="14"/>
      <c r="HM209" s="14"/>
      <c r="HN209" s="14"/>
      <c r="HO209" s="14"/>
      <c r="HP209" s="14"/>
      <c r="HQ209" s="14"/>
      <c r="HR209" s="14"/>
      <c r="HS209" s="14"/>
      <c r="HT209" s="14"/>
      <c r="HU209" s="14"/>
      <c r="HV209" s="14"/>
      <c r="HW209" s="14"/>
      <c r="HX209" s="14"/>
      <c r="HY209" s="14"/>
      <c r="HZ209" s="14"/>
      <c r="IA209" s="14"/>
      <c r="IB209" s="14"/>
      <c r="IC209" s="14"/>
      <c r="ID209" s="14"/>
      <c r="IE209" s="14"/>
      <c r="IF209" s="14"/>
      <c r="IG209" s="14"/>
      <c r="IH209" s="14"/>
      <c r="II209" s="14"/>
      <c r="IJ209" s="14"/>
      <c r="IK209" s="14"/>
      <c r="IL209" s="14"/>
      <c r="IM209" s="14"/>
      <c r="IN209" s="14"/>
      <c r="IO209" s="14"/>
      <c r="IP209" s="14"/>
      <c r="IQ209" s="14"/>
      <c r="IR209" s="14"/>
      <c r="IS209" s="14"/>
      <c r="IT209" s="14"/>
      <c r="IU209" s="14"/>
      <c r="IV209" s="14"/>
      <c r="IW209" s="14"/>
      <c r="IX209" s="14"/>
      <c r="IY209" s="14"/>
      <c r="IZ209" s="14"/>
      <c r="JA209" s="14"/>
      <c r="JB209" s="14"/>
      <c r="JC209" s="14"/>
      <c r="JD209" s="14"/>
      <c r="JE209" s="14"/>
      <c r="JF209" s="14"/>
      <c r="JG209" s="14"/>
      <c r="JH209" s="14"/>
      <c r="JI209" s="14"/>
      <c r="JJ209" s="14"/>
      <c r="JK209" s="14"/>
      <c r="JL209" s="14"/>
      <c r="JM209" s="14"/>
      <c r="JN209" s="14"/>
      <c r="JO209" s="14"/>
      <c r="JP209" s="14"/>
      <c r="JQ209" s="14"/>
      <c r="JR209" s="14"/>
      <c r="JS209" s="14"/>
      <c r="JT209" s="14"/>
      <c r="JU209" s="14"/>
      <c r="JV209" s="14"/>
      <c r="JW209" s="14"/>
      <c r="JX209" s="14"/>
      <c r="JY209" s="14"/>
      <c r="JZ209" s="14"/>
      <c r="KA209" s="14"/>
      <c r="KB209" s="14"/>
      <c r="KC209" s="14"/>
      <c r="KD209" s="14"/>
      <c r="KE209" s="14"/>
      <c r="KF209" s="14"/>
      <c r="KG209" s="14"/>
      <c r="KH209" s="14"/>
      <c r="KI209" s="14"/>
      <c r="KJ209" s="14"/>
      <c r="KK209" s="14"/>
      <c r="KL209" s="14"/>
      <c r="KM209" s="14"/>
      <c r="KN209" s="14"/>
      <c r="KO209" s="14"/>
      <c r="KP209" s="14"/>
      <c r="KQ209" s="14"/>
      <c r="KR209" s="14"/>
      <c r="KS209" s="14"/>
      <c r="KT209" s="14"/>
      <c r="KU209" s="14"/>
      <c r="KV209" s="14"/>
      <c r="KW209" s="14"/>
      <c r="KX209" s="14"/>
      <c r="KY209" s="14"/>
      <c r="KZ209" s="14"/>
      <c r="LA209" s="14"/>
      <c r="LB209" s="14"/>
    </row>
    <row r="210" spans="7:314" s="9" customFormat="1">
      <c r="G210" s="16"/>
      <c r="H210" s="16"/>
      <c r="O210" s="46"/>
      <c r="P210" s="42"/>
      <c r="Q210" s="42"/>
      <c r="R210" s="50"/>
      <c r="S210" s="42"/>
      <c r="T210" s="42"/>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c r="FR210" s="14"/>
      <c r="FS210" s="14"/>
      <c r="FT210" s="14"/>
      <c r="FU210" s="14"/>
      <c r="FV210" s="14"/>
      <c r="FW210" s="14"/>
      <c r="FX210" s="14"/>
      <c r="FY210" s="14"/>
      <c r="FZ210" s="14"/>
      <c r="GA210" s="14"/>
      <c r="GB210" s="14"/>
      <c r="GC210" s="14"/>
      <c r="GD210" s="14"/>
      <c r="GE210" s="14"/>
      <c r="GF210" s="14"/>
      <c r="GG210" s="14"/>
      <c r="GH210" s="14"/>
      <c r="GI210" s="14"/>
      <c r="GJ210" s="14"/>
      <c r="GK210" s="14"/>
      <c r="GL210" s="14"/>
      <c r="GM210" s="14"/>
      <c r="GN210" s="14"/>
      <c r="GO210" s="14"/>
      <c r="GP210" s="14"/>
      <c r="GQ210" s="14"/>
      <c r="GR210" s="14"/>
      <c r="GS210" s="14"/>
      <c r="GT210" s="14"/>
      <c r="GU210" s="14"/>
      <c r="GV210" s="14"/>
      <c r="GW210" s="14"/>
      <c r="GX210" s="14"/>
      <c r="GY210" s="14"/>
      <c r="GZ210" s="14"/>
      <c r="HA210" s="14"/>
      <c r="HB210" s="14"/>
      <c r="HC210" s="14"/>
      <c r="HD210" s="14"/>
      <c r="HE210" s="14"/>
      <c r="HF210" s="14"/>
      <c r="HG210" s="14"/>
      <c r="HH210" s="14"/>
      <c r="HI210" s="14"/>
      <c r="HJ210" s="14"/>
      <c r="HK210" s="14"/>
      <c r="HL210" s="14"/>
      <c r="HM210" s="14"/>
      <c r="HN210" s="14"/>
      <c r="HO210" s="14"/>
      <c r="HP210" s="14"/>
      <c r="HQ210" s="14"/>
      <c r="HR210" s="14"/>
      <c r="HS210" s="14"/>
      <c r="HT210" s="14"/>
      <c r="HU210" s="14"/>
      <c r="HV210" s="14"/>
      <c r="HW210" s="14"/>
      <c r="HX210" s="14"/>
      <c r="HY210" s="14"/>
      <c r="HZ210" s="14"/>
      <c r="IA210" s="14"/>
      <c r="IB210" s="14"/>
      <c r="IC210" s="14"/>
      <c r="ID210" s="14"/>
      <c r="IE210" s="14"/>
      <c r="IF210" s="14"/>
      <c r="IG210" s="14"/>
      <c r="IH210" s="14"/>
      <c r="II210" s="14"/>
      <c r="IJ210" s="14"/>
      <c r="IK210" s="14"/>
      <c r="IL210" s="14"/>
      <c r="IM210" s="14"/>
      <c r="IN210" s="14"/>
      <c r="IO210" s="14"/>
      <c r="IP210" s="14"/>
      <c r="IQ210" s="14"/>
      <c r="IR210" s="14"/>
      <c r="IS210" s="14"/>
      <c r="IT210" s="14"/>
      <c r="IU210" s="14"/>
      <c r="IV210" s="14"/>
      <c r="IW210" s="14"/>
      <c r="IX210" s="14"/>
      <c r="IY210" s="14"/>
      <c r="IZ210" s="14"/>
      <c r="JA210" s="14"/>
      <c r="JB210" s="14"/>
      <c r="JC210" s="14"/>
      <c r="JD210" s="14"/>
      <c r="JE210" s="14"/>
      <c r="JF210" s="14"/>
      <c r="JG210" s="14"/>
      <c r="JH210" s="14"/>
      <c r="JI210" s="14"/>
      <c r="JJ210" s="14"/>
      <c r="JK210" s="14"/>
      <c r="JL210" s="14"/>
      <c r="JM210" s="14"/>
      <c r="JN210" s="14"/>
      <c r="JO210" s="14"/>
      <c r="JP210" s="14"/>
      <c r="JQ210" s="14"/>
      <c r="JR210" s="14"/>
      <c r="JS210" s="14"/>
      <c r="JT210" s="14"/>
      <c r="JU210" s="14"/>
      <c r="JV210" s="14"/>
      <c r="JW210" s="14"/>
      <c r="JX210" s="14"/>
      <c r="JY210" s="14"/>
      <c r="JZ210" s="14"/>
      <c r="KA210" s="14"/>
      <c r="KB210" s="14"/>
      <c r="KC210" s="14"/>
      <c r="KD210" s="14"/>
      <c r="KE210" s="14"/>
      <c r="KF210" s="14"/>
      <c r="KG210" s="14"/>
      <c r="KH210" s="14"/>
      <c r="KI210" s="14"/>
      <c r="KJ210" s="14"/>
      <c r="KK210" s="14"/>
      <c r="KL210" s="14"/>
      <c r="KM210" s="14"/>
      <c r="KN210" s="14"/>
      <c r="KO210" s="14"/>
      <c r="KP210" s="14"/>
      <c r="KQ210" s="14"/>
      <c r="KR210" s="14"/>
      <c r="KS210" s="14"/>
      <c r="KT210" s="14"/>
      <c r="KU210" s="14"/>
      <c r="KV210" s="14"/>
      <c r="KW210" s="14"/>
      <c r="KX210" s="14"/>
      <c r="KY210" s="14"/>
      <c r="KZ210" s="14"/>
      <c r="LA210" s="14"/>
      <c r="LB210" s="14"/>
    </row>
    <row r="211" spans="7:314" s="9" customFormat="1">
      <c r="G211" s="16"/>
      <c r="H211" s="16"/>
      <c r="O211" s="46"/>
      <c r="P211" s="42"/>
      <c r="Q211" s="42"/>
      <c r="R211" s="50"/>
      <c r="S211" s="42"/>
      <c r="T211" s="42"/>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14"/>
      <c r="DZ211" s="14"/>
      <c r="EA211" s="14"/>
      <c r="EB211" s="14"/>
      <c r="EC211" s="14"/>
      <c r="ED211" s="14"/>
      <c r="EE211" s="14"/>
      <c r="EF211" s="14"/>
      <c r="EG211" s="14"/>
      <c r="EH211" s="14"/>
      <c r="EI211" s="14"/>
      <c r="EJ211" s="14"/>
      <c r="EK211" s="14"/>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14"/>
      <c r="FO211" s="14"/>
      <c r="FP211" s="14"/>
      <c r="FQ211" s="14"/>
      <c r="FR211" s="14"/>
      <c r="FS211" s="14"/>
      <c r="FT211" s="14"/>
      <c r="FU211" s="14"/>
      <c r="FV211" s="14"/>
      <c r="FW211" s="14"/>
      <c r="FX211" s="14"/>
      <c r="FY211" s="14"/>
      <c r="FZ211" s="14"/>
      <c r="GA211" s="14"/>
      <c r="GB211" s="14"/>
      <c r="GC211" s="14"/>
      <c r="GD211" s="14"/>
      <c r="GE211" s="14"/>
      <c r="GF211" s="14"/>
      <c r="GG211" s="14"/>
      <c r="GH211" s="14"/>
      <c r="GI211" s="14"/>
      <c r="GJ211" s="14"/>
      <c r="GK211" s="14"/>
      <c r="GL211" s="14"/>
      <c r="GM211" s="14"/>
      <c r="GN211" s="14"/>
      <c r="GO211" s="14"/>
      <c r="GP211" s="14"/>
      <c r="GQ211" s="14"/>
      <c r="GR211" s="14"/>
      <c r="GS211" s="14"/>
      <c r="GT211" s="14"/>
      <c r="GU211" s="14"/>
      <c r="GV211" s="14"/>
      <c r="GW211" s="14"/>
      <c r="GX211" s="14"/>
      <c r="GY211" s="14"/>
      <c r="GZ211" s="14"/>
      <c r="HA211" s="14"/>
      <c r="HB211" s="14"/>
      <c r="HC211" s="14"/>
      <c r="HD211" s="14"/>
      <c r="HE211" s="14"/>
      <c r="HF211" s="14"/>
      <c r="HG211" s="14"/>
      <c r="HH211" s="14"/>
      <c r="HI211" s="14"/>
      <c r="HJ211" s="14"/>
      <c r="HK211" s="14"/>
      <c r="HL211" s="14"/>
      <c r="HM211" s="14"/>
      <c r="HN211" s="14"/>
      <c r="HO211" s="14"/>
      <c r="HP211" s="14"/>
      <c r="HQ211" s="14"/>
      <c r="HR211" s="14"/>
      <c r="HS211" s="14"/>
      <c r="HT211" s="14"/>
      <c r="HU211" s="14"/>
      <c r="HV211" s="14"/>
      <c r="HW211" s="14"/>
      <c r="HX211" s="14"/>
      <c r="HY211" s="14"/>
      <c r="HZ211" s="14"/>
      <c r="IA211" s="14"/>
      <c r="IB211" s="14"/>
      <c r="IC211" s="14"/>
      <c r="ID211" s="14"/>
      <c r="IE211" s="14"/>
      <c r="IF211" s="14"/>
      <c r="IG211" s="14"/>
      <c r="IH211" s="14"/>
      <c r="II211" s="14"/>
      <c r="IJ211" s="14"/>
      <c r="IK211" s="14"/>
      <c r="IL211" s="14"/>
      <c r="IM211" s="14"/>
      <c r="IN211" s="14"/>
      <c r="IO211" s="14"/>
      <c r="IP211" s="14"/>
      <c r="IQ211" s="14"/>
      <c r="IR211" s="14"/>
      <c r="IS211" s="14"/>
      <c r="IT211" s="14"/>
      <c r="IU211" s="14"/>
      <c r="IV211" s="14"/>
      <c r="IW211" s="14"/>
      <c r="IX211" s="14"/>
      <c r="IY211" s="14"/>
      <c r="IZ211" s="14"/>
      <c r="JA211" s="14"/>
      <c r="JB211" s="14"/>
      <c r="JC211" s="14"/>
      <c r="JD211" s="14"/>
      <c r="JE211" s="14"/>
      <c r="JF211" s="14"/>
      <c r="JG211" s="14"/>
      <c r="JH211" s="14"/>
      <c r="JI211" s="14"/>
      <c r="JJ211" s="14"/>
      <c r="JK211" s="14"/>
      <c r="JL211" s="14"/>
      <c r="JM211" s="14"/>
      <c r="JN211" s="14"/>
      <c r="JO211" s="14"/>
      <c r="JP211" s="14"/>
      <c r="JQ211" s="14"/>
      <c r="JR211" s="14"/>
      <c r="JS211" s="14"/>
      <c r="JT211" s="14"/>
      <c r="JU211" s="14"/>
      <c r="JV211" s="14"/>
      <c r="JW211" s="14"/>
      <c r="JX211" s="14"/>
      <c r="JY211" s="14"/>
      <c r="JZ211" s="14"/>
      <c r="KA211" s="14"/>
      <c r="KB211" s="14"/>
      <c r="KC211" s="14"/>
      <c r="KD211" s="14"/>
      <c r="KE211" s="14"/>
      <c r="KF211" s="14"/>
      <c r="KG211" s="14"/>
      <c r="KH211" s="14"/>
      <c r="KI211" s="14"/>
      <c r="KJ211" s="14"/>
      <c r="KK211" s="14"/>
      <c r="KL211" s="14"/>
      <c r="KM211" s="14"/>
      <c r="KN211" s="14"/>
      <c r="KO211" s="14"/>
      <c r="KP211" s="14"/>
      <c r="KQ211" s="14"/>
      <c r="KR211" s="14"/>
      <c r="KS211" s="14"/>
      <c r="KT211" s="14"/>
      <c r="KU211" s="14"/>
      <c r="KV211" s="14"/>
      <c r="KW211" s="14"/>
      <c r="KX211" s="14"/>
      <c r="KY211" s="14"/>
      <c r="KZ211" s="14"/>
      <c r="LA211" s="14"/>
      <c r="LB211" s="14"/>
    </row>
    <row r="212" spans="7:314" s="9" customFormat="1">
      <c r="G212" s="16"/>
      <c r="H212" s="16"/>
      <c r="O212" s="46"/>
      <c r="P212" s="42"/>
      <c r="Q212" s="42"/>
      <c r="R212" s="50"/>
      <c r="S212" s="42"/>
      <c r="T212" s="42"/>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c r="FR212" s="14"/>
      <c r="FS212" s="14"/>
      <c r="FT212" s="14"/>
      <c r="FU212" s="14"/>
      <c r="FV212" s="14"/>
      <c r="FW212" s="14"/>
      <c r="FX212" s="14"/>
      <c r="FY212" s="14"/>
      <c r="FZ212" s="14"/>
      <c r="GA212" s="14"/>
      <c r="GB212" s="14"/>
      <c r="GC212" s="14"/>
      <c r="GD212" s="14"/>
      <c r="GE212" s="14"/>
      <c r="GF212" s="14"/>
      <c r="GG212" s="14"/>
      <c r="GH212" s="14"/>
      <c r="GI212" s="14"/>
      <c r="GJ212" s="14"/>
      <c r="GK212" s="14"/>
      <c r="GL212" s="14"/>
      <c r="GM212" s="14"/>
      <c r="GN212" s="14"/>
      <c r="GO212" s="14"/>
      <c r="GP212" s="14"/>
      <c r="GQ212" s="14"/>
      <c r="GR212" s="14"/>
      <c r="GS212" s="14"/>
      <c r="GT212" s="14"/>
      <c r="GU212" s="14"/>
      <c r="GV212" s="14"/>
      <c r="GW212" s="14"/>
      <c r="GX212" s="14"/>
      <c r="GY212" s="14"/>
      <c r="GZ212" s="14"/>
      <c r="HA212" s="14"/>
      <c r="HB212" s="14"/>
      <c r="HC212" s="14"/>
      <c r="HD212" s="14"/>
      <c r="HE212" s="14"/>
      <c r="HF212" s="14"/>
      <c r="HG212" s="14"/>
      <c r="HH212" s="14"/>
      <c r="HI212" s="14"/>
      <c r="HJ212" s="14"/>
      <c r="HK212" s="14"/>
      <c r="HL212" s="14"/>
      <c r="HM212" s="14"/>
      <c r="HN212" s="14"/>
      <c r="HO212" s="14"/>
      <c r="HP212" s="14"/>
      <c r="HQ212" s="14"/>
      <c r="HR212" s="14"/>
      <c r="HS212" s="14"/>
      <c r="HT212" s="14"/>
      <c r="HU212" s="14"/>
      <c r="HV212" s="14"/>
      <c r="HW212" s="14"/>
      <c r="HX212" s="14"/>
      <c r="HY212" s="14"/>
      <c r="HZ212" s="14"/>
      <c r="IA212" s="14"/>
      <c r="IB212" s="14"/>
      <c r="IC212" s="14"/>
      <c r="ID212" s="14"/>
      <c r="IE212" s="14"/>
      <c r="IF212" s="14"/>
      <c r="IG212" s="14"/>
      <c r="IH212" s="14"/>
      <c r="II212" s="14"/>
      <c r="IJ212" s="14"/>
      <c r="IK212" s="14"/>
      <c r="IL212" s="14"/>
      <c r="IM212" s="14"/>
      <c r="IN212" s="14"/>
      <c r="IO212" s="14"/>
      <c r="IP212" s="14"/>
      <c r="IQ212" s="14"/>
      <c r="IR212" s="14"/>
      <c r="IS212" s="14"/>
      <c r="IT212" s="14"/>
      <c r="IU212" s="14"/>
      <c r="IV212" s="14"/>
      <c r="IW212" s="14"/>
      <c r="IX212" s="14"/>
      <c r="IY212" s="14"/>
      <c r="IZ212" s="14"/>
      <c r="JA212" s="14"/>
      <c r="JB212" s="14"/>
      <c r="JC212" s="14"/>
      <c r="JD212" s="14"/>
      <c r="JE212" s="14"/>
      <c r="JF212" s="14"/>
      <c r="JG212" s="14"/>
      <c r="JH212" s="14"/>
      <c r="JI212" s="14"/>
      <c r="JJ212" s="14"/>
      <c r="JK212" s="14"/>
      <c r="JL212" s="14"/>
      <c r="JM212" s="14"/>
      <c r="JN212" s="14"/>
      <c r="JO212" s="14"/>
      <c r="JP212" s="14"/>
      <c r="JQ212" s="14"/>
      <c r="JR212" s="14"/>
      <c r="JS212" s="14"/>
      <c r="JT212" s="14"/>
      <c r="JU212" s="14"/>
      <c r="JV212" s="14"/>
      <c r="JW212" s="14"/>
      <c r="JX212" s="14"/>
      <c r="JY212" s="14"/>
      <c r="JZ212" s="14"/>
      <c r="KA212" s="14"/>
      <c r="KB212" s="14"/>
      <c r="KC212" s="14"/>
      <c r="KD212" s="14"/>
      <c r="KE212" s="14"/>
      <c r="KF212" s="14"/>
      <c r="KG212" s="14"/>
      <c r="KH212" s="14"/>
      <c r="KI212" s="14"/>
      <c r="KJ212" s="14"/>
      <c r="KK212" s="14"/>
      <c r="KL212" s="14"/>
      <c r="KM212" s="14"/>
      <c r="KN212" s="14"/>
      <c r="KO212" s="14"/>
      <c r="KP212" s="14"/>
      <c r="KQ212" s="14"/>
      <c r="KR212" s="14"/>
      <c r="KS212" s="14"/>
      <c r="KT212" s="14"/>
      <c r="KU212" s="14"/>
      <c r="KV212" s="14"/>
      <c r="KW212" s="14"/>
      <c r="KX212" s="14"/>
      <c r="KY212" s="14"/>
      <c r="KZ212" s="14"/>
      <c r="LA212" s="14"/>
      <c r="LB212" s="14"/>
    </row>
    <row r="213" spans="7:314" s="9" customFormat="1">
      <c r="G213" s="16"/>
      <c r="H213" s="16"/>
      <c r="O213" s="46"/>
      <c r="P213" s="42"/>
      <c r="Q213" s="42"/>
      <c r="R213" s="50"/>
      <c r="S213" s="42"/>
      <c r="T213" s="42"/>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c r="FR213" s="14"/>
      <c r="FS213" s="14"/>
      <c r="FT213" s="14"/>
      <c r="FU213" s="14"/>
      <c r="FV213" s="14"/>
      <c r="FW213" s="14"/>
      <c r="FX213" s="14"/>
      <c r="FY213" s="14"/>
      <c r="FZ213" s="14"/>
      <c r="GA213" s="14"/>
      <c r="GB213" s="14"/>
      <c r="GC213" s="14"/>
      <c r="GD213" s="14"/>
      <c r="GE213" s="14"/>
      <c r="GF213" s="14"/>
      <c r="GG213" s="14"/>
      <c r="GH213" s="14"/>
      <c r="GI213" s="14"/>
      <c r="GJ213" s="14"/>
      <c r="GK213" s="14"/>
      <c r="GL213" s="14"/>
      <c r="GM213" s="14"/>
      <c r="GN213" s="14"/>
      <c r="GO213" s="14"/>
      <c r="GP213" s="14"/>
      <c r="GQ213" s="14"/>
      <c r="GR213" s="14"/>
      <c r="GS213" s="14"/>
      <c r="GT213" s="14"/>
      <c r="GU213" s="14"/>
      <c r="GV213" s="14"/>
      <c r="GW213" s="14"/>
      <c r="GX213" s="14"/>
      <c r="GY213" s="14"/>
      <c r="GZ213" s="14"/>
      <c r="HA213" s="14"/>
      <c r="HB213" s="14"/>
      <c r="HC213" s="14"/>
      <c r="HD213" s="14"/>
      <c r="HE213" s="14"/>
      <c r="HF213" s="14"/>
      <c r="HG213" s="14"/>
      <c r="HH213" s="14"/>
      <c r="HI213" s="14"/>
      <c r="HJ213" s="14"/>
      <c r="HK213" s="14"/>
      <c r="HL213" s="14"/>
      <c r="HM213" s="14"/>
      <c r="HN213" s="14"/>
      <c r="HO213" s="14"/>
      <c r="HP213" s="14"/>
      <c r="HQ213" s="14"/>
      <c r="HR213" s="14"/>
      <c r="HS213" s="14"/>
      <c r="HT213" s="14"/>
      <c r="HU213" s="14"/>
      <c r="HV213" s="14"/>
      <c r="HW213" s="14"/>
      <c r="HX213" s="14"/>
      <c r="HY213" s="14"/>
      <c r="HZ213" s="14"/>
      <c r="IA213" s="14"/>
      <c r="IB213" s="14"/>
      <c r="IC213" s="14"/>
      <c r="ID213" s="14"/>
      <c r="IE213" s="14"/>
      <c r="IF213" s="14"/>
      <c r="IG213" s="14"/>
      <c r="IH213" s="14"/>
      <c r="II213" s="14"/>
      <c r="IJ213" s="14"/>
      <c r="IK213" s="14"/>
      <c r="IL213" s="14"/>
      <c r="IM213" s="14"/>
      <c r="IN213" s="14"/>
      <c r="IO213" s="14"/>
      <c r="IP213" s="14"/>
      <c r="IQ213" s="14"/>
      <c r="IR213" s="14"/>
      <c r="IS213" s="14"/>
      <c r="IT213" s="14"/>
      <c r="IU213" s="14"/>
      <c r="IV213" s="14"/>
      <c r="IW213" s="14"/>
      <c r="IX213" s="14"/>
      <c r="IY213" s="14"/>
      <c r="IZ213" s="14"/>
      <c r="JA213" s="14"/>
      <c r="JB213" s="14"/>
      <c r="JC213" s="14"/>
      <c r="JD213" s="14"/>
      <c r="JE213" s="14"/>
      <c r="JF213" s="14"/>
      <c r="JG213" s="14"/>
      <c r="JH213" s="14"/>
      <c r="JI213" s="14"/>
      <c r="JJ213" s="14"/>
      <c r="JK213" s="14"/>
      <c r="JL213" s="14"/>
      <c r="JM213" s="14"/>
      <c r="JN213" s="14"/>
      <c r="JO213" s="14"/>
      <c r="JP213" s="14"/>
      <c r="JQ213" s="14"/>
      <c r="JR213" s="14"/>
      <c r="JS213" s="14"/>
      <c r="JT213" s="14"/>
      <c r="JU213" s="14"/>
      <c r="JV213" s="14"/>
      <c r="JW213" s="14"/>
      <c r="JX213" s="14"/>
      <c r="JY213" s="14"/>
      <c r="JZ213" s="14"/>
      <c r="KA213" s="14"/>
      <c r="KB213" s="14"/>
      <c r="KC213" s="14"/>
      <c r="KD213" s="14"/>
      <c r="KE213" s="14"/>
      <c r="KF213" s="14"/>
      <c r="KG213" s="14"/>
      <c r="KH213" s="14"/>
      <c r="KI213" s="14"/>
      <c r="KJ213" s="14"/>
      <c r="KK213" s="14"/>
      <c r="KL213" s="14"/>
      <c r="KM213" s="14"/>
      <c r="KN213" s="14"/>
      <c r="KO213" s="14"/>
      <c r="KP213" s="14"/>
      <c r="KQ213" s="14"/>
      <c r="KR213" s="14"/>
      <c r="KS213" s="14"/>
      <c r="KT213" s="14"/>
      <c r="KU213" s="14"/>
      <c r="KV213" s="14"/>
      <c r="KW213" s="14"/>
      <c r="KX213" s="14"/>
      <c r="KY213" s="14"/>
      <c r="KZ213" s="14"/>
      <c r="LA213" s="14"/>
      <c r="LB213" s="14"/>
    </row>
    <row r="214" spans="7:314" s="9" customFormat="1">
      <c r="G214" s="16"/>
      <c r="H214" s="16"/>
      <c r="O214" s="46"/>
      <c r="P214" s="42"/>
      <c r="Q214" s="42"/>
      <c r="R214" s="50"/>
      <c r="S214" s="42"/>
      <c r="T214" s="42"/>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c r="FR214" s="14"/>
      <c r="FS214" s="14"/>
      <c r="FT214" s="14"/>
      <c r="FU214" s="14"/>
      <c r="FV214" s="14"/>
      <c r="FW214" s="14"/>
      <c r="FX214" s="14"/>
      <c r="FY214" s="14"/>
      <c r="FZ214" s="14"/>
      <c r="GA214" s="14"/>
      <c r="GB214" s="14"/>
      <c r="GC214" s="14"/>
      <c r="GD214" s="14"/>
      <c r="GE214" s="14"/>
      <c r="GF214" s="14"/>
      <c r="GG214" s="14"/>
      <c r="GH214" s="14"/>
      <c r="GI214" s="14"/>
      <c r="GJ214" s="14"/>
      <c r="GK214" s="14"/>
      <c r="GL214" s="14"/>
      <c r="GM214" s="14"/>
      <c r="GN214" s="14"/>
      <c r="GO214" s="14"/>
      <c r="GP214" s="14"/>
      <c r="GQ214" s="14"/>
      <c r="GR214" s="14"/>
      <c r="GS214" s="14"/>
      <c r="GT214" s="14"/>
      <c r="GU214" s="14"/>
      <c r="GV214" s="14"/>
      <c r="GW214" s="14"/>
      <c r="GX214" s="14"/>
      <c r="GY214" s="14"/>
      <c r="GZ214" s="14"/>
      <c r="HA214" s="14"/>
      <c r="HB214" s="14"/>
      <c r="HC214" s="14"/>
      <c r="HD214" s="14"/>
      <c r="HE214" s="14"/>
      <c r="HF214" s="14"/>
      <c r="HG214" s="14"/>
      <c r="HH214" s="14"/>
      <c r="HI214" s="14"/>
      <c r="HJ214" s="14"/>
      <c r="HK214" s="14"/>
      <c r="HL214" s="14"/>
      <c r="HM214" s="14"/>
      <c r="HN214" s="14"/>
      <c r="HO214" s="14"/>
      <c r="HP214" s="14"/>
      <c r="HQ214" s="14"/>
      <c r="HR214" s="14"/>
      <c r="HS214" s="14"/>
      <c r="HT214" s="14"/>
      <c r="HU214" s="14"/>
      <c r="HV214" s="14"/>
      <c r="HW214" s="14"/>
      <c r="HX214" s="14"/>
      <c r="HY214" s="14"/>
      <c r="HZ214" s="14"/>
      <c r="IA214" s="14"/>
      <c r="IB214" s="14"/>
      <c r="IC214" s="14"/>
      <c r="ID214" s="14"/>
      <c r="IE214" s="14"/>
      <c r="IF214" s="14"/>
      <c r="IG214" s="14"/>
      <c r="IH214" s="14"/>
      <c r="II214" s="14"/>
      <c r="IJ214" s="14"/>
      <c r="IK214" s="14"/>
      <c r="IL214" s="14"/>
      <c r="IM214" s="14"/>
      <c r="IN214" s="14"/>
      <c r="IO214" s="14"/>
      <c r="IP214" s="14"/>
      <c r="IQ214" s="14"/>
      <c r="IR214" s="14"/>
      <c r="IS214" s="14"/>
      <c r="IT214" s="14"/>
      <c r="IU214" s="14"/>
      <c r="IV214" s="14"/>
      <c r="IW214" s="14"/>
      <c r="IX214" s="14"/>
      <c r="IY214" s="14"/>
      <c r="IZ214" s="14"/>
      <c r="JA214" s="14"/>
      <c r="JB214" s="14"/>
      <c r="JC214" s="14"/>
      <c r="JD214" s="14"/>
      <c r="JE214" s="14"/>
      <c r="JF214" s="14"/>
      <c r="JG214" s="14"/>
      <c r="JH214" s="14"/>
      <c r="JI214" s="14"/>
      <c r="JJ214" s="14"/>
      <c r="JK214" s="14"/>
      <c r="JL214" s="14"/>
      <c r="JM214" s="14"/>
      <c r="JN214" s="14"/>
      <c r="JO214" s="14"/>
      <c r="JP214" s="14"/>
      <c r="JQ214" s="14"/>
      <c r="JR214" s="14"/>
      <c r="JS214" s="14"/>
      <c r="JT214" s="14"/>
      <c r="JU214" s="14"/>
      <c r="JV214" s="14"/>
      <c r="JW214" s="14"/>
      <c r="JX214" s="14"/>
      <c r="JY214" s="14"/>
      <c r="JZ214" s="14"/>
      <c r="KA214" s="14"/>
      <c r="KB214" s="14"/>
      <c r="KC214" s="14"/>
      <c r="KD214" s="14"/>
      <c r="KE214" s="14"/>
      <c r="KF214" s="14"/>
      <c r="KG214" s="14"/>
      <c r="KH214" s="14"/>
      <c r="KI214" s="14"/>
      <c r="KJ214" s="14"/>
      <c r="KK214" s="14"/>
      <c r="KL214" s="14"/>
      <c r="KM214" s="14"/>
      <c r="KN214" s="14"/>
      <c r="KO214" s="14"/>
      <c r="KP214" s="14"/>
      <c r="KQ214" s="14"/>
      <c r="KR214" s="14"/>
      <c r="KS214" s="14"/>
      <c r="KT214" s="14"/>
      <c r="KU214" s="14"/>
      <c r="KV214" s="14"/>
      <c r="KW214" s="14"/>
      <c r="KX214" s="14"/>
      <c r="KY214" s="14"/>
      <c r="KZ214" s="14"/>
      <c r="LA214" s="14"/>
      <c r="LB214" s="14"/>
    </row>
    <row r="215" spans="7:314" s="9" customFormat="1">
      <c r="G215" s="16"/>
      <c r="H215" s="16"/>
      <c r="O215" s="46"/>
      <c r="P215" s="42"/>
      <c r="Q215" s="42"/>
      <c r="R215" s="50"/>
      <c r="S215" s="42"/>
      <c r="T215" s="42"/>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c r="DH215" s="14"/>
      <c r="DI215" s="14"/>
      <c r="DJ215" s="14"/>
      <c r="DK215" s="14"/>
      <c r="DL215" s="14"/>
      <c r="DM215" s="14"/>
      <c r="DN215" s="14"/>
      <c r="DO215" s="14"/>
      <c r="DP215" s="14"/>
      <c r="DQ215" s="14"/>
      <c r="DR215" s="14"/>
      <c r="DS215" s="14"/>
      <c r="DT215" s="14"/>
      <c r="DU215" s="14"/>
      <c r="DV215" s="14"/>
      <c r="DW215" s="14"/>
      <c r="DX215" s="14"/>
      <c r="DY215" s="14"/>
      <c r="DZ215" s="14"/>
      <c r="EA215" s="14"/>
      <c r="EB215" s="14"/>
      <c r="EC215" s="14"/>
      <c r="ED215" s="14"/>
      <c r="EE215" s="14"/>
      <c r="EF215" s="14"/>
      <c r="EG215" s="14"/>
      <c r="EH215" s="14"/>
      <c r="EI215" s="14"/>
      <c r="EJ215" s="14"/>
      <c r="EK215" s="14"/>
      <c r="EL215" s="14"/>
      <c r="EM215" s="14"/>
      <c r="EN215" s="14"/>
      <c r="EO215" s="14"/>
      <c r="EP215" s="14"/>
      <c r="EQ215" s="14"/>
      <c r="ER215" s="14"/>
      <c r="ES215" s="14"/>
      <c r="ET215" s="14"/>
      <c r="EU215" s="14"/>
      <c r="EV215" s="14"/>
      <c r="EW215" s="14"/>
      <c r="EX215" s="14"/>
      <c r="EY215" s="14"/>
      <c r="EZ215" s="14"/>
      <c r="FA215" s="14"/>
      <c r="FB215" s="14"/>
      <c r="FC215" s="14"/>
      <c r="FD215" s="14"/>
      <c r="FE215" s="14"/>
      <c r="FF215" s="14"/>
      <c r="FG215" s="14"/>
      <c r="FH215" s="14"/>
      <c r="FI215" s="14"/>
      <c r="FJ215" s="14"/>
      <c r="FK215" s="14"/>
      <c r="FL215" s="14"/>
      <c r="FM215" s="14"/>
      <c r="FN215" s="14"/>
      <c r="FO215" s="14"/>
      <c r="FP215" s="14"/>
      <c r="FQ215" s="14"/>
      <c r="FR215" s="14"/>
      <c r="FS215" s="14"/>
      <c r="FT215" s="14"/>
      <c r="FU215" s="14"/>
      <c r="FV215" s="14"/>
      <c r="FW215" s="14"/>
      <c r="FX215" s="14"/>
      <c r="FY215" s="14"/>
      <c r="FZ215" s="14"/>
      <c r="GA215" s="14"/>
      <c r="GB215" s="14"/>
      <c r="GC215" s="14"/>
      <c r="GD215" s="14"/>
      <c r="GE215" s="14"/>
      <c r="GF215" s="14"/>
      <c r="GG215" s="14"/>
      <c r="GH215" s="14"/>
      <c r="GI215" s="14"/>
      <c r="GJ215" s="14"/>
      <c r="GK215" s="14"/>
      <c r="GL215" s="14"/>
      <c r="GM215" s="14"/>
      <c r="GN215" s="14"/>
      <c r="GO215" s="14"/>
      <c r="GP215" s="14"/>
      <c r="GQ215" s="14"/>
      <c r="GR215" s="14"/>
      <c r="GS215" s="14"/>
      <c r="GT215" s="14"/>
      <c r="GU215" s="14"/>
      <c r="GV215" s="14"/>
      <c r="GW215" s="14"/>
      <c r="GX215" s="14"/>
      <c r="GY215" s="14"/>
      <c r="GZ215" s="14"/>
      <c r="HA215" s="14"/>
      <c r="HB215" s="14"/>
      <c r="HC215" s="14"/>
      <c r="HD215" s="14"/>
      <c r="HE215" s="14"/>
      <c r="HF215" s="14"/>
      <c r="HG215" s="14"/>
      <c r="HH215" s="14"/>
      <c r="HI215" s="14"/>
      <c r="HJ215" s="14"/>
      <c r="HK215" s="14"/>
      <c r="HL215" s="14"/>
      <c r="HM215" s="14"/>
      <c r="HN215" s="14"/>
      <c r="HO215" s="14"/>
      <c r="HP215" s="14"/>
      <c r="HQ215" s="14"/>
      <c r="HR215" s="14"/>
      <c r="HS215" s="14"/>
      <c r="HT215" s="14"/>
      <c r="HU215" s="14"/>
      <c r="HV215" s="14"/>
      <c r="HW215" s="14"/>
      <c r="HX215" s="14"/>
      <c r="HY215" s="14"/>
      <c r="HZ215" s="14"/>
      <c r="IA215" s="14"/>
      <c r="IB215" s="14"/>
      <c r="IC215" s="14"/>
      <c r="ID215" s="14"/>
      <c r="IE215" s="14"/>
      <c r="IF215" s="14"/>
      <c r="IG215" s="14"/>
      <c r="IH215" s="14"/>
      <c r="II215" s="14"/>
      <c r="IJ215" s="14"/>
      <c r="IK215" s="14"/>
      <c r="IL215" s="14"/>
      <c r="IM215" s="14"/>
      <c r="IN215" s="14"/>
      <c r="IO215" s="14"/>
      <c r="IP215" s="14"/>
      <c r="IQ215" s="14"/>
      <c r="IR215" s="14"/>
      <c r="IS215" s="14"/>
      <c r="IT215" s="14"/>
      <c r="IU215" s="14"/>
      <c r="IV215" s="14"/>
      <c r="IW215" s="14"/>
      <c r="IX215" s="14"/>
      <c r="IY215" s="14"/>
      <c r="IZ215" s="14"/>
      <c r="JA215" s="14"/>
      <c r="JB215" s="14"/>
      <c r="JC215" s="14"/>
      <c r="JD215" s="14"/>
      <c r="JE215" s="14"/>
      <c r="JF215" s="14"/>
      <c r="JG215" s="14"/>
      <c r="JH215" s="14"/>
      <c r="JI215" s="14"/>
      <c r="JJ215" s="14"/>
      <c r="JK215" s="14"/>
      <c r="JL215" s="14"/>
      <c r="JM215" s="14"/>
      <c r="JN215" s="14"/>
      <c r="JO215" s="14"/>
      <c r="JP215" s="14"/>
      <c r="JQ215" s="14"/>
      <c r="JR215" s="14"/>
      <c r="JS215" s="14"/>
      <c r="JT215" s="14"/>
      <c r="JU215" s="14"/>
      <c r="JV215" s="14"/>
      <c r="JW215" s="14"/>
      <c r="JX215" s="14"/>
      <c r="JY215" s="14"/>
      <c r="JZ215" s="14"/>
      <c r="KA215" s="14"/>
      <c r="KB215" s="14"/>
      <c r="KC215" s="14"/>
      <c r="KD215" s="14"/>
      <c r="KE215" s="14"/>
      <c r="KF215" s="14"/>
      <c r="KG215" s="14"/>
      <c r="KH215" s="14"/>
      <c r="KI215" s="14"/>
      <c r="KJ215" s="14"/>
      <c r="KK215" s="14"/>
      <c r="KL215" s="14"/>
      <c r="KM215" s="14"/>
      <c r="KN215" s="14"/>
      <c r="KO215" s="14"/>
      <c r="KP215" s="14"/>
      <c r="KQ215" s="14"/>
      <c r="KR215" s="14"/>
      <c r="KS215" s="14"/>
      <c r="KT215" s="14"/>
      <c r="KU215" s="14"/>
      <c r="KV215" s="14"/>
      <c r="KW215" s="14"/>
      <c r="KX215" s="14"/>
      <c r="KY215" s="14"/>
      <c r="KZ215" s="14"/>
      <c r="LA215" s="14"/>
      <c r="LB215" s="14"/>
    </row>
    <row r="216" spans="7:314" s="9" customFormat="1">
      <c r="G216" s="16"/>
      <c r="H216" s="16"/>
      <c r="O216" s="46"/>
      <c r="P216" s="42"/>
      <c r="Q216" s="42"/>
      <c r="R216" s="50"/>
      <c r="S216" s="42"/>
      <c r="T216" s="42"/>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c r="FR216" s="14"/>
      <c r="FS216" s="14"/>
      <c r="FT216" s="14"/>
      <c r="FU216" s="14"/>
      <c r="FV216" s="14"/>
      <c r="FW216" s="14"/>
      <c r="FX216" s="14"/>
      <c r="FY216" s="14"/>
      <c r="FZ216" s="14"/>
      <c r="GA216" s="14"/>
      <c r="GB216" s="14"/>
      <c r="GC216" s="14"/>
      <c r="GD216" s="14"/>
      <c r="GE216" s="14"/>
      <c r="GF216" s="14"/>
      <c r="GG216" s="14"/>
      <c r="GH216" s="14"/>
      <c r="GI216" s="14"/>
      <c r="GJ216" s="14"/>
      <c r="GK216" s="14"/>
      <c r="GL216" s="14"/>
      <c r="GM216" s="14"/>
      <c r="GN216" s="14"/>
      <c r="GO216" s="14"/>
      <c r="GP216" s="14"/>
      <c r="GQ216" s="14"/>
      <c r="GR216" s="14"/>
      <c r="GS216" s="14"/>
      <c r="GT216" s="14"/>
      <c r="GU216" s="14"/>
      <c r="GV216" s="14"/>
      <c r="GW216" s="14"/>
      <c r="GX216" s="14"/>
      <c r="GY216" s="14"/>
      <c r="GZ216" s="14"/>
      <c r="HA216" s="14"/>
      <c r="HB216" s="14"/>
      <c r="HC216" s="14"/>
      <c r="HD216" s="14"/>
      <c r="HE216" s="14"/>
      <c r="HF216" s="14"/>
      <c r="HG216" s="14"/>
      <c r="HH216" s="14"/>
      <c r="HI216" s="14"/>
      <c r="HJ216" s="14"/>
      <c r="HK216" s="14"/>
      <c r="HL216" s="14"/>
      <c r="HM216" s="14"/>
      <c r="HN216" s="14"/>
      <c r="HO216" s="14"/>
      <c r="HP216" s="14"/>
      <c r="HQ216" s="14"/>
      <c r="HR216" s="14"/>
      <c r="HS216" s="14"/>
      <c r="HT216" s="14"/>
      <c r="HU216" s="14"/>
      <c r="HV216" s="14"/>
      <c r="HW216" s="14"/>
      <c r="HX216" s="14"/>
      <c r="HY216" s="14"/>
      <c r="HZ216" s="14"/>
      <c r="IA216" s="14"/>
      <c r="IB216" s="14"/>
      <c r="IC216" s="14"/>
      <c r="ID216" s="14"/>
      <c r="IE216" s="14"/>
      <c r="IF216" s="14"/>
      <c r="IG216" s="14"/>
      <c r="IH216" s="14"/>
      <c r="II216" s="14"/>
      <c r="IJ216" s="14"/>
      <c r="IK216" s="14"/>
      <c r="IL216" s="14"/>
      <c r="IM216" s="14"/>
      <c r="IN216" s="14"/>
      <c r="IO216" s="14"/>
      <c r="IP216" s="14"/>
      <c r="IQ216" s="14"/>
      <c r="IR216" s="14"/>
      <c r="IS216" s="14"/>
      <c r="IT216" s="14"/>
      <c r="IU216" s="14"/>
      <c r="IV216" s="14"/>
      <c r="IW216" s="14"/>
      <c r="IX216" s="14"/>
      <c r="IY216" s="14"/>
      <c r="IZ216" s="14"/>
      <c r="JA216" s="14"/>
      <c r="JB216" s="14"/>
      <c r="JC216" s="14"/>
      <c r="JD216" s="14"/>
      <c r="JE216" s="14"/>
      <c r="JF216" s="14"/>
      <c r="JG216" s="14"/>
      <c r="JH216" s="14"/>
      <c r="JI216" s="14"/>
      <c r="JJ216" s="14"/>
      <c r="JK216" s="14"/>
      <c r="JL216" s="14"/>
      <c r="JM216" s="14"/>
      <c r="JN216" s="14"/>
      <c r="JO216" s="14"/>
      <c r="JP216" s="14"/>
      <c r="JQ216" s="14"/>
      <c r="JR216" s="14"/>
      <c r="JS216" s="14"/>
      <c r="JT216" s="14"/>
      <c r="JU216" s="14"/>
      <c r="JV216" s="14"/>
      <c r="JW216" s="14"/>
      <c r="JX216" s="14"/>
      <c r="JY216" s="14"/>
      <c r="JZ216" s="14"/>
      <c r="KA216" s="14"/>
      <c r="KB216" s="14"/>
      <c r="KC216" s="14"/>
      <c r="KD216" s="14"/>
      <c r="KE216" s="14"/>
      <c r="KF216" s="14"/>
      <c r="KG216" s="14"/>
      <c r="KH216" s="14"/>
      <c r="KI216" s="14"/>
      <c r="KJ216" s="14"/>
      <c r="KK216" s="14"/>
      <c r="KL216" s="14"/>
      <c r="KM216" s="14"/>
      <c r="KN216" s="14"/>
      <c r="KO216" s="14"/>
      <c r="KP216" s="14"/>
      <c r="KQ216" s="14"/>
      <c r="KR216" s="14"/>
      <c r="KS216" s="14"/>
      <c r="KT216" s="14"/>
      <c r="KU216" s="14"/>
      <c r="KV216" s="14"/>
      <c r="KW216" s="14"/>
      <c r="KX216" s="14"/>
      <c r="KY216" s="14"/>
      <c r="KZ216" s="14"/>
      <c r="LA216" s="14"/>
      <c r="LB216" s="14"/>
    </row>
    <row r="217" spans="7:314" s="9" customFormat="1">
      <c r="G217" s="16"/>
      <c r="H217" s="16"/>
      <c r="O217" s="46"/>
      <c r="P217" s="42"/>
      <c r="Q217" s="42"/>
      <c r="R217" s="50"/>
      <c r="S217" s="42"/>
      <c r="T217" s="42"/>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c r="FR217" s="14"/>
      <c r="FS217" s="14"/>
      <c r="FT217" s="14"/>
      <c r="FU217" s="14"/>
      <c r="FV217" s="14"/>
      <c r="FW217" s="14"/>
      <c r="FX217" s="14"/>
      <c r="FY217" s="14"/>
      <c r="FZ217" s="14"/>
      <c r="GA217" s="14"/>
      <c r="GB217" s="14"/>
      <c r="GC217" s="14"/>
      <c r="GD217" s="14"/>
      <c r="GE217" s="14"/>
      <c r="GF217" s="14"/>
      <c r="GG217" s="14"/>
      <c r="GH217" s="14"/>
      <c r="GI217" s="14"/>
      <c r="GJ217" s="14"/>
      <c r="GK217" s="14"/>
      <c r="GL217" s="14"/>
      <c r="GM217" s="14"/>
      <c r="GN217" s="14"/>
      <c r="GO217" s="14"/>
      <c r="GP217" s="14"/>
      <c r="GQ217" s="14"/>
      <c r="GR217" s="14"/>
      <c r="GS217" s="14"/>
      <c r="GT217" s="14"/>
      <c r="GU217" s="14"/>
      <c r="GV217" s="14"/>
      <c r="GW217" s="14"/>
      <c r="GX217" s="14"/>
      <c r="GY217" s="14"/>
      <c r="GZ217" s="14"/>
      <c r="HA217" s="14"/>
      <c r="HB217" s="14"/>
      <c r="HC217" s="14"/>
      <c r="HD217" s="14"/>
      <c r="HE217" s="14"/>
      <c r="HF217" s="14"/>
      <c r="HG217" s="14"/>
      <c r="HH217" s="14"/>
      <c r="HI217" s="14"/>
      <c r="HJ217" s="14"/>
      <c r="HK217" s="14"/>
      <c r="HL217" s="14"/>
      <c r="HM217" s="14"/>
      <c r="HN217" s="14"/>
      <c r="HO217" s="14"/>
      <c r="HP217" s="14"/>
      <c r="HQ217" s="14"/>
      <c r="HR217" s="14"/>
      <c r="HS217" s="14"/>
      <c r="HT217" s="14"/>
      <c r="HU217" s="14"/>
      <c r="HV217" s="14"/>
      <c r="HW217" s="14"/>
      <c r="HX217" s="14"/>
      <c r="HY217" s="14"/>
      <c r="HZ217" s="14"/>
      <c r="IA217" s="14"/>
      <c r="IB217" s="14"/>
      <c r="IC217" s="14"/>
      <c r="ID217" s="14"/>
      <c r="IE217" s="14"/>
      <c r="IF217" s="14"/>
      <c r="IG217" s="14"/>
      <c r="IH217" s="14"/>
      <c r="II217" s="14"/>
      <c r="IJ217" s="14"/>
      <c r="IK217" s="14"/>
      <c r="IL217" s="14"/>
      <c r="IM217" s="14"/>
      <c r="IN217" s="14"/>
      <c r="IO217" s="14"/>
      <c r="IP217" s="14"/>
      <c r="IQ217" s="14"/>
      <c r="IR217" s="14"/>
      <c r="IS217" s="14"/>
      <c r="IT217" s="14"/>
      <c r="IU217" s="14"/>
      <c r="IV217" s="14"/>
      <c r="IW217" s="14"/>
      <c r="IX217" s="14"/>
      <c r="IY217" s="14"/>
      <c r="IZ217" s="14"/>
      <c r="JA217" s="14"/>
      <c r="JB217" s="14"/>
      <c r="JC217" s="14"/>
      <c r="JD217" s="14"/>
      <c r="JE217" s="14"/>
      <c r="JF217" s="14"/>
      <c r="JG217" s="14"/>
      <c r="JH217" s="14"/>
      <c r="JI217" s="14"/>
      <c r="JJ217" s="14"/>
      <c r="JK217" s="14"/>
      <c r="JL217" s="14"/>
      <c r="JM217" s="14"/>
      <c r="JN217" s="14"/>
      <c r="JO217" s="14"/>
      <c r="JP217" s="14"/>
      <c r="JQ217" s="14"/>
      <c r="JR217" s="14"/>
      <c r="JS217" s="14"/>
      <c r="JT217" s="14"/>
      <c r="JU217" s="14"/>
      <c r="JV217" s="14"/>
      <c r="JW217" s="14"/>
      <c r="JX217" s="14"/>
      <c r="JY217" s="14"/>
      <c r="JZ217" s="14"/>
      <c r="KA217" s="14"/>
      <c r="KB217" s="14"/>
      <c r="KC217" s="14"/>
      <c r="KD217" s="14"/>
      <c r="KE217" s="14"/>
      <c r="KF217" s="14"/>
      <c r="KG217" s="14"/>
      <c r="KH217" s="14"/>
      <c r="KI217" s="14"/>
      <c r="KJ217" s="14"/>
      <c r="KK217" s="14"/>
      <c r="KL217" s="14"/>
      <c r="KM217" s="14"/>
      <c r="KN217" s="14"/>
      <c r="KO217" s="14"/>
      <c r="KP217" s="14"/>
      <c r="KQ217" s="14"/>
      <c r="KR217" s="14"/>
      <c r="KS217" s="14"/>
      <c r="KT217" s="14"/>
      <c r="KU217" s="14"/>
      <c r="KV217" s="14"/>
      <c r="KW217" s="14"/>
      <c r="KX217" s="14"/>
      <c r="KY217" s="14"/>
      <c r="KZ217" s="14"/>
      <c r="LA217" s="14"/>
      <c r="LB217" s="14"/>
    </row>
    <row r="218" spans="7:314" s="9" customFormat="1">
      <c r="G218" s="16"/>
      <c r="H218" s="16"/>
      <c r="O218" s="46"/>
      <c r="P218" s="42"/>
      <c r="Q218" s="42"/>
      <c r="R218" s="50"/>
      <c r="S218" s="42"/>
      <c r="T218" s="42"/>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c r="FR218" s="14"/>
      <c r="FS218" s="14"/>
      <c r="FT218" s="14"/>
      <c r="FU218" s="14"/>
      <c r="FV218" s="14"/>
      <c r="FW218" s="14"/>
      <c r="FX218" s="14"/>
      <c r="FY218" s="14"/>
      <c r="FZ218" s="14"/>
      <c r="GA218" s="14"/>
      <c r="GB218" s="14"/>
      <c r="GC218" s="14"/>
      <c r="GD218" s="14"/>
      <c r="GE218" s="14"/>
      <c r="GF218" s="14"/>
      <c r="GG218" s="14"/>
      <c r="GH218" s="14"/>
      <c r="GI218" s="14"/>
      <c r="GJ218" s="14"/>
      <c r="GK218" s="14"/>
      <c r="GL218" s="14"/>
      <c r="GM218" s="14"/>
      <c r="GN218" s="14"/>
      <c r="GO218" s="14"/>
      <c r="GP218" s="14"/>
      <c r="GQ218" s="14"/>
      <c r="GR218" s="14"/>
      <c r="GS218" s="14"/>
      <c r="GT218" s="14"/>
      <c r="GU218" s="14"/>
      <c r="GV218" s="14"/>
      <c r="GW218" s="14"/>
      <c r="GX218" s="14"/>
      <c r="GY218" s="14"/>
      <c r="GZ218" s="14"/>
      <c r="HA218" s="14"/>
      <c r="HB218" s="14"/>
      <c r="HC218" s="14"/>
      <c r="HD218" s="14"/>
      <c r="HE218" s="14"/>
      <c r="HF218" s="14"/>
      <c r="HG218" s="14"/>
      <c r="HH218" s="14"/>
      <c r="HI218" s="14"/>
      <c r="HJ218" s="14"/>
      <c r="HK218" s="14"/>
      <c r="HL218" s="14"/>
      <c r="HM218" s="14"/>
      <c r="HN218" s="14"/>
      <c r="HO218" s="14"/>
      <c r="HP218" s="14"/>
      <c r="HQ218" s="14"/>
      <c r="HR218" s="14"/>
      <c r="HS218" s="14"/>
      <c r="HT218" s="14"/>
      <c r="HU218" s="14"/>
      <c r="HV218" s="14"/>
      <c r="HW218" s="14"/>
      <c r="HX218" s="14"/>
      <c r="HY218" s="14"/>
      <c r="HZ218" s="14"/>
      <c r="IA218" s="14"/>
      <c r="IB218" s="14"/>
      <c r="IC218" s="14"/>
      <c r="ID218" s="14"/>
      <c r="IE218" s="14"/>
      <c r="IF218" s="14"/>
      <c r="IG218" s="14"/>
      <c r="IH218" s="14"/>
      <c r="II218" s="14"/>
      <c r="IJ218" s="14"/>
      <c r="IK218" s="14"/>
      <c r="IL218" s="14"/>
      <c r="IM218" s="14"/>
      <c r="IN218" s="14"/>
      <c r="IO218" s="14"/>
      <c r="IP218" s="14"/>
      <c r="IQ218" s="14"/>
      <c r="IR218" s="14"/>
      <c r="IS218" s="14"/>
      <c r="IT218" s="14"/>
      <c r="IU218" s="14"/>
      <c r="IV218" s="14"/>
      <c r="IW218" s="14"/>
      <c r="IX218" s="14"/>
      <c r="IY218" s="14"/>
      <c r="IZ218" s="14"/>
      <c r="JA218" s="14"/>
      <c r="JB218" s="14"/>
      <c r="JC218" s="14"/>
      <c r="JD218" s="14"/>
      <c r="JE218" s="14"/>
      <c r="JF218" s="14"/>
      <c r="JG218" s="14"/>
      <c r="JH218" s="14"/>
      <c r="JI218" s="14"/>
      <c r="JJ218" s="14"/>
      <c r="JK218" s="14"/>
      <c r="JL218" s="14"/>
      <c r="JM218" s="14"/>
      <c r="JN218" s="14"/>
      <c r="JO218" s="14"/>
      <c r="JP218" s="14"/>
      <c r="JQ218" s="14"/>
      <c r="JR218" s="14"/>
      <c r="JS218" s="14"/>
      <c r="JT218" s="14"/>
      <c r="JU218" s="14"/>
      <c r="JV218" s="14"/>
      <c r="JW218" s="14"/>
      <c r="JX218" s="14"/>
      <c r="JY218" s="14"/>
      <c r="JZ218" s="14"/>
      <c r="KA218" s="14"/>
      <c r="KB218" s="14"/>
      <c r="KC218" s="14"/>
      <c r="KD218" s="14"/>
      <c r="KE218" s="14"/>
      <c r="KF218" s="14"/>
      <c r="KG218" s="14"/>
      <c r="KH218" s="14"/>
      <c r="KI218" s="14"/>
      <c r="KJ218" s="14"/>
      <c r="KK218" s="14"/>
      <c r="KL218" s="14"/>
      <c r="KM218" s="14"/>
      <c r="KN218" s="14"/>
      <c r="KO218" s="14"/>
      <c r="KP218" s="14"/>
      <c r="KQ218" s="14"/>
      <c r="KR218" s="14"/>
      <c r="KS218" s="14"/>
      <c r="KT218" s="14"/>
      <c r="KU218" s="14"/>
      <c r="KV218" s="14"/>
      <c r="KW218" s="14"/>
      <c r="KX218" s="14"/>
      <c r="KY218" s="14"/>
      <c r="KZ218" s="14"/>
      <c r="LA218" s="14"/>
      <c r="LB218" s="14"/>
    </row>
    <row r="219" spans="7:314" s="9" customFormat="1">
      <c r="G219" s="16"/>
      <c r="H219" s="16"/>
      <c r="O219" s="46"/>
      <c r="P219" s="42"/>
      <c r="Q219" s="42"/>
      <c r="R219" s="50"/>
      <c r="S219" s="42"/>
      <c r="T219" s="42"/>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c r="FR219" s="14"/>
      <c r="FS219" s="14"/>
      <c r="FT219" s="14"/>
      <c r="FU219" s="14"/>
      <c r="FV219" s="14"/>
      <c r="FW219" s="14"/>
      <c r="FX219" s="14"/>
      <c r="FY219" s="14"/>
      <c r="FZ219" s="14"/>
      <c r="GA219" s="14"/>
      <c r="GB219" s="14"/>
      <c r="GC219" s="14"/>
      <c r="GD219" s="14"/>
      <c r="GE219" s="14"/>
      <c r="GF219" s="14"/>
      <c r="GG219" s="14"/>
      <c r="GH219" s="14"/>
      <c r="GI219" s="14"/>
      <c r="GJ219" s="14"/>
      <c r="GK219" s="14"/>
      <c r="GL219" s="14"/>
      <c r="GM219" s="14"/>
      <c r="GN219" s="14"/>
      <c r="GO219" s="14"/>
      <c r="GP219" s="14"/>
      <c r="GQ219" s="14"/>
      <c r="GR219" s="14"/>
      <c r="GS219" s="14"/>
      <c r="GT219" s="14"/>
      <c r="GU219" s="14"/>
      <c r="GV219" s="14"/>
      <c r="GW219" s="14"/>
      <c r="GX219" s="14"/>
      <c r="GY219" s="14"/>
      <c r="GZ219" s="14"/>
      <c r="HA219" s="14"/>
      <c r="HB219" s="14"/>
      <c r="HC219" s="14"/>
      <c r="HD219" s="14"/>
      <c r="HE219" s="14"/>
      <c r="HF219" s="14"/>
      <c r="HG219" s="14"/>
      <c r="HH219" s="14"/>
      <c r="HI219" s="14"/>
      <c r="HJ219" s="14"/>
      <c r="HK219" s="14"/>
      <c r="HL219" s="14"/>
      <c r="HM219" s="14"/>
      <c r="HN219" s="14"/>
      <c r="HO219" s="14"/>
      <c r="HP219" s="14"/>
      <c r="HQ219" s="14"/>
      <c r="HR219" s="14"/>
      <c r="HS219" s="14"/>
      <c r="HT219" s="14"/>
      <c r="HU219" s="14"/>
      <c r="HV219" s="14"/>
      <c r="HW219" s="14"/>
      <c r="HX219" s="14"/>
      <c r="HY219" s="14"/>
      <c r="HZ219" s="14"/>
      <c r="IA219" s="14"/>
      <c r="IB219" s="14"/>
      <c r="IC219" s="14"/>
      <c r="ID219" s="14"/>
      <c r="IE219" s="14"/>
      <c r="IF219" s="14"/>
      <c r="IG219" s="14"/>
      <c r="IH219" s="14"/>
      <c r="II219" s="14"/>
      <c r="IJ219" s="14"/>
      <c r="IK219" s="14"/>
      <c r="IL219" s="14"/>
      <c r="IM219" s="14"/>
      <c r="IN219" s="14"/>
      <c r="IO219" s="14"/>
      <c r="IP219" s="14"/>
      <c r="IQ219" s="14"/>
      <c r="IR219" s="14"/>
      <c r="IS219" s="14"/>
      <c r="IT219" s="14"/>
      <c r="IU219" s="14"/>
      <c r="IV219" s="14"/>
      <c r="IW219" s="14"/>
      <c r="IX219" s="14"/>
      <c r="IY219" s="14"/>
      <c r="IZ219" s="14"/>
      <c r="JA219" s="14"/>
      <c r="JB219" s="14"/>
      <c r="JC219" s="14"/>
      <c r="JD219" s="14"/>
      <c r="JE219" s="14"/>
      <c r="JF219" s="14"/>
      <c r="JG219" s="14"/>
      <c r="JH219" s="14"/>
      <c r="JI219" s="14"/>
      <c r="JJ219" s="14"/>
      <c r="JK219" s="14"/>
      <c r="JL219" s="14"/>
      <c r="JM219" s="14"/>
      <c r="JN219" s="14"/>
      <c r="JO219" s="14"/>
      <c r="JP219" s="14"/>
      <c r="JQ219" s="14"/>
      <c r="JR219" s="14"/>
      <c r="JS219" s="14"/>
      <c r="JT219" s="14"/>
      <c r="JU219" s="14"/>
      <c r="JV219" s="14"/>
      <c r="JW219" s="14"/>
      <c r="JX219" s="14"/>
      <c r="JY219" s="14"/>
      <c r="JZ219" s="14"/>
      <c r="KA219" s="14"/>
      <c r="KB219" s="14"/>
      <c r="KC219" s="14"/>
      <c r="KD219" s="14"/>
      <c r="KE219" s="14"/>
      <c r="KF219" s="14"/>
      <c r="KG219" s="14"/>
      <c r="KH219" s="14"/>
      <c r="KI219" s="14"/>
      <c r="KJ219" s="14"/>
      <c r="KK219" s="14"/>
      <c r="KL219" s="14"/>
      <c r="KM219" s="14"/>
      <c r="KN219" s="14"/>
      <c r="KO219" s="14"/>
      <c r="KP219" s="14"/>
      <c r="KQ219" s="14"/>
      <c r="KR219" s="14"/>
      <c r="KS219" s="14"/>
      <c r="KT219" s="14"/>
      <c r="KU219" s="14"/>
      <c r="KV219" s="14"/>
      <c r="KW219" s="14"/>
      <c r="KX219" s="14"/>
      <c r="KY219" s="14"/>
      <c r="KZ219" s="14"/>
      <c r="LA219" s="14"/>
      <c r="LB219" s="14"/>
    </row>
    <row r="220" spans="7:314" s="9" customFormat="1">
      <c r="G220" s="16"/>
      <c r="H220" s="16"/>
      <c r="O220" s="46"/>
      <c r="P220" s="42"/>
      <c r="Q220" s="42"/>
      <c r="R220" s="50"/>
      <c r="S220" s="42"/>
      <c r="T220" s="42"/>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14"/>
      <c r="DZ220" s="14"/>
      <c r="EA220" s="14"/>
      <c r="EB220" s="14"/>
      <c r="EC220" s="14"/>
      <c r="ED220" s="14"/>
      <c r="EE220" s="14"/>
      <c r="EF220" s="14"/>
      <c r="EG220" s="14"/>
      <c r="EH220" s="14"/>
      <c r="EI220" s="14"/>
      <c r="EJ220" s="14"/>
      <c r="EK220" s="14"/>
      <c r="EL220" s="14"/>
      <c r="EM220" s="14"/>
      <c r="EN220" s="14"/>
      <c r="EO220" s="14"/>
      <c r="EP220" s="14"/>
      <c r="EQ220" s="14"/>
      <c r="ER220" s="14"/>
      <c r="ES220" s="14"/>
      <c r="ET220" s="14"/>
      <c r="EU220" s="14"/>
      <c r="EV220" s="14"/>
      <c r="EW220" s="14"/>
      <c r="EX220" s="14"/>
      <c r="EY220" s="14"/>
      <c r="EZ220" s="14"/>
      <c r="FA220" s="14"/>
      <c r="FB220" s="14"/>
      <c r="FC220" s="14"/>
      <c r="FD220" s="14"/>
      <c r="FE220" s="14"/>
      <c r="FF220" s="14"/>
      <c r="FG220" s="14"/>
      <c r="FH220" s="14"/>
      <c r="FI220" s="14"/>
      <c r="FJ220" s="14"/>
      <c r="FK220" s="14"/>
      <c r="FL220" s="14"/>
      <c r="FM220" s="14"/>
      <c r="FN220" s="14"/>
      <c r="FO220" s="14"/>
      <c r="FP220" s="14"/>
      <c r="FQ220" s="14"/>
      <c r="FR220" s="14"/>
      <c r="FS220" s="14"/>
      <c r="FT220" s="14"/>
      <c r="FU220" s="14"/>
      <c r="FV220" s="14"/>
      <c r="FW220" s="14"/>
      <c r="FX220" s="14"/>
      <c r="FY220" s="14"/>
      <c r="FZ220" s="14"/>
      <c r="GA220" s="14"/>
      <c r="GB220" s="14"/>
      <c r="GC220" s="14"/>
      <c r="GD220" s="14"/>
      <c r="GE220" s="14"/>
      <c r="GF220" s="14"/>
      <c r="GG220" s="14"/>
      <c r="GH220" s="14"/>
      <c r="GI220" s="14"/>
      <c r="GJ220" s="14"/>
      <c r="GK220" s="14"/>
      <c r="GL220" s="14"/>
      <c r="GM220" s="14"/>
      <c r="GN220" s="14"/>
      <c r="GO220" s="14"/>
      <c r="GP220" s="14"/>
      <c r="GQ220" s="14"/>
      <c r="GR220" s="14"/>
      <c r="GS220" s="14"/>
      <c r="GT220" s="14"/>
      <c r="GU220" s="14"/>
      <c r="GV220" s="14"/>
      <c r="GW220" s="14"/>
      <c r="GX220" s="14"/>
      <c r="GY220" s="14"/>
      <c r="GZ220" s="14"/>
      <c r="HA220" s="14"/>
      <c r="HB220" s="14"/>
      <c r="HC220" s="14"/>
      <c r="HD220" s="14"/>
      <c r="HE220" s="14"/>
      <c r="HF220" s="14"/>
      <c r="HG220" s="14"/>
      <c r="HH220" s="14"/>
      <c r="HI220" s="14"/>
      <c r="HJ220" s="14"/>
      <c r="HK220" s="14"/>
      <c r="HL220" s="14"/>
      <c r="HM220" s="14"/>
      <c r="HN220" s="14"/>
      <c r="HO220" s="14"/>
      <c r="HP220" s="14"/>
      <c r="HQ220" s="14"/>
      <c r="HR220" s="14"/>
      <c r="HS220" s="14"/>
      <c r="HT220" s="14"/>
      <c r="HU220" s="14"/>
      <c r="HV220" s="14"/>
      <c r="HW220" s="14"/>
      <c r="HX220" s="14"/>
      <c r="HY220" s="14"/>
      <c r="HZ220" s="14"/>
      <c r="IA220" s="14"/>
      <c r="IB220" s="14"/>
      <c r="IC220" s="14"/>
      <c r="ID220" s="14"/>
      <c r="IE220" s="14"/>
      <c r="IF220" s="14"/>
      <c r="IG220" s="14"/>
      <c r="IH220" s="14"/>
      <c r="II220" s="14"/>
      <c r="IJ220" s="14"/>
      <c r="IK220" s="14"/>
      <c r="IL220" s="14"/>
      <c r="IM220" s="14"/>
      <c r="IN220" s="14"/>
      <c r="IO220" s="14"/>
      <c r="IP220" s="14"/>
      <c r="IQ220" s="14"/>
      <c r="IR220" s="14"/>
      <c r="IS220" s="14"/>
      <c r="IT220" s="14"/>
      <c r="IU220" s="14"/>
      <c r="IV220" s="14"/>
      <c r="IW220" s="14"/>
      <c r="IX220" s="14"/>
      <c r="IY220" s="14"/>
      <c r="IZ220" s="14"/>
      <c r="JA220" s="14"/>
      <c r="JB220" s="14"/>
      <c r="JC220" s="14"/>
      <c r="JD220" s="14"/>
      <c r="JE220" s="14"/>
      <c r="JF220" s="14"/>
      <c r="JG220" s="14"/>
      <c r="JH220" s="14"/>
      <c r="JI220" s="14"/>
      <c r="JJ220" s="14"/>
      <c r="JK220" s="14"/>
      <c r="JL220" s="14"/>
      <c r="JM220" s="14"/>
      <c r="JN220" s="14"/>
      <c r="JO220" s="14"/>
      <c r="JP220" s="14"/>
      <c r="JQ220" s="14"/>
      <c r="JR220" s="14"/>
      <c r="JS220" s="14"/>
      <c r="JT220" s="14"/>
      <c r="JU220" s="14"/>
      <c r="JV220" s="14"/>
      <c r="JW220" s="14"/>
      <c r="JX220" s="14"/>
      <c r="JY220" s="14"/>
      <c r="JZ220" s="14"/>
      <c r="KA220" s="14"/>
      <c r="KB220" s="14"/>
      <c r="KC220" s="14"/>
      <c r="KD220" s="14"/>
      <c r="KE220" s="14"/>
      <c r="KF220" s="14"/>
      <c r="KG220" s="14"/>
      <c r="KH220" s="14"/>
      <c r="KI220" s="14"/>
      <c r="KJ220" s="14"/>
      <c r="KK220" s="14"/>
      <c r="KL220" s="14"/>
      <c r="KM220" s="14"/>
      <c r="KN220" s="14"/>
      <c r="KO220" s="14"/>
      <c r="KP220" s="14"/>
      <c r="KQ220" s="14"/>
      <c r="KR220" s="14"/>
      <c r="KS220" s="14"/>
      <c r="KT220" s="14"/>
      <c r="KU220" s="14"/>
      <c r="KV220" s="14"/>
      <c r="KW220" s="14"/>
      <c r="KX220" s="14"/>
      <c r="KY220" s="14"/>
      <c r="KZ220" s="14"/>
      <c r="LA220" s="14"/>
      <c r="LB220" s="14"/>
    </row>
    <row r="221" spans="7:314" s="9" customFormat="1">
      <c r="G221" s="16"/>
      <c r="H221" s="16"/>
      <c r="O221" s="46"/>
      <c r="P221" s="42"/>
      <c r="Q221" s="42"/>
      <c r="R221" s="50"/>
      <c r="S221" s="42"/>
      <c r="T221" s="42"/>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c r="FR221" s="14"/>
      <c r="FS221" s="14"/>
      <c r="FT221" s="14"/>
      <c r="FU221" s="14"/>
      <c r="FV221" s="14"/>
      <c r="FW221" s="14"/>
      <c r="FX221" s="14"/>
      <c r="FY221" s="14"/>
      <c r="FZ221" s="14"/>
      <c r="GA221" s="14"/>
      <c r="GB221" s="14"/>
      <c r="GC221" s="14"/>
      <c r="GD221" s="14"/>
      <c r="GE221" s="14"/>
      <c r="GF221" s="14"/>
      <c r="GG221" s="14"/>
      <c r="GH221" s="14"/>
      <c r="GI221" s="14"/>
      <c r="GJ221" s="14"/>
      <c r="GK221" s="14"/>
      <c r="GL221" s="14"/>
      <c r="GM221" s="14"/>
      <c r="GN221" s="14"/>
      <c r="GO221" s="14"/>
      <c r="GP221" s="14"/>
      <c r="GQ221" s="14"/>
      <c r="GR221" s="14"/>
      <c r="GS221" s="14"/>
      <c r="GT221" s="14"/>
      <c r="GU221" s="14"/>
      <c r="GV221" s="14"/>
      <c r="GW221" s="14"/>
      <c r="GX221" s="14"/>
      <c r="GY221" s="14"/>
      <c r="GZ221" s="14"/>
      <c r="HA221" s="14"/>
      <c r="HB221" s="14"/>
      <c r="HC221" s="14"/>
      <c r="HD221" s="14"/>
      <c r="HE221" s="14"/>
      <c r="HF221" s="14"/>
      <c r="HG221" s="14"/>
      <c r="HH221" s="14"/>
      <c r="HI221" s="14"/>
      <c r="HJ221" s="14"/>
      <c r="HK221" s="14"/>
      <c r="HL221" s="14"/>
      <c r="HM221" s="14"/>
      <c r="HN221" s="14"/>
      <c r="HO221" s="14"/>
      <c r="HP221" s="14"/>
      <c r="HQ221" s="14"/>
      <c r="HR221" s="14"/>
      <c r="HS221" s="14"/>
      <c r="HT221" s="14"/>
      <c r="HU221" s="14"/>
      <c r="HV221" s="14"/>
      <c r="HW221" s="14"/>
      <c r="HX221" s="14"/>
      <c r="HY221" s="14"/>
      <c r="HZ221" s="14"/>
      <c r="IA221" s="14"/>
      <c r="IB221" s="14"/>
      <c r="IC221" s="14"/>
      <c r="ID221" s="14"/>
      <c r="IE221" s="14"/>
      <c r="IF221" s="14"/>
      <c r="IG221" s="14"/>
      <c r="IH221" s="14"/>
      <c r="II221" s="14"/>
      <c r="IJ221" s="14"/>
      <c r="IK221" s="14"/>
      <c r="IL221" s="14"/>
      <c r="IM221" s="14"/>
      <c r="IN221" s="14"/>
      <c r="IO221" s="14"/>
      <c r="IP221" s="14"/>
      <c r="IQ221" s="14"/>
      <c r="IR221" s="14"/>
      <c r="IS221" s="14"/>
      <c r="IT221" s="14"/>
      <c r="IU221" s="14"/>
      <c r="IV221" s="14"/>
      <c r="IW221" s="14"/>
      <c r="IX221" s="14"/>
      <c r="IY221" s="14"/>
      <c r="IZ221" s="14"/>
      <c r="JA221" s="14"/>
      <c r="JB221" s="14"/>
      <c r="JC221" s="14"/>
      <c r="JD221" s="14"/>
      <c r="JE221" s="14"/>
      <c r="JF221" s="14"/>
      <c r="JG221" s="14"/>
      <c r="JH221" s="14"/>
      <c r="JI221" s="14"/>
      <c r="JJ221" s="14"/>
      <c r="JK221" s="14"/>
      <c r="JL221" s="14"/>
      <c r="JM221" s="14"/>
      <c r="JN221" s="14"/>
      <c r="JO221" s="14"/>
      <c r="JP221" s="14"/>
      <c r="JQ221" s="14"/>
      <c r="JR221" s="14"/>
      <c r="JS221" s="14"/>
      <c r="JT221" s="14"/>
      <c r="JU221" s="14"/>
      <c r="JV221" s="14"/>
      <c r="JW221" s="14"/>
      <c r="JX221" s="14"/>
      <c r="JY221" s="14"/>
      <c r="JZ221" s="14"/>
      <c r="KA221" s="14"/>
      <c r="KB221" s="14"/>
      <c r="KC221" s="14"/>
      <c r="KD221" s="14"/>
      <c r="KE221" s="14"/>
      <c r="KF221" s="14"/>
      <c r="KG221" s="14"/>
      <c r="KH221" s="14"/>
      <c r="KI221" s="14"/>
      <c r="KJ221" s="14"/>
      <c r="KK221" s="14"/>
      <c r="KL221" s="14"/>
      <c r="KM221" s="14"/>
      <c r="KN221" s="14"/>
      <c r="KO221" s="14"/>
      <c r="KP221" s="14"/>
      <c r="KQ221" s="14"/>
      <c r="KR221" s="14"/>
      <c r="KS221" s="14"/>
      <c r="KT221" s="14"/>
      <c r="KU221" s="14"/>
      <c r="KV221" s="14"/>
      <c r="KW221" s="14"/>
      <c r="KX221" s="14"/>
      <c r="KY221" s="14"/>
      <c r="KZ221" s="14"/>
      <c r="LA221" s="14"/>
      <c r="LB221" s="14"/>
    </row>
    <row r="222" spans="7:314" s="9" customFormat="1">
      <c r="G222" s="16"/>
      <c r="H222" s="16"/>
      <c r="O222" s="46"/>
      <c r="P222" s="42"/>
      <c r="Q222" s="42"/>
      <c r="R222" s="50"/>
      <c r="S222" s="42"/>
      <c r="T222" s="42"/>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c r="FR222" s="14"/>
      <c r="FS222" s="14"/>
      <c r="FT222" s="14"/>
      <c r="FU222" s="14"/>
      <c r="FV222" s="14"/>
      <c r="FW222" s="14"/>
      <c r="FX222" s="14"/>
      <c r="FY222" s="14"/>
      <c r="FZ222" s="14"/>
      <c r="GA222" s="14"/>
      <c r="GB222" s="14"/>
      <c r="GC222" s="14"/>
      <c r="GD222" s="14"/>
      <c r="GE222" s="14"/>
      <c r="GF222" s="14"/>
      <c r="GG222" s="14"/>
      <c r="GH222" s="14"/>
      <c r="GI222" s="14"/>
      <c r="GJ222" s="14"/>
      <c r="GK222" s="14"/>
      <c r="GL222" s="14"/>
      <c r="GM222" s="14"/>
      <c r="GN222" s="14"/>
      <c r="GO222" s="14"/>
      <c r="GP222" s="14"/>
      <c r="GQ222" s="14"/>
      <c r="GR222" s="14"/>
      <c r="GS222" s="14"/>
      <c r="GT222" s="14"/>
      <c r="GU222" s="14"/>
      <c r="GV222" s="14"/>
      <c r="GW222" s="14"/>
      <c r="GX222" s="14"/>
      <c r="GY222" s="14"/>
      <c r="GZ222" s="14"/>
      <c r="HA222" s="14"/>
      <c r="HB222" s="14"/>
      <c r="HC222" s="14"/>
      <c r="HD222" s="14"/>
      <c r="HE222" s="14"/>
      <c r="HF222" s="14"/>
      <c r="HG222" s="14"/>
      <c r="HH222" s="14"/>
      <c r="HI222" s="14"/>
      <c r="HJ222" s="14"/>
      <c r="HK222" s="14"/>
      <c r="HL222" s="14"/>
      <c r="HM222" s="14"/>
      <c r="HN222" s="14"/>
      <c r="HO222" s="14"/>
      <c r="HP222" s="14"/>
      <c r="HQ222" s="14"/>
      <c r="HR222" s="14"/>
      <c r="HS222" s="14"/>
      <c r="HT222" s="14"/>
      <c r="HU222" s="14"/>
      <c r="HV222" s="14"/>
      <c r="HW222" s="14"/>
      <c r="HX222" s="14"/>
      <c r="HY222" s="14"/>
      <c r="HZ222" s="14"/>
      <c r="IA222" s="14"/>
      <c r="IB222" s="14"/>
      <c r="IC222" s="14"/>
      <c r="ID222" s="14"/>
      <c r="IE222" s="14"/>
      <c r="IF222" s="14"/>
      <c r="IG222" s="14"/>
      <c r="IH222" s="14"/>
      <c r="II222" s="14"/>
      <c r="IJ222" s="14"/>
      <c r="IK222" s="14"/>
      <c r="IL222" s="14"/>
      <c r="IM222" s="14"/>
      <c r="IN222" s="14"/>
      <c r="IO222" s="14"/>
      <c r="IP222" s="14"/>
      <c r="IQ222" s="14"/>
      <c r="IR222" s="14"/>
      <c r="IS222" s="14"/>
      <c r="IT222" s="14"/>
      <c r="IU222" s="14"/>
      <c r="IV222" s="14"/>
      <c r="IW222" s="14"/>
      <c r="IX222" s="14"/>
      <c r="IY222" s="14"/>
      <c r="IZ222" s="14"/>
      <c r="JA222" s="14"/>
      <c r="JB222" s="14"/>
      <c r="JC222" s="14"/>
      <c r="JD222" s="14"/>
      <c r="JE222" s="14"/>
      <c r="JF222" s="14"/>
      <c r="JG222" s="14"/>
      <c r="JH222" s="14"/>
      <c r="JI222" s="14"/>
      <c r="JJ222" s="14"/>
      <c r="JK222" s="14"/>
      <c r="JL222" s="14"/>
      <c r="JM222" s="14"/>
      <c r="JN222" s="14"/>
      <c r="JO222" s="14"/>
      <c r="JP222" s="14"/>
      <c r="JQ222" s="14"/>
      <c r="JR222" s="14"/>
      <c r="JS222" s="14"/>
      <c r="JT222" s="14"/>
      <c r="JU222" s="14"/>
      <c r="JV222" s="14"/>
      <c r="JW222" s="14"/>
      <c r="JX222" s="14"/>
      <c r="JY222" s="14"/>
      <c r="JZ222" s="14"/>
      <c r="KA222" s="14"/>
      <c r="KB222" s="14"/>
      <c r="KC222" s="14"/>
      <c r="KD222" s="14"/>
      <c r="KE222" s="14"/>
      <c r="KF222" s="14"/>
      <c r="KG222" s="14"/>
      <c r="KH222" s="14"/>
      <c r="KI222" s="14"/>
      <c r="KJ222" s="14"/>
      <c r="KK222" s="14"/>
      <c r="KL222" s="14"/>
      <c r="KM222" s="14"/>
      <c r="KN222" s="14"/>
      <c r="KO222" s="14"/>
      <c r="KP222" s="14"/>
      <c r="KQ222" s="14"/>
      <c r="KR222" s="14"/>
      <c r="KS222" s="14"/>
      <c r="KT222" s="14"/>
      <c r="KU222" s="14"/>
      <c r="KV222" s="14"/>
      <c r="KW222" s="14"/>
      <c r="KX222" s="14"/>
      <c r="KY222" s="14"/>
      <c r="KZ222" s="14"/>
      <c r="LA222" s="14"/>
      <c r="LB222" s="14"/>
    </row>
    <row r="223" spans="7:314" s="9" customFormat="1">
      <c r="G223" s="16"/>
      <c r="H223" s="16"/>
      <c r="O223" s="46"/>
      <c r="P223" s="42"/>
      <c r="Q223" s="42"/>
      <c r="R223" s="50"/>
      <c r="S223" s="42"/>
      <c r="T223" s="42"/>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c r="FR223" s="14"/>
      <c r="FS223" s="14"/>
      <c r="FT223" s="14"/>
      <c r="FU223" s="14"/>
      <c r="FV223" s="14"/>
      <c r="FW223" s="14"/>
      <c r="FX223" s="14"/>
      <c r="FY223" s="14"/>
      <c r="FZ223" s="14"/>
      <c r="GA223" s="14"/>
      <c r="GB223" s="14"/>
      <c r="GC223" s="14"/>
      <c r="GD223" s="14"/>
      <c r="GE223" s="14"/>
      <c r="GF223" s="14"/>
      <c r="GG223" s="14"/>
      <c r="GH223" s="14"/>
      <c r="GI223" s="14"/>
      <c r="GJ223" s="14"/>
      <c r="GK223" s="14"/>
      <c r="GL223" s="14"/>
      <c r="GM223" s="14"/>
      <c r="GN223" s="14"/>
      <c r="GO223" s="14"/>
      <c r="GP223" s="14"/>
      <c r="GQ223" s="14"/>
      <c r="GR223" s="14"/>
      <c r="GS223" s="14"/>
      <c r="GT223" s="14"/>
      <c r="GU223" s="14"/>
      <c r="GV223" s="14"/>
      <c r="GW223" s="14"/>
      <c r="GX223" s="14"/>
      <c r="GY223" s="14"/>
      <c r="GZ223" s="14"/>
      <c r="HA223" s="14"/>
      <c r="HB223" s="14"/>
      <c r="HC223" s="14"/>
      <c r="HD223" s="14"/>
      <c r="HE223" s="14"/>
      <c r="HF223" s="14"/>
      <c r="HG223" s="14"/>
      <c r="HH223" s="14"/>
      <c r="HI223" s="14"/>
      <c r="HJ223" s="14"/>
      <c r="HK223" s="14"/>
      <c r="HL223" s="14"/>
      <c r="HM223" s="14"/>
      <c r="HN223" s="14"/>
      <c r="HO223" s="14"/>
      <c r="HP223" s="14"/>
      <c r="HQ223" s="14"/>
      <c r="HR223" s="14"/>
      <c r="HS223" s="14"/>
      <c r="HT223" s="14"/>
      <c r="HU223" s="14"/>
      <c r="HV223" s="14"/>
      <c r="HW223" s="14"/>
      <c r="HX223" s="14"/>
      <c r="HY223" s="14"/>
      <c r="HZ223" s="14"/>
      <c r="IA223" s="14"/>
      <c r="IB223" s="14"/>
      <c r="IC223" s="14"/>
      <c r="ID223" s="14"/>
      <c r="IE223" s="14"/>
      <c r="IF223" s="14"/>
      <c r="IG223" s="14"/>
      <c r="IH223" s="14"/>
      <c r="II223" s="14"/>
      <c r="IJ223" s="14"/>
      <c r="IK223" s="14"/>
      <c r="IL223" s="14"/>
      <c r="IM223" s="14"/>
      <c r="IN223" s="14"/>
      <c r="IO223" s="14"/>
      <c r="IP223" s="14"/>
      <c r="IQ223" s="14"/>
      <c r="IR223" s="14"/>
      <c r="IS223" s="14"/>
      <c r="IT223" s="14"/>
      <c r="IU223" s="14"/>
      <c r="IV223" s="14"/>
      <c r="IW223" s="14"/>
      <c r="IX223" s="14"/>
      <c r="IY223" s="14"/>
      <c r="IZ223" s="14"/>
      <c r="JA223" s="14"/>
      <c r="JB223" s="14"/>
      <c r="JC223" s="14"/>
      <c r="JD223" s="14"/>
      <c r="JE223" s="14"/>
      <c r="JF223" s="14"/>
      <c r="JG223" s="14"/>
      <c r="JH223" s="14"/>
      <c r="JI223" s="14"/>
      <c r="JJ223" s="14"/>
      <c r="JK223" s="14"/>
      <c r="JL223" s="14"/>
      <c r="JM223" s="14"/>
      <c r="JN223" s="14"/>
      <c r="JO223" s="14"/>
      <c r="JP223" s="14"/>
      <c r="JQ223" s="14"/>
      <c r="JR223" s="14"/>
      <c r="JS223" s="14"/>
      <c r="JT223" s="14"/>
      <c r="JU223" s="14"/>
      <c r="JV223" s="14"/>
      <c r="JW223" s="14"/>
      <c r="JX223" s="14"/>
      <c r="JY223" s="14"/>
      <c r="JZ223" s="14"/>
      <c r="KA223" s="14"/>
      <c r="KB223" s="14"/>
      <c r="KC223" s="14"/>
      <c r="KD223" s="14"/>
      <c r="KE223" s="14"/>
      <c r="KF223" s="14"/>
      <c r="KG223" s="14"/>
      <c r="KH223" s="14"/>
      <c r="KI223" s="14"/>
      <c r="KJ223" s="14"/>
      <c r="KK223" s="14"/>
      <c r="KL223" s="14"/>
      <c r="KM223" s="14"/>
      <c r="KN223" s="14"/>
      <c r="KO223" s="14"/>
      <c r="KP223" s="14"/>
      <c r="KQ223" s="14"/>
      <c r="KR223" s="14"/>
      <c r="KS223" s="14"/>
      <c r="KT223" s="14"/>
      <c r="KU223" s="14"/>
      <c r="KV223" s="14"/>
      <c r="KW223" s="14"/>
      <c r="KX223" s="14"/>
      <c r="KY223" s="14"/>
      <c r="KZ223" s="14"/>
      <c r="LA223" s="14"/>
      <c r="LB223" s="14"/>
    </row>
    <row r="224" spans="7:314" s="9" customFormat="1">
      <c r="G224" s="16"/>
      <c r="H224" s="16"/>
      <c r="O224" s="46"/>
      <c r="P224" s="42"/>
      <c r="Q224" s="42"/>
      <c r="R224" s="50"/>
      <c r="S224" s="42"/>
      <c r="T224" s="42"/>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c r="FR224" s="14"/>
      <c r="FS224" s="14"/>
      <c r="FT224" s="14"/>
      <c r="FU224" s="14"/>
      <c r="FV224" s="14"/>
      <c r="FW224" s="14"/>
      <c r="FX224" s="14"/>
      <c r="FY224" s="14"/>
      <c r="FZ224" s="14"/>
      <c r="GA224" s="14"/>
      <c r="GB224" s="14"/>
      <c r="GC224" s="14"/>
      <c r="GD224" s="14"/>
      <c r="GE224" s="14"/>
      <c r="GF224" s="14"/>
      <c r="GG224" s="14"/>
      <c r="GH224" s="14"/>
      <c r="GI224" s="14"/>
      <c r="GJ224" s="14"/>
      <c r="GK224" s="14"/>
      <c r="GL224" s="14"/>
      <c r="GM224" s="14"/>
      <c r="GN224" s="14"/>
      <c r="GO224" s="14"/>
      <c r="GP224" s="14"/>
      <c r="GQ224" s="14"/>
      <c r="GR224" s="14"/>
      <c r="GS224" s="14"/>
      <c r="GT224" s="14"/>
      <c r="GU224" s="14"/>
      <c r="GV224" s="14"/>
      <c r="GW224" s="14"/>
      <c r="GX224" s="14"/>
      <c r="GY224" s="14"/>
      <c r="GZ224" s="14"/>
      <c r="HA224" s="14"/>
      <c r="HB224" s="14"/>
      <c r="HC224" s="14"/>
      <c r="HD224" s="14"/>
      <c r="HE224" s="14"/>
      <c r="HF224" s="14"/>
      <c r="HG224" s="14"/>
      <c r="HH224" s="14"/>
      <c r="HI224" s="14"/>
      <c r="HJ224" s="14"/>
      <c r="HK224" s="14"/>
      <c r="HL224" s="14"/>
      <c r="HM224" s="14"/>
      <c r="HN224" s="14"/>
      <c r="HO224" s="14"/>
      <c r="HP224" s="14"/>
      <c r="HQ224" s="14"/>
      <c r="HR224" s="14"/>
      <c r="HS224" s="14"/>
      <c r="HT224" s="14"/>
      <c r="HU224" s="14"/>
      <c r="HV224" s="14"/>
      <c r="HW224" s="14"/>
      <c r="HX224" s="14"/>
      <c r="HY224" s="14"/>
      <c r="HZ224" s="14"/>
      <c r="IA224" s="14"/>
      <c r="IB224" s="14"/>
      <c r="IC224" s="14"/>
      <c r="ID224" s="14"/>
      <c r="IE224" s="14"/>
      <c r="IF224" s="14"/>
      <c r="IG224" s="14"/>
      <c r="IH224" s="14"/>
      <c r="II224" s="14"/>
      <c r="IJ224" s="14"/>
      <c r="IK224" s="14"/>
      <c r="IL224" s="14"/>
      <c r="IM224" s="14"/>
      <c r="IN224" s="14"/>
      <c r="IO224" s="14"/>
      <c r="IP224" s="14"/>
      <c r="IQ224" s="14"/>
      <c r="IR224" s="14"/>
      <c r="IS224" s="14"/>
      <c r="IT224" s="14"/>
      <c r="IU224" s="14"/>
      <c r="IV224" s="14"/>
      <c r="IW224" s="14"/>
      <c r="IX224" s="14"/>
      <c r="IY224" s="14"/>
      <c r="IZ224" s="14"/>
      <c r="JA224" s="14"/>
      <c r="JB224" s="14"/>
      <c r="JC224" s="14"/>
      <c r="JD224" s="14"/>
      <c r="JE224" s="14"/>
      <c r="JF224" s="14"/>
      <c r="JG224" s="14"/>
      <c r="JH224" s="14"/>
      <c r="JI224" s="14"/>
      <c r="JJ224" s="14"/>
      <c r="JK224" s="14"/>
      <c r="JL224" s="14"/>
      <c r="JM224" s="14"/>
      <c r="JN224" s="14"/>
      <c r="JO224" s="14"/>
      <c r="JP224" s="14"/>
      <c r="JQ224" s="14"/>
      <c r="JR224" s="14"/>
      <c r="JS224" s="14"/>
      <c r="JT224" s="14"/>
      <c r="JU224" s="14"/>
      <c r="JV224" s="14"/>
      <c r="JW224" s="14"/>
      <c r="JX224" s="14"/>
      <c r="JY224" s="14"/>
      <c r="JZ224" s="14"/>
      <c r="KA224" s="14"/>
      <c r="KB224" s="14"/>
      <c r="KC224" s="14"/>
      <c r="KD224" s="14"/>
      <c r="KE224" s="14"/>
      <c r="KF224" s="14"/>
      <c r="KG224" s="14"/>
      <c r="KH224" s="14"/>
      <c r="KI224" s="14"/>
      <c r="KJ224" s="14"/>
      <c r="KK224" s="14"/>
      <c r="KL224" s="14"/>
      <c r="KM224" s="14"/>
      <c r="KN224" s="14"/>
      <c r="KO224" s="14"/>
      <c r="KP224" s="14"/>
      <c r="KQ224" s="14"/>
      <c r="KR224" s="14"/>
      <c r="KS224" s="14"/>
      <c r="KT224" s="14"/>
      <c r="KU224" s="14"/>
      <c r="KV224" s="14"/>
      <c r="KW224" s="14"/>
      <c r="KX224" s="14"/>
      <c r="KY224" s="14"/>
      <c r="KZ224" s="14"/>
      <c r="LA224" s="14"/>
      <c r="LB224" s="14"/>
    </row>
    <row r="225" spans="7:314" s="9" customFormat="1">
      <c r="G225" s="16"/>
      <c r="H225" s="16"/>
      <c r="O225" s="46"/>
      <c r="P225" s="42"/>
      <c r="Q225" s="42"/>
      <c r="R225" s="50"/>
      <c r="S225" s="42"/>
      <c r="T225" s="42"/>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c r="FR225" s="14"/>
      <c r="FS225" s="14"/>
      <c r="FT225" s="14"/>
      <c r="FU225" s="14"/>
      <c r="FV225" s="14"/>
      <c r="FW225" s="14"/>
      <c r="FX225" s="14"/>
      <c r="FY225" s="14"/>
      <c r="FZ225" s="14"/>
      <c r="GA225" s="14"/>
      <c r="GB225" s="14"/>
      <c r="GC225" s="14"/>
      <c r="GD225" s="14"/>
      <c r="GE225" s="14"/>
      <c r="GF225" s="14"/>
      <c r="GG225" s="14"/>
      <c r="GH225" s="14"/>
      <c r="GI225" s="14"/>
      <c r="GJ225" s="14"/>
      <c r="GK225" s="14"/>
      <c r="GL225" s="14"/>
      <c r="GM225" s="14"/>
      <c r="GN225" s="14"/>
      <c r="GO225" s="14"/>
      <c r="GP225" s="14"/>
      <c r="GQ225" s="14"/>
      <c r="GR225" s="14"/>
      <c r="GS225" s="14"/>
      <c r="GT225" s="14"/>
      <c r="GU225" s="14"/>
      <c r="GV225" s="14"/>
      <c r="GW225" s="14"/>
      <c r="GX225" s="14"/>
      <c r="GY225" s="14"/>
      <c r="GZ225" s="14"/>
      <c r="HA225" s="14"/>
      <c r="HB225" s="14"/>
      <c r="HC225" s="14"/>
      <c r="HD225" s="14"/>
      <c r="HE225" s="14"/>
      <c r="HF225" s="14"/>
      <c r="HG225" s="14"/>
      <c r="HH225" s="14"/>
      <c r="HI225" s="14"/>
      <c r="HJ225" s="14"/>
      <c r="HK225" s="14"/>
      <c r="HL225" s="14"/>
      <c r="HM225" s="14"/>
      <c r="HN225" s="14"/>
      <c r="HO225" s="14"/>
      <c r="HP225" s="14"/>
      <c r="HQ225" s="14"/>
      <c r="HR225" s="14"/>
      <c r="HS225" s="14"/>
      <c r="HT225" s="14"/>
      <c r="HU225" s="14"/>
      <c r="HV225" s="14"/>
      <c r="HW225" s="14"/>
      <c r="HX225" s="14"/>
      <c r="HY225" s="14"/>
      <c r="HZ225" s="14"/>
      <c r="IA225" s="14"/>
      <c r="IB225" s="14"/>
      <c r="IC225" s="14"/>
      <c r="ID225" s="14"/>
      <c r="IE225" s="14"/>
      <c r="IF225" s="14"/>
      <c r="IG225" s="14"/>
      <c r="IH225" s="14"/>
      <c r="II225" s="14"/>
      <c r="IJ225" s="14"/>
      <c r="IK225" s="14"/>
      <c r="IL225" s="14"/>
      <c r="IM225" s="14"/>
      <c r="IN225" s="14"/>
      <c r="IO225" s="14"/>
      <c r="IP225" s="14"/>
      <c r="IQ225" s="14"/>
      <c r="IR225" s="14"/>
      <c r="IS225" s="14"/>
      <c r="IT225" s="14"/>
      <c r="IU225" s="14"/>
      <c r="IV225" s="14"/>
      <c r="IW225" s="14"/>
      <c r="IX225" s="14"/>
      <c r="IY225" s="14"/>
      <c r="IZ225" s="14"/>
      <c r="JA225" s="14"/>
      <c r="JB225" s="14"/>
      <c r="JC225" s="14"/>
      <c r="JD225" s="14"/>
      <c r="JE225" s="14"/>
      <c r="JF225" s="14"/>
      <c r="JG225" s="14"/>
      <c r="JH225" s="14"/>
      <c r="JI225" s="14"/>
      <c r="JJ225" s="14"/>
      <c r="JK225" s="14"/>
      <c r="JL225" s="14"/>
      <c r="JM225" s="14"/>
      <c r="JN225" s="14"/>
      <c r="JO225" s="14"/>
      <c r="JP225" s="14"/>
      <c r="JQ225" s="14"/>
      <c r="JR225" s="14"/>
      <c r="JS225" s="14"/>
      <c r="JT225" s="14"/>
      <c r="JU225" s="14"/>
      <c r="JV225" s="14"/>
      <c r="JW225" s="14"/>
      <c r="JX225" s="14"/>
      <c r="JY225" s="14"/>
      <c r="JZ225" s="14"/>
      <c r="KA225" s="14"/>
      <c r="KB225" s="14"/>
      <c r="KC225" s="14"/>
      <c r="KD225" s="14"/>
      <c r="KE225" s="14"/>
      <c r="KF225" s="14"/>
      <c r="KG225" s="14"/>
      <c r="KH225" s="14"/>
      <c r="KI225" s="14"/>
      <c r="KJ225" s="14"/>
      <c r="KK225" s="14"/>
      <c r="KL225" s="14"/>
      <c r="KM225" s="14"/>
      <c r="KN225" s="14"/>
      <c r="KO225" s="14"/>
      <c r="KP225" s="14"/>
      <c r="KQ225" s="14"/>
      <c r="KR225" s="14"/>
      <c r="KS225" s="14"/>
      <c r="KT225" s="14"/>
      <c r="KU225" s="14"/>
      <c r="KV225" s="14"/>
      <c r="KW225" s="14"/>
      <c r="KX225" s="14"/>
      <c r="KY225" s="14"/>
      <c r="KZ225" s="14"/>
      <c r="LA225" s="14"/>
      <c r="LB225" s="14"/>
    </row>
    <row r="226" spans="7:314" s="9" customFormat="1">
      <c r="G226" s="16"/>
      <c r="H226" s="16"/>
      <c r="O226" s="46"/>
      <c r="P226" s="42"/>
      <c r="Q226" s="42"/>
      <c r="R226" s="50"/>
      <c r="S226" s="42"/>
      <c r="T226" s="42"/>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c r="FR226" s="14"/>
      <c r="FS226" s="14"/>
      <c r="FT226" s="14"/>
      <c r="FU226" s="14"/>
      <c r="FV226" s="14"/>
      <c r="FW226" s="14"/>
      <c r="FX226" s="14"/>
      <c r="FY226" s="14"/>
      <c r="FZ226" s="14"/>
      <c r="GA226" s="14"/>
      <c r="GB226" s="14"/>
      <c r="GC226" s="14"/>
      <c r="GD226" s="14"/>
      <c r="GE226" s="14"/>
      <c r="GF226" s="14"/>
      <c r="GG226" s="14"/>
      <c r="GH226" s="14"/>
      <c r="GI226" s="14"/>
      <c r="GJ226" s="14"/>
      <c r="GK226" s="14"/>
      <c r="GL226" s="14"/>
      <c r="GM226" s="14"/>
      <c r="GN226" s="14"/>
      <c r="GO226" s="14"/>
      <c r="GP226" s="14"/>
      <c r="GQ226" s="14"/>
      <c r="GR226" s="14"/>
      <c r="GS226" s="14"/>
      <c r="GT226" s="14"/>
      <c r="GU226" s="14"/>
      <c r="GV226" s="14"/>
      <c r="GW226" s="14"/>
      <c r="GX226" s="14"/>
      <c r="GY226" s="14"/>
      <c r="GZ226" s="14"/>
      <c r="HA226" s="14"/>
      <c r="HB226" s="14"/>
      <c r="HC226" s="14"/>
      <c r="HD226" s="14"/>
      <c r="HE226" s="14"/>
      <c r="HF226" s="14"/>
      <c r="HG226" s="14"/>
      <c r="HH226" s="14"/>
      <c r="HI226" s="14"/>
      <c r="HJ226" s="14"/>
      <c r="HK226" s="14"/>
      <c r="HL226" s="14"/>
      <c r="HM226" s="14"/>
      <c r="HN226" s="14"/>
      <c r="HO226" s="14"/>
      <c r="HP226" s="14"/>
      <c r="HQ226" s="14"/>
      <c r="HR226" s="14"/>
      <c r="HS226" s="14"/>
      <c r="HT226" s="14"/>
      <c r="HU226" s="14"/>
      <c r="HV226" s="14"/>
      <c r="HW226" s="14"/>
      <c r="HX226" s="14"/>
      <c r="HY226" s="14"/>
      <c r="HZ226" s="14"/>
      <c r="IA226" s="14"/>
      <c r="IB226" s="14"/>
      <c r="IC226" s="14"/>
      <c r="ID226" s="14"/>
      <c r="IE226" s="14"/>
      <c r="IF226" s="14"/>
      <c r="IG226" s="14"/>
      <c r="IH226" s="14"/>
      <c r="II226" s="14"/>
      <c r="IJ226" s="14"/>
      <c r="IK226" s="14"/>
      <c r="IL226" s="14"/>
      <c r="IM226" s="14"/>
      <c r="IN226" s="14"/>
      <c r="IO226" s="14"/>
      <c r="IP226" s="14"/>
      <c r="IQ226" s="14"/>
      <c r="IR226" s="14"/>
      <c r="IS226" s="14"/>
      <c r="IT226" s="14"/>
      <c r="IU226" s="14"/>
      <c r="IV226" s="14"/>
      <c r="IW226" s="14"/>
      <c r="IX226" s="14"/>
      <c r="IY226" s="14"/>
      <c r="IZ226" s="14"/>
      <c r="JA226" s="14"/>
      <c r="JB226" s="14"/>
      <c r="JC226" s="14"/>
      <c r="JD226" s="14"/>
      <c r="JE226" s="14"/>
      <c r="JF226" s="14"/>
      <c r="JG226" s="14"/>
      <c r="JH226" s="14"/>
      <c r="JI226" s="14"/>
      <c r="JJ226" s="14"/>
      <c r="JK226" s="14"/>
      <c r="JL226" s="14"/>
      <c r="JM226" s="14"/>
      <c r="JN226" s="14"/>
      <c r="JO226" s="14"/>
      <c r="JP226" s="14"/>
      <c r="JQ226" s="14"/>
      <c r="JR226" s="14"/>
      <c r="JS226" s="14"/>
      <c r="JT226" s="14"/>
      <c r="JU226" s="14"/>
      <c r="JV226" s="14"/>
      <c r="JW226" s="14"/>
      <c r="JX226" s="14"/>
      <c r="JY226" s="14"/>
      <c r="JZ226" s="14"/>
      <c r="KA226" s="14"/>
      <c r="KB226" s="14"/>
      <c r="KC226" s="14"/>
      <c r="KD226" s="14"/>
      <c r="KE226" s="14"/>
      <c r="KF226" s="14"/>
      <c r="KG226" s="14"/>
      <c r="KH226" s="14"/>
      <c r="KI226" s="14"/>
      <c r="KJ226" s="14"/>
      <c r="KK226" s="14"/>
      <c r="KL226" s="14"/>
      <c r="KM226" s="14"/>
      <c r="KN226" s="14"/>
      <c r="KO226" s="14"/>
      <c r="KP226" s="14"/>
      <c r="KQ226" s="14"/>
      <c r="KR226" s="14"/>
      <c r="KS226" s="14"/>
      <c r="KT226" s="14"/>
      <c r="KU226" s="14"/>
      <c r="KV226" s="14"/>
      <c r="KW226" s="14"/>
      <c r="KX226" s="14"/>
      <c r="KY226" s="14"/>
      <c r="KZ226" s="14"/>
      <c r="LA226" s="14"/>
      <c r="LB226" s="14"/>
    </row>
    <row r="227" spans="7:314" s="9" customFormat="1">
      <c r="G227" s="16"/>
      <c r="H227" s="16"/>
      <c r="O227" s="46"/>
      <c r="P227" s="42"/>
      <c r="Q227" s="42"/>
      <c r="R227" s="50"/>
      <c r="S227" s="42"/>
      <c r="T227" s="42"/>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c r="DH227" s="14"/>
      <c r="DI227" s="14"/>
      <c r="DJ227" s="14"/>
      <c r="DK227" s="14"/>
      <c r="DL227" s="14"/>
      <c r="DM227" s="14"/>
      <c r="DN227" s="14"/>
      <c r="DO227" s="14"/>
      <c r="DP227" s="14"/>
      <c r="DQ227" s="14"/>
      <c r="DR227" s="14"/>
      <c r="DS227" s="14"/>
      <c r="DT227" s="14"/>
      <c r="DU227" s="14"/>
      <c r="DV227" s="14"/>
      <c r="DW227" s="14"/>
      <c r="DX227" s="14"/>
      <c r="DY227" s="14"/>
      <c r="DZ227" s="14"/>
      <c r="EA227" s="14"/>
      <c r="EB227" s="14"/>
      <c r="EC227" s="14"/>
      <c r="ED227" s="14"/>
      <c r="EE227" s="14"/>
      <c r="EF227" s="14"/>
      <c r="EG227" s="14"/>
      <c r="EH227" s="14"/>
      <c r="EI227" s="14"/>
      <c r="EJ227" s="14"/>
      <c r="EK227" s="14"/>
      <c r="EL227" s="14"/>
      <c r="EM227" s="14"/>
      <c r="EN227" s="14"/>
      <c r="EO227" s="14"/>
      <c r="EP227" s="14"/>
      <c r="EQ227" s="14"/>
      <c r="ER227" s="14"/>
      <c r="ES227" s="14"/>
      <c r="ET227" s="14"/>
      <c r="EU227" s="14"/>
      <c r="EV227" s="14"/>
      <c r="EW227" s="14"/>
      <c r="EX227" s="14"/>
      <c r="EY227" s="14"/>
      <c r="EZ227" s="14"/>
      <c r="FA227" s="14"/>
      <c r="FB227" s="14"/>
      <c r="FC227" s="14"/>
      <c r="FD227" s="14"/>
      <c r="FE227" s="14"/>
      <c r="FF227" s="14"/>
      <c r="FG227" s="14"/>
      <c r="FH227" s="14"/>
      <c r="FI227" s="14"/>
      <c r="FJ227" s="14"/>
      <c r="FK227" s="14"/>
      <c r="FL227" s="14"/>
      <c r="FM227" s="14"/>
      <c r="FN227" s="14"/>
      <c r="FO227" s="14"/>
      <c r="FP227" s="14"/>
      <c r="FQ227" s="14"/>
      <c r="FR227" s="14"/>
      <c r="FS227" s="14"/>
      <c r="FT227" s="14"/>
      <c r="FU227" s="14"/>
      <c r="FV227" s="14"/>
      <c r="FW227" s="14"/>
      <c r="FX227" s="14"/>
      <c r="FY227" s="14"/>
      <c r="FZ227" s="14"/>
      <c r="GA227" s="14"/>
      <c r="GB227" s="14"/>
      <c r="GC227" s="14"/>
      <c r="GD227" s="14"/>
      <c r="GE227" s="14"/>
      <c r="GF227" s="14"/>
      <c r="GG227" s="14"/>
      <c r="GH227" s="14"/>
      <c r="GI227" s="14"/>
      <c r="GJ227" s="14"/>
      <c r="GK227" s="14"/>
      <c r="GL227" s="14"/>
      <c r="GM227" s="14"/>
      <c r="GN227" s="14"/>
      <c r="GO227" s="14"/>
      <c r="GP227" s="14"/>
      <c r="GQ227" s="14"/>
      <c r="GR227" s="14"/>
      <c r="GS227" s="14"/>
      <c r="GT227" s="14"/>
      <c r="GU227" s="14"/>
      <c r="GV227" s="14"/>
      <c r="GW227" s="14"/>
      <c r="GX227" s="14"/>
      <c r="GY227" s="14"/>
      <c r="GZ227" s="14"/>
      <c r="HA227" s="14"/>
      <c r="HB227" s="14"/>
      <c r="HC227" s="14"/>
      <c r="HD227" s="14"/>
      <c r="HE227" s="14"/>
      <c r="HF227" s="14"/>
      <c r="HG227" s="14"/>
      <c r="HH227" s="14"/>
      <c r="HI227" s="14"/>
      <c r="HJ227" s="14"/>
      <c r="HK227" s="14"/>
      <c r="HL227" s="14"/>
      <c r="HM227" s="14"/>
      <c r="HN227" s="14"/>
      <c r="HO227" s="14"/>
      <c r="HP227" s="14"/>
      <c r="HQ227" s="14"/>
      <c r="HR227" s="14"/>
      <c r="HS227" s="14"/>
      <c r="HT227" s="14"/>
      <c r="HU227" s="14"/>
      <c r="HV227" s="14"/>
      <c r="HW227" s="14"/>
      <c r="HX227" s="14"/>
      <c r="HY227" s="14"/>
      <c r="HZ227" s="14"/>
      <c r="IA227" s="14"/>
      <c r="IB227" s="14"/>
      <c r="IC227" s="14"/>
      <c r="ID227" s="14"/>
      <c r="IE227" s="14"/>
      <c r="IF227" s="14"/>
      <c r="IG227" s="14"/>
      <c r="IH227" s="14"/>
      <c r="II227" s="14"/>
      <c r="IJ227" s="14"/>
      <c r="IK227" s="14"/>
      <c r="IL227" s="14"/>
      <c r="IM227" s="14"/>
      <c r="IN227" s="14"/>
      <c r="IO227" s="14"/>
      <c r="IP227" s="14"/>
      <c r="IQ227" s="14"/>
      <c r="IR227" s="14"/>
      <c r="IS227" s="14"/>
      <c r="IT227" s="14"/>
      <c r="IU227" s="14"/>
      <c r="IV227" s="14"/>
      <c r="IW227" s="14"/>
      <c r="IX227" s="14"/>
      <c r="IY227" s="14"/>
      <c r="IZ227" s="14"/>
      <c r="JA227" s="14"/>
      <c r="JB227" s="14"/>
      <c r="JC227" s="14"/>
      <c r="JD227" s="14"/>
      <c r="JE227" s="14"/>
      <c r="JF227" s="14"/>
      <c r="JG227" s="14"/>
      <c r="JH227" s="14"/>
      <c r="JI227" s="14"/>
      <c r="JJ227" s="14"/>
      <c r="JK227" s="14"/>
      <c r="JL227" s="14"/>
      <c r="JM227" s="14"/>
      <c r="JN227" s="14"/>
      <c r="JO227" s="14"/>
      <c r="JP227" s="14"/>
      <c r="JQ227" s="14"/>
      <c r="JR227" s="14"/>
      <c r="JS227" s="14"/>
      <c r="JT227" s="14"/>
      <c r="JU227" s="14"/>
      <c r="JV227" s="14"/>
      <c r="JW227" s="14"/>
      <c r="JX227" s="14"/>
      <c r="JY227" s="14"/>
      <c r="JZ227" s="14"/>
      <c r="KA227" s="14"/>
      <c r="KB227" s="14"/>
      <c r="KC227" s="14"/>
      <c r="KD227" s="14"/>
      <c r="KE227" s="14"/>
      <c r="KF227" s="14"/>
      <c r="KG227" s="14"/>
      <c r="KH227" s="14"/>
      <c r="KI227" s="14"/>
      <c r="KJ227" s="14"/>
      <c r="KK227" s="14"/>
      <c r="KL227" s="14"/>
      <c r="KM227" s="14"/>
      <c r="KN227" s="14"/>
      <c r="KO227" s="14"/>
      <c r="KP227" s="14"/>
      <c r="KQ227" s="14"/>
      <c r="KR227" s="14"/>
      <c r="KS227" s="14"/>
      <c r="KT227" s="14"/>
      <c r="KU227" s="14"/>
      <c r="KV227" s="14"/>
      <c r="KW227" s="14"/>
      <c r="KX227" s="14"/>
      <c r="KY227" s="14"/>
      <c r="KZ227" s="14"/>
      <c r="LA227" s="14"/>
      <c r="LB227" s="14"/>
    </row>
    <row r="228" spans="7:314" s="9" customFormat="1">
      <c r="G228" s="16"/>
      <c r="H228" s="16"/>
      <c r="O228" s="46"/>
      <c r="P228" s="42"/>
      <c r="Q228" s="42"/>
      <c r="R228" s="50"/>
      <c r="S228" s="42"/>
      <c r="T228" s="42"/>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c r="FR228" s="14"/>
      <c r="FS228" s="14"/>
      <c r="FT228" s="14"/>
      <c r="FU228" s="14"/>
      <c r="FV228" s="14"/>
      <c r="FW228" s="14"/>
      <c r="FX228" s="14"/>
      <c r="FY228" s="14"/>
      <c r="FZ228" s="14"/>
      <c r="GA228" s="14"/>
      <c r="GB228" s="14"/>
      <c r="GC228" s="14"/>
      <c r="GD228" s="14"/>
      <c r="GE228" s="14"/>
      <c r="GF228" s="14"/>
      <c r="GG228" s="14"/>
      <c r="GH228" s="14"/>
      <c r="GI228" s="14"/>
      <c r="GJ228" s="14"/>
      <c r="GK228" s="14"/>
      <c r="GL228" s="14"/>
      <c r="GM228" s="14"/>
      <c r="GN228" s="14"/>
      <c r="GO228" s="14"/>
      <c r="GP228" s="14"/>
      <c r="GQ228" s="14"/>
      <c r="GR228" s="14"/>
      <c r="GS228" s="14"/>
      <c r="GT228" s="14"/>
      <c r="GU228" s="14"/>
      <c r="GV228" s="14"/>
      <c r="GW228" s="14"/>
      <c r="GX228" s="14"/>
      <c r="GY228" s="14"/>
      <c r="GZ228" s="14"/>
      <c r="HA228" s="14"/>
      <c r="HB228" s="14"/>
      <c r="HC228" s="14"/>
      <c r="HD228" s="14"/>
      <c r="HE228" s="14"/>
      <c r="HF228" s="14"/>
      <c r="HG228" s="14"/>
      <c r="HH228" s="14"/>
      <c r="HI228" s="14"/>
      <c r="HJ228" s="14"/>
      <c r="HK228" s="14"/>
      <c r="HL228" s="14"/>
      <c r="HM228" s="14"/>
      <c r="HN228" s="14"/>
      <c r="HO228" s="14"/>
      <c r="HP228" s="14"/>
      <c r="HQ228" s="14"/>
      <c r="HR228" s="14"/>
      <c r="HS228" s="14"/>
      <c r="HT228" s="14"/>
      <c r="HU228" s="14"/>
      <c r="HV228" s="14"/>
      <c r="HW228" s="14"/>
      <c r="HX228" s="14"/>
      <c r="HY228" s="14"/>
      <c r="HZ228" s="14"/>
      <c r="IA228" s="14"/>
      <c r="IB228" s="14"/>
      <c r="IC228" s="14"/>
      <c r="ID228" s="14"/>
      <c r="IE228" s="14"/>
      <c r="IF228" s="14"/>
      <c r="IG228" s="14"/>
      <c r="IH228" s="14"/>
      <c r="II228" s="14"/>
      <c r="IJ228" s="14"/>
      <c r="IK228" s="14"/>
      <c r="IL228" s="14"/>
      <c r="IM228" s="14"/>
      <c r="IN228" s="14"/>
      <c r="IO228" s="14"/>
      <c r="IP228" s="14"/>
      <c r="IQ228" s="14"/>
      <c r="IR228" s="14"/>
      <c r="IS228" s="14"/>
      <c r="IT228" s="14"/>
      <c r="IU228" s="14"/>
      <c r="IV228" s="14"/>
      <c r="IW228" s="14"/>
      <c r="IX228" s="14"/>
      <c r="IY228" s="14"/>
      <c r="IZ228" s="14"/>
      <c r="JA228" s="14"/>
      <c r="JB228" s="14"/>
      <c r="JC228" s="14"/>
      <c r="JD228" s="14"/>
      <c r="JE228" s="14"/>
      <c r="JF228" s="14"/>
      <c r="JG228" s="14"/>
      <c r="JH228" s="14"/>
      <c r="JI228" s="14"/>
      <c r="JJ228" s="14"/>
      <c r="JK228" s="14"/>
      <c r="JL228" s="14"/>
      <c r="JM228" s="14"/>
      <c r="JN228" s="14"/>
      <c r="JO228" s="14"/>
      <c r="JP228" s="14"/>
      <c r="JQ228" s="14"/>
      <c r="JR228" s="14"/>
      <c r="JS228" s="14"/>
      <c r="JT228" s="14"/>
      <c r="JU228" s="14"/>
      <c r="JV228" s="14"/>
      <c r="JW228" s="14"/>
      <c r="JX228" s="14"/>
      <c r="JY228" s="14"/>
      <c r="JZ228" s="14"/>
      <c r="KA228" s="14"/>
      <c r="KB228" s="14"/>
      <c r="KC228" s="14"/>
      <c r="KD228" s="14"/>
      <c r="KE228" s="14"/>
      <c r="KF228" s="14"/>
      <c r="KG228" s="14"/>
      <c r="KH228" s="14"/>
      <c r="KI228" s="14"/>
      <c r="KJ228" s="14"/>
      <c r="KK228" s="14"/>
      <c r="KL228" s="14"/>
      <c r="KM228" s="14"/>
      <c r="KN228" s="14"/>
      <c r="KO228" s="14"/>
      <c r="KP228" s="14"/>
      <c r="KQ228" s="14"/>
      <c r="KR228" s="14"/>
      <c r="KS228" s="14"/>
      <c r="KT228" s="14"/>
      <c r="KU228" s="14"/>
      <c r="KV228" s="14"/>
      <c r="KW228" s="14"/>
      <c r="KX228" s="14"/>
      <c r="KY228" s="14"/>
      <c r="KZ228" s="14"/>
      <c r="LA228" s="14"/>
      <c r="LB228" s="14"/>
    </row>
    <row r="229" spans="7:314" s="9" customFormat="1">
      <c r="G229" s="16"/>
      <c r="H229" s="16"/>
      <c r="O229" s="46"/>
      <c r="P229" s="42"/>
      <c r="Q229" s="42"/>
      <c r="R229" s="50"/>
      <c r="S229" s="42"/>
      <c r="T229" s="42"/>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c r="FR229" s="14"/>
      <c r="FS229" s="14"/>
      <c r="FT229" s="14"/>
      <c r="FU229" s="14"/>
      <c r="FV229" s="14"/>
      <c r="FW229" s="14"/>
      <c r="FX229" s="14"/>
      <c r="FY229" s="14"/>
      <c r="FZ229" s="14"/>
      <c r="GA229" s="14"/>
      <c r="GB229" s="14"/>
      <c r="GC229" s="14"/>
      <c r="GD229" s="14"/>
      <c r="GE229" s="14"/>
      <c r="GF229" s="14"/>
      <c r="GG229" s="14"/>
      <c r="GH229" s="14"/>
      <c r="GI229" s="14"/>
      <c r="GJ229" s="14"/>
      <c r="GK229" s="14"/>
      <c r="GL229" s="14"/>
      <c r="GM229" s="14"/>
      <c r="GN229" s="14"/>
      <c r="GO229" s="14"/>
      <c r="GP229" s="14"/>
      <c r="GQ229" s="14"/>
      <c r="GR229" s="14"/>
      <c r="GS229" s="14"/>
      <c r="GT229" s="14"/>
      <c r="GU229" s="14"/>
      <c r="GV229" s="14"/>
      <c r="GW229" s="14"/>
      <c r="GX229" s="14"/>
      <c r="GY229" s="14"/>
      <c r="GZ229" s="14"/>
      <c r="HA229" s="14"/>
      <c r="HB229" s="14"/>
      <c r="HC229" s="14"/>
      <c r="HD229" s="14"/>
      <c r="HE229" s="14"/>
      <c r="HF229" s="14"/>
      <c r="HG229" s="14"/>
      <c r="HH229" s="14"/>
      <c r="HI229" s="14"/>
      <c r="HJ229" s="14"/>
      <c r="HK229" s="14"/>
      <c r="HL229" s="14"/>
      <c r="HM229" s="14"/>
      <c r="HN229" s="14"/>
      <c r="HO229" s="14"/>
      <c r="HP229" s="14"/>
      <c r="HQ229" s="14"/>
      <c r="HR229" s="14"/>
      <c r="HS229" s="14"/>
      <c r="HT229" s="14"/>
      <c r="HU229" s="14"/>
      <c r="HV229" s="14"/>
      <c r="HW229" s="14"/>
      <c r="HX229" s="14"/>
      <c r="HY229" s="14"/>
      <c r="HZ229" s="14"/>
      <c r="IA229" s="14"/>
      <c r="IB229" s="14"/>
      <c r="IC229" s="14"/>
      <c r="ID229" s="14"/>
      <c r="IE229" s="14"/>
      <c r="IF229" s="14"/>
      <c r="IG229" s="14"/>
      <c r="IH229" s="14"/>
      <c r="II229" s="14"/>
      <c r="IJ229" s="14"/>
      <c r="IK229" s="14"/>
      <c r="IL229" s="14"/>
      <c r="IM229" s="14"/>
      <c r="IN229" s="14"/>
      <c r="IO229" s="14"/>
      <c r="IP229" s="14"/>
      <c r="IQ229" s="14"/>
      <c r="IR229" s="14"/>
      <c r="IS229" s="14"/>
      <c r="IT229" s="14"/>
      <c r="IU229" s="14"/>
      <c r="IV229" s="14"/>
      <c r="IW229" s="14"/>
      <c r="IX229" s="14"/>
      <c r="IY229" s="14"/>
      <c r="IZ229" s="14"/>
      <c r="JA229" s="14"/>
      <c r="JB229" s="14"/>
      <c r="JC229" s="14"/>
      <c r="JD229" s="14"/>
      <c r="JE229" s="14"/>
      <c r="JF229" s="14"/>
      <c r="JG229" s="14"/>
      <c r="JH229" s="14"/>
      <c r="JI229" s="14"/>
      <c r="JJ229" s="14"/>
      <c r="JK229" s="14"/>
      <c r="JL229" s="14"/>
      <c r="JM229" s="14"/>
      <c r="JN229" s="14"/>
      <c r="JO229" s="14"/>
      <c r="JP229" s="14"/>
      <c r="JQ229" s="14"/>
      <c r="JR229" s="14"/>
      <c r="JS229" s="14"/>
      <c r="JT229" s="14"/>
      <c r="JU229" s="14"/>
      <c r="JV229" s="14"/>
      <c r="JW229" s="14"/>
      <c r="JX229" s="14"/>
      <c r="JY229" s="14"/>
      <c r="JZ229" s="14"/>
      <c r="KA229" s="14"/>
      <c r="KB229" s="14"/>
      <c r="KC229" s="14"/>
      <c r="KD229" s="14"/>
      <c r="KE229" s="14"/>
      <c r="KF229" s="14"/>
      <c r="KG229" s="14"/>
      <c r="KH229" s="14"/>
      <c r="KI229" s="14"/>
      <c r="KJ229" s="14"/>
      <c r="KK229" s="14"/>
      <c r="KL229" s="14"/>
      <c r="KM229" s="14"/>
      <c r="KN229" s="14"/>
      <c r="KO229" s="14"/>
      <c r="KP229" s="14"/>
      <c r="KQ229" s="14"/>
      <c r="KR229" s="14"/>
      <c r="KS229" s="14"/>
      <c r="KT229" s="14"/>
      <c r="KU229" s="14"/>
      <c r="KV229" s="14"/>
      <c r="KW229" s="14"/>
      <c r="KX229" s="14"/>
      <c r="KY229" s="14"/>
      <c r="KZ229" s="14"/>
      <c r="LA229" s="14"/>
      <c r="LB229" s="14"/>
    </row>
    <row r="230" spans="7:314" s="9" customFormat="1">
      <c r="G230" s="16"/>
      <c r="H230" s="16"/>
      <c r="O230" s="46"/>
      <c r="P230" s="42"/>
      <c r="Q230" s="42"/>
      <c r="R230" s="50"/>
      <c r="S230" s="42"/>
      <c r="T230" s="42"/>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c r="FR230" s="14"/>
      <c r="FS230" s="14"/>
      <c r="FT230" s="14"/>
      <c r="FU230" s="14"/>
      <c r="FV230" s="14"/>
      <c r="FW230" s="14"/>
      <c r="FX230" s="14"/>
      <c r="FY230" s="14"/>
      <c r="FZ230" s="14"/>
      <c r="GA230" s="14"/>
      <c r="GB230" s="14"/>
      <c r="GC230" s="14"/>
      <c r="GD230" s="14"/>
      <c r="GE230" s="14"/>
      <c r="GF230" s="14"/>
      <c r="GG230" s="14"/>
      <c r="GH230" s="14"/>
      <c r="GI230" s="14"/>
      <c r="GJ230" s="14"/>
      <c r="GK230" s="14"/>
      <c r="GL230" s="14"/>
      <c r="GM230" s="14"/>
      <c r="GN230" s="14"/>
      <c r="GO230" s="14"/>
      <c r="GP230" s="14"/>
      <c r="GQ230" s="14"/>
      <c r="GR230" s="14"/>
      <c r="GS230" s="14"/>
      <c r="GT230" s="14"/>
      <c r="GU230" s="14"/>
      <c r="GV230" s="14"/>
      <c r="GW230" s="14"/>
      <c r="GX230" s="14"/>
      <c r="GY230" s="14"/>
      <c r="GZ230" s="14"/>
      <c r="HA230" s="14"/>
      <c r="HB230" s="14"/>
      <c r="HC230" s="14"/>
      <c r="HD230" s="14"/>
      <c r="HE230" s="14"/>
      <c r="HF230" s="14"/>
      <c r="HG230" s="14"/>
      <c r="HH230" s="14"/>
      <c r="HI230" s="14"/>
      <c r="HJ230" s="14"/>
      <c r="HK230" s="14"/>
      <c r="HL230" s="14"/>
      <c r="HM230" s="14"/>
      <c r="HN230" s="14"/>
      <c r="HO230" s="14"/>
      <c r="HP230" s="14"/>
      <c r="HQ230" s="14"/>
      <c r="HR230" s="14"/>
      <c r="HS230" s="14"/>
      <c r="HT230" s="14"/>
      <c r="HU230" s="14"/>
      <c r="HV230" s="14"/>
      <c r="HW230" s="14"/>
      <c r="HX230" s="14"/>
      <c r="HY230" s="14"/>
      <c r="HZ230" s="14"/>
      <c r="IA230" s="14"/>
      <c r="IB230" s="14"/>
      <c r="IC230" s="14"/>
      <c r="ID230" s="14"/>
      <c r="IE230" s="14"/>
      <c r="IF230" s="14"/>
      <c r="IG230" s="14"/>
      <c r="IH230" s="14"/>
      <c r="II230" s="14"/>
      <c r="IJ230" s="14"/>
      <c r="IK230" s="14"/>
      <c r="IL230" s="14"/>
      <c r="IM230" s="14"/>
      <c r="IN230" s="14"/>
      <c r="IO230" s="14"/>
      <c r="IP230" s="14"/>
      <c r="IQ230" s="14"/>
      <c r="IR230" s="14"/>
      <c r="IS230" s="14"/>
      <c r="IT230" s="14"/>
      <c r="IU230" s="14"/>
      <c r="IV230" s="14"/>
      <c r="IW230" s="14"/>
      <c r="IX230" s="14"/>
      <c r="IY230" s="14"/>
      <c r="IZ230" s="14"/>
      <c r="JA230" s="14"/>
      <c r="JB230" s="14"/>
      <c r="JC230" s="14"/>
      <c r="JD230" s="14"/>
      <c r="JE230" s="14"/>
      <c r="JF230" s="14"/>
      <c r="JG230" s="14"/>
      <c r="JH230" s="14"/>
      <c r="JI230" s="14"/>
      <c r="JJ230" s="14"/>
      <c r="JK230" s="14"/>
      <c r="JL230" s="14"/>
      <c r="JM230" s="14"/>
      <c r="JN230" s="14"/>
      <c r="JO230" s="14"/>
      <c r="JP230" s="14"/>
      <c r="JQ230" s="14"/>
      <c r="JR230" s="14"/>
      <c r="JS230" s="14"/>
      <c r="JT230" s="14"/>
      <c r="JU230" s="14"/>
      <c r="JV230" s="14"/>
      <c r="JW230" s="14"/>
      <c r="JX230" s="14"/>
      <c r="JY230" s="14"/>
      <c r="JZ230" s="14"/>
      <c r="KA230" s="14"/>
      <c r="KB230" s="14"/>
      <c r="KC230" s="14"/>
      <c r="KD230" s="14"/>
      <c r="KE230" s="14"/>
      <c r="KF230" s="14"/>
      <c r="KG230" s="14"/>
      <c r="KH230" s="14"/>
      <c r="KI230" s="14"/>
      <c r="KJ230" s="14"/>
      <c r="KK230" s="14"/>
      <c r="KL230" s="14"/>
      <c r="KM230" s="14"/>
      <c r="KN230" s="14"/>
      <c r="KO230" s="14"/>
      <c r="KP230" s="14"/>
      <c r="KQ230" s="14"/>
      <c r="KR230" s="14"/>
      <c r="KS230" s="14"/>
      <c r="KT230" s="14"/>
      <c r="KU230" s="14"/>
      <c r="KV230" s="14"/>
      <c r="KW230" s="14"/>
      <c r="KX230" s="14"/>
      <c r="KY230" s="14"/>
      <c r="KZ230" s="14"/>
      <c r="LA230" s="14"/>
      <c r="LB230" s="14"/>
    </row>
    <row r="231" spans="7:314" s="9" customFormat="1">
      <c r="G231" s="16"/>
      <c r="H231" s="16"/>
      <c r="O231" s="46"/>
      <c r="P231" s="42"/>
      <c r="Q231" s="42"/>
      <c r="R231" s="50"/>
      <c r="S231" s="42"/>
      <c r="T231" s="42"/>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c r="FR231" s="14"/>
      <c r="FS231" s="14"/>
      <c r="FT231" s="14"/>
      <c r="FU231" s="14"/>
      <c r="FV231" s="14"/>
      <c r="FW231" s="14"/>
      <c r="FX231" s="14"/>
      <c r="FY231" s="14"/>
      <c r="FZ231" s="14"/>
      <c r="GA231" s="14"/>
      <c r="GB231" s="14"/>
      <c r="GC231" s="14"/>
      <c r="GD231" s="14"/>
      <c r="GE231" s="14"/>
      <c r="GF231" s="14"/>
      <c r="GG231" s="14"/>
      <c r="GH231" s="14"/>
      <c r="GI231" s="14"/>
      <c r="GJ231" s="14"/>
      <c r="GK231" s="14"/>
      <c r="GL231" s="14"/>
      <c r="GM231" s="14"/>
      <c r="GN231" s="14"/>
      <c r="GO231" s="14"/>
      <c r="GP231" s="14"/>
      <c r="GQ231" s="14"/>
      <c r="GR231" s="14"/>
      <c r="GS231" s="14"/>
      <c r="GT231" s="14"/>
      <c r="GU231" s="14"/>
      <c r="GV231" s="14"/>
      <c r="GW231" s="14"/>
      <c r="GX231" s="14"/>
      <c r="GY231" s="14"/>
      <c r="GZ231" s="14"/>
      <c r="HA231" s="14"/>
      <c r="HB231" s="14"/>
      <c r="HC231" s="14"/>
      <c r="HD231" s="14"/>
      <c r="HE231" s="14"/>
      <c r="HF231" s="14"/>
      <c r="HG231" s="14"/>
      <c r="HH231" s="14"/>
      <c r="HI231" s="14"/>
      <c r="HJ231" s="14"/>
      <c r="HK231" s="14"/>
      <c r="HL231" s="14"/>
      <c r="HM231" s="14"/>
      <c r="HN231" s="14"/>
      <c r="HO231" s="14"/>
      <c r="HP231" s="14"/>
      <c r="HQ231" s="14"/>
      <c r="HR231" s="14"/>
      <c r="HS231" s="14"/>
      <c r="HT231" s="14"/>
      <c r="HU231" s="14"/>
      <c r="HV231" s="14"/>
      <c r="HW231" s="14"/>
      <c r="HX231" s="14"/>
      <c r="HY231" s="14"/>
      <c r="HZ231" s="14"/>
      <c r="IA231" s="14"/>
      <c r="IB231" s="14"/>
      <c r="IC231" s="14"/>
      <c r="ID231" s="14"/>
      <c r="IE231" s="14"/>
      <c r="IF231" s="14"/>
      <c r="IG231" s="14"/>
      <c r="IH231" s="14"/>
      <c r="II231" s="14"/>
      <c r="IJ231" s="14"/>
      <c r="IK231" s="14"/>
      <c r="IL231" s="14"/>
      <c r="IM231" s="14"/>
      <c r="IN231" s="14"/>
      <c r="IO231" s="14"/>
      <c r="IP231" s="14"/>
      <c r="IQ231" s="14"/>
      <c r="IR231" s="14"/>
      <c r="IS231" s="14"/>
      <c r="IT231" s="14"/>
      <c r="IU231" s="14"/>
      <c r="IV231" s="14"/>
      <c r="IW231" s="14"/>
      <c r="IX231" s="14"/>
      <c r="IY231" s="14"/>
      <c r="IZ231" s="14"/>
      <c r="JA231" s="14"/>
      <c r="JB231" s="14"/>
      <c r="JC231" s="14"/>
      <c r="JD231" s="14"/>
      <c r="JE231" s="14"/>
      <c r="JF231" s="14"/>
      <c r="JG231" s="14"/>
      <c r="JH231" s="14"/>
      <c r="JI231" s="14"/>
      <c r="JJ231" s="14"/>
      <c r="JK231" s="14"/>
      <c r="JL231" s="14"/>
      <c r="JM231" s="14"/>
      <c r="JN231" s="14"/>
      <c r="JO231" s="14"/>
      <c r="JP231" s="14"/>
      <c r="JQ231" s="14"/>
      <c r="JR231" s="14"/>
      <c r="JS231" s="14"/>
      <c r="JT231" s="14"/>
      <c r="JU231" s="14"/>
      <c r="JV231" s="14"/>
      <c r="JW231" s="14"/>
      <c r="JX231" s="14"/>
      <c r="JY231" s="14"/>
      <c r="JZ231" s="14"/>
      <c r="KA231" s="14"/>
      <c r="KB231" s="14"/>
      <c r="KC231" s="14"/>
      <c r="KD231" s="14"/>
      <c r="KE231" s="14"/>
      <c r="KF231" s="14"/>
      <c r="KG231" s="14"/>
      <c r="KH231" s="14"/>
      <c r="KI231" s="14"/>
      <c r="KJ231" s="14"/>
      <c r="KK231" s="14"/>
      <c r="KL231" s="14"/>
      <c r="KM231" s="14"/>
      <c r="KN231" s="14"/>
      <c r="KO231" s="14"/>
      <c r="KP231" s="14"/>
      <c r="KQ231" s="14"/>
      <c r="KR231" s="14"/>
      <c r="KS231" s="14"/>
      <c r="KT231" s="14"/>
      <c r="KU231" s="14"/>
      <c r="KV231" s="14"/>
      <c r="KW231" s="14"/>
      <c r="KX231" s="14"/>
      <c r="KY231" s="14"/>
      <c r="KZ231" s="14"/>
      <c r="LA231" s="14"/>
      <c r="LB231" s="14"/>
    </row>
    <row r="232" spans="7:314" s="9" customFormat="1">
      <c r="G232" s="16"/>
      <c r="H232" s="16"/>
      <c r="O232" s="46"/>
      <c r="P232" s="42"/>
      <c r="Q232" s="42"/>
      <c r="R232" s="50"/>
      <c r="S232" s="42"/>
      <c r="T232" s="42"/>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c r="FR232" s="14"/>
      <c r="FS232" s="14"/>
      <c r="FT232" s="14"/>
      <c r="FU232" s="14"/>
      <c r="FV232" s="14"/>
      <c r="FW232" s="14"/>
      <c r="FX232" s="14"/>
      <c r="FY232" s="14"/>
      <c r="FZ232" s="14"/>
      <c r="GA232" s="14"/>
      <c r="GB232" s="14"/>
      <c r="GC232" s="14"/>
      <c r="GD232" s="14"/>
      <c r="GE232" s="14"/>
      <c r="GF232" s="14"/>
      <c r="GG232" s="14"/>
      <c r="GH232" s="14"/>
      <c r="GI232" s="14"/>
      <c r="GJ232" s="14"/>
      <c r="GK232" s="14"/>
      <c r="GL232" s="14"/>
      <c r="GM232" s="14"/>
      <c r="GN232" s="14"/>
      <c r="GO232" s="14"/>
      <c r="GP232" s="14"/>
      <c r="GQ232" s="14"/>
      <c r="GR232" s="14"/>
      <c r="GS232" s="14"/>
      <c r="GT232" s="14"/>
      <c r="GU232" s="14"/>
      <c r="GV232" s="14"/>
      <c r="GW232" s="14"/>
      <c r="GX232" s="14"/>
      <c r="GY232" s="14"/>
      <c r="GZ232" s="14"/>
      <c r="HA232" s="14"/>
      <c r="HB232" s="14"/>
      <c r="HC232" s="14"/>
      <c r="HD232" s="14"/>
      <c r="HE232" s="14"/>
      <c r="HF232" s="14"/>
      <c r="HG232" s="14"/>
      <c r="HH232" s="14"/>
      <c r="HI232" s="14"/>
      <c r="HJ232" s="14"/>
      <c r="HK232" s="14"/>
      <c r="HL232" s="14"/>
      <c r="HM232" s="14"/>
      <c r="HN232" s="14"/>
      <c r="HO232" s="14"/>
      <c r="HP232" s="14"/>
      <c r="HQ232" s="14"/>
      <c r="HR232" s="14"/>
      <c r="HS232" s="14"/>
      <c r="HT232" s="14"/>
      <c r="HU232" s="14"/>
      <c r="HV232" s="14"/>
      <c r="HW232" s="14"/>
      <c r="HX232" s="14"/>
      <c r="HY232" s="14"/>
      <c r="HZ232" s="14"/>
      <c r="IA232" s="14"/>
      <c r="IB232" s="14"/>
      <c r="IC232" s="14"/>
      <c r="ID232" s="14"/>
      <c r="IE232" s="14"/>
      <c r="IF232" s="14"/>
      <c r="IG232" s="14"/>
      <c r="IH232" s="14"/>
      <c r="II232" s="14"/>
      <c r="IJ232" s="14"/>
      <c r="IK232" s="14"/>
      <c r="IL232" s="14"/>
      <c r="IM232" s="14"/>
      <c r="IN232" s="14"/>
      <c r="IO232" s="14"/>
      <c r="IP232" s="14"/>
      <c r="IQ232" s="14"/>
      <c r="IR232" s="14"/>
      <c r="IS232" s="14"/>
      <c r="IT232" s="14"/>
      <c r="IU232" s="14"/>
      <c r="IV232" s="14"/>
      <c r="IW232" s="14"/>
      <c r="IX232" s="14"/>
      <c r="IY232" s="14"/>
      <c r="IZ232" s="14"/>
      <c r="JA232" s="14"/>
      <c r="JB232" s="14"/>
      <c r="JC232" s="14"/>
      <c r="JD232" s="14"/>
      <c r="JE232" s="14"/>
      <c r="JF232" s="14"/>
      <c r="JG232" s="14"/>
      <c r="JH232" s="14"/>
      <c r="JI232" s="14"/>
      <c r="JJ232" s="14"/>
      <c r="JK232" s="14"/>
      <c r="JL232" s="14"/>
      <c r="JM232" s="14"/>
      <c r="JN232" s="14"/>
      <c r="JO232" s="14"/>
      <c r="JP232" s="14"/>
      <c r="JQ232" s="14"/>
      <c r="JR232" s="14"/>
      <c r="JS232" s="14"/>
      <c r="JT232" s="14"/>
      <c r="JU232" s="14"/>
      <c r="JV232" s="14"/>
      <c r="JW232" s="14"/>
      <c r="JX232" s="14"/>
      <c r="JY232" s="14"/>
      <c r="JZ232" s="14"/>
      <c r="KA232" s="14"/>
      <c r="KB232" s="14"/>
      <c r="KC232" s="14"/>
      <c r="KD232" s="14"/>
      <c r="KE232" s="14"/>
      <c r="KF232" s="14"/>
      <c r="KG232" s="14"/>
      <c r="KH232" s="14"/>
      <c r="KI232" s="14"/>
      <c r="KJ232" s="14"/>
      <c r="KK232" s="14"/>
      <c r="KL232" s="14"/>
      <c r="KM232" s="14"/>
      <c r="KN232" s="14"/>
      <c r="KO232" s="14"/>
      <c r="KP232" s="14"/>
      <c r="KQ232" s="14"/>
      <c r="KR232" s="14"/>
      <c r="KS232" s="14"/>
      <c r="KT232" s="14"/>
      <c r="KU232" s="14"/>
      <c r="KV232" s="14"/>
      <c r="KW232" s="14"/>
      <c r="KX232" s="14"/>
      <c r="KY232" s="14"/>
      <c r="KZ232" s="14"/>
      <c r="LA232" s="14"/>
      <c r="LB232" s="14"/>
    </row>
    <row r="233" spans="7:314" s="9" customFormat="1">
      <c r="G233" s="16"/>
      <c r="H233" s="16"/>
      <c r="O233" s="46"/>
      <c r="P233" s="42"/>
      <c r="Q233" s="42"/>
      <c r="R233" s="50"/>
      <c r="S233" s="42"/>
      <c r="T233" s="42"/>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c r="FR233" s="14"/>
      <c r="FS233" s="14"/>
      <c r="FT233" s="14"/>
      <c r="FU233" s="14"/>
      <c r="FV233" s="14"/>
      <c r="FW233" s="14"/>
      <c r="FX233" s="14"/>
      <c r="FY233" s="14"/>
      <c r="FZ233" s="14"/>
      <c r="GA233" s="14"/>
      <c r="GB233" s="14"/>
      <c r="GC233" s="14"/>
      <c r="GD233" s="14"/>
      <c r="GE233" s="14"/>
      <c r="GF233" s="14"/>
      <c r="GG233" s="14"/>
      <c r="GH233" s="14"/>
      <c r="GI233" s="14"/>
      <c r="GJ233" s="14"/>
      <c r="GK233" s="14"/>
      <c r="GL233" s="14"/>
      <c r="GM233" s="14"/>
      <c r="GN233" s="14"/>
      <c r="GO233" s="14"/>
      <c r="GP233" s="14"/>
      <c r="GQ233" s="14"/>
      <c r="GR233" s="14"/>
      <c r="GS233" s="14"/>
      <c r="GT233" s="14"/>
      <c r="GU233" s="14"/>
      <c r="GV233" s="14"/>
      <c r="GW233" s="14"/>
      <c r="GX233" s="14"/>
      <c r="GY233" s="14"/>
      <c r="GZ233" s="14"/>
      <c r="HA233" s="14"/>
      <c r="HB233" s="14"/>
      <c r="HC233" s="14"/>
      <c r="HD233" s="14"/>
      <c r="HE233" s="14"/>
      <c r="HF233" s="14"/>
      <c r="HG233" s="14"/>
      <c r="HH233" s="14"/>
      <c r="HI233" s="14"/>
      <c r="HJ233" s="14"/>
      <c r="HK233" s="14"/>
      <c r="HL233" s="14"/>
      <c r="HM233" s="14"/>
      <c r="HN233" s="14"/>
      <c r="HO233" s="14"/>
      <c r="HP233" s="14"/>
      <c r="HQ233" s="14"/>
      <c r="HR233" s="14"/>
      <c r="HS233" s="14"/>
      <c r="HT233" s="14"/>
      <c r="HU233" s="14"/>
      <c r="HV233" s="14"/>
      <c r="HW233" s="14"/>
      <c r="HX233" s="14"/>
      <c r="HY233" s="14"/>
      <c r="HZ233" s="14"/>
      <c r="IA233" s="14"/>
      <c r="IB233" s="14"/>
      <c r="IC233" s="14"/>
      <c r="ID233" s="14"/>
      <c r="IE233" s="14"/>
      <c r="IF233" s="14"/>
      <c r="IG233" s="14"/>
      <c r="IH233" s="14"/>
      <c r="II233" s="14"/>
      <c r="IJ233" s="14"/>
      <c r="IK233" s="14"/>
      <c r="IL233" s="14"/>
      <c r="IM233" s="14"/>
      <c r="IN233" s="14"/>
      <c r="IO233" s="14"/>
      <c r="IP233" s="14"/>
      <c r="IQ233" s="14"/>
      <c r="IR233" s="14"/>
      <c r="IS233" s="14"/>
      <c r="IT233" s="14"/>
      <c r="IU233" s="14"/>
      <c r="IV233" s="14"/>
      <c r="IW233" s="14"/>
      <c r="IX233" s="14"/>
      <c r="IY233" s="14"/>
      <c r="IZ233" s="14"/>
      <c r="JA233" s="14"/>
      <c r="JB233" s="14"/>
      <c r="JC233" s="14"/>
      <c r="JD233" s="14"/>
      <c r="JE233" s="14"/>
      <c r="JF233" s="14"/>
      <c r="JG233" s="14"/>
      <c r="JH233" s="14"/>
      <c r="JI233" s="14"/>
      <c r="JJ233" s="14"/>
      <c r="JK233" s="14"/>
      <c r="JL233" s="14"/>
      <c r="JM233" s="14"/>
      <c r="JN233" s="14"/>
      <c r="JO233" s="14"/>
      <c r="JP233" s="14"/>
      <c r="JQ233" s="14"/>
      <c r="JR233" s="14"/>
      <c r="JS233" s="14"/>
      <c r="JT233" s="14"/>
      <c r="JU233" s="14"/>
      <c r="JV233" s="14"/>
      <c r="JW233" s="14"/>
      <c r="JX233" s="14"/>
      <c r="JY233" s="14"/>
      <c r="JZ233" s="14"/>
      <c r="KA233" s="14"/>
      <c r="KB233" s="14"/>
      <c r="KC233" s="14"/>
      <c r="KD233" s="14"/>
      <c r="KE233" s="14"/>
      <c r="KF233" s="14"/>
      <c r="KG233" s="14"/>
      <c r="KH233" s="14"/>
      <c r="KI233" s="14"/>
      <c r="KJ233" s="14"/>
      <c r="KK233" s="14"/>
      <c r="KL233" s="14"/>
      <c r="KM233" s="14"/>
      <c r="KN233" s="14"/>
      <c r="KO233" s="14"/>
      <c r="KP233" s="14"/>
      <c r="KQ233" s="14"/>
      <c r="KR233" s="14"/>
      <c r="KS233" s="14"/>
      <c r="KT233" s="14"/>
      <c r="KU233" s="14"/>
      <c r="KV233" s="14"/>
      <c r="KW233" s="14"/>
      <c r="KX233" s="14"/>
      <c r="KY233" s="14"/>
      <c r="KZ233" s="14"/>
      <c r="LA233" s="14"/>
      <c r="LB233" s="14"/>
    </row>
    <row r="234" spans="7:314" s="9" customFormat="1">
      <c r="G234" s="16"/>
      <c r="H234" s="16"/>
      <c r="O234" s="46"/>
      <c r="P234" s="42"/>
      <c r="Q234" s="42"/>
      <c r="R234" s="50"/>
      <c r="S234" s="42"/>
      <c r="T234" s="42"/>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c r="FR234" s="14"/>
      <c r="FS234" s="14"/>
      <c r="FT234" s="14"/>
      <c r="FU234" s="14"/>
      <c r="FV234" s="14"/>
      <c r="FW234" s="14"/>
      <c r="FX234" s="14"/>
      <c r="FY234" s="14"/>
      <c r="FZ234" s="14"/>
      <c r="GA234" s="14"/>
      <c r="GB234" s="14"/>
      <c r="GC234" s="14"/>
      <c r="GD234" s="14"/>
      <c r="GE234" s="14"/>
      <c r="GF234" s="14"/>
      <c r="GG234" s="14"/>
      <c r="GH234" s="14"/>
      <c r="GI234" s="14"/>
      <c r="GJ234" s="14"/>
      <c r="GK234" s="14"/>
      <c r="GL234" s="14"/>
      <c r="GM234" s="14"/>
      <c r="GN234" s="14"/>
      <c r="GO234" s="14"/>
      <c r="GP234" s="14"/>
      <c r="GQ234" s="14"/>
      <c r="GR234" s="14"/>
      <c r="GS234" s="14"/>
      <c r="GT234" s="14"/>
      <c r="GU234" s="14"/>
      <c r="GV234" s="14"/>
      <c r="GW234" s="14"/>
      <c r="GX234" s="14"/>
      <c r="GY234" s="14"/>
      <c r="GZ234" s="14"/>
      <c r="HA234" s="14"/>
      <c r="HB234" s="14"/>
      <c r="HC234" s="14"/>
      <c r="HD234" s="14"/>
      <c r="HE234" s="14"/>
      <c r="HF234" s="14"/>
      <c r="HG234" s="14"/>
      <c r="HH234" s="14"/>
      <c r="HI234" s="14"/>
      <c r="HJ234" s="14"/>
      <c r="HK234" s="14"/>
      <c r="HL234" s="14"/>
      <c r="HM234" s="14"/>
      <c r="HN234" s="14"/>
      <c r="HO234" s="14"/>
      <c r="HP234" s="14"/>
      <c r="HQ234" s="14"/>
      <c r="HR234" s="14"/>
      <c r="HS234" s="14"/>
      <c r="HT234" s="14"/>
      <c r="HU234" s="14"/>
      <c r="HV234" s="14"/>
      <c r="HW234" s="14"/>
      <c r="HX234" s="14"/>
      <c r="HY234" s="14"/>
      <c r="HZ234" s="14"/>
      <c r="IA234" s="14"/>
      <c r="IB234" s="14"/>
      <c r="IC234" s="14"/>
      <c r="ID234" s="14"/>
      <c r="IE234" s="14"/>
      <c r="IF234" s="14"/>
      <c r="IG234" s="14"/>
      <c r="IH234" s="14"/>
      <c r="II234" s="14"/>
      <c r="IJ234" s="14"/>
      <c r="IK234" s="14"/>
      <c r="IL234" s="14"/>
      <c r="IM234" s="14"/>
      <c r="IN234" s="14"/>
      <c r="IO234" s="14"/>
      <c r="IP234" s="14"/>
      <c r="IQ234" s="14"/>
      <c r="IR234" s="14"/>
      <c r="IS234" s="14"/>
      <c r="IT234" s="14"/>
      <c r="IU234" s="14"/>
      <c r="IV234" s="14"/>
      <c r="IW234" s="14"/>
      <c r="IX234" s="14"/>
      <c r="IY234" s="14"/>
      <c r="IZ234" s="14"/>
      <c r="JA234" s="14"/>
      <c r="JB234" s="14"/>
      <c r="JC234" s="14"/>
      <c r="JD234" s="14"/>
      <c r="JE234" s="14"/>
      <c r="JF234" s="14"/>
      <c r="JG234" s="14"/>
      <c r="JH234" s="14"/>
      <c r="JI234" s="14"/>
      <c r="JJ234" s="14"/>
      <c r="JK234" s="14"/>
      <c r="JL234" s="14"/>
      <c r="JM234" s="14"/>
      <c r="JN234" s="14"/>
      <c r="JO234" s="14"/>
      <c r="JP234" s="14"/>
      <c r="JQ234" s="14"/>
      <c r="JR234" s="14"/>
      <c r="JS234" s="14"/>
      <c r="JT234" s="14"/>
      <c r="JU234" s="14"/>
      <c r="JV234" s="14"/>
      <c r="JW234" s="14"/>
      <c r="JX234" s="14"/>
      <c r="JY234" s="14"/>
      <c r="JZ234" s="14"/>
      <c r="KA234" s="14"/>
      <c r="KB234" s="14"/>
      <c r="KC234" s="14"/>
      <c r="KD234" s="14"/>
      <c r="KE234" s="14"/>
      <c r="KF234" s="14"/>
      <c r="KG234" s="14"/>
      <c r="KH234" s="14"/>
      <c r="KI234" s="14"/>
      <c r="KJ234" s="14"/>
      <c r="KK234" s="14"/>
      <c r="KL234" s="14"/>
      <c r="KM234" s="14"/>
      <c r="KN234" s="14"/>
      <c r="KO234" s="14"/>
      <c r="KP234" s="14"/>
      <c r="KQ234" s="14"/>
      <c r="KR234" s="14"/>
      <c r="KS234" s="14"/>
      <c r="KT234" s="14"/>
      <c r="KU234" s="14"/>
      <c r="KV234" s="14"/>
      <c r="KW234" s="14"/>
      <c r="KX234" s="14"/>
      <c r="KY234" s="14"/>
      <c r="KZ234" s="14"/>
      <c r="LA234" s="14"/>
      <c r="LB234" s="14"/>
    </row>
    <row r="235" spans="7:314" s="9" customFormat="1">
      <c r="G235" s="16"/>
      <c r="H235" s="16"/>
      <c r="O235" s="46"/>
      <c r="P235" s="42"/>
      <c r="Q235" s="42"/>
      <c r="R235" s="50"/>
      <c r="S235" s="42"/>
      <c r="T235" s="42"/>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c r="FR235" s="14"/>
      <c r="FS235" s="14"/>
      <c r="FT235" s="14"/>
      <c r="FU235" s="14"/>
      <c r="FV235" s="14"/>
      <c r="FW235" s="14"/>
      <c r="FX235" s="14"/>
      <c r="FY235" s="14"/>
      <c r="FZ235" s="14"/>
      <c r="GA235" s="14"/>
      <c r="GB235" s="14"/>
      <c r="GC235" s="14"/>
      <c r="GD235" s="14"/>
      <c r="GE235" s="14"/>
      <c r="GF235" s="14"/>
      <c r="GG235" s="14"/>
      <c r="GH235" s="14"/>
      <c r="GI235" s="14"/>
      <c r="GJ235" s="14"/>
      <c r="GK235" s="14"/>
      <c r="GL235" s="14"/>
      <c r="GM235" s="14"/>
      <c r="GN235" s="14"/>
      <c r="GO235" s="14"/>
      <c r="GP235" s="14"/>
      <c r="GQ235" s="14"/>
      <c r="GR235" s="14"/>
      <c r="GS235" s="14"/>
      <c r="GT235" s="14"/>
      <c r="GU235" s="14"/>
      <c r="GV235" s="14"/>
      <c r="GW235" s="14"/>
      <c r="GX235" s="14"/>
      <c r="GY235" s="14"/>
      <c r="GZ235" s="14"/>
      <c r="HA235" s="14"/>
      <c r="HB235" s="14"/>
      <c r="HC235" s="14"/>
      <c r="HD235" s="14"/>
      <c r="HE235" s="14"/>
      <c r="HF235" s="14"/>
      <c r="HG235" s="14"/>
      <c r="HH235" s="14"/>
      <c r="HI235" s="14"/>
      <c r="HJ235" s="14"/>
      <c r="HK235" s="14"/>
      <c r="HL235" s="14"/>
      <c r="HM235" s="14"/>
      <c r="HN235" s="14"/>
      <c r="HO235" s="14"/>
      <c r="HP235" s="14"/>
      <c r="HQ235" s="14"/>
      <c r="HR235" s="14"/>
      <c r="HS235" s="14"/>
      <c r="HT235" s="14"/>
      <c r="HU235" s="14"/>
      <c r="HV235" s="14"/>
      <c r="HW235" s="14"/>
      <c r="HX235" s="14"/>
      <c r="HY235" s="14"/>
      <c r="HZ235" s="14"/>
      <c r="IA235" s="14"/>
      <c r="IB235" s="14"/>
      <c r="IC235" s="14"/>
      <c r="ID235" s="14"/>
      <c r="IE235" s="14"/>
      <c r="IF235" s="14"/>
      <c r="IG235" s="14"/>
      <c r="IH235" s="14"/>
      <c r="II235" s="14"/>
      <c r="IJ235" s="14"/>
      <c r="IK235" s="14"/>
      <c r="IL235" s="14"/>
      <c r="IM235" s="14"/>
      <c r="IN235" s="14"/>
      <c r="IO235" s="14"/>
      <c r="IP235" s="14"/>
      <c r="IQ235" s="14"/>
      <c r="IR235" s="14"/>
      <c r="IS235" s="14"/>
      <c r="IT235" s="14"/>
      <c r="IU235" s="14"/>
      <c r="IV235" s="14"/>
      <c r="IW235" s="14"/>
      <c r="IX235" s="14"/>
      <c r="IY235" s="14"/>
      <c r="IZ235" s="14"/>
      <c r="JA235" s="14"/>
      <c r="JB235" s="14"/>
      <c r="JC235" s="14"/>
      <c r="JD235" s="14"/>
      <c r="JE235" s="14"/>
      <c r="JF235" s="14"/>
      <c r="JG235" s="14"/>
      <c r="JH235" s="14"/>
      <c r="JI235" s="14"/>
      <c r="JJ235" s="14"/>
      <c r="JK235" s="14"/>
      <c r="JL235" s="14"/>
      <c r="JM235" s="14"/>
      <c r="JN235" s="14"/>
      <c r="JO235" s="14"/>
      <c r="JP235" s="14"/>
      <c r="JQ235" s="14"/>
      <c r="JR235" s="14"/>
      <c r="JS235" s="14"/>
      <c r="JT235" s="14"/>
      <c r="JU235" s="14"/>
      <c r="JV235" s="14"/>
      <c r="JW235" s="14"/>
      <c r="JX235" s="14"/>
      <c r="JY235" s="14"/>
      <c r="JZ235" s="14"/>
      <c r="KA235" s="14"/>
      <c r="KB235" s="14"/>
      <c r="KC235" s="14"/>
      <c r="KD235" s="14"/>
      <c r="KE235" s="14"/>
      <c r="KF235" s="14"/>
      <c r="KG235" s="14"/>
      <c r="KH235" s="14"/>
      <c r="KI235" s="14"/>
      <c r="KJ235" s="14"/>
      <c r="KK235" s="14"/>
      <c r="KL235" s="14"/>
      <c r="KM235" s="14"/>
      <c r="KN235" s="14"/>
      <c r="KO235" s="14"/>
      <c r="KP235" s="14"/>
      <c r="KQ235" s="14"/>
      <c r="KR235" s="14"/>
      <c r="KS235" s="14"/>
      <c r="KT235" s="14"/>
      <c r="KU235" s="14"/>
      <c r="KV235" s="14"/>
      <c r="KW235" s="14"/>
      <c r="KX235" s="14"/>
      <c r="KY235" s="14"/>
      <c r="KZ235" s="14"/>
      <c r="LA235" s="14"/>
      <c r="LB235" s="14"/>
    </row>
    <row r="236" spans="7:314" s="9" customFormat="1">
      <c r="G236" s="16"/>
      <c r="H236" s="16"/>
      <c r="O236" s="46"/>
      <c r="P236" s="42"/>
      <c r="Q236" s="42"/>
      <c r="R236" s="50"/>
      <c r="S236" s="42"/>
      <c r="T236" s="42"/>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c r="FR236" s="14"/>
      <c r="FS236" s="14"/>
      <c r="FT236" s="14"/>
      <c r="FU236" s="14"/>
      <c r="FV236" s="14"/>
      <c r="FW236" s="14"/>
      <c r="FX236" s="14"/>
      <c r="FY236" s="14"/>
      <c r="FZ236" s="14"/>
      <c r="GA236" s="14"/>
      <c r="GB236" s="14"/>
      <c r="GC236" s="14"/>
      <c r="GD236" s="14"/>
      <c r="GE236" s="14"/>
      <c r="GF236" s="14"/>
      <c r="GG236" s="14"/>
      <c r="GH236" s="14"/>
      <c r="GI236" s="14"/>
      <c r="GJ236" s="14"/>
      <c r="GK236" s="14"/>
      <c r="GL236" s="14"/>
      <c r="GM236" s="14"/>
      <c r="GN236" s="14"/>
      <c r="GO236" s="14"/>
      <c r="GP236" s="14"/>
      <c r="GQ236" s="14"/>
      <c r="GR236" s="14"/>
      <c r="GS236" s="14"/>
      <c r="GT236" s="14"/>
      <c r="GU236" s="14"/>
      <c r="GV236" s="14"/>
      <c r="GW236" s="14"/>
      <c r="GX236" s="14"/>
      <c r="GY236" s="14"/>
      <c r="GZ236" s="14"/>
      <c r="HA236" s="14"/>
      <c r="HB236" s="14"/>
      <c r="HC236" s="14"/>
      <c r="HD236" s="14"/>
      <c r="HE236" s="14"/>
      <c r="HF236" s="14"/>
      <c r="HG236" s="14"/>
      <c r="HH236" s="14"/>
      <c r="HI236" s="14"/>
      <c r="HJ236" s="14"/>
      <c r="HK236" s="14"/>
      <c r="HL236" s="14"/>
      <c r="HM236" s="14"/>
      <c r="HN236" s="14"/>
      <c r="HO236" s="14"/>
      <c r="HP236" s="14"/>
      <c r="HQ236" s="14"/>
      <c r="HR236" s="14"/>
      <c r="HS236" s="14"/>
      <c r="HT236" s="14"/>
      <c r="HU236" s="14"/>
      <c r="HV236" s="14"/>
      <c r="HW236" s="14"/>
      <c r="HX236" s="14"/>
      <c r="HY236" s="14"/>
      <c r="HZ236" s="14"/>
      <c r="IA236" s="14"/>
      <c r="IB236" s="14"/>
      <c r="IC236" s="14"/>
      <c r="ID236" s="14"/>
      <c r="IE236" s="14"/>
      <c r="IF236" s="14"/>
      <c r="IG236" s="14"/>
      <c r="IH236" s="14"/>
      <c r="II236" s="14"/>
      <c r="IJ236" s="14"/>
      <c r="IK236" s="14"/>
      <c r="IL236" s="14"/>
      <c r="IM236" s="14"/>
      <c r="IN236" s="14"/>
      <c r="IO236" s="14"/>
      <c r="IP236" s="14"/>
      <c r="IQ236" s="14"/>
      <c r="IR236" s="14"/>
      <c r="IS236" s="14"/>
      <c r="IT236" s="14"/>
      <c r="IU236" s="14"/>
      <c r="IV236" s="14"/>
      <c r="IW236" s="14"/>
      <c r="IX236" s="14"/>
      <c r="IY236" s="14"/>
      <c r="IZ236" s="14"/>
      <c r="JA236" s="14"/>
      <c r="JB236" s="14"/>
      <c r="JC236" s="14"/>
      <c r="JD236" s="14"/>
      <c r="JE236" s="14"/>
      <c r="JF236" s="14"/>
      <c r="JG236" s="14"/>
      <c r="JH236" s="14"/>
      <c r="JI236" s="14"/>
      <c r="JJ236" s="14"/>
      <c r="JK236" s="14"/>
      <c r="JL236" s="14"/>
      <c r="JM236" s="14"/>
      <c r="JN236" s="14"/>
      <c r="JO236" s="14"/>
      <c r="JP236" s="14"/>
      <c r="JQ236" s="14"/>
      <c r="JR236" s="14"/>
      <c r="JS236" s="14"/>
      <c r="JT236" s="14"/>
      <c r="JU236" s="14"/>
      <c r="JV236" s="14"/>
      <c r="JW236" s="14"/>
      <c r="JX236" s="14"/>
      <c r="JY236" s="14"/>
      <c r="JZ236" s="14"/>
      <c r="KA236" s="14"/>
      <c r="KB236" s="14"/>
      <c r="KC236" s="14"/>
      <c r="KD236" s="14"/>
      <c r="KE236" s="14"/>
      <c r="KF236" s="14"/>
      <c r="KG236" s="14"/>
      <c r="KH236" s="14"/>
      <c r="KI236" s="14"/>
      <c r="KJ236" s="14"/>
      <c r="KK236" s="14"/>
      <c r="KL236" s="14"/>
      <c r="KM236" s="14"/>
      <c r="KN236" s="14"/>
      <c r="KO236" s="14"/>
      <c r="KP236" s="14"/>
      <c r="KQ236" s="14"/>
      <c r="KR236" s="14"/>
      <c r="KS236" s="14"/>
      <c r="KT236" s="14"/>
      <c r="KU236" s="14"/>
      <c r="KV236" s="14"/>
      <c r="KW236" s="14"/>
      <c r="KX236" s="14"/>
      <c r="KY236" s="14"/>
      <c r="KZ236" s="14"/>
      <c r="LA236" s="14"/>
      <c r="LB236" s="14"/>
    </row>
    <row r="237" spans="7:314" s="9" customFormat="1">
      <c r="G237" s="16"/>
      <c r="H237" s="16"/>
      <c r="O237" s="46"/>
      <c r="P237" s="42"/>
      <c r="Q237" s="42"/>
      <c r="R237" s="50"/>
      <c r="S237" s="42"/>
      <c r="T237" s="42"/>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14"/>
      <c r="DZ237" s="14"/>
      <c r="EA237" s="14"/>
      <c r="EB237" s="14"/>
      <c r="EC237" s="14"/>
      <c r="ED237" s="14"/>
      <c r="EE237" s="14"/>
      <c r="EF237" s="14"/>
      <c r="EG237" s="14"/>
      <c r="EH237" s="14"/>
      <c r="EI237" s="14"/>
      <c r="EJ237" s="14"/>
      <c r="EK237" s="14"/>
      <c r="EL237" s="14"/>
      <c r="EM237" s="14"/>
      <c r="EN237" s="14"/>
      <c r="EO237" s="14"/>
      <c r="EP237" s="14"/>
      <c r="EQ237" s="14"/>
      <c r="ER237" s="14"/>
      <c r="ES237" s="14"/>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c r="FR237" s="14"/>
      <c r="FS237" s="14"/>
      <c r="FT237" s="14"/>
      <c r="FU237" s="14"/>
      <c r="FV237" s="14"/>
      <c r="FW237" s="14"/>
      <c r="FX237" s="14"/>
      <c r="FY237" s="14"/>
      <c r="FZ237" s="14"/>
      <c r="GA237" s="14"/>
      <c r="GB237" s="14"/>
      <c r="GC237" s="14"/>
      <c r="GD237" s="14"/>
      <c r="GE237" s="14"/>
      <c r="GF237" s="14"/>
      <c r="GG237" s="14"/>
      <c r="GH237" s="14"/>
      <c r="GI237" s="14"/>
      <c r="GJ237" s="14"/>
      <c r="GK237" s="14"/>
      <c r="GL237" s="14"/>
      <c r="GM237" s="14"/>
      <c r="GN237" s="14"/>
      <c r="GO237" s="14"/>
      <c r="GP237" s="14"/>
      <c r="GQ237" s="14"/>
      <c r="GR237" s="14"/>
      <c r="GS237" s="14"/>
      <c r="GT237" s="14"/>
      <c r="GU237" s="14"/>
      <c r="GV237" s="14"/>
      <c r="GW237" s="14"/>
      <c r="GX237" s="14"/>
      <c r="GY237" s="14"/>
      <c r="GZ237" s="14"/>
      <c r="HA237" s="14"/>
      <c r="HB237" s="14"/>
      <c r="HC237" s="14"/>
      <c r="HD237" s="14"/>
      <c r="HE237" s="14"/>
      <c r="HF237" s="14"/>
      <c r="HG237" s="14"/>
      <c r="HH237" s="14"/>
      <c r="HI237" s="14"/>
      <c r="HJ237" s="14"/>
      <c r="HK237" s="14"/>
      <c r="HL237" s="14"/>
      <c r="HM237" s="14"/>
      <c r="HN237" s="14"/>
      <c r="HO237" s="14"/>
      <c r="HP237" s="14"/>
      <c r="HQ237" s="14"/>
      <c r="HR237" s="14"/>
      <c r="HS237" s="14"/>
      <c r="HT237" s="14"/>
      <c r="HU237" s="14"/>
      <c r="HV237" s="14"/>
      <c r="HW237" s="14"/>
      <c r="HX237" s="14"/>
      <c r="HY237" s="14"/>
      <c r="HZ237" s="14"/>
      <c r="IA237" s="14"/>
      <c r="IB237" s="14"/>
      <c r="IC237" s="14"/>
      <c r="ID237" s="14"/>
      <c r="IE237" s="14"/>
      <c r="IF237" s="14"/>
      <c r="IG237" s="14"/>
      <c r="IH237" s="14"/>
      <c r="II237" s="14"/>
      <c r="IJ237" s="14"/>
      <c r="IK237" s="14"/>
      <c r="IL237" s="14"/>
      <c r="IM237" s="14"/>
      <c r="IN237" s="14"/>
      <c r="IO237" s="14"/>
      <c r="IP237" s="14"/>
      <c r="IQ237" s="14"/>
      <c r="IR237" s="14"/>
      <c r="IS237" s="14"/>
      <c r="IT237" s="14"/>
      <c r="IU237" s="14"/>
      <c r="IV237" s="14"/>
      <c r="IW237" s="14"/>
      <c r="IX237" s="14"/>
      <c r="IY237" s="14"/>
      <c r="IZ237" s="14"/>
      <c r="JA237" s="14"/>
      <c r="JB237" s="14"/>
      <c r="JC237" s="14"/>
      <c r="JD237" s="14"/>
      <c r="JE237" s="14"/>
      <c r="JF237" s="14"/>
      <c r="JG237" s="14"/>
      <c r="JH237" s="14"/>
      <c r="JI237" s="14"/>
      <c r="JJ237" s="14"/>
      <c r="JK237" s="14"/>
      <c r="JL237" s="14"/>
      <c r="JM237" s="14"/>
      <c r="JN237" s="14"/>
      <c r="JO237" s="14"/>
      <c r="JP237" s="14"/>
      <c r="JQ237" s="14"/>
      <c r="JR237" s="14"/>
      <c r="JS237" s="14"/>
      <c r="JT237" s="14"/>
      <c r="JU237" s="14"/>
      <c r="JV237" s="14"/>
      <c r="JW237" s="14"/>
      <c r="JX237" s="14"/>
      <c r="JY237" s="14"/>
      <c r="JZ237" s="14"/>
      <c r="KA237" s="14"/>
      <c r="KB237" s="14"/>
      <c r="KC237" s="14"/>
      <c r="KD237" s="14"/>
      <c r="KE237" s="14"/>
      <c r="KF237" s="14"/>
      <c r="KG237" s="14"/>
      <c r="KH237" s="14"/>
      <c r="KI237" s="14"/>
      <c r="KJ237" s="14"/>
      <c r="KK237" s="14"/>
      <c r="KL237" s="14"/>
      <c r="KM237" s="14"/>
      <c r="KN237" s="14"/>
      <c r="KO237" s="14"/>
      <c r="KP237" s="14"/>
      <c r="KQ237" s="14"/>
      <c r="KR237" s="14"/>
      <c r="KS237" s="14"/>
      <c r="KT237" s="14"/>
      <c r="KU237" s="14"/>
      <c r="KV237" s="14"/>
      <c r="KW237" s="14"/>
      <c r="KX237" s="14"/>
      <c r="KY237" s="14"/>
      <c r="KZ237" s="14"/>
      <c r="LA237" s="14"/>
      <c r="LB237" s="14"/>
    </row>
    <row r="238" spans="7:314" s="9" customFormat="1">
      <c r="G238" s="16"/>
      <c r="H238" s="16"/>
      <c r="O238" s="46"/>
      <c r="P238" s="42"/>
      <c r="Q238" s="42"/>
      <c r="R238" s="50"/>
      <c r="S238" s="42"/>
      <c r="T238" s="42"/>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c r="FR238" s="14"/>
      <c r="FS238" s="14"/>
      <c r="FT238" s="14"/>
      <c r="FU238" s="14"/>
      <c r="FV238" s="14"/>
      <c r="FW238" s="14"/>
      <c r="FX238" s="14"/>
      <c r="FY238" s="14"/>
      <c r="FZ238" s="14"/>
      <c r="GA238" s="14"/>
      <c r="GB238" s="14"/>
      <c r="GC238" s="14"/>
      <c r="GD238" s="14"/>
      <c r="GE238" s="14"/>
      <c r="GF238" s="14"/>
      <c r="GG238" s="14"/>
      <c r="GH238" s="14"/>
      <c r="GI238" s="14"/>
      <c r="GJ238" s="14"/>
      <c r="GK238" s="14"/>
      <c r="GL238" s="14"/>
      <c r="GM238" s="14"/>
      <c r="GN238" s="14"/>
      <c r="GO238" s="14"/>
      <c r="GP238" s="14"/>
      <c r="GQ238" s="14"/>
      <c r="GR238" s="14"/>
      <c r="GS238" s="14"/>
      <c r="GT238" s="14"/>
      <c r="GU238" s="14"/>
      <c r="GV238" s="14"/>
      <c r="GW238" s="14"/>
      <c r="GX238" s="14"/>
      <c r="GY238" s="14"/>
      <c r="GZ238" s="14"/>
      <c r="HA238" s="14"/>
      <c r="HB238" s="14"/>
      <c r="HC238" s="14"/>
      <c r="HD238" s="14"/>
      <c r="HE238" s="14"/>
      <c r="HF238" s="14"/>
      <c r="HG238" s="14"/>
      <c r="HH238" s="14"/>
      <c r="HI238" s="14"/>
      <c r="HJ238" s="14"/>
      <c r="HK238" s="14"/>
      <c r="HL238" s="14"/>
      <c r="HM238" s="14"/>
      <c r="HN238" s="14"/>
      <c r="HO238" s="14"/>
      <c r="HP238" s="14"/>
      <c r="HQ238" s="14"/>
      <c r="HR238" s="14"/>
      <c r="HS238" s="14"/>
      <c r="HT238" s="14"/>
      <c r="HU238" s="14"/>
      <c r="HV238" s="14"/>
      <c r="HW238" s="14"/>
      <c r="HX238" s="14"/>
      <c r="HY238" s="14"/>
      <c r="HZ238" s="14"/>
      <c r="IA238" s="14"/>
      <c r="IB238" s="14"/>
      <c r="IC238" s="14"/>
      <c r="ID238" s="14"/>
      <c r="IE238" s="14"/>
      <c r="IF238" s="14"/>
      <c r="IG238" s="14"/>
      <c r="IH238" s="14"/>
      <c r="II238" s="14"/>
      <c r="IJ238" s="14"/>
      <c r="IK238" s="14"/>
      <c r="IL238" s="14"/>
      <c r="IM238" s="14"/>
      <c r="IN238" s="14"/>
      <c r="IO238" s="14"/>
      <c r="IP238" s="14"/>
      <c r="IQ238" s="14"/>
      <c r="IR238" s="14"/>
      <c r="IS238" s="14"/>
      <c r="IT238" s="14"/>
      <c r="IU238" s="14"/>
      <c r="IV238" s="14"/>
      <c r="IW238" s="14"/>
      <c r="IX238" s="14"/>
      <c r="IY238" s="14"/>
      <c r="IZ238" s="14"/>
      <c r="JA238" s="14"/>
      <c r="JB238" s="14"/>
      <c r="JC238" s="14"/>
      <c r="JD238" s="14"/>
      <c r="JE238" s="14"/>
      <c r="JF238" s="14"/>
      <c r="JG238" s="14"/>
      <c r="JH238" s="14"/>
      <c r="JI238" s="14"/>
      <c r="JJ238" s="14"/>
      <c r="JK238" s="14"/>
      <c r="JL238" s="14"/>
      <c r="JM238" s="14"/>
      <c r="JN238" s="14"/>
      <c r="JO238" s="14"/>
      <c r="JP238" s="14"/>
      <c r="JQ238" s="14"/>
      <c r="JR238" s="14"/>
      <c r="JS238" s="14"/>
      <c r="JT238" s="14"/>
      <c r="JU238" s="14"/>
      <c r="JV238" s="14"/>
      <c r="JW238" s="14"/>
      <c r="JX238" s="14"/>
      <c r="JY238" s="14"/>
      <c r="JZ238" s="14"/>
      <c r="KA238" s="14"/>
      <c r="KB238" s="14"/>
      <c r="KC238" s="14"/>
      <c r="KD238" s="14"/>
      <c r="KE238" s="14"/>
      <c r="KF238" s="14"/>
      <c r="KG238" s="14"/>
      <c r="KH238" s="14"/>
      <c r="KI238" s="14"/>
      <c r="KJ238" s="14"/>
      <c r="KK238" s="14"/>
      <c r="KL238" s="14"/>
      <c r="KM238" s="14"/>
      <c r="KN238" s="14"/>
      <c r="KO238" s="14"/>
      <c r="KP238" s="14"/>
      <c r="KQ238" s="14"/>
      <c r="KR238" s="14"/>
      <c r="KS238" s="14"/>
      <c r="KT238" s="14"/>
      <c r="KU238" s="14"/>
      <c r="KV238" s="14"/>
      <c r="KW238" s="14"/>
      <c r="KX238" s="14"/>
      <c r="KY238" s="14"/>
      <c r="KZ238" s="14"/>
      <c r="LA238" s="14"/>
      <c r="LB238" s="14"/>
    </row>
    <row r="239" spans="7:314" s="9" customFormat="1">
      <c r="G239" s="16"/>
      <c r="H239" s="16"/>
      <c r="O239" s="46"/>
      <c r="P239" s="42"/>
      <c r="Q239" s="42"/>
      <c r="R239" s="50"/>
      <c r="S239" s="42"/>
      <c r="T239" s="42"/>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c r="FR239" s="14"/>
      <c r="FS239" s="14"/>
      <c r="FT239" s="14"/>
      <c r="FU239" s="14"/>
      <c r="FV239" s="14"/>
      <c r="FW239" s="14"/>
      <c r="FX239" s="14"/>
      <c r="FY239" s="14"/>
      <c r="FZ239" s="14"/>
      <c r="GA239" s="14"/>
      <c r="GB239" s="14"/>
      <c r="GC239" s="14"/>
      <c r="GD239" s="14"/>
      <c r="GE239" s="14"/>
      <c r="GF239" s="14"/>
      <c r="GG239" s="14"/>
      <c r="GH239" s="14"/>
      <c r="GI239" s="14"/>
      <c r="GJ239" s="14"/>
      <c r="GK239" s="14"/>
      <c r="GL239" s="14"/>
      <c r="GM239" s="14"/>
      <c r="GN239" s="14"/>
      <c r="GO239" s="14"/>
      <c r="GP239" s="14"/>
      <c r="GQ239" s="14"/>
      <c r="GR239" s="14"/>
      <c r="GS239" s="14"/>
      <c r="GT239" s="14"/>
      <c r="GU239" s="14"/>
      <c r="GV239" s="14"/>
      <c r="GW239" s="14"/>
      <c r="GX239" s="14"/>
      <c r="GY239" s="14"/>
      <c r="GZ239" s="14"/>
      <c r="HA239" s="14"/>
      <c r="HB239" s="14"/>
      <c r="HC239" s="14"/>
      <c r="HD239" s="14"/>
      <c r="HE239" s="14"/>
      <c r="HF239" s="14"/>
      <c r="HG239" s="14"/>
      <c r="HH239" s="14"/>
      <c r="HI239" s="14"/>
      <c r="HJ239" s="14"/>
      <c r="HK239" s="14"/>
      <c r="HL239" s="14"/>
      <c r="HM239" s="14"/>
      <c r="HN239" s="14"/>
      <c r="HO239" s="14"/>
      <c r="HP239" s="14"/>
      <c r="HQ239" s="14"/>
      <c r="HR239" s="14"/>
      <c r="HS239" s="14"/>
      <c r="HT239" s="14"/>
      <c r="HU239" s="14"/>
      <c r="HV239" s="14"/>
      <c r="HW239" s="14"/>
      <c r="HX239" s="14"/>
      <c r="HY239" s="14"/>
      <c r="HZ239" s="14"/>
      <c r="IA239" s="14"/>
      <c r="IB239" s="14"/>
      <c r="IC239" s="14"/>
      <c r="ID239" s="14"/>
      <c r="IE239" s="14"/>
      <c r="IF239" s="14"/>
      <c r="IG239" s="14"/>
      <c r="IH239" s="14"/>
      <c r="II239" s="14"/>
      <c r="IJ239" s="14"/>
      <c r="IK239" s="14"/>
      <c r="IL239" s="14"/>
      <c r="IM239" s="14"/>
      <c r="IN239" s="14"/>
      <c r="IO239" s="14"/>
      <c r="IP239" s="14"/>
      <c r="IQ239" s="14"/>
      <c r="IR239" s="14"/>
      <c r="IS239" s="14"/>
      <c r="IT239" s="14"/>
      <c r="IU239" s="14"/>
      <c r="IV239" s="14"/>
      <c r="IW239" s="14"/>
      <c r="IX239" s="14"/>
      <c r="IY239" s="14"/>
      <c r="IZ239" s="14"/>
      <c r="JA239" s="14"/>
      <c r="JB239" s="14"/>
      <c r="JC239" s="14"/>
      <c r="JD239" s="14"/>
      <c r="JE239" s="14"/>
      <c r="JF239" s="14"/>
      <c r="JG239" s="14"/>
      <c r="JH239" s="14"/>
      <c r="JI239" s="14"/>
      <c r="JJ239" s="14"/>
      <c r="JK239" s="14"/>
      <c r="JL239" s="14"/>
      <c r="JM239" s="14"/>
      <c r="JN239" s="14"/>
      <c r="JO239" s="14"/>
      <c r="JP239" s="14"/>
      <c r="JQ239" s="14"/>
      <c r="JR239" s="14"/>
      <c r="JS239" s="14"/>
      <c r="JT239" s="14"/>
      <c r="JU239" s="14"/>
      <c r="JV239" s="14"/>
      <c r="JW239" s="14"/>
      <c r="JX239" s="14"/>
      <c r="JY239" s="14"/>
      <c r="JZ239" s="14"/>
      <c r="KA239" s="14"/>
      <c r="KB239" s="14"/>
      <c r="KC239" s="14"/>
      <c r="KD239" s="14"/>
      <c r="KE239" s="14"/>
      <c r="KF239" s="14"/>
      <c r="KG239" s="14"/>
      <c r="KH239" s="14"/>
      <c r="KI239" s="14"/>
      <c r="KJ239" s="14"/>
      <c r="KK239" s="14"/>
      <c r="KL239" s="14"/>
      <c r="KM239" s="14"/>
      <c r="KN239" s="14"/>
      <c r="KO239" s="14"/>
      <c r="KP239" s="14"/>
      <c r="KQ239" s="14"/>
      <c r="KR239" s="14"/>
      <c r="KS239" s="14"/>
      <c r="KT239" s="14"/>
      <c r="KU239" s="14"/>
      <c r="KV239" s="14"/>
      <c r="KW239" s="14"/>
      <c r="KX239" s="14"/>
      <c r="KY239" s="14"/>
      <c r="KZ239" s="14"/>
      <c r="LA239" s="14"/>
      <c r="LB239" s="14"/>
    </row>
    <row r="240" spans="7:314" s="9" customFormat="1">
      <c r="G240" s="16"/>
      <c r="H240" s="16"/>
      <c r="O240" s="46"/>
      <c r="P240" s="42"/>
      <c r="Q240" s="42"/>
      <c r="R240" s="50"/>
      <c r="S240" s="42"/>
      <c r="T240" s="42"/>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c r="FR240" s="14"/>
      <c r="FS240" s="14"/>
      <c r="FT240" s="14"/>
      <c r="FU240" s="14"/>
      <c r="FV240" s="14"/>
      <c r="FW240" s="14"/>
      <c r="FX240" s="14"/>
      <c r="FY240" s="14"/>
      <c r="FZ240" s="14"/>
      <c r="GA240" s="14"/>
      <c r="GB240" s="14"/>
      <c r="GC240" s="14"/>
      <c r="GD240" s="14"/>
      <c r="GE240" s="14"/>
      <c r="GF240" s="14"/>
      <c r="GG240" s="14"/>
      <c r="GH240" s="14"/>
      <c r="GI240" s="14"/>
      <c r="GJ240" s="14"/>
      <c r="GK240" s="14"/>
      <c r="GL240" s="14"/>
      <c r="GM240" s="14"/>
      <c r="GN240" s="14"/>
      <c r="GO240" s="14"/>
      <c r="GP240" s="14"/>
      <c r="GQ240" s="14"/>
      <c r="GR240" s="14"/>
      <c r="GS240" s="14"/>
      <c r="GT240" s="14"/>
      <c r="GU240" s="14"/>
      <c r="GV240" s="14"/>
      <c r="GW240" s="14"/>
      <c r="GX240" s="14"/>
      <c r="GY240" s="14"/>
      <c r="GZ240" s="14"/>
      <c r="HA240" s="14"/>
      <c r="HB240" s="14"/>
      <c r="HC240" s="14"/>
      <c r="HD240" s="14"/>
      <c r="HE240" s="14"/>
      <c r="HF240" s="14"/>
      <c r="HG240" s="14"/>
      <c r="HH240" s="14"/>
      <c r="HI240" s="14"/>
      <c r="HJ240" s="14"/>
      <c r="HK240" s="14"/>
      <c r="HL240" s="14"/>
      <c r="HM240" s="14"/>
      <c r="HN240" s="14"/>
      <c r="HO240" s="14"/>
      <c r="HP240" s="14"/>
      <c r="HQ240" s="14"/>
      <c r="HR240" s="14"/>
      <c r="HS240" s="14"/>
      <c r="HT240" s="14"/>
      <c r="HU240" s="14"/>
      <c r="HV240" s="14"/>
      <c r="HW240" s="14"/>
      <c r="HX240" s="14"/>
      <c r="HY240" s="14"/>
      <c r="HZ240" s="14"/>
      <c r="IA240" s="14"/>
      <c r="IB240" s="14"/>
      <c r="IC240" s="14"/>
      <c r="ID240" s="14"/>
      <c r="IE240" s="14"/>
      <c r="IF240" s="14"/>
      <c r="IG240" s="14"/>
      <c r="IH240" s="14"/>
      <c r="II240" s="14"/>
      <c r="IJ240" s="14"/>
      <c r="IK240" s="14"/>
      <c r="IL240" s="14"/>
      <c r="IM240" s="14"/>
      <c r="IN240" s="14"/>
      <c r="IO240" s="14"/>
      <c r="IP240" s="14"/>
      <c r="IQ240" s="14"/>
      <c r="IR240" s="14"/>
      <c r="IS240" s="14"/>
      <c r="IT240" s="14"/>
      <c r="IU240" s="14"/>
      <c r="IV240" s="14"/>
      <c r="IW240" s="14"/>
      <c r="IX240" s="14"/>
      <c r="IY240" s="14"/>
      <c r="IZ240" s="14"/>
      <c r="JA240" s="14"/>
      <c r="JB240" s="14"/>
      <c r="JC240" s="14"/>
      <c r="JD240" s="14"/>
      <c r="JE240" s="14"/>
      <c r="JF240" s="14"/>
      <c r="JG240" s="14"/>
      <c r="JH240" s="14"/>
      <c r="JI240" s="14"/>
      <c r="JJ240" s="14"/>
      <c r="JK240" s="14"/>
      <c r="JL240" s="14"/>
      <c r="JM240" s="14"/>
      <c r="JN240" s="14"/>
      <c r="JO240" s="14"/>
      <c r="JP240" s="14"/>
      <c r="JQ240" s="14"/>
      <c r="JR240" s="14"/>
      <c r="JS240" s="14"/>
      <c r="JT240" s="14"/>
      <c r="JU240" s="14"/>
      <c r="JV240" s="14"/>
      <c r="JW240" s="14"/>
      <c r="JX240" s="14"/>
      <c r="JY240" s="14"/>
      <c r="JZ240" s="14"/>
      <c r="KA240" s="14"/>
      <c r="KB240" s="14"/>
      <c r="KC240" s="14"/>
      <c r="KD240" s="14"/>
      <c r="KE240" s="14"/>
      <c r="KF240" s="14"/>
      <c r="KG240" s="14"/>
      <c r="KH240" s="14"/>
      <c r="KI240" s="14"/>
      <c r="KJ240" s="14"/>
      <c r="KK240" s="14"/>
      <c r="KL240" s="14"/>
      <c r="KM240" s="14"/>
      <c r="KN240" s="14"/>
      <c r="KO240" s="14"/>
      <c r="KP240" s="14"/>
      <c r="KQ240" s="14"/>
      <c r="KR240" s="14"/>
      <c r="KS240" s="14"/>
      <c r="KT240" s="14"/>
      <c r="KU240" s="14"/>
      <c r="KV240" s="14"/>
      <c r="KW240" s="14"/>
      <c r="KX240" s="14"/>
      <c r="KY240" s="14"/>
      <c r="KZ240" s="14"/>
      <c r="LA240" s="14"/>
      <c r="LB240" s="14"/>
    </row>
    <row r="241" spans="7:314" s="9" customFormat="1">
      <c r="G241" s="16"/>
      <c r="H241" s="16"/>
      <c r="O241" s="46"/>
      <c r="P241" s="42"/>
      <c r="Q241" s="42"/>
      <c r="R241" s="50"/>
      <c r="S241" s="42"/>
      <c r="T241" s="42"/>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c r="DH241" s="14"/>
      <c r="DI241" s="14"/>
      <c r="DJ241" s="14"/>
      <c r="DK241" s="14"/>
      <c r="DL241" s="14"/>
      <c r="DM241" s="14"/>
      <c r="DN241" s="14"/>
      <c r="DO241" s="14"/>
      <c r="DP241" s="14"/>
      <c r="DQ241" s="14"/>
      <c r="DR241" s="14"/>
      <c r="DS241" s="14"/>
      <c r="DT241" s="14"/>
      <c r="DU241" s="14"/>
      <c r="DV241" s="14"/>
      <c r="DW241" s="14"/>
      <c r="DX241" s="14"/>
      <c r="DY241" s="14"/>
      <c r="DZ241" s="14"/>
      <c r="EA241" s="14"/>
      <c r="EB241" s="14"/>
      <c r="EC241" s="14"/>
      <c r="ED241" s="14"/>
      <c r="EE241" s="14"/>
      <c r="EF241" s="14"/>
      <c r="EG241" s="14"/>
      <c r="EH241" s="14"/>
      <c r="EI241" s="14"/>
      <c r="EJ241" s="14"/>
      <c r="EK241" s="14"/>
      <c r="EL241" s="14"/>
      <c r="EM241" s="14"/>
      <c r="EN241" s="14"/>
      <c r="EO241" s="14"/>
      <c r="EP241" s="14"/>
      <c r="EQ241" s="14"/>
      <c r="ER241" s="14"/>
      <c r="ES241" s="14"/>
      <c r="ET241" s="14"/>
      <c r="EU241" s="14"/>
      <c r="EV241" s="14"/>
      <c r="EW241" s="14"/>
      <c r="EX241" s="14"/>
      <c r="EY241" s="14"/>
      <c r="EZ241" s="14"/>
      <c r="FA241" s="14"/>
      <c r="FB241" s="14"/>
      <c r="FC241" s="14"/>
      <c r="FD241" s="14"/>
      <c r="FE241" s="14"/>
      <c r="FF241" s="14"/>
      <c r="FG241" s="14"/>
      <c r="FH241" s="14"/>
      <c r="FI241" s="14"/>
      <c r="FJ241" s="14"/>
      <c r="FK241" s="14"/>
      <c r="FL241" s="14"/>
      <c r="FM241" s="14"/>
      <c r="FN241" s="14"/>
      <c r="FO241" s="14"/>
      <c r="FP241" s="14"/>
      <c r="FQ241" s="14"/>
      <c r="FR241" s="14"/>
      <c r="FS241" s="14"/>
      <c r="FT241" s="14"/>
      <c r="FU241" s="14"/>
      <c r="FV241" s="14"/>
      <c r="FW241" s="14"/>
      <c r="FX241" s="14"/>
      <c r="FY241" s="14"/>
      <c r="FZ241" s="14"/>
      <c r="GA241" s="14"/>
      <c r="GB241" s="14"/>
      <c r="GC241" s="14"/>
      <c r="GD241" s="14"/>
      <c r="GE241" s="14"/>
      <c r="GF241" s="14"/>
      <c r="GG241" s="14"/>
      <c r="GH241" s="14"/>
      <c r="GI241" s="14"/>
      <c r="GJ241" s="14"/>
      <c r="GK241" s="14"/>
      <c r="GL241" s="14"/>
      <c r="GM241" s="14"/>
      <c r="GN241" s="14"/>
      <c r="GO241" s="14"/>
      <c r="GP241" s="14"/>
      <c r="GQ241" s="14"/>
      <c r="GR241" s="14"/>
      <c r="GS241" s="14"/>
      <c r="GT241" s="14"/>
      <c r="GU241" s="14"/>
      <c r="GV241" s="14"/>
      <c r="GW241" s="14"/>
      <c r="GX241" s="14"/>
      <c r="GY241" s="14"/>
      <c r="GZ241" s="14"/>
      <c r="HA241" s="14"/>
      <c r="HB241" s="14"/>
      <c r="HC241" s="14"/>
      <c r="HD241" s="14"/>
      <c r="HE241" s="14"/>
      <c r="HF241" s="14"/>
      <c r="HG241" s="14"/>
      <c r="HH241" s="14"/>
      <c r="HI241" s="14"/>
      <c r="HJ241" s="14"/>
      <c r="HK241" s="14"/>
      <c r="HL241" s="14"/>
      <c r="HM241" s="14"/>
      <c r="HN241" s="14"/>
      <c r="HO241" s="14"/>
      <c r="HP241" s="14"/>
      <c r="HQ241" s="14"/>
      <c r="HR241" s="14"/>
      <c r="HS241" s="14"/>
      <c r="HT241" s="14"/>
      <c r="HU241" s="14"/>
      <c r="HV241" s="14"/>
      <c r="HW241" s="14"/>
      <c r="HX241" s="14"/>
      <c r="HY241" s="14"/>
      <c r="HZ241" s="14"/>
      <c r="IA241" s="14"/>
      <c r="IB241" s="14"/>
      <c r="IC241" s="14"/>
      <c r="ID241" s="14"/>
      <c r="IE241" s="14"/>
      <c r="IF241" s="14"/>
      <c r="IG241" s="14"/>
      <c r="IH241" s="14"/>
      <c r="II241" s="14"/>
      <c r="IJ241" s="14"/>
      <c r="IK241" s="14"/>
      <c r="IL241" s="14"/>
      <c r="IM241" s="14"/>
      <c r="IN241" s="14"/>
      <c r="IO241" s="14"/>
      <c r="IP241" s="14"/>
      <c r="IQ241" s="14"/>
      <c r="IR241" s="14"/>
      <c r="IS241" s="14"/>
      <c r="IT241" s="14"/>
      <c r="IU241" s="14"/>
      <c r="IV241" s="14"/>
      <c r="IW241" s="14"/>
      <c r="IX241" s="14"/>
      <c r="IY241" s="14"/>
      <c r="IZ241" s="14"/>
      <c r="JA241" s="14"/>
      <c r="JB241" s="14"/>
      <c r="JC241" s="14"/>
      <c r="JD241" s="14"/>
      <c r="JE241" s="14"/>
      <c r="JF241" s="14"/>
      <c r="JG241" s="14"/>
      <c r="JH241" s="14"/>
      <c r="JI241" s="14"/>
      <c r="JJ241" s="14"/>
      <c r="JK241" s="14"/>
      <c r="JL241" s="14"/>
      <c r="JM241" s="14"/>
      <c r="JN241" s="14"/>
      <c r="JO241" s="14"/>
      <c r="JP241" s="14"/>
      <c r="JQ241" s="14"/>
      <c r="JR241" s="14"/>
      <c r="JS241" s="14"/>
      <c r="JT241" s="14"/>
      <c r="JU241" s="14"/>
      <c r="JV241" s="14"/>
      <c r="JW241" s="14"/>
      <c r="JX241" s="14"/>
      <c r="JY241" s="14"/>
      <c r="JZ241" s="14"/>
      <c r="KA241" s="14"/>
      <c r="KB241" s="14"/>
      <c r="KC241" s="14"/>
      <c r="KD241" s="14"/>
      <c r="KE241" s="14"/>
      <c r="KF241" s="14"/>
      <c r="KG241" s="14"/>
      <c r="KH241" s="14"/>
      <c r="KI241" s="14"/>
      <c r="KJ241" s="14"/>
      <c r="KK241" s="14"/>
      <c r="KL241" s="14"/>
      <c r="KM241" s="14"/>
      <c r="KN241" s="14"/>
      <c r="KO241" s="14"/>
      <c r="KP241" s="14"/>
      <c r="KQ241" s="14"/>
      <c r="KR241" s="14"/>
      <c r="KS241" s="14"/>
      <c r="KT241" s="14"/>
      <c r="KU241" s="14"/>
      <c r="KV241" s="14"/>
      <c r="KW241" s="14"/>
      <c r="KX241" s="14"/>
      <c r="KY241" s="14"/>
      <c r="KZ241" s="14"/>
      <c r="LA241" s="14"/>
      <c r="LB241" s="14"/>
    </row>
    <row r="242" spans="7:314" s="9" customFormat="1">
      <c r="G242" s="16"/>
      <c r="H242" s="16"/>
      <c r="O242" s="46"/>
      <c r="P242" s="42"/>
      <c r="Q242" s="42"/>
      <c r="R242" s="50"/>
      <c r="S242" s="42"/>
      <c r="T242" s="42"/>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c r="FR242" s="14"/>
      <c r="FS242" s="14"/>
      <c r="FT242" s="14"/>
      <c r="FU242" s="14"/>
      <c r="FV242" s="14"/>
      <c r="FW242" s="14"/>
      <c r="FX242" s="14"/>
      <c r="FY242" s="14"/>
      <c r="FZ242" s="14"/>
      <c r="GA242" s="14"/>
      <c r="GB242" s="14"/>
      <c r="GC242" s="14"/>
      <c r="GD242" s="14"/>
      <c r="GE242" s="14"/>
      <c r="GF242" s="14"/>
      <c r="GG242" s="14"/>
      <c r="GH242" s="14"/>
      <c r="GI242" s="14"/>
      <c r="GJ242" s="14"/>
      <c r="GK242" s="14"/>
      <c r="GL242" s="14"/>
      <c r="GM242" s="14"/>
      <c r="GN242" s="14"/>
      <c r="GO242" s="14"/>
      <c r="GP242" s="14"/>
      <c r="GQ242" s="14"/>
      <c r="GR242" s="14"/>
      <c r="GS242" s="14"/>
      <c r="GT242" s="14"/>
      <c r="GU242" s="14"/>
      <c r="GV242" s="14"/>
      <c r="GW242" s="14"/>
      <c r="GX242" s="14"/>
      <c r="GY242" s="14"/>
      <c r="GZ242" s="14"/>
      <c r="HA242" s="14"/>
      <c r="HB242" s="14"/>
      <c r="HC242" s="14"/>
      <c r="HD242" s="14"/>
      <c r="HE242" s="14"/>
      <c r="HF242" s="14"/>
      <c r="HG242" s="14"/>
      <c r="HH242" s="14"/>
      <c r="HI242" s="14"/>
      <c r="HJ242" s="14"/>
      <c r="HK242" s="14"/>
      <c r="HL242" s="14"/>
      <c r="HM242" s="14"/>
      <c r="HN242" s="14"/>
      <c r="HO242" s="14"/>
      <c r="HP242" s="14"/>
      <c r="HQ242" s="14"/>
      <c r="HR242" s="14"/>
      <c r="HS242" s="14"/>
      <c r="HT242" s="14"/>
      <c r="HU242" s="14"/>
      <c r="HV242" s="14"/>
      <c r="HW242" s="14"/>
      <c r="HX242" s="14"/>
      <c r="HY242" s="14"/>
      <c r="HZ242" s="14"/>
      <c r="IA242" s="14"/>
      <c r="IB242" s="14"/>
      <c r="IC242" s="14"/>
      <c r="ID242" s="14"/>
      <c r="IE242" s="14"/>
      <c r="IF242" s="14"/>
      <c r="IG242" s="14"/>
      <c r="IH242" s="14"/>
      <c r="II242" s="14"/>
      <c r="IJ242" s="14"/>
      <c r="IK242" s="14"/>
      <c r="IL242" s="14"/>
      <c r="IM242" s="14"/>
      <c r="IN242" s="14"/>
      <c r="IO242" s="14"/>
      <c r="IP242" s="14"/>
      <c r="IQ242" s="14"/>
      <c r="IR242" s="14"/>
      <c r="IS242" s="14"/>
      <c r="IT242" s="14"/>
      <c r="IU242" s="14"/>
      <c r="IV242" s="14"/>
      <c r="IW242" s="14"/>
      <c r="IX242" s="14"/>
      <c r="IY242" s="14"/>
      <c r="IZ242" s="14"/>
      <c r="JA242" s="14"/>
      <c r="JB242" s="14"/>
      <c r="JC242" s="14"/>
      <c r="JD242" s="14"/>
      <c r="JE242" s="14"/>
      <c r="JF242" s="14"/>
      <c r="JG242" s="14"/>
      <c r="JH242" s="14"/>
      <c r="JI242" s="14"/>
      <c r="JJ242" s="14"/>
      <c r="JK242" s="14"/>
      <c r="JL242" s="14"/>
      <c r="JM242" s="14"/>
      <c r="JN242" s="14"/>
      <c r="JO242" s="14"/>
      <c r="JP242" s="14"/>
      <c r="JQ242" s="14"/>
      <c r="JR242" s="14"/>
      <c r="JS242" s="14"/>
      <c r="JT242" s="14"/>
      <c r="JU242" s="14"/>
      <c r="JV242" s="14"/>
      <c r="JW242" s="14"/>
      <c r="JX242" s="14"/>
      <c r="JY242" s="14"/>
      <c r="JZ242" s="14"/>
      <c r="KA242" s="14"/>
      <c r="KB242" s="14"/>
      <c r="KC242" s="14"/>
      <c r="KD242" s="14"/>
      <c r="KE242" s="14"/>
      <c r="KF242" s="14"/>
      <c r="KG242" s="14"/>
      <c r="KH242" s="14"/>
      <c r="KI242" s="14"/>
      <c r="KJ242" s="14"/>
      <c r="KK242" s="14"/>
      <c r="KL242" s="14"/>
      <c r="KM242" s="14"/>
      <c r="KN242" s="14"/>
      <c r="KO242" s="14"/>
      <c r="KP242" s="14"/>
      <c r="KQ242" s="14"/>
      <c r="KR242" s="14"/>
      <c r="KS242" s="14"/>
      <c r="KT242" s="14"/>
      <c r="KU242" s="14"/>
      <c r="KV242" s="14"/>
      <c r="KW242" s="14"/>
      <c r="KX242" s="14"/>
      <c r="KY242" s="14"/>
      <c r="KZ242" s="14"/>
      <c r="LA242" s="14"/>
      <c r="LB242" s="14"/>
    </row>
    <row r="243" spans="7:314" s="9" customFormat="1">
      <c r="G243" s="16"/>
      <c r="H243" s="16"/>
      <c r="O243" s="46"/>
      <c r="P243" s="42"/>
      <c r="Q243" s="42"/>
      <c r="R243" s="50"/>
      <c r="S243" s="42"/>
      <c r="T243" s="42"/>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c r="FR243" s="14"/>
      <c r="FS243" s="14"/>
      <c r="FT243" s="14"/>
      <c r="FU243" s="14"/>
      <c r="FV243" s="14"/>
      <c r="FW243" s="14"/>
      <c r="FX243" s="14"/>
      <c r="FY243" s="14"/>
      <c r="FZ243" s="14"/>
      <c r="GA243" s="14"/>
      <c r="GB243" s="14"/>
      <c r="GC243" s="14"/>
      <c r="GD243" s="14"/>
      <c r="GE243" s="14"/>
      <c r="GF243" s="14"/>
      <c r="GG243" s="14"/>
      <c r="GH243" s="14"/>
      <c r="GI243" s="14"/>
      <c r="GJ243" s="14"/>
      <c r="GK243" s="14"/>
      <c r="GL243" s="14"/>
      <c r="GM243" s="14"/>
      <c r="GN243" s="14"/>
      <c r="GO243" s="14"/>
      <c r="GP243" s="14"/>
      <c r="GQ243" s="14"/>
      <c r="GR243" s="14"/>
      <c r="GS243" s="14"/>
      <c r="GT243" s="14"/>
      <c r="GU243" s="14"/>
      <c r="GV243" s="14"/>
      <c r="GW243" s="14"/>
      <c r="GX243" s="14"/>
      <c r="GY243" s="14"/>
      <c r="GZ243" s="14"/>
      <c r="HA243" s="14"/>
      <c r="HB243" s="14"/>
      <c r="HC243" s="14"/>
      <c r="HD243" s="14"/>
      <c r="HE243" s="14"/>
      <c r="HF243" s="14"/>
      <c r="HG243" s="14"/>
      <c r="HH243" s="14"/>
      <c r="HI243" s="14"/>
      <c r="HJ243" s="14"/>
      <c r="HK243" s="14"/>
      <c r="HL243" s="14"/>
      <c r="HM243" s="14"/>
      <c r="HN243" s="14"/>
      <c r="HO243" s="14"/>
      <c r="HP243" s="14"/>
      <c r="HQ243" s="14"/>
      <c r="HR243" s="14"/>
      <c r="HS243" s="14"/>
      <c r="HT243" s="14"/>
      <c r="HU243" s="14"/>
      <c r="HV243" s="14"/>
      <c r="HW243" s="14"/>
      <c r="HX243" s="14"/>
      <c r="HY243" s="14"/>
      <c r="HZ243" s="14"/>
      <c r="IA243" s="14"/>
      <c r="IB243" s="14"/>
      <c r="IC243" s="14"/>
      <c r="ID243" s="14"/>
      <c r="IE243" s="14"/>
      <c r="IF243" s="14"/>
      <c r="IG243" s="14"/>
      <c r="IH243" s="14"/>
      <c r="II243" s="14"/>
      <c r="IJ243" s="14"/>
      <c r="IK243" s="14"/>
      <c r="IL243" s="14"/>
      <c r="IM243" s="14"/>
      <c r="IN243" s="14"/>
      <c r="IO243" s="14"/>
      <c r="IP243" s="14"/>
      <c r="IQ243" s="14"/>
      <c r="IR243" s="14"/>
      <c r="IS243" s="14"/>
      <c r="IT243" s="14"/>
      <c r="IU243" s="14"/>
      <c r="IV243" s="14"/>
      <c r="IW243" s="14"/>
      <c r="IX243" s="14"/>
      <c r="IY243" s="14"/>
      <c r="IZ243" s="14"/>
      <c r="JA243" s="14"/>
      <c r="JB243" s="14"/>
      <c r="JC243" s="14"/>
      <c r="JD243" s="14"/>
      <c r="JE243" s="14"/>
      <c r="JF243" s="14"/>
      <c r="JG243" s="14"/>
      <c r="JH243" s="14"/>
      <c r="JI243" s="14"/>
      <c r="JJ243" s="14"/>
      <c r="JK243" s="14"/>
      <c r="JL243" s="14"/>
      <c r="JM243" s="14"/>
      <c r="JN243" s="14"/>
      <c r="JO243" s="14"/>
      <c r="JP243" s="14"/>
      <c r="JQ243" s="14"/>
      <c r="JR243" s="14"/>
      <c r="JS243" s="14"/>
      <c r="JT243" s="14"/>
      <c r="JU243" s="14"/>
      <c r="JV243" s="14"/>
      <c r="JW243" s="14"/>
      <c r="JX243" s="14"/>
      <c r="JY243" s="14"/>
      <c r="JZ243" s="14"/>
      <c r="KA243" s="14"/>
      <c r="KB243" s="14"/>
      <c r="KC243" s="14"/>
      <c r="KD243" s="14"/>
      <c r="KE243" s="14"/>
      <c r="KF243" s="14"/>
      <c r="KG243" s="14"/>
      <c r="KH243" s="14"/>
      <c r="KI243" s="14"/>
      <c r="KJ243" s="14"/>
      <c r="KK243" s="14"/>
      <c r="KL243" s="14"/>
      <c r="KM243" s="14"/>
      <c r="KN243" s="14"/>
      <c r="KO243" s="14"/>
      <c r="KP243" s="14"/>
      <c r="KQ243" s="14"/>
      <c r="KR243" s="14"/>
      <c r="KS243" s="14"/>
      <c r="KT243" s="14"/>
      <c r="KU243" s="14"/>
      <c r="KV243" s="14"/>
      <c r="KW243" s="14"/>
      <c r="KX243" s="14"/>
      <c r="KY243" s="14"/>
      <c r="KZ243" s="14"/>
      <c r="LA243" s="14"/>
      <c r="LB243" s="14"/>
    </row>
    <row r="244" spans="7:314" s="9" customFormat="1">
      <c r="G244" s="16"/>
      <c r="H244" s="16"/>
      <c r="O244" s="46"/>
      <c r="P244" s="42"/>
      <c r="Q244" s="42"/>
      <c r="R244" s="50"/>
      <c r="S244" s="42"/>
      <c r="T244" s="42"/>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c r="FR244" s="14"/>
      <c r="FS244" s="14"/>
      <c r="FT244" s="14"/>
      <c r="FU244" s="14"/>
      <c r="FV244" s="14"/>
      <c r="FW244" s="14"/>
      <c r="FX244" s="14"/>
      <c r="FY244" s="14"/>
      <c r="FZ244" s="14"/>
      <c r="GA244" s="14"/>
      <c r="GB244" s="14"/>
      <c r="GC244" s="14"/>
      <c r="GD244" s="14"/>
      <c r="GE244" s="14"/>
      <c r="GF244" s="14"/>
      <c r="GG244" s="14"/>
      <c r="GH244" s="14"/>
      <c r="GI244" s="14"/>
      <c r="GJ244" s="14"/>
      <c r="GK244" s="14"/>
      <c r="GL244" s="14"/>
      <c r="GM244" s="14"/>
      <c r="GN244" s="14"/>
      <c r="GO244" s="14"/>
      <c r="GP244" s="14"/>
      <c r="GQ244" s="14"/>
      <c r="GR244" s="14"/>
      <c r="GS244" s="14"/>
      <c r="GT244" s="14"/>
      <c r="GU244" s="14"/>
      <c r="GV244" s="14"/>
      <c r="GW244" s="14"/>
      <c r="GX244" s="14"/>
      <c r="GY244" s="14"/>
      <c r="GZ244" s="14"/>
      <c r="HA244" s="14"/>
      <c r="HB244" s="14"/>
      <c r="HC244" s="14"/>
      <c r="HD244" s="14"/>
      <c r="HE244" s="14"/>
      <c r="HF244" s="14"/>
      <c r="HG244" s="14"/>
      <c r="HH244" s="14"/>
      <c r="HI244" s="14"/>
      <c r="HJ244" s="14"/>
      <c r="HK244" s="14"/>
      <c r="HL244" s="14"/>
      <c r="HM244" s="14"/>
      <c r="HN244" s="14"/>
      <c r="HO244" s="14"/>
      <c r="HP244" s="14"/>
      <c r="HQ244" s="14"/>
      <c r="HR244" s="14"/>
      <c r="HS244" s="14"/>
      <c r="HT244" s="14"/>
      <c r="HU244" s="14"/>
      <c r="HV244" s="14"/>
      <c r="HW244" s="14"/>
      <c r="HX244" s="14"/>
      <c r="HY244" s="14"/>
      <c r="HZ244" s="14"/>
      <c r="IA244" s="14"/>
      <c r="IB244" s="14"/>
      <c r="IC244" s="14"/>
      <c r="ID244" s="14"/>
      <c r="IE244" s="14"/>
      <c r="IF244" s="14"/>
      <c r="IG244" s="14"/>
      <c r="IH244" s="14"/>
      <c r="II244" s="14"/>
      <c r="IJ244" s="14"/>
      <c r="IK244" s="14"/>
      <c r="IL244" s="14"/>
      <c r="IM244" s="14"/>
      <c r="IN244" s="14"/>
      <c r="IO244" s="14"/>
      <c r="IP244" s="14"/>
      <c r="IQ244" s="14"/>
      <c r="IR244" s="14"/>
      <c r="IS244" s="14"/>
      <c r="IT244" s="14"/>
      <c r="IU244" s="14"/>
      <c r="IV244" s="14"/>
      <c r="IW244" s="14"/>
      <c r="IX244" s="14"/>
      <c r="IY244" s="14"/>
      <c r="IZ244" s="14"/>
      <c r="JA244" s="14"/>
      <c r="JB244" s="14"/>
      <c r="JC244" s="14"/>
      <c r="JD244" s="14"/>
      <c r="JE244" s="14"/>
      <c r="JF244" s="14"/>
      <c r="JG244" s="14"/>
      <c r="JH244" s="14"/>
      <c r="JI244" s="14"/>
      <c r="JJ244" s="14"/>
      <c r="JK244" s="14"/>
      <c r="JL244" s="14"/>
      <c r="JM244" s="14"/>
      <c r="JN244" s="14"/>
      <c r="JO244" s="14"/>
      <c r="JP244" s="14"/>
      <c r="JQ244" s="14"/>
      <c r="JR244" s="14"/>
      <c r="JS244" s="14"/>
      <c r="JT244" s="14"/>
      <c r="JU244" s="14"/>
      <c r="JV244" s="14"/>
      <c r="JW244" s="14"/>
      <c r="JX244" s="14"/>
      <c r="JY244" s="14"/>
      <c r="JZ244" s="14"/>
      <c r="KA244" s="14"/>
      <c r="KB244" s="14"/>
      <c r="KC244" s="14"/>
      <c r="KD244" s="14"/>
      <c r="KE244" s="14"/>
      <c r="KF244" s="14"/>
      <c r="KG244" s="14"/>
      <c r="KH244" s="14"/>
      <c r="KI244" s="14"/>
      <c r="KJ244" s="14"/>
      <c r="KK244" s="14"/>
      <c r="KL244" s="14"/>
      <c r="KM244" s="14"/>
      <c r="KN244" s="14"/>
      <c r="KO244" s="14"/>
      <c r="KP244" s="14"/>
      <c r="KQ244" s="14"/>
      <c r="KR244" s="14"/>
      <c r="KS244" s="14"/>
      <c r="KT244" s="14"/>
      <c r="KU244" s="14"/>
      <c r="KV244" s="14"/>
      <c r="KW244" s="14"/>
      <c r="KX244" s="14"/>
      <c r="KY244" s="14"/>
      <c r="KZ244" s="14"/>
      <c r="LA244" s="14"/>
      <c r="LB244" s="14"/>
    </row>
    <row r="245" spans="7:314" s="9" customFormat="1">
      <c r="G245" s="16"/>
      <c r="H245" s="16"/>
      <c r="O245" s="46"/>
      <c r="P245" s="42"/>
      <c r="Q245" s="42"/>
      <c r="R245" s="50"/>
      <c r="S245" s="42"/>
      <c r="T245" s="42"/>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c r="FR245" s="14"/>
      <c r="FS245" s="14"/>
      <c r="FT245" s="14"/>
      <c r="FU245" s="14"/>
      <c r="FV245" s="14"/>
      <c r="FW245" s="14"/>
      <c r="FX245" s="14"/>
      <c r="FY245" s="14"/>
      <c r="FZ245" s="14"/>
      <c r="GA245" s="14"/>
      <c r="GB245" s="14"/>
      <c r="GC245" s="14"/>
      <c r="GD245" s="14"/>
      <c r="GE245" s="14"/>
      <c r="GF245" s="14"/>
      <c r="GG245" s="14"/>
      <c r="GH245" s="14"/>
      <c r="GI245" s="14"/>
      <c r="GJ245" s="14"/>
      <c r="GK245" s="14"/>
      <c r="GL245" s="14"/>
      <c r="GM245" s="14"/>
      <c r="GN245" s="14"/>
      <c r="GO245" s="14"/>
      <c r="GP245" s="14"/>
      <c r="GQ245" s="14"/>
      <c r="GR245" s="14"/>
      <c r="GS245" s="14"/>
      <c r="GT245" s="14"/>
      <c r="GU245" s="14"/>
      <c r="GV245" s="14"/>
      <c r="GW245" s="14"/>
      <c r="GX245" s="14"/>
      <c r="GY245" s="14"/>
      <c r="GZ245" s="14"/>
      <c r="HA245" s="14"/>
      <c r="HB245" s="14"/>
      <c r="HC245" s="14"/>
      <c r="HD245" s="14"/>
      <c r="HE245" s="14"/>
      <c r="HF245" s="14"/>
      <c r="HG245" s="14"/>
      <c r="HH245" s="14"/>
      <c r="HI245" s="14"/>
      <c r="HJ245" s="14"/>
      <c r="HK245" s="14"/>
      <c r="HL245" s="14"/>
      <c r="HM245" s="14"/>
      <c r="HN245" s="14"/>
      <c r="HO245" s="14"/>
      <c r="HP245" s="14"/>
      <c r="HQ245" s="14"/>
      <c r="HR245" s="14"/>
      <c r="HS245" s="14"/>
      <c r="HT245" s="14"/>
      <c r="HU245" s="14"/>
      <c r="HV245" s="14"/>
      <c r="HW245" s="14"/>
      <c r="HX245" s="14"/>
      <c r="HY245" s="14"/>
      <c r="HZ245" s="14"/>
      <c r="IA245" s="14"/>
      <c r="IB245" s="14"/>
      <c r="IC245" s="14"/>
      <c r="ID245" s="14"/>
      <c r="IE245" s="14"/>
      <c r="IF245" s="14"/>
      <c r="IG245" s="14"/>
      <c r="IH245" s="14"/>
      <c r="II245" s="14"/>
      <c r="IJ245" s="14"/>
      <c r="IK245" s="14"/>
      <c r="IL245" s="14"/>
      <c r="IM245" s="14"/>
      <c r="IN245" s="14"/>
      <c r="IO245" s="14"/>
      <c r="IP245" s="14"/>
      <c r="IQ245" s="14"/>
      <c r="IR245" s="14"/>
      <c r="IS245" s="14"/>
      <c r="IT245" s="14"/>
      <c r="IU245" s="14"/>
      <c r="IV245" s="14"/>
      <c r="IW245" s="14"/>
      <c r="IX245" s="14"/>
      <c r="IY245" s="14"/>
      <c r="IZ245" s="14"/>
      <c r="JA245" s="14"/>
      <c r="JB245" s="14"/>
      <c r="JC245" s="14"/>
      <c r="JD245" s="14"/>
      <c r="JE245" s="14"/>
      <c r="JF245" s="14"/>
      <c r="JG245" s="14"/>
      <c r="JH245" s="14"/>
      <c r="JI245" s="14"/>
      <c r="JJ245" s="14"/>
      <c r="JK245" s="14"/>
      <c r="JL245" s="14"/>
      <c r="JM245" s="14"/>
      <c r="JN245" s="14"/>
      <c r="JO245" s="14"/>
      <c r="JP245" s="14"/>
      <c r="JQ245" s="14"/>
      <c r="JR245" s="14"/>
      <c r="JS245" s="14"/>
      <c r="JT245" s="14"/>
      <c r="JU245" s="14"/>
      <c r="JV245" s="14"/>
      <c r="JW245" s="14"/>
      <c r="JX245" s="14"/>
      <c r="JY245" s="14"/>
      <c r="JZ245" s="14"/>
      <c r="KA245" s="14"/>
      <c r="KB245" s="14"/>
      <c r="KC245" s="14"/>
      <c r="KD245" s="14"/>
      <c r="KE245" s="14"/>
      <c r="KF245" s="14"/>
      <c r="KG245" s="14"/>
      <c r="KH245" s="14"/>
      <c r="KI245" s="14"/>
      <c r="KJ245" s="14"/>
      <c r="KK245" s="14"/>
      <c r="KL245" s="14"/>
      <c r="KM245" s="14"/>
      <c r="KN245" s="14"/>
      <c r="KO245" s="14"/>
      <c r="KP245" s="14"/>
      <c r="KQ245" s="14"/>
      <c r="KR245" s="14"/>
      <c r="KS245" s="14"/>
      <c r="KT245" s="14"/>
      <c r="KU245" s="14"/>
      <c r="KV245" s="14"/>
      <c r="KW245" s="14"/>
      <c r="KX245" s="14"/>
      <c r="KY245" s="14"/>
      <c r="KZ245" s="14"/>
      <c r="LA245" s="14"/>
      <c r="LB245" s="14"/>
    </row>
    <row r="246" spans="7:314" s="9" customFormat="1">
      <c r="G246" s="16"/>
      <c r="H246" s="16"/>
      <c r="O246" s="46"/>
      <c r="P246" s="42"/>
      <c r="Q246" s="42"/>
      <c r="R246" s="50"/>
      <c r="S246" s="42"/>
      <c r="T246" s="42"/>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c r="FR246" s="14"/>
      <c r="FS246" s="14"/>
      <c r="FT246" s="14"/>
      <c r="FU246" s="14"/>
      <c r="FV246" s="14"/>
      <c r="FW246" s="14"/>
      <c r="FX246" s="14"/>
      <c r="FY246" s="14"/>
      <c r="FZ246" s="14"/>
      <c r="GA246" s="14"/>
      <c r="GB246" s="14"/>
      <c r="GC246" s="14"/>
      <c r="GD246" s="14"/>
      <c r="GE246" s="14"/>
      <c r="GF246" s="14"/>
      <c r="GG246" s="14"/>
      <c r="GH246" s="14"/>
      <c r="GI246" s="14"/>
      <c r="GJ246" s="14"/>
      <c r="GK246" s="14"/>
      <c r="GL246" s="14"/>
      <c r="GM246" s="14"/>
      <c r="GN246" s="14"/>
      <c r="GO246" s="14"/>
      <c r="GP246" s="14"/>
      <c r="GQ246" s="14"/>
      <c r="GR246" s="14"/>
      <c r="GS246" s="14"/>
      <c r="GT246" s="14"/>
      <c r="GU246" s="14"/>
      <c r="GV246" s="14"/>
      <c r="GW246" s="14"/>
      <c r="GX246" s="14"/>
      <c r="GY246" s="14"/>
      <c r="GZ246" s="14"/>
      <c r="HA246" s="14"/>
      <c r="HB246" s="14"/>
      <c r="HC246" s="14"/>
      <c r="HD246" s="14"/>
      <c r="HE246" s="14"/>
      <c r="HF246" s="14"/>
      <c r="HG246" s="14"/>
      <c r="HH246" s="14"/>
      <c r="HI246" s="14"/>
      <c r="HJ246" s="14"/>
      <c r="HK246" s="14"/>
      <c r="HL246" s="14"/>
      <c r="HM246" s="14"/>
      <c r="HN246" s="14"/>
      <c r="HO246" s="14"/>
      <c r="HP246" s="14"/>
      <c r="HQ246" s="14"/>
      <c r="HR246" s="14"/>
      <c r="HS246" s="14"/>
      <c r="HT246" s="14"/>
      <c r="HU246" s="14"/>
      <c r="HV246" s="14"/>
      <c r="HW246" s="14"/>
      <c r="HX246" s="14"/>
      <c r="HY246" s="14"/>
      <c r="HZ246" s="14"/>
      <c r="IA246" s="14"/>
      <c r="IB246" s="14"/>
      <c r="IC246" s="14"/>
      <c r="ID246" s="14"/>
      <c r="IE246" s="14"/>
      <c r="IF246" s="14"/>
      <c r="IG246" s="14"/>
      <c r="IH246" s="14"/>
      <c r="II246" s="14"/>
      <c r="IJ246" s="14"/>
      <c r="IK246" s="14"/>
      <c r="IL246" s="14"/>
      <c r="IM246" s="14"/>
      <c r="IN246" s="14"/>
      <c r="IO246" s="14"/>
      <c r="IP246" s="14"/>
      <c r="IQ246" s="14"/>
      <c r="IR246" s="14"/>
      <c r="IS246" s="14"/>
      <c r="IT246" s="14"/>
      <c r="IU246" s="14"/>
      <c r="IV246" s="14"/>
      <c r="IW246" s="14"/>
      <c r="IX246" s="14"/>
      <c r="IY246" s="14"/>
      <c r="IZ246" s="14"/>
      <c r="JA246" s="14"/>
      <c r="JB246" s="14"/>
      <c r="JC246" s="14"/>
      <c r="JD246" s="14"/>
      <c r="JE246" s="14"/>
      <c r="JF246" s="14"/>
      <c r="JG246" s="14"/>
      <c r="JH246" s="14"/>
      <c r="JI246" s="14"/>
      <c r="JJ246" s="14"/>
      <c r="JK246" s="14"/>
      <c r="JL246" s="14"/>
      <c r="JM246" s="14"/>
      <c r="JN246" s="14"/>
      <c r="JO246" s="14"/>
      <c r="JP246" s="14"/>
      <c r="JQ246" s="14"/>
      <c r="JR246" s="14"/>
      <c r="JS246" s="14"/>
      <c r="JT246" s="14"/>
      <c r="JU246" s="14"/>
      <c r="JV246" s="14"/>
      <c r="JW246" s="14"/>
      <c r="JX246" s="14"/>
      <c r="JY246" s="14"/>
      <c r="JZ246" s="14"/>
      <c r="KA246" s="14"/>
      <c r="KB246" s="14"/>
      <c r="KC246" s="14"/>
      <c r="KD246" s="14"/>
      <c r="KE246" s="14"/>
      <c r="KF246" s="14"/>
      <c r="KG246" s="14"/>
      <c r="KH246" s="14"/>
      <c r="KI246" s="14"/>
      <c r="KJ246" s="14"/>
      <c r="KK246" s="14"/>
      <c r="KL246" s="14"/>
      <c r="KM246" s="14"/>
      <c r="KN246" s="14"/>
      <c r="KO246" s="14"/>
      <c r="KP246" s="14"/>
      <c r="KQ246" s="14"/>
      <c r="KR246" s="14"/>
      <c r="KS246" s="14"/>
      <c r="KT246" s="14"/>
      <c r="KU246" s="14"/>
      <c r="KV246" s="14"/>
      <c r="KW246" s="14"/>
      <c r="KX246" s="14"/>
      <c r="KY246" s="14"/>
      <c r="KZ246" s="14"/>
      <c r="LA246" s="14"/>
      <c r="LB246" s="14"/>
    </row>
    <row r="247" spans="7:314" s="9" customFormat="1">
      <c r="G247" s="16"/>
      <c r="H247" s="16"/>
      <c r="O247" s="46"/>
      <c r="P247" s="42"/>
      <c r="Q247" s="42"/>
      <c r="R247" s="50"/>
      <c r="S247" s="42"/>
      <c r="T247" s="42"/>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c r="FR247" s="14"/>
      <c r="FS247" s="14"/>
      <c r="FT247" s="14"/>
      <c r="FU247" s="14"/>
      <c r="FV247" s="14"/>
      <c r="FW247" s="14"/>
      <c r="FX247" s="14"/>
      <c r="FY247" s="14"/>
      <c r="FZ247" s="14"/>
      <c r="GA247" s="14"/>
      <c r="GB247" s="14"/>
      <c r="GC247" s="14"/>
      <c r="GD247" s="14"/>
      <c r="GE247" s="14"/>
      <c r="GF247" s="14"/>
      <c r="GG247" s="14"/>
      <c r="GH247" s="14"/>
      <c r="GI247" s="14"/>
      <c r="GJ247" s="14"/>
      <c r="GK247" s="14"/>
      <c r="GL247" s="14"/>
      <c r="GM247" s="14"/>
      <c r="GN247" s="14"/>
      <c r="GO247" s="14"/>
      <c r="GP247" s="14"/>
      <c r="GQ247" s="14"/>
      <c r="GR247" s="14"/>
      <c r="GS247" s="14"/>
      <c r="GT247" s="14"/>
      <c r="GU247" s="14"/>
      <c r="GV247" s="14"/>
      <c r="GW247" s="14"/>
      <c r="GX247" s="14"/>
      <c r="GY247" s="14"/>
      <c r="GZ247" s="14"/>
      <c r="HA247" s="14"/>
      <c r="HB247" s="14"/>
      <c r="HC247" s="14"/>
      <c r="HD247" s="14"/>
      <c r="HE247" s="14"/>
      <c r="HF247" s="14"/>
      <c r="HG247" s="14"/>
      <c r="HH247" s="14"/>
      <c r="HI247" s="14"/>
      <c r="HJ247" s="14"/>
      <c r="HK247" s="14"/>
      <c r="HL247" s="14"/>
      <c r="HM247" s="14"/>
      <c r="HN247" s="14"/>
      <c r="HO247" s="14"/>
      <c r="HP247" s="14"/>
      <c r="HQ247" s="14"/>
      <c r="HR247" s="14"/>
      <c r="HS247" s="14"/>
      <c r="HT247" s="14"/>
      <c r="HU247" s="14"/>
      <c r="HV247" s="14"/>
      <c r="HW247" s="14"/>
      <c r="HX247" s="14"/>
      <c r="HY247" s="14"/>
      <c r="HZ247" s="14"/>
      <c r="IA247" s="14"/>
      <c r="IB247" s="14"/>
      <c r="IC247" s="14"/>
      <c r="ID247" s="14"/>
      <c r="IE247" s="14"/>
      <c r="IF247" s="14"/>
      <c r="IG247" s="14"/>
      <c r="IH247" s="14"/>
      <c r="II247" s="14"/>
      <c r="IJ247" s="14"/>
      <c r="IK247" s="14"/>
      <c r="IL247" s="14"/>
      <c r="IM247" s="14"/>
      <c r="IN247" s="14"/>
      <c r="IO247" s="14"/>
      <c r="IP247" s="14"/>
      <c r="IQ247" s="14"/>
      <c r="IR247" s="14"/>
      <c r="IS247" s="14"/>
      <c r="IT247" s="14"/>
      <c r="IU247" s="14"/>
      <c r="IV247" s="14"/>
      <c r="IW247" s="14"/>
      <c r="IX247" s="14"/>
      <c r="IY247" s="14"/>
      <c r="IZ247" s="14"/>
      <c r="JA247" s="14"/>
      <c r="JB247" s="14"/>
      <c r="JC247" s="14"/>
      <c r="JD247" s="14"/>
      <c r="JE247" s="14"/>
      <c r="JF247" s="14"/>
      <c r="JG247" s="14"/>
      <c r="JH247" s="14"/>
      <c r="JI247" s="14"/>
      <c r="JJ247" s="14"/>
      <c r="JK247" s="14"/>
      <c r="JL247" s="14"/>
      <c r="JM247" s="14"/>
      <c r="JN247" s="14"/>
      <c r="JO247" s="14"/>
      <c r="JP247" s="14"/>
      <c r="JQ247" s="14"/>
      <c r="JR247" s="14"/>
      <c r="JS247" s="14"/>
      <c r="JT247" s="14"/>
      <c r="JU247" s="14"/>
      <c r="JV247" s="14"/>
      <c r="JW247" s="14"/>
      <c r="JX247" s="14"/>
      <c r="JY247" s="14"/>
      <c r="JZ247" s="14"/>
      <c r="KA247" s="14"/>
      <c r="KB247" s="14"/>
      <c r="KC247" s="14"/>
      <c r="KD247" s="14"/>
      <c r="KE247" s="14"/>
      <c r="KF247" s="14"/>
      <c r="KG247" s="14"/>
      <c r="KH247" s="14"/>
      <c r="KI247" s="14"/>
      <c r="KJ247" s="14"/>
      <c r="KK247" s="14"/>
      <c r="KL247" s="14"/>
      <c r="KM247" s="14"/>
      <c r="KN247" s="14"/>
      <c r="KO247" s="14"/>
      <c r="KP247" s="14"/>
      <c r="KQ247" s="14"/>
      <c r="KR247" s="14"/>
      <c r="KS247" s="14"/>
      <c r="KT247" s="14"/>
      <c r="KU247" s="14"/>
      <c r="KV247" s="14"/>
      <c r="KW247" s="14"/>
      <c r="KX247" s="14"/>
      <c r="KY247" s="14"/>
      <c r="KZ247" s="14"/>
      <c r="LA247" s="14"/>
      <c r="LB247" s="14"/>
    </row>
    <row r="248" spans="7:314" s="9" customFormat="1">
      <c r="G248" s="16"/>
      <c r="H248" s="16"/>
      <c r="O248" s="46"/>
      <c r="P248" s="42"/>
      <c r="Q248" s="42"/>
      <c r="R248" s="50"/>
      <c r="S248" s="42"/>
      <c r="T248" s="42"/>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c r="DZ248" s="14"/>
      <c r="EA248" s="14"/>
      <c r="EB248" s="14"/>
      <c r="EC248" s="14"/>
      <c r="ED248" s="14"/>
      <c r="EE248" s="14"/>
      <c r="EF248" s="14"/>
      <c r="EG248" s="14"/>
      <c r="EH248" s="14"/>
      <c r="EI248" s="14"/>
      <c r="EJ248" s="14"/>
      <c r="EK248" s="14"/>
      <c r="EL248" s="14"/>
      <c r="EM248" s="14"/>
      <c r="EN248" s="14"/>
      <c r="EO248" s="14"/>
      <c r="EP248" s="14"/>
      <c r="EQ248" s="14"/>
      <c r="ER248" s="14"/>
      <c r="ES248" s="14"/>
      <c r="ET248" s="14"/>
      <c r="EU248" s="14"/>
      <c r="EV248" s="14"/>
      <c r="EW248" s="14"/>
      <c r="EX248" s="14"/>
      <c r="EY248" s="14"/>
      <c r="EZ248" s="14"/>
      <c r="FA248" s="14"/>
      <c r="FB248" s="14"/>
      <c r="FC248" s="14"/>
      <c r="FD248" s="14"/>
      <c r="FE248" s="14"/>
      <c r="FF248" s="14"/>
      <c r="FG248" s="14"/>
      <c r="FH248" s="14"/>
      <c r="FI248" s="14"/>
      <c r="FJ248" s="14"/>
      <c r="FK248" s="14"/>
      <c r="FL248" s="14"/>
      <c r="FM248" s="14"/>
      <c r="FN248" s="14"/>
      <c r="FO248" s="14"/>
      <c r="FP248" s="14"/>
      <c r="FQ248" s="14"/>
      <c r="FR248" s="14"/>
      <c r="FS248" s="14"/>
      <c r="FT248" s="14"/>
      <c r="FU248" s="14"/>
      <c r="FV248" s="14"/>
      <c r="FW248" s="14"/>
      <c r="FX248" s="14"/>
      <c r="FY248" s="14"/>
      <c r="FZ248" s="14"/>
      <c r="GA248" s="14"/>
      <c r="GB248" s="14"/>
      <c r="GC248" s="14"/>
      <c r="GD248" s="14"/>
      <c r="GE248" s="14"/>
      <c r="GF248" s="14"/>
      <c r="GG248" s="14"/>
      <c r="GH248" s="14"/>
      <c r="GI248" s="14"/>
      <c r="GJ248" s="14"/>
      <c r="GK248" s="14"/>
      <c r="GL248" s="14"/>
      <c r="GM248" s="14"/>
      <c r="GN248" s="14"/>
      <c r="GO248" s="14"/>
      <c r="GP248" s="14"/>
      <c r="GQ248" s="14"/>
      <c r="GR248" s="14"/>
      <c r="GS248" s="14"/>
      <c r="GT248" s="14"/>
      <c r="GU248" s="14"/>
      <c r="GV248" s="14"/>
      <c r="GW248" s="14"/>
      <c r="GX248" s="14"/>
      <c r="GY248" s="14"/>
      <c r="GZ248" s="14"/>
      <c r="HA248" s="14"/>
      <c r="HB248" s="14"/>
      <c r="HC248" s="14"/>
      <c r="HD248" s="14"/>
      <c r="HE248" s="14"/>
      <c r="HF248" s="14"/>
      <c r="HG248" s="14"/>
      <c r="HH248" s="14"/>
      <c r="HI248" s="14"/>
      <c r="HJ248" s="14"/>
      <c r="HK248" s="14"/>
      <c r="HL248" s="14"/>
      <c r="HM248" s="14"/>
      <c r="HN248" s="14"/>
      <c r="HO248" s="14"/>
      <c r="HP248" s="14"/>
      <c r="HQ248" s="14"/>
      <c r="HR248" s="14"/>
      <c r="HS248" s="14"/>
      <c r="HT248" s="14"/>
      <c r="HU248" s="14"/>
      <c r="HV248" s="14"/>
      <c r="HW248" s="14"/>
      <c r="HX248" s="14"/>
      <c r="HY248" s="14"/>
      <c r="HZ248" s="14"/>
      <c r="IA248" s="14"/>
      <c r="IB248" s="14"/>
      <c r="IC248" s="14"/>
      <c r="ID248" s="14"/>
      <c r="IE248" s="14"/>
      <c r="IF248" s="14"/>
      <c r="IG248" s="14"/>
      <c r="IH248" s="14"/>
      <c r="II248" s="14"/>
      <c r="IJ248" s="14"/>
      <c r="IK248" s="14"/>
      <c r="IL248" s="14"/>
      <c r="IM248" s="14"/>
      <c r="IN248" s="14"/>
      <c r="IO248" s="14"/>
      <c r="IP248" s="14"/>
      <c r="IQ248" s="14"/>
      <c r="IR248" s="14"/>
      <c r="IS248" s="14"/>
      <c r="IT248" s="14"/>
      <c r="IU248" s="14"/>
      <c r="IV248" s="14"/>
      <c r="IW248" s="14"/>
      <c r="IX248" s="14"/>
      <c r="IY248" s="14"/>
      <c r="IZ248" s="14"/>
      <c r="JA248" s="14"/>
      <c r="JB248" s="14"/>
      <c r="JC248" s="14"/>
      <c r="JD248" s="14"/>
      <c r="JE248" s="14"/>
      <c r="JF248" s="14"/>
      <c r="JG248" s="14"/>
      <c r="JH248" s="14"/>
      <c r="JI248" s="14"/>
      <c r="JJ248" s="14"/>
      <c r="JK248" s="14"/>
      <c r="JL248" s="14"/>
      <c r="JM248" s="14"/>
      <c r="JN248" s="14"/>
      <c r="JO248" s="14"/>
      <c r="JP248" s="14"/>
      <c r="JQ248" s="14"/>
      <c r="JR248" s="14"/>
      <c r="JS248" s="14"/>
      <c r="JT248" s="14"/>
      <c r="JU248" s="14"/>
      <c r="JV248" s="14"/>
      <c r="JW248" s="14"/>
      <c r="JX248" s="14"/>
      <c r="JY248" s="14"/>
      <c r="JZ248" s="14"/>
      <c r="KA248" s="14"/>
      <c r="KB248" s="14"/>
      <c r="KC248" s="14"/>
      <c r="KD248" s="14"/>
      <c r="KE248" s="14"/>
      <c r="KF248" s="14"/>
      <c r="KG248" s="14"/>
      <c r="KH248" s="14"/>
      <c r="KI248" s="14"/>
      <c r="KJ248" s="14"/>
      <c r="KK248" s="14"/>
      <c r="KL248" s="14"/>
      <c r="KM248" s="14"/>
      <c r="KN248" s="14"/>
      <c r="KO248" s="14"/>
      <c r="KP248" s="14"/>
      <c r="KQ248" s="14"/>
      <c r="KR248" s="14"/>
      <c r="KS248" s="14"/>
      <c r="KT248" s="14"/>
      <c r="KU248" s="14"/>
      <c r="KV248" s="14"/>
      <c r="KW248" s="14"/>
      <c r="KX248" s="14"/>
      <c r="KY248" s="14"/>
      <c r="KZ248" s="14"/>
      <c r="LA248" s="14"/>
      <c r="LB248" s="14"/>
    </row>
    <row r="249" spans="7:314" s="9" customFormat="1">
      <c r="G249" s="16"/>
      <c r="H249" s="16"/>
      <c r="O249" s="46"/>
      <c r="P249" s="42"/>
      <c r="Q249" s="42"/>
      <c r="R249" s="50"/>
      <c r="S249" s="42"/>
      <c r="T249" s="42"/>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c r="DZ249" s="14"/>
      <c r="EA249" s="14"/>
      <c r="EB249" s="14"/>
      <c r="EC249" s="14"/>
      <c r="ED249" s="14"/>
      <c r="EE249" s="14"/>
      <c r="EF249" s="14"/>
      <c r="EG249" s="14"/>
      <c r="EH249" s="14"/>
      <c r="EI249" s="14"/>
      <c r="EJ249" s="14"/>
      <c r="EK249" s="14"/>
      <c r="EL249" s="14"/>
      <c r="EM249" s="14"/>
      <c r="EN249" s="14"/>
      <c r="EO249" s="14"/>
      <c r="EP249" s="14"/>
      <c r="EQ249" s="14"/>
      <c r="ER249" s="14"/>
      <c r="ES249" s="14"/>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c r="FR249" s="14"/>
      <c r="FS249" s="14"/>
      <c r="FT249" s="14"/>
      <c r="FU249" s="14"/>
      <c r="FV249" s="14"/>
      <c r="FW249" s="14"/>
      <c r="FX249" s="14"/>
      <c r="FY249" s="14"/>
      <c r="FZ249" s="14"/>
      <c r="GA249" s="14"/>
      <c r="GB249" s="14"/>
      <c r="GC249" s="14"/>
      <c r="GD249" s="14"/>
      <c r="GE249" s="14"/>
      <c r="GF249" s="14"/>
      <c r="GG249" s="14"/>
      <c r="GH249" s="14"/>
      <c r="GI249" s="14"/>
      <c r="GJ249" s="14"/>
      <c r="GK249" s="14"/>
      <c r="GL249" s="14"/>
      <c r="GM249" s="14"/>
      <c r="GN249" s="14"/>
      <c r="GO249" s="14"/>
      <c r="GP249" s="14"/>
      <c r="GQ249" s="14"/>
      <c r="GR249" s="14"/>
      <c r="GS249" s="14"/>
      <c r="GT249" s="14"/>
      <c r="GU249" s="14"/>
      <c r="GV249" s="14"/>
      <c r="GW249" s="14"/>
      <c r="GX249" s="14"/>
      <c r="GY249" s="14"/>
      <c r="GZ249" s="14"/>
      <c r="HA249" s="14"/>
      <c r="HB249" s="14"/>
      <c r="HC249" s="14"/>
      <c r="HD249" s="14"/>
      <c r="HE249" s="14"/>
      <c r="HF249" s="14"/>
      <c r="HG249" s="14"/>
      <c r="HH249" s="14"/>
      <c r="HI249" s="14"/>
      <c r="HJ249" s="14"/>
      <c r="HK249" s="14"/>
      <c r="HL249" s="14"/>
      <c r="HM249" s="14"/>
      <c r="HN249" s="14"/>
      <c r="HO249" s="14"/>
      <c r="HP249" s="14"/>
      <c r="HQ249" s="14"/>
      <c r="HR249" s="14"/>
      <c r="HS249" s="14"/>
      <c r="HT249" s="14"/>
      <c r="HU249" s="14"/>
      <c r="HV249" s="14"/>
      <c r="HW249" s="14"/>
      <c r="HX249" s="14"/>
      <c r="HY249" s="14"/>
      <c r="HZ249" s="14"/>
      <c r="IA249" s="14"/>
      <c r="IB249" s="14"/>
      <c r="IC249" s="14"/>
      <c r="ID249" s="14"/>
      <c r="IE249" s="14"/>
      <c r="IF249" s="14"/>
      <c r="IG249" s="14"/>
      <c r="IH249" s="14"/>
      <c r="II249" s="14"/>
      <c r="IJ249" s="14"/>
      <c r="IK249" s="14"/>
      <c r="IL249" s="14"/>
      <c r="IM249" s="14"/>
      <c r="IN249" s="14"/>
      <c r="IO249" s="14"/>
      <c r="IP249" s="14"/>
      <c r="IQ249" s="14"/>
      <c r="IR249" s="14"/>
      <c r="IS249" s="14"/>
      <c r="IT249" s="14"/>
      <c r="IU249" s="14"/>
      <c r="IV249" s="14"/>
      <c r="IW249" s="14"/>
      <c r="IX249" s="14"/>
      <c r="IY249" s="14"/>
      <c r="IZ249" s="14"/>
      <c r="JA249" s="14"/>
      <c r="JB249" s="14"/>
      <c r="JC249" s="14"/>
      <c r="JD249" s="14"/>
      <c r="JE249" s="14"/>
      <c r="JF249" s="14"/>
      <c r="JG249" s="14"/>
      <c r="JH249" s="14"/>
      <c r="JI249" s="14"/>
      <c r="JJ249" s="14"/>
      <c r="JK249" s="14"/>
      <c r="JL249" s="14"/>
      <c r="JM249" s="14"/>
      <c r="JN249" s="14"/>
      <c r="JO249" s="14"/>
      <c r="JP249" s="14"/>
      <c r="JQ249" s="14"/>
      <c r="JR249" s="14"/>
      <c r="JS249" s="14"/>
      <c r="JT249" s="14"/>
      <c r="JU249" s="14"/>
      <c r="JV249" s="14"/>
      <c r="JW249" s="14"/>
      <c r="JX249" s="14"/>
      <c r="JY249" s="14"/>
      <c r="JZ249" s="14"/>
      <c r="KA249" s="14"/>
      <c r="KB249" s="14"/>
      <c r="KC249" s="14"/>
      <c r="KD249" s="14"/>
      <c r="KE249" s="14"/>
      <c r="KF249" s="14"/>
      <c r="KG249" s="14"/>
      <c r="KH249" s="14"/>
      <c r="KI249" s="14"/>
      <c r="KJ249" s="14"/>
      <c r="KK249" s="14"/>
      <c r="KL249" s="14"/>
      <c r="KM249" s="14"/>
      <c r="KN249" s="14"/>
      <c r="KO249" s="14"/>
      <c r="KP249" s="14"/>
      <c r="KQ249" s="14"/>
      <c r="KR249" s="14"/>
      <c r="KS249" s="14"/>
      <c r="KT249" s="14"/>
      <c r="KU249" s="14"/>
      <c r="KV249" s="14"/>
      <c r="KW249" s="14"/>
      <c r="KX249" s="14"/>
      <c r="KY249" s="14"/>
      <c r="KZ249" s="14"/>
      <c r="LA249" s="14"/>
      <c r="LB249" s="14"/>
    </row>
    <row r="250" spans="7:314" s="9" customFormat="1">
      <c r="G250" s="16"/>
      <c r="H250" s="16"/>
      <c r="O250" s="46"/>
      <c r="P250" s="42"/>
      <c r="Q250" s="42"/>
      <c r="R250" s="50"/>
      <c r="S250" s="42"/>
      <c r="T250" s="42"/>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c r="DZ250" s="14"/>
      <c r="EA250" s="14"/>
      <c r="EB250" s="14"/>
      <c r="EC250" s="14"/>
      <c r="ED250" s="14"/>
      <c r="EE250" s="14"/>
      <c r="EF250" s="14"/>
      <c r="EG250" s="14"/>
      <c r="EH250" s="14"/>
      <c r="EI250" s="14"/>
      <c r="EJ250" s="14"/>
      <c r="EK250" s="14"/>
      <c r="EL250" s="14"/>
      <c r="EM250" s="14"/>
      <c r="EN250" s="14"/>
      <c r="EO250" s="14"/>
      <c r="EP250" s="14"/>
      <c r="EQ250" s="14"/>
      <c r="ER250" s="14"/>
      <c r="ES250" s="14"/>
      <c r="ET250" s="14"/>
      <c r="EU250" s="14"/>
      <c r="EV250" s="14"/>
      <c r="EW250" s="14"/>
      <c r="EX250" s="14"/>
      <c r="EY250" s="14"/>
      <c r="EZ250" s="14"/>
      <c r="FA250" s="14"/>
      <c r="FB250" s="14"/>
      <c r="FC250" s="14"/>
      <c r="FD250" s="14"/>
      <c r="FE250" s="14"/>
      <c r="FF250" s="14"/>
      <c r="FG250" s="14"/>
      <c r="FH250" s="14"/>
      <c r="FI250" s="14"/>
      <c r="FJ250" s="14"/>
      <c r="FK250" s="14"/>
      <c r="FL250" s="14"/>
      <c r="FM250" s="14"/>
      <c r="FN250" s="14"/>
      <c r="FO250" s="14"/>
      <c r="FP250" s="14"/>
      <c r="FQ250" s="14"/>
      <c r="FR250" s="14"/>
      <c r="FS250" s="14"/>
      <c r="FT250" s="14"/>
      <c r="FU250" s="14"/>
      <c r="FV250" s="14"/>
      <c r="FW250" s="14"/>
      <c r="FX250" s="14"/>
      <c r="FY250" s="14"/>
      <c r="FZ250" s="14"/>
      <c r="GA250" s="14"/>
      <c r="GB250" s="14"/>
      <c r="GC250" s="14"/>
      <c r="GD250" s="14"/>
      <c r="GE250" s="14"/>
      <c r="GF250" s="14"/>
      <c r="GG250" s="14"/>
      <c r="GH250" s="14"/>
      <c r="GI250" s="14"/>
      <c r="GJ250" s="14"/>
      <c r="GK250" s="14"/>
      <c r="GL250" s="14"/>
      <c r="GM250" s="14"/>
      <c r="GN250" s="14"/>
      <c r="GO250" s="14"/>
      <c r="GP250" s="14"/>
      <c r="GQ250" s="14"/>
      <c r="GR250" s="14"/>
      <c r="GS250" s="14"/>
      <c r="GT250" s="14"/>
      <c r="GU250" s="14"/>
      <c r="GV250" s="14"/>
      <c r="GW250" s="14"/>
      <c r="GX250" s="14"/>
      <c r="GY250" s="14"/>
      <c r="GZ250" s="14"/>
      <c r="HA250" s="14"/>
      <c r="HB250" s="14"/>
      <c r="HC250" s="14"/>
      <c r="HD250" s="14"/>
      <c r="HE250" s="14"/>
      <c r="HF250" s="14"/>
      <c r="HG250" s="14"/>
      <c r="HH250" s="14"/>
      <c r="HI250" s="14"/>
      <c r="HJ250" s="14"/>
      <c r="HK250" s="14"/>
      <c r="HL250" s="14"/>
      <c r="HM250" s="14"/>
      <c r="HN250" s="14"/>
      <c r="HO250" s="14"/>
      <c r="HP250" s="14"/>
      <c r="HQ250" s="14"/>
      <c r="HR250" s="14"/>
      <c r="HS250" s="14"/>
      <c r="HT250" s="14"/>
      <c r="HU250" s="14"/>
      <c r="HV250" s="14"/>
      <c r="HW250" s="14"/>
      <c r="HX250" s="14"/>
      <c r="HY250" s="14"/>
      <c r="HZ250" s="14"/>
      <c r="IA250" s="14"/>
      <c r="IB250" s="14"/>
      <c r="IC250" s="14"/>
      <c r="ID250" s="14"/>
      <c r="IE250" s="14"/>
      <c r="IF250" s="14"/>
      <c r="IG250" s="14"/>
      <c r="IH250" s="14"/>
      <c r="II250" s="14"/>
      <c r="IJ250" s="14"/>
      <c r="IK250" s="14"/>
      <c r="IL250" s="14"/>
      <c r="IM250" s="14"/>
      <c r="IN250" s="14"/>
      <c r="IO250" s="14"/>
      <c r="IP250" s="14"/>
      <c r="IQ250" s="14"/>
      <c r="IR250" s="14"/>
      <c r="IS250" s="14"/>
      <c r="IT250" s="14"/>
      <c r="IU250" s="14"/>
      <c r="IV250" s="14"/>
      <c r="IW250" s="14"/>
      <c r="IX250" s="14"/>
      <c r="IY250" s="14"/>
      <c r="IZ250" s="14"/>
      <c r="JA250" s="14"/>
      <c r="JB250" s="14"/>
      <c r="JC250" s="14"/>
      <c r="JD250" s="14"/>
      <c r="JE250" s="14"/>
      <c r="JF250" s="14"/>
      <c r="JG250" s="14"/>
      <c r="JH250" s="14"/>
      <c r="JI250" s="14"/>
      <c r="JJ250" s="14"/>
      <c r="JK250" s="14"/>
      <c r="JL250" s="14"/>
      <c r="JM250" s="14"/>
      <c r="JN250" s="14"/>
      <c r="JO250" s="14"/>
      <c r="JP250" s="14"/>
      <c r="JQ250" s="14"/>
      <c r="JR250" s="14"/>
      <c r="JS250" s="14"/>
      <c r="JT250" s="14"/>
      <c r="JU250" s="14"/>
      <c r="JV250" s="14"/>
      <c r="JW250" s="14"/>
      <c r="JX250" s="14"/>
      <c r="JY250" s="14"/>
      <c r="JZ250" s="14"/>
      <c r="KA250" s="14"/>
      <c r="KB250" s="14"/>
      <c r="KC250" s="14"/>
      <c r="KD250" s="14"/>
      <c r="KE250" s="14"/>
      <c r="KF250" s="14"/>
      <c r="KG250" s="14"/>
      <c r="KH250" s="14"/>
      <c r="KI250" s="14"/>
      <c r="KJ250" s="14"/>
      <c r="KK250" s="14"/>
      <c r="KL250" s="14"/>
      <c r="KM250" s="14"/>
      <c r="KN250" s="14"/>
      <c r="KO250" s="14"/>
      <c r="KP250" s="14"/>
      <c r="KQ250" s="14"/>
      <c r="KR250" s="14"/>
      <c r="KS250" s="14"/>
      <c r="KT250" s="14"/>
      <c r="KU250" s="14"/>
      <c r="KV250" s="14"/>
      <c r="KW250" s="14"/>
      <c r="KX250" s="14"/>
      <c r="KY250" s="14"/>
      <c r="KZ250" s="14"/>
      <c r="LA250" s="14"/>
      <c r="LB250" s="14"/>
    </row>
    <row r="251" spans="7:314" s="9" customFormat="1">
      <c r="G251" s="16"/>
      <c r="H251" s="16"/>
      <c r="O251" s="46"/>
      <c r="P251" s="42"/>
      <c r="Q251" s="42"/>
      <c r="R251" s="50"/>
      <c r="S251" s="42"/>
      <c r="T251" s="42"/>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c r="DH251" s="14"/>
      <c r="DI251" s="14"/>
      <c r="DJ251" s="14"/>
      <c r="DK251" s="14"/>
      <c r="DL251" s="14"/>
      <c r="DM251" s="14"/>
      <c r="DN251" s="14"/>
      <c r="DO251" s="14"/>
      <c r="DP251" s="14"/>
      <c r="DQ251" s="14"/>
      <c r="DR251" s="14"/>
      <c r="DS251" s="14"/>
      <c r="DT251" s="14"/>
      <c r="DU251" s="14"/>
      <c r="DV251" s="14"/>
      <c r="DW251" s="14"/>
      <c r="DX251" s="14"/>
      <c r="DY251" s="14"/>
      <c r="DZ251" s="14"/>
      <c r="EA251" s="14"/>
      <c r="EB251" s="14"/>
      <c r="EC251" s="14"/>
      <c r="ED251" s="14"/>
      <c r="EE251" s="14"/>
      <c r="EF251" s="14"/>
      <c r="EG251" s="14"/>
      <c r="EH251" s="14"/>
      <c r="EI251" s="14"/>
      <c r="EJ251" s="14"/>
      <c r="EK251" s="14"/>
      <c r="EL251" s="14"/>
      <c r="EM251" s="14"/>
      <c r="EN251" s="14"/>
      <c r="EO251" s="14"/>
      <c r="EP251" s="14"/>
      <c r="EQ251" s="14"/>
      <c r="ER251" s="14"/>
      <c r="ES251" s="14"/>
      <c r="ET251" s="14"/>
      <c r="EU251" s="14"/>
      <c r="EV251" s="14"/>
      <c r="EW251" s="14"/>
      <c r="EX251" s="14"/>
      <c r="EY251" s="14"/>
      <c r="EZ251" s="14"/>
      <c r="FA251" s="14"/>
      <c r="FB251" s="14"/>
      <c r="FC251" s="14"/>
      <c r="FD251" s="14"/>
      <c r="FE251" s="14"/>
      <c r="FF251" s="14"/>
      <c r="FG251" s="14"/>
      <c r="FH251" s="14"/>
      <c r="FI251" s="14"/>
      <c r="FJ251" s="14"/>
      <c r="FK251" s="14"/>
      <c r="FL251" s="14"/>
      <c r="FM251" s="14"/>
      <c r="FN251" s="14"/>
      <c r="FO251" s="14"/>
      <c r="FP251" s="14"/>
      <c r="FQ251" s="14"/>
      <c r="FR251" s="14"/>
      <c r="FS251" s="14"/>
      <c r="FT251" s="14"/>
      <c r="FU251" s="14"/>
      <c r="FV251" s="14"/>
      <c r="FW251" s="14"/>
      <c r="FX251" s="14"/>
      <c r="FY251" s="14"/>
      <c r="FZ251" s="14"/>
      <c r="GA251" s="14"/>
      <c r="GB251" s="14"/>
      <c r="GC251" s="14"/>
      <c r="GD251" s="14"/>
      <c r="GE251" s="14"/>
      <c r="GF251" s="14"/>
      <c r="GG251" s="14"/>
      <c r="GH251" s="14"/>
      <c r="GI251" s="14"/>
      <c r="GJ251" s="14"/>
      <c r="GK251" s="14"/>
      <c r="GL251" s="14"/>
      <c r="GM251" s="14"/>
      <c r="GN251" s="14"/>
      <c r="GO251" s="14"/>
      <c r="GP251" s="14"/>
      <c r="GQ251" s="14"/>
      <c r="GR251" s="14"/>
      <c r="GS251" s="14"/>
      <c r="GT251" s="14"/>
      <c r="GU251" s="14"/>
      <c r="GV251" s="14"/>
      <c r="GW251" s="14"/>
      <c r="GX251" s="14"/>
      <c r="GY251" s="14"/>
      <c r="GZ251" s="14"/>
      <c r="HA251" s="14"/>
      <c r="HB251" s="14"/>
      <c r="HC251" s="14"/>
      <c r="HD251" s="14"/>
      <c r="HE251" s="14"/>
      <c r="HF251" s="14"/>
      <c r="HG251" s="14"/>
      <c r="HH251" s="14"/>
      <c r="HI251" s="14"/>
      <c r="HJ251" s="14"/>
      <c r="HK251" s="14"/>
      <c r="HL251" s="14"/>
      <c r="HM251" s="14"/>
      <c r="HN251" s="14"/>
      <c r="HO251" s="14"/>
      <c r="HP251" s="14"/>
      <c r="HQ251" s="14"/>
      <c r="HR251" s="14"/>
      <c r="HS251" s="14"/>
      <c r="HT251" s="14"/>
      <c r="HU251" s="14"/>
      <c r="HV251" s="14"/>
      <c r="HW251" s="14"/>
      <c r="HX251" s="14"/>
      <c r="HY251" s="14"/>
      <c r="HZ251" s="14"/>
      <c r="IA251" s="14"/>
      <c r="IB251" s="14"/>
      <c r="IC251" s="14"/>
      <c r="ID251" s="14"/>
      <c r="IE251" s="14"/>
      <c r="IF251" s="14"/>
      <c r="IG251" s="14"/>
      <c r="IH251" s="14"/>
      <c r="II251" s="14"/>
      <c r="IJ251" s="14"/>
      <c r="IK251" s="14"/>
      <c r="IL251" s="14"/>
      <c r="IM251" s="14"/>
      <c r="IN251" s="14"/>
      <c r="IO251" s="14"/>
      <c r="IP251" s="14"/>
      <c r="IQ251" s="14"/>
      <c r="IR251" s="14"/>
      <c r="IS251" s="14"/>
      <c r="IT251" s="14"/>
      <c r="IU251" s="14"/>
      <c r="IV251" s="14"/>
      <c r="IW251" s="14"/>
      <c r="IX251" s="14"/>
      <c r="IY251" s="14"/>
      <c r="IZ251" s="14"/>
      <c r="JA251" s="14"/>
      <c r="JB251" s="14"/>
      <c r="JC251" s="14"/>
      <c r="JD251" s="14"/>
      <c r="JE251" s="14"/>
      <c r="JF251" s="14"/>
      <c r="JG251" s="14"/>
      <c r="JH251" s="14"/>
      <c r="JI251" s="14"/>
      <c r="JJ251" s="14"/>
      <c r="JK251" s="14"/>
      <c r="JL251" s="14"/>
      <c r="JM251" s="14"/>
      <c r="JN251" s="14"/>
      <c r="JO251" s="14"/>
      <c r="JP251" s="14"/>
      <c r="JQ251" s="14"/>
      <c r="JR251" s="14"/>
      <c r="JS251" s="14"/>
      <c r="JT251" s="14"/>
      <c r="JU251" s="14"/>
      <c r="JV251" s="14"/>
      <c r="JW251" s="14"/>
      <c r="JX251" s="14"/>
      <c r="JY251" s="14"/>
      <c r="JZ251" s="14"/>
      <c r="KA251" s="14"/>
      <c r="KB251" s="14"/>
      <c r="KC251" s="14"/>
      <c r="KD251" s="14"/>
      <c r="KE251" s="14"/>
      <c r="KF251" s="14"/>
      <c r="KG251" s="14"/>
      <c r="KH251" s="14"/>
      <c r="KI251" s="14"/>
      <c r="KJ251" s="14"/>
      <c r="KK251" s="14"/>
      <c r="KL251" s="14"/>
      <c r="KM251" s="14"/>
      <c r="KN251" s="14"/>
      <c r="KO251" s="14"/>
      <c r="KP251" s="14"/>
      <c r="KQ251" s="14"/>
      <c r="KR251" s="14"/>
      <c r="KS251" s="14"/>
      <c r="KT251" s="14"/>
      <c r="KU251" s="14"/>
      <c r="KV251" s="14"/>
      <c r="KW251" s="14"/>
      <c r="KX251" s="14"/>
      <c r="KY251" s="14"/>
      <c r="KZ251" s="14"/>
      <c r="LA251" s="14"/>
      <c r="LB251" s="14"/>
    </row>
    <row r="252" spans="7:314" s="9" customFormat="1">
      <c r="G252" s="16"/>
      <c r="H252" s="16"/>
      <c r="O252" s="46"/>
      <c r="P252" s="42"/>
      <c r="Q252" s="42"/>
      <c r="R252" s="50"/>
      <c r="S252" s="42"/>
      <c r="T252" s="42"/>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c r="FR252" s="14"/>
      <c r="FS252" s="14"/>
      <c r="FT252" s="14"/>
      <c r="FU252" s="14"/>
      <c r="FV252" s="14"/>
      <c r="FW252" s="14"/>
      <c r="FX252" s="14"/>
      <c r="FY252" s="14"/>
      <c r="FZ252" s="14"/>
      <c r="GA252" s="14"/>
      <c r="GB252" s="14"/>
      <c r="GC252" s="14"/>
      <c r="GD252" s="14"/>
      <c r="GE252" s="14"/>
      <c r="GF252" s="14"/>
      <c r="GG252" s="14"/>
      <c r="GH252" s="14"/>
      <c r="GI252" s="14"/>
      <c r="GJ252" s="14"/>
      <c r="GK252" s="14"/>
      <c r="GL252" s="14"/>
      <c r="GM252" s="14"/>
      <c r="GN252" s="14"/>
      <c r="GO252" s="14"/>
      <c r="GP252" s="14"/>
      <c r="GQ252" s="14"/>
      <c r="GR252" s="14"/>
      <c r="GS252" s="14"/>
      <c r="GT252" s="14"/>
      <c r="GU252" s="14"/>
      <c r="GV252" s="14"/>
      <c r="GW252" s="14"/>
      <c r="GX252" s="14"/>
      <c r="GY252" s="14"/>
      <c r="GZ252" s="14"/>
      <c r="HA252" s="14"/>
      <c r="HB252" s="14"/>
      <c r="HC252" s="14"/>
      <c r="HD252" s="14"/>
      <c r="HE252" s="14"/>
      <c r="HF252" s="14"/>
      <c r="HG252" s="14"/>
      <c r="HH252" s="14"/>
      <c r="HI252" s="14"/>
      <c r="HJ252" s="14"/>
      <c r="HK252" s="14"/>
      <c r="HL252" s="14"/>
      <c r="HM252" s="14"/>
      <c r="HN252" s="14"/>
      <c r="HO252" s="14"/>
      <c r="HP252" s="14"/>
      <c r="HQ252" s="14"/>
      <c r="HR252" s="14"/>
      <c r="HS252" s="14"/>
      <c r="HT252" s="14"/>
      <c r="HU252" s="14"/>
      <c r="HV252" s="14"/>
      <c r="HW252" s="14"/>
      <c r="HX252" s="14"/>
      <c r="HY252" s="14"/>
      <c r="HZ252" s="14"/>
      <c r="IA252" s="14"/>
      <c r="IB252" s="14"/>
      <c r="IC252" s="14"/>
      <c r="ID252" s="14"/>
      <c r="IE252" s="14"/>
      <c r="IF252" s="14"/>
      <c r="IG252" s="14"/>
      <c r="IH252" s="14"/>
      <c r="II252" s="14"/>
      <c r="IJ252" s="14"/>
      <c r="IK252" s="14"/>
      <c r="IL252" s="14"/>
      <c r="IM252" s="14"/>
      <c r="IN252" s="14"/>
      <c r="IO252" s="14"/>
      <c r="IP252" s="14"/>
      <c r="IQ252" s="14"/>
      <c r="IR252" s="14"/>
      <c r="IS252" s="14"/>
      <c r="IT252" s="14"/>
      <c r="IU252" s="14"/>
      <c r="IV252" s="14"/>
      <c r="IW252" s="14"/>
      <c r="IX252" s="14"/>
      <c r="IY252" s="14"/>
      <c r="IZ252" s="14"/>
      <c r="JA252" s="14"/>
      <c r="JB252" s="14"/>
      <c r="JC252" s="14"/>
      <c r="JD252" s="14"/>
      <c r="JE252" s="14"/>
      <c r="JF252" s="14"/>
      <c r="JG252" s="14"/>
      <c r="JH252" s="14"/>
      <c r="JI252" s="14"/>
      <c r="JJ252" s="14"/>
      <c r="JK252" s="14"/>
      <c r="JL252" s="14"/>
      <c r="JM252" s="14"/>
      <c r="JN252" s="14"/>
      <c r="JO252" s="14"/>
      <c r="JP252" s="14"/>
      <c r="JQ252" s="14"/>
      <c r="JR252" s="14"/>
      <c r="JS252" s="14"/>
      <c r="JT252" s="14"/>
      <c r="JU252" s="14"/>
      <c r="JV252" s="14"/>
      <c r="JW252" s="14"/>
      <c r="JX252" s="14"/>
      <c r="JY252" s="14"/>
      <c r="JZ252" s="14"/>
      <c r="KA252" s="14"/>
      <c r="KB252" s="14"/>
      <c r="KC252" s="14"/>
      <c r="KD252" s="14"/>
      <c r="KE252" s="14"/>
      <c r="KF252" s="14"/>
      <c r="KG252" s="14"/>
      <c r="KH252" s="14"/>
      <c r="KI252" s="14"/>
      <c r="KJ252" s="14"/>
      <c r="KK252" s="14"/>
      <c r="KL252" s="14"/>
      <c r="KM252" s="14"/>
      <c r="KN252" s="14"/>
      <c r="KO252" s="14"/>
      <c r="KP252" s="14"/>
      <c r="KQ252" s="14"/>
      <c r="KR252" s="14"/>
      <c r="KS252" s="14"/>
      <c r="KT252" s="14"/>
      <c r="KU252" s="14"/>
      <c r="KV252" s="14"/>
      <c r="KW252" s="14"/>
      <c r="KX252" s="14"/>
      <c r="KY252" s="14"/>
      <c r="KZ252" s="14"/>
      <c r="LA252" s="14"/>
      <c r="LB252" s="14"/>
    </row>
    <row r="253" spans="7:314" s="9" customFormat="1">
      <c r="G253" s="16"/>
      <c r="H253" s="16"/>
      <c r="O253" s="46"/>
      <c r="P253" s="42"/>
      <c r="Q253" s="42"/>
      <c r="R253" s="50"/>
      <c r="S253" s="42"/>
      <c r="T253" s="42"/>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c r="FR253" s="14"/>
      <c r="FS253" s="14"/>
      <c r="FT253" s="14"/>
      <c r="FU253" s="14"/>
      <c r="FV253" s="14"/>
      <c r="FW253" s="14"/>
      <c r="FX253" s="14"/>
      <c r="FY253" s="14"/>
      <c r="FZ253" s="14"/>
      <c r="GA253" s="14"/>
      <c r="GB253" s="14"/>
      <c r="GC253" s="14"/>
      <c r="GD253" s="14"/>
      <c r="GE253" s="14"/>
      <c r="GF253" s="14"/>
      <c r="GG253" s="14"/>
      <c r="GH253" s="14"/>
      <c r="GI253" s="14"/>
      <c r="GJ253" s="14"/>
      <c r="GK253" s="14"/>
      <c r="GL253" s="14"/>
      <c r="GM253" s="14"/>
      <c r="GN253" s="14"/>
      <c r="GO253" s="14"/>
      <c r="GP253" s="14"/>
      <c r="GQ253" s="14"/>
      <c r="GR253" s="14"/>
      <c r="GS253" s="14"/>
      <c r="GT253" s="14"/>
      <c r="GU253" s="14"/>
      <c r="GV253" s="14"/>
      <c r="GW253" s="14"/>
      <c r="GX253" s="14"/>
      <c r="GY253" s="14"/>
      <c r="GZ253" s="14"/>
      <c r="HA253" s="14"/>
      <c r="HB253" s="14"/>
      <c r="HC253" s="14"/>
      <c r="HD253" s="14"/>
      <c r="HE253" s="14"/>
      <c r="HF253" s="14"/>
      <c r="HG253" s="14"/>
      <c r="HH253" s="14"/>
      <c r="HI253" s="14"/>
      <c r="HJ253" s="14"/>
      <c r="HK253" s="14"/>
      <c r="HL253" s="14"/>
      <c r="HM253" s="14"/>
      <c r="HN253" s="14"/>
      <c r="HO253" s="14"/>
      <c r="HP253" s="14"/>
      <c r="HQ253" s="14"/>
      <c r="HR253" s="14"/>
      <c r="HS253" s="14"/>
      <c r="HT253" s="14"/>
      <c r="HU253" s="14"/>
      <c r="HV253" s="14"/>
      <c r="HW253" s="14"/>
      <c r="HX253" s="14"/>
      <c r="HY253" s="14"/>
      <c r="HZ253" s="14"/>
      <c r="IA253" s="14"/>
      <c r="IB253" s="14"/>
      <c r="IC253" s="14"/>
      <c r="ID253" s="14"/>
      <c r="IE253" s="14"/>
      <c r="IF253" s="14"/>
      <c r="IG253" s="14"/>
      <c r="IH253" s="14"/>
      <c r="II253" s="14"/>
      <c r="IJ253" s="14"/>
      <c r="IK253" s="14"/>
      <c r="IL253" s="14"/>
      <c r="IM253" s="14"/>
      <c r="IN253" s="14"/>
      <c r="IO253" s="14"/>
      <c r="IP253" s="14"/>
      <c r="IQ253" s="14"/>
      <c r="IR253" s="14"/>
      <c r="IS253" s="14"/>
      <c r="IT253" s="14"/>
      <c r="IU253" s="14"/>
      <c r="IV253" s="14"/>
      <c r="IW253" s="14"/>
      <c r="IX253" s="14"/>
      <c r="IY253" s="14"/>
      <c r="IZ253" s="14"/>
      <c r="JA253" s="14"/>
      <c r="JB253" s="14"/>
      <c r="JC253" s="14"/>
      <c r="JD253" s="14"/>
      <c r="JE253" s="14"/>
      <c r="JF253" s="14"/>
      <c r="JG253" s="14"/>
      <c r="JH253" s="14"/>
      <c r="JI253" s="14"/>
      <c r="JJ253" s="14"/>
      <c r="JK253" s="14"/>
      <c r="JL253" s="14"/>
      <c r="JM253" s="14"/>
      <c r="JN253" s="14"/>
      <c r="JO253" s="14"/>
      <c r="JP253" s="14"/>
      <c r="JQ253" s="14"/>
      <c r="JR253" s="14"/>
      <c r="JS253" s="14"/>
      <c r="JT253" s="14"/>
      <c r="JU253" s="14"/>
      <c r="JV253" s="14"/>
      <c r="JW253" s="14"/>
      <c r="JX253" s="14"/>
      <c r="JY253" s="14"/>
      <c r="JZ253" s="14"/>
      <c r="KA253" s="14"/>
      <c r="KB253" s="14"/>
      <c r="KC253" s="14"/>
      <c r="KD253" s="14"/>
      <c r="KE253" s="14"/>
      <c r="KF253" s="14"/>
      <c r="KG253" s="14"/>
      <c r="KH253" s="14"/>
      <c r="KI253" s="14"/>
      <c r="KJ253" s="14"/>
      <c r="KK253" s="14"/>
      <c r="KL253" s="14"/>
      <c r="KM253" s="14"/>
      <c r="KN253" s="14"/>
      <c r="KO253" s="14"/>
      <c r="KP253" s="14"/>
      <c r="KQ253" s="14"/>
      <c r="KR253" s="14"/>
      <c r="KS253" s="14"/>
      <c r="KT253" s="14"/>
      <c r="KU253" s="14"/>
      <c r="KV253" s="14"/>
      <c r="KW253" s="14"/>
      <c r="KX253" s="14"/>
      <c r="KY253" s="14"/>
      <c r="KZ253" s="14"/>
      <c r="LA253" s="14"/>
      <c r="LB253" s="14"/>
    </row>
    <row r="254" spans="7:314" s="9" customFormat="1">
      <c r="G254" s="16"/>
      <c r="H254" s="16"/>
      <c r="O254" s="46"/>
      <c r="P254" s="42"/>
      <c r="Q254" s="42"/>
      <c r="R254" s="50"/>
      <c r="S254" s="42"/>
      <c r="T254" s="42"/>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c r="FR254" s="14"/>
      <c r="FS254" s="14"/>
      <c r="FT254" s="14"/>
      <c r="FU254" s="14"/>
      <c r="FV254" s="14"/>
      <c r="FW254" s="14"/>
      <c r="FX254" s="14"/>
      <c r="FY254" s="14"/>
      <c r="FZ254" s="14"/>
      <c r="GA254" s="14"/>
      <c r="GB254" s="14"/>
      <c r="GC254" s="14"/>
      <c r="GD254" s="14"/>
      <c r="GE254" s="14"/>
      <c r="GF254" s="14"/>
      <c r="GG254" s="14"/>
      <c r="GH254" s="14"/>
      <c r="GI254" s="14"/>
      <c r="GJ254" s="14"/>
      <c r="GK254" s="14"/>
      <c r="GL254" s="14"/>
      <c r="GM254" s="14"/>
      <c r="GN254" s="14"/>
      <c r="GO254" s="14"/>
      <c r="GP254" s="14"/>
      <c r="GQ254" s="14"/>
      <c r="GR254" s="14"/>
      <c r="GS254" s="14"/>
      <c r="GT254" s="14"/>
      <c r="GU254" s="14"/>
      <c r="GV254" s="14"/>
      <c r="GW254" s="14"/>
      <c r="GX254" s="14"/>
      <c r="GY254" s="14"/>
      <c r="GZ254" s="14"/>
      <c r="HA254" s="14"/>
      <c r="HB254" s="14"/>
      <c r="HC254" s="14"/>
      <c r="HD254" s="14"/>
      <c r="HE254" s="14"/>
      <c r="HF254" s="14"/>
      <c r="HG254" s="14"/>
      <c r="HH254" s="14"/>
      <c r="HI254" s="14"/>
      <c r="HJ254" s="14"/>
      <c r="HK254" s="14"/>
      <c r="HL254" s="14"/>
      <c r="HM254" s="14"/>
      <c r="HN254" s="14"/>
      <c r="HO254" s="14"/>
      <c r="HP254" s="14"/>
      <c r="HQ254" s="14"/>
      <c r="HR254" s="14"/>
      <c r="HS254" s="14"/>
      <c r="HT254" s="14"/>
      <c r="HU254" s="14"/>
      <c r="HV254" s="14"/>
      <c r="HW254" s="14"/>
      <c r="HX254" s="14"/>
      <c r="HY254" s="14"/>
      <c r="HZ254" s="14"/>
      <c r="IA254" s="14"/>
      <c r="IB254" s="14"/>
      <c r="IC254" s="14"/>
      <c r="ID254" s="14"/>
      <c r="IE254" s="14"/>
      <c r="IF254" s="14"/>
      <c r="IG254" s="14"/>
      <c r="IH254" s="14"/>
      <c r="II254" s="14"/>
      <c r="IJ254" s="14"/>
      <c r="IK254" s="14"/>
      <c r="IL254" s="14"/>
      <c r="IM254" s="14"/>
      <c r="IN254" s="14"/>
      <c r="IO254" s="14"/>
      <c r="IP254" s="14"/>
      <c r="IQ254" s="14"/>
      <c r="IR254" s="14"/>
      <c r="IS254" s="14"/>
      <c r="IT254" s="14"/>
      <c r="IU254" s="14"/>
      <c r="IV254" s="14"/>
      <c r="IW254" s="14"/>
      <c r="IX254" s="14"/>
      <c r="IY254" s="14"/>
      <c r="IZ254" s="14"/>
      <c r="JA254" s="14"/>
      <c r="JB254" s="14"/>
      <c r="JC254" s="14"/>
      <c r="JD254" s="14"/>
      <c r="JE254" s="14"/>
      <c r="JF254" s="14"/>
      <c r="JG254" s="14"/>
      <c r="JH254" s="14"/>
      <c r="JI254" s="14"/>
      <c r="JJ254" s="14"/>
      <c r="JK254" s="14"/>
      <c r="JL254" s="14"/>
      <c r="JM254" s="14"/>
      <c r="JN254" s="14"/>
      <c r="JO254" s="14"/>
      <c r="JP254" s="14"/>
      <c r="JQ254" s="14"/>
      <c r="JR254" s="14"/>
      <c r="JS254" s="14"/>
      <c r="JT254" s="14"/>
      <c r="JU254" s="14"/>
      <c r="JV254" s="14"/>
      <c r="JW254" s="14"/>
      <c r="JX254" s="14"/>
      <c r="JY254" s="14"/>
      <c r="JZ254" s="14"/>
      <c r="KA254" s="14"/>
      <c r="KB254" s="14"/>
      <c r="KC254" s="14"/>
      <c r="KD254" s="14"/>
      <c r="KE254" s="14"/>
      <c r="KF254" s="14"/>
      <c r="KG254" s="14"/>
      <c r="KH254" s="14"/>
      <c r="KI254" s="14"/>
      <c r="KJ254" s="14"/>
      <c r="KK254" s="14"/>
      <c r="KL254" s="14"/>
      <c r="KM254" s="14"/>
      <c r="KN254" s="14"/>
      <c r="KO254" s="14"/>
      <c r="KP254" s="14"/>
      <c r="KQ254" s="14"/>
      <c r="KR254" s="14"/>
      <c r="KS254" s="14"/>
      <c r="KT254" s="14"/>
      <c r="KU254" s="14"/>
      <c r="KV254" s="14"/>
      <c r="KW254" s="14"/>
      <c r="KX254" s="14"/>
      <c r="KY254" s="14"/>
      <c r="KZ254" s="14"/>
      <c r="LA254" s="14"/>
      <c r="LB254" s="14"/>
    </row>
    <row r="255" spans="7:314" s="9" customFormat="1">
      <c r="G255" s="16"/>
      <c r="H255" s="16"/>
      <c r="O255" s="46"/>
      <c r="P255" s="42"/>
      <c r="Q255" s="42"/>
      <c r="R255" s="50"/>
      <c r="S255" s="42"/>
      <c r="T255" s="42"/>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c r="FR255" s="14"/>
      <c r="FS255" s="14"/>
      <c r="FT255" s="14"/>
      <c r="FU255" s="14"/>
      <c r="FV255" s="14"/>
      <c r="FW255" s="14"/>
      <c r="FX255" s="14"/>
      <c r="FY255" s="14"/>
      <c r="FZ255" s="14"/>
      <c r="GA255" s="14"/>
      <c r="GB255" s="14"/>
      <c r="GC255" s="14"/>
      <c r="GD255" s="14"/>
      <c r="GE255" s="14"/>
      <c r="GF255" s="14"/>
      <c r="GG255" s="14"/>
      <c r="GH255" s="14"/>
      <c r="GI255" s="14"/>
      <c r="GJ255" s="14"/>
      <c r="GK255" s="14"/>
      <c r="GL255" s="14"/>
      <c r="GM255" s="14"/>
      <c r="GN255" s="14"/>
      <c r="GO255" s="14"/>
      <c r="GP255" s="14"/>
      <c r="GQ255" s="14"/>
      <c r="GR255" s="14"/>
      <c r="GS255" s="14"/>
      <c r="GT255" s="14"/>
      <c r="GU255" s="14"/>
      <c r="GV255" s="14"/>
      <c r="GW255" s="14"/>
      <c r="GX255" s="14"/>
      <c r="GY255" s="14"/>
      <c r="GZ255" s="14"/>
      <c r="HA255" s="14"/>
      <c r="HB255" s="14"/>
      <c r="HC255" s="14"/>
      <c r="HD255" s="14"/>
      <c r="HE255" s="14"/>
      <c r="HF255" s="14"/>
      <c r="HG255" s="14"/>
      <c r="HH255" s="14"/>
      <c r="HI255" s="14"/>
      <c r="HJ255" s="14"/>
      <c r="HK255" s="14"/>
      <c r="HL255" s="14"/>
      <c r="HM255" s="14"/>
      <c r="HN255" s="14"/>
      <c r="HO255" s="14"/>
      <c r="HP255" s="14"/>
      <c r="HQ255" s="14"/>
      <c r="HR255" s="14"/>
      <c r="HS255" s="14"/>
      <c r="HT255" s="14"/>
      <c r="HU255" s="14"/>
      <c r="HV255" s="14"/>
      <c r="HW255" s="14"/>
      <c r="HX255" s="14"/>
      <c r="HY255" s="14"/>
      <c r="HZ255" s="14"/>
      <c r="IA255" s="14"/>
      <c r="IB255" s="14"/>
      <c r="IC255" s="14"/>
      <c r="ID255" s="14"/>
      <c r="IE255" s="14"/>
      <c r="IF255" s="14"/>
      <c r="IG255" s="14"/>
      <c r="IH255" s="14"/>
      <c r="II255" s="14"/>
      <c r="IJ255" s="14"/>
      <c r="IK255" s="14"/>
      <c r="IL255" s="14"/>
      <c r="IM255" s="14"/>
      <c r="IN255" s="14"/>
      <c r="IO255" s="14"/>
      <c r="IP255" s="14"/>
      <c r="IQ255" s="14"/>
      <c r="IR255" s="14"/>
      <c r="IS255" s="14"/>
      <c r="IT255" s="14"/>
      <c r="IU255" s="14"/>
      <c r="IV255" s="14"/>
      <c r="IW255" s="14"/>
      <c r="IX255" s="14"/>
      <c r="IY255" s="14"/>
      <c r="IZ255" s="14"/>
      <c r="JA255" s="14"/>
      <c r="JB255" s="14"/>
      <c r="JC255" s="14"/>
      <c r="JD255" s="14"/>
      <c r="JE255" s="14"/>
      <c r="JF255" s="14"/>
      <c r="JG255" s="14"/>
      <c r="JH255" s="14"/>
      <c r="JI255" s="14"/>
      <c r="JJ255" s="14"/>
      <c r="JK255" s="14"/>
      <c r="JL255" s="14"/>
      <c r="JM255" s="14"/>
      <c r="JN255" s="14"/>
      <c r="JO255" s="14"/>
      <c r="JP255" s="14"/>
      <c r="JQ255" s="14"/>
      <c r="JR255" s="14"/>
      <c r="JS255" s="14"/>
      <c r="JT255" s="14"/>
      <c r="JU255" s="14"/>
      <c r="JV255" s="14"/>
      <c r="JW255" s="14"/>
      <c r="JX255" s="14"/>
      <c r="JY255" s="14"/>
      <c r="JZ255" s="14"/>
      <c r="KA255" s="14"/>
      <c r="KB255" s="14"/>
      <c r="KC255" s="14"/>
      <c r="KD255" s="14"/>
      <c r="KE255" s="14"/>
      <c r="KF255" s="14"/>
      <c r="KG255" s="14"/>
      <c r="KH255" s="14"/>
      <c r="KI255" s="14"/>
      <c r="KJ255" s="14"/>
      <c r="KK255" s="14"/>
      <c r="KL255" s="14"/>
      <c r="KM255" s="14"/>
      <c r="KN255" s="14"/>
      <c r="KO255" s="14"/>
      <c r="KP255" s="14"/>
      <c r="KQ255" s="14"/>
      <c r="KR255" s="14"/>
      <c r="KS255" s="14"/>
      <c r="KT255" s="14"/>
      <c r="KU255" s="14"/>
      <c r="KV255" s="14"/>
      <c r="KW255" s="14"/>
      <c r="KX255" s="14"/>
      <c r="KY255" s="14"/>
      <c r="KZ255" s="14"/>
      <c r="LA255" s="14"/>
      <c r="LB255" s="14"/>
    </row>
    <row r="256" spans="7:314" s="9" customFormat="1">
      <c r="G256" s="16"/>
      <c r="H256" s="16"/>
      <c r="O256" s="46"/>
      <c r="P256" s="42"/>
      <c r="Q256" s="42"/>
      <c r="R256" s="50"/>
      <c r="S256" s="42"/>
      <c r="T256" s="42"/>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c r="FR256" s="14"/>
      <c r="FS256" s="14"/>
      <c r="FT256" s="14"/>
      <c r="FU256" s="14"/>
      <c r="FV256" s="14"/>
      <c r="FW256" s="14"/>
      <c r="FX256" s="14"/>
      <c r="FY256" s="14"/>
      <c r="FZ256" s="14"/>
      <c r="GA256" s="14"/>
      <c r="GB256" s="14"/>
      <c r="GC256" s="14"/>
      <c r="GD256" s="14"/>
      <c r="GE256" s="14"/>
      <c r="GF256" s="14"/>
      <c r="GG256" s="14"/>
      <c r="GH256" s="14"/>
      <c r="GI256" s="14"/>
      <c r="GJ256" s="14"/>
      <c r="GK256" s="14"/>
      <c r="GL256" s="14"/>
      <c r="GM256" s="14"/>
      <c r="GN256" s="14"/>
      <c r="GO256" s="14"/>
      <c r="GP256" s="14"/>
      <c r="GQ256" s="14"/>
      <c r="GR256" s="14"/>
      <c r="GS256" s="14"/>
      <c r="GT256" s="14"/>
      <c r="GU256" s="14"/>
      <c r="GV256" s="14"/>
      <c r="GW256" s="14"/>
      <c r="GX256" s="14"/>
      <c r="GY256" s="14"/>
      <c r="GZ256" s="14"/>
      <c r="HA256" s="14"/>
      <c r="HB256" s="14"/>
      <c r="HC256" s="14"/>
      <c r="HD256" s="14"/>
      <c r="HE256" s="14"/>
      <c r="HF256" s="14"/>
      <c r="HG256" s="14"/>
      <c r="HH256" s="14"/>
      <c r="HI256" s="14"/>
      <c r="HJ256" s="14"/>
      <c r="HK256" s="14"/>
      <c r="HL256" s="14"/>
      <c r="HM256" s="14"/>
      <c r="HN256" s="14"/>
      <c r="HO256" s="14"/>
      <c r="HP256" s="14"/>
      <c r="HQ256" s="14"/>
      <c r="HR256" s="14"/>
      <c r="HS256" s="14"/>
      <c r="HT256" s="14"/>
      <c r="HU256" s="14"/>
      <c r="HV256" s="14"/>
      <c r="HW256" s="14"/>
      <c r="HX256" s="14"/>
      <c r="HY256" s="14"/>
      <c r="HZ256" s="14"/>
      <c r="IA256" s="14"/>
      <c r="IB256" s="14"/>
      <c r="IC256" s="14"/>
      <c r="ID256" s="14"/>
      <c r="IE256" s="14"/>
      <c r="IF256" s="14"/>
      <c r="IG256" s="14"/>
      <c r="IH256" s="14"/>
      <c r="II256" s="14"/>
      <c r="IJ256" s="14"/>
      <c r="IK256" s="14"/>
      <c r="IL256" s="14"/>
      <c r="IM256" s="14"/>
      <c r="IN256" s="14"/>
      <c r="IO256" s="14"/>
      <c r="IP256" s="14"/>
      <c r="IQ256" s="14"/>
      <c r="IR256" s="14"/>
      <c r="IS256" s="14"/>
      <c r="IT256" s="14"/>
      <c r="IU256" s="14"/>
      <c r="IV256" s="14"/>
      <c r="IW256" s="14"/>
      <c r="IX256" s="14"/>
      <c r="IY256" s="14"/>
      <c r="IZ256" s="14"/>
      <c r="JA256" s="14"/>
      <c r="JB256" s="14"/>
      <c r="JC256" s="14"/>
      <c r="JD256" s="14"/>
      <c r="JE256" s="14"/>
      <c r="JF256" s="14"/>
      <c r="JG256" s="14"/>
      <c r="JH256" s="14"/>
      <c r="JI256" s="14"/>
      <c r="JJ256" s="14"/>
      <c r="JK256" s="14"/>
      <c r="JL256" s="14"/>
      <c r="JM256" s="14"/>
      <c r="JN256" s="14"/>
      <c r="JO256" s="14"/>
      <c r="JP256" s="14"/>
      <c r="JQ256" s="14"/>
      <c r="JR256" s="14"/>
      <c r="JS256" s="14"/>
      <c r="JT256" s="14"/>
      <c r="JU256" s="14"/>
      <c r="JV256" s="14"/>
      <c r="JW256" s="14"/>
      <c r="JX256" s="14"/>
      <c r="JY256" s="14"/>
      <c r="JZ256" s="14"/>
      <c r="KA256" s="14"/>
      <c r="KB256" s="14"/>
      <c r="KC256" s="14"/>
      <c r="KD256" s="14"/>
      <c r="KE256" s="14"/>
      <c r="KF256" s="14"/>
      <c r="KG256" s="14"/>
      <c r="KH256" s="14"/>
      <c r="KI256" s="14"/>
      <c r="KJ256" s="14"/>
      <c r="KK256" s="14"/>
      <c r="KL256" s="14"/>
      <c r="KM256" s="14"/>
      <c r="KN256" s="14"/>
      <c r="KO256" s="14"/>
      <c r="KP256" s="14"/>
      <c r="KQ256" s="14"/>
      <c r="KR256" s="14"/>
      <c r="KS256" s="14"/>
      <c r="KT256" s="14"/>
      <c r="KU256" s="14"/>
      <c r="KV256" s="14"/>
      <c r="KW256" s="14"/>
      <c r="KX256" s="14"/>
      <c r="KY256" s="14"/>
      <c r="KZ256" s="14"/>
      <c r="LA256" s="14"/>
      <c r="LB256" s="14"/>
    </row>
    <row r="257" spans="7:314" s="9" customFormat="1">
      <c r="G257" s="16"/>
      <c r="H257" s="16"/>
      <c r="O257" s="46"/>
      <c r="P257" s="42"/>
      <c r="Q257" s="42"/>
      <c r="R257" s="50"/>
      <c r="S257" s="42"/>
      <c r="T257" s="42"/>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c r="FR257" s="14"/>
      <c r="FS257" s="14"/>
      <c r="FT257" s="14"/>
      <c r="FU257" s="14"/>
      <c r="FV257" s="14"/>
      <c r="FW257" s="14"/>
      <c r="FX257" s="14"/>
      <c r="FY257" s="14"/>
      <c r="FZ257" s="14"/>
      <c r="GA257" s="14"/>
      <c r="GB257" s="14"/>
      <c r="GC257" s="14"/>
      <c r="GD257" s="14"/>
      <c r="GE257" s="14"/>
      <c r="GF257" s="14"/>
      <c r="GG257" s="14"/>
      <c r="GH257" s="14"/>
      <c r="GI257" s="14"/>
      <c r="GJ257" s="14"/>
      <c r="GK257" s="14"/>
      <c r="GL257" s="14"/>
      <c r="GM257" s="14"/>
      <c r="GN257" s="14"/>
      <c r="GO257" s="14"/>
      <c r="GP257" s="14"/>
      <c r="GQ257" s="14"/>
      <c r="GR257" s="14"/>
      <c r="GS257" s="14"/>
      <c r="GT257" s="14"/>
      <c r="GU257" s="14"/>
      <c r="GV257" s="14"/>
      <c r="GW257" s="14"/>
      <c r="GX257" s="14"/>
      <c r="GY257" s="14"/>
      <c r="GZ257" s="14"/>
      <c r="HA257" s="14"/>
      <c r="HB257" s="14"/>
      <c r="HC257" s="14"/>
      <c r="HD257" s="14"/>
      <c r="HE257" s="14"/>
      <c r="HF257" s="14"/>
      <c r="HG257" s="14"/>
      <c r="HH257" s="14"/>
      <c r="HI257" s="14"/>
      <c r="HJ257" s="14"/>
      <c r="HK257" s="14"/>
      <c r="HL257" s="14"/>
      <c r="HM257" s="14"/>
      <c r="HN257" s="14"/>
      <c r="HO257" s="14"/>
      <c r="HP257" s="14"/>
      <c r="HQ257" s="14"/>
      <c r="HR257" s="14"/>
      <c r="HS257" s="14"/>
      <c r="HT257" s="14"/>
      <c r="HU257" s="14"/>
      <c r="HV257" s="14"/>
      <c r="HW257" s="14"/>
      <c r="HX257" s="14"/>
      <c r="HY257" s="14"/>
      <c r="HZ257" s="14"/>
      <c r="IA257" s="14"/>
      <c r="IB257" s="14"/>
      <c r="IC257" s="14"/>
      <c r="ID257" s="14"/>
      <c r="IE257" s="14"/>
      <c r="IF257" s="14"/>
      <c r="IG257" s="14"/>
      <c r="IH257" s="14"/>
      <c r="II257" s="14"/>
      <c r="IJ257" s="14"/>
      <c r="IK257" s="14"/>
      <c r="IL257" s="14"/>
      <c r="IM257" s="14"/>
      <c r="IN257" s="14"/>
      <c r="IO257" s="14"/>
      <c r="IP257" s="14"/>
      <c r="IQ257" s="14"/>
      <c r="IR257" s="14"/>
      <c r="IS257" s="14"/>
      <c r="IT257" s="14"/>
      <c r="IU257" s="14"/>
      <c r="IV257" s="14"/>
      <c r="IW257" s="14"/>
      <c r="IX257" s="14"/>
      <c r="IY257" s="14"/>
      <c r="IZ257" s="14"/>
      <c r="JA257" s="14"/>
      <c r="JB257" s="14"/>
      <c r="JC257" s="14"/>
      <c r="JD257" s="14"/>
      <c r="JE257" s="14"/>
      <c r="JF257" s="14"/>
      <c r="JG257" s="14"/>
      <c r="JH257" s="14"/>
      <c r="JI257" s="14"/>
      <c r="JJ257" s="14"/>
      <c r="JK257" s="14"/>
      <c r="JL257" s="14"/>
      <c r="JM257" s="14"/>
      <c r="JN257" s="14"/>
      <c r="JO257" s="14"/>
      <c r="JP257" s="14"/>
      <c r="JQ257" s="14"/>
      <c r="JR257" s="14"/>
      <c r="JS257" s="14"/>
      <c r="JT257" s="14"/>
      <c r="JU257" s="14"/>
      <c r="JV257" s="14"/>
      <c r="JW257" s="14"/>
      <c r="JX257" s="14"/>
      <c r="JY257" s="14"/>
      <c r="JZ257" s="14"/>
      <c r="KA257" s="14"/>
      <c r="KB257" s="14"/>
      <c r="KC257" s="14"/>
      <c r="KD257" s="14"/>
      <c r="KE257" s="14"/>
      <c r="KF257" s="14"/>
      <c r="KG257" s="14"/>
      <c r="KH257" s="14"/>
      <c r="KI257" s="14"/>
      <c r="KJ257" s="14"/>
      <c r="KK257" s="14"/>
      <c r="KL257" s="14"/>
      <c r="KM257" s="14"/>
      <c r="KN257" s="14"/>
      <c r="KO257" s="14"/>
      <c r="KP257" s="14"/>
      <c r="KQ257" s="14"/>
      <c r="KR257" s="14"/>
      <c r="KS257" s="14"/>
      <c r="KT257" s="14"/>
      <c r="KU257" s="14"/>
      <c r="KV257" s="14"/>
      <c r="KW257" s="14"/>
      <c r="KX257" s="14"/>
      <c r="KY257" s="14"/>
      <c r="KZ257" s="14"/>
      <c r="LA257" s="14"/>
      <c r="LB257" s="14"/>
    </row>
    <row r="258" spans="7:314" s="9" customFormat="1">
      <c r="G258" s="16"/>
      <c r="H258" s="16"/>
      <c r="O258" s="46"/>
      <c r="P258" s="42"/>
      <c r="Q258" s="42"/>
      <c r="R258" s="50"/>
      <c r="S258" s="42"/>
      <c r="T258" s="42"/>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c r="FR258" s="14"/>
      <c r="FS258" s="14"/>
      <c r="FT258" s="14"/>
      <c r="FU258" s="14"/>
      <c r="FV258" s="14"/>
      <c r="FW258" s="14"/>
      <c r="FX258" s="14"/>
      <c r="FY258" s="14"/>
      <c r="FZ258" s="14"/>
      <c r="GA258" s="14"/>
      <c r="GB258" s="14"/>
      <c r="GC258" s="14"/>
      <c r="GD258" s="14"/>
      <c r="GE258" s="14"/>
      <c r="GF258" s="14"/>
      <c r="GG258" s="14"/>
      <c r="GH258" s="14"/>
      <c r="GI258" s="14"/>
      <c r="GJ258" s="14"/>
      <c r="GK258" s="14"/>
      <c r="GL258" s="14"/>
      <c r="GM258" s="14"/>
      <c r="GN258" s="14"/>
      <c r="GO258" s="14"/>
      <c r="GP258" s="14"/>
      <c r="GQ258" s="14"/>
      <c r="GR258" s="14"/>
      <c r="GS258" s="14"/>
      <c r="GT258" s="14"/>
      <c r="GU258" s="14"/>
      <c r="GV258" s="14"/>
      <c r="GW258" s="14"/>
      <c r="GX258" s="14"/>
      <c r="GY258" s="14"/>
      <c r="GZ258" s="14"/>
      <c r="HA258" s="14"/>
      <c r="HB258" s="14"/>
      <c r="HC258" s="14"/>
      <c r="HD258" s="14"/>
      <c r="HE258" s="14"/>
      <c r="HF258" s="14"/>
      <c r="HG258" s="14"/>
      <c r="HH258" s="14"/>
      <c r="HI258" s="14"/>
      <c r="HJ258" s="14"/>
      <c r="HK258" s="14"/>
      <c r="HL258" s="14"/>
      <c r="HM258" s="14"/>
      <c r="HN258" s="14"/>
      <c r="HO258" s="14"/>
      <c r="HP258" s="14"/>
      <c r="HQ258" s="14"/>
      <c r="HR258" s="14"/>
      <c r="HS258" s="14"/>
      <c r="HT258" s="14"/>
      <c r="HU258" s="14"/>
      <c r="HV258" s="14"/>
      <c r="HW258" s="14"/>
      <c r="HX258" s="14"/>
      <c r="HY258" s="14"/>
      <c r="HZ258" s="14"/>
      <c r="IA258" s="14"/>
      <c r="IB258" s="14"/>
      <c r="IC258" s="14"/>
      <c r="ID258" s="14"/>
      <c r="IE258" s="14"/>
      <c r="IF258" s="14"/>
      <c r="IG258" s="14"/>
      <c r="IH258" s="14"/>
      <c r="II258" s="14"/>
      <c r="IJ258" s="14"/>
      <c r="IK258" s="14"/>
      <c r="IL258" s="14"/>
      <c r="IM258" s="14"/>
      <c r="IN258" s="14"/>
      <c r="IO258" s="14"/>
      <c r="IP258" s="14"/>
      <c r="IQ258" s="14"/>
      <c r="IR258" s="14"/>
      <c r="IS258" s="14"/>
      <c r="IT258" s="14"/>
      <c r="IU258" s="14"/>
      <c r="IV258" s="14"/>
      <c r="IW258" s="14"/>
      <c r="IX258" s="14"/>
      <c r="IY258" s="14"/>
      <c r="IZ258" s="14"/>
      <c r="JA258" s="14"/>
      <c r="JB258" s="14"/>
      <c r="JC258" s="14"/>
      <c r="JD258" s="14"/>
      <c r="JE258" s="14"/>
      <c r="JF258" s="14"/>
      <c r="JG258" s="14"/>
      <c r="JH258" s="14"/>
      <c r="JI258" s="14"/>
      <c r="JJ258" s="14"/>
      <c r="JK258" s="14"/>
      <c r="JL258" s="14"/>
      <c r="JM258" s="14"/>
      <c r="JN258" s="14"/>
      <c r="JO258" s="14"/>
      <c r="JP258" s="14"/>
      <c r="JQ258" s="14"/>
      <c r="JR258" s="14"/>
      <c r="JS258" s="14"/>
      <c r="JT258" s="14"/>
      <c r="JU258" s="14"/>
      <c r="JV258" s="14"/>
      <c r="JW258" s="14"/>
      <c r="JX258" s="14"/>
      <c r="JY258" s="14"/>
      <c r="JZ258" s="14"/>
      <c r="KA258" s="14"/>
      <c r="KB258" s="14"/>
      <c r="KC258" s="14"/>
      <c r="KD258" s="14"/>
      <c r="KE258" s="14"/>
      <c r="KF258" s="14"/>
      <c r="KG258" s="14"/>
      <c r="KH258" s="14"/>
      <c r="KI258" s="14"/>
      <c r="KJ258" s="14"/>
      <c r="KK258" s="14"/>
      <c r="KL258" s="14"/>
      <c r="KM258" s="14"/>
      <c r="KN258" s="14"/>
      <c r="KO258" s="14"/>
      <c r="KP258" s="14"/>
      <c r="KQ258" s="14"/>
      <c r="KR258" s="14"/>
      <c r="KS258" s="14"/>
      <c r="KT258" s="14"/>
      <c r="KU258" s="14"/>
      <c r="KV258" s="14"/>
      <c r="KW258" s="14"/>
      <c r="KX258" s="14"/>
      <c r="KY258" s="14"/>
      <c r="KZ258" s="14"/>
      <c r="LA258" s="14"/>
      <c r="LB258" s="14"/>
    </row>
    <row r="259" spans="7:314" s="9" customFormat="1">
      <c r="G259" s="16"/>
      <c r="H259" s="16"/>
      <c r="O259" s="46"/>
      <c r="P259" s="42"/>
      <c r="Q259" s="42"/>
      <c r="R259" s="50"/>
      <c r="S259" s="42"/>
      <c r="T259" s="42"/>
    </row>
    <row r="260" spans="7:314" s="9" customFormat="1">
      <c r="G260" s="16"/>
      <c r="H260" s="16"/>
      <c r="O260" s="46"/>
      <c r="P260" s="42"/>
      <c r="Q260" s="42"/>
      <c r="R260" s="50"/>
      <c r="S260" s="42"/>
      <c r="T260" s="42"/>
    </row>
    <row r="261" spans="7:314" s="9" customFormat="1">
      <c r="G261" s="16"/>
      <c r="H261" s="16"/>
      <c r="O261" s="46"/>
      <c r="P261" s="42"/>
      <c r="Q261" s="42"/>
      <c r="R261" s="50"/>
      <c r="S261" s="42"/>
      <c r="T261" s="42"/>
    </row>
    <row r="262" spans="7:314" s="9" customFormat="1">
      <c r="G262" s="16"/>
      <c r="H262" s="16"/>
      <c r="O262" s="46"/>
      <c r="P262" s="42"/>
      <c r="Q262" s="42"/>
      <c r="R262" s="50"/>
      <c r="S262" s="42"/>
      <c r="T262" s="42"/>
    </row>
    <row r="263" spans="7:314" s="9" customFormat="1">
      <c r="G263" s="16"/>
      <c r="H263" s="16"/>
      <c r="O263" s="46"/>
      <c r="P263" s="42"/>
      <c r="Q263" s="42"/>
      <c r="R263" s="50"/>
      <c r="S263" s="42"/>
      <c r="T263" s="42"/>
    </row>
    <row r="264" spans="7:314" s="9" customFormat="1">
      <c r="G264" s="16"/>
      <c r="H264" s="16"/>
      <c r="O264" s="46"/>
      <c r="P264" s="42"/>
      <c r="Q264" s="42"/>
      <c r="R264" s="50"/>
      <c r="S264" s="42"/>
      <c r="T264" s="42"/>
    </row>
    <row r="265" spans="7:314" s="9" customFormat="1">
      <c r="G265" s="16"/>
      <c r="H265" s="16"/>
      <c r="O265" s="46"/>
      <c r="P265" s="42"/>
      <c r="Q265" s="42"/>
      <c r="R265" s="50"/>
      <c r="S265" s="42"/>
      <c r="T265" s="42"/>
    </row>
    <row r="266" spans="7:314" s="9" customFormat="1">
      <c r="G266" s="16"/>
      <c r="H266" s="16"/>
      <c r="O266" s="46"/>
      <c r="P266" s="42"/>
      <c r="Q266" s="42"/>
      <c r="R266" s="50"/>
      <c r="S266" s="42"/>
      <c r="T266" s="42"/>
    </row>
    <row r="267" spans="7:314" s="9" customFormat="1">
      <c r="G267" s="16"/>
      <c r="H267" s="16"/>
      <c r="O267" s="46"/>
      <c r="P267" s="42"/>
      <c r="Q267" s="42"/>
      <c r="R267" s="50"/>
      <c r="S267" s="42"/>
      <c r="T267" s="42"/>
    </row>
    <row r="268" spans="7:314" s="9" customFormat="1">
      <c r="G268" s="16"/>
      <c r="H268" s="16"/>
      <c r="O268" s="46"/>
      <c r="P268" s="42"/>
      <c r="Q268" s="42"/>
      <c r="R268" s="50"/>
      <c r="S268" s="42"/>
      <c r="T268" s="42"/>
    </row>
    <row r="269" spans="7:314" s="9" customFormat="1">
      <c r="G269" s="16"/>
      <c r="H269" s="16"/>
      <c r="O269" s="46"/>
      <c r="P269" s="42"/>
      <c r="Q269" s="42"/>
      <c r="R269" s="50"/>
      <c r="S269" s="42"/>
      <c r="T269" s="42"/>
    </row>
    <row r="270" spans="7:314" s="9" customFormat="1">
      <c r="G270" s="16"/>
      <c r="H270" s="16"/>
      <c r="O270" s="46"/>
      <c r="P270" s="42"/>
      <c r="Q270" s="42"/>
      <c r="R270" s="50"/>
      <c r="S270" s="42"/>
      <c r="T270" s="42"/>
    </row>
    <row r="271" spans="7:314" s="9" customFormat="1">
      <c r="G271" s="16"/>
      <c r="H271" s="16"/>
      <c r="O271" s="46"/>
      <c r="P271" s="42"/>
      <c r="Q271" s="42"/>
      <c r="R271" s="50"/>
      <c r="S271" s="42"/>
      <c r="T271" s="42"/>
    </row>
    <row r="272" spans="7:314" s="9" customFormat="1">
      <c r="G272" s="16"/>
      <c r="H272" s="16"/>
      <c r="O272" s="46"/>
      <c r="P272" s="42"/>
      <c r="Q272" s="42"/>
      <c r="R272" s="50"/>
      <c r="S272" s="42"/>
      <c r="T272" s="42"/>
    </row>
    <row r="273" spans="7:20" s="9" customFormat="1">
      <c r="G273" s="16"/>
      <c r="H273" s="16"/>
      <c r="O273" s="46"/>
      <c r="P273" s="42"/>
      <c r="Q273" s="42"/>
      <c r="R273" s="50"/>
      <c r="S273" s="42"/>
      <c r="T273" s="42"/>
    </row>
    <row r="274" spans="7:20" s="9" customFormat="1">
      <c r="G274" s="16"/>
      <c r="H274" s="16"/>
      <c r="O274" s="46"/>
      <c r="P274" s="42"/>
      <c r="Q274" s="42"/>
      <c r="R274" s="50"/>
      <c r="S274" s="42"/>
      <c r="T274" s="42"/>
    </row>
    <row r="275" spans="7:20" s="9" customFormat="1">
      <c r="G275" s="16"/>
      <c r="H275" s="16"/>
      <c r="O275" s="46"/>
      <c r="P275" s="42"/>
      <c r="Q275" s="42"/>
      <c r="R275" s="50"/>
      <c r="S275" s="42"/>
      <c r="T275" s="42"/>
    </row>
    <row r="276" spans="7:20" s="9" customFormat="1">
      <c r="G276" s="16"/>
      <c r="H276" s="16"/>
      <c r="O276" s="46"/>
      <c r="P276" s="42"/>
      <c r="Q276" s="42"/>
      <c r="R276" s="50"/>
      <c r="S276" s="42"/>
      <c r="T276" s="42"/>
    </row>
    <row r="277" spans="7:20" s="9" customFormat="1">
      <c r="G277" s="16"/>
      <c r="H277" s="16"/>
      <c r="O277" s="46"/>
      <c r="P277" s="42"/>
      <c r="Q277" s="42"/>
      <c r="R277" s="50"/>
      <c r="S277" s="42"/>
      <c r="T277" s="42"/>
    </row>
    <row r="278" spans="7:20" s="9" customFormat="1">
      <c r="G278" s="16"/>
      <c r="H278" s="16"/>
      <c r="O278" s="46"/>
      <c r="P278" s="42"/>
      <c r="Q278" s="42"/>
      <c r="R278" s="50"/>
      <c r="S278" s="42"/>
      <c r="T278" s="42"/>
    </row>
    <row r="279" spans="7:20" s="9" customFormat="1">
      <c r="G279" s="16"/>
      <c r="H279" s="16"/>
      <c r="O279" s="46"/>
      <c r="P279" s="42"/>
      <c r="Q279" s="42"/>
      <c r="R279" s="50"/>
      <c r="S279" s="42"/>
      <c r="T279" s="42"/>
    </row>
    <row r="280" spans="7:20" s="9" customFormat="1">
      <c r="G280" s="16"/>
      <c r="H280" s="16"/>
      <c r="O280" s="46"/>
      <c r="P280" s="42"/>
      <c r="Q280" s="42"/>
      <c r="R280" s="50"/>
      <c r="S280" s="42"/>
      <c r="T280" s="42"/>
    </row>
    <row r="281" spans="7:20" s="9" customFormat="1">
      <c r="G281" s="16"/>
      <c r="H281" s="16"/>
      <c r="O281" s="46"/>
      <c r="P281" s="42"/>
      <c r="Q281" s="42"/>
      <c r="R281" s="50"/>
      <c r="S281" s="42"/>
      <c r="T281" s="42"/>
    </row>
    <row r="282" spans="7:20" s="9" customFormat="1">
      <c r="G282" s="16"/>
      <c r="H282" s="16"/>
      <c r="O282" s="46"/>
      <c r="P282" s="42"/>
      <c r="Q282" s="42"/>
      <c r="R282" s="50"/>
      <c r="S282" s="42"/>
      <c r="T282" s="42"/>
    </row>
    <row r="283" spans="7:20" s="9" customFormat="1">
      <c r="G283" s="16"/>
      <c r="H283" s="16"/>
      <c r="O283" s="46"/>
      <c r="P283" s="42"/>
      <c r="Q283" s="42"/>
      <c r="R283" s="50"/>
      <c r="S283" s="42"/>
      <c r="T283" s="42"/>
    </row>
    <row r="284" spans="7:20" s="9" customFormat="1">
      <c r="G284" s="16"/>
      <c r="H284" s="16"/>
      <c r="O284" s="46"/>
      <c r="P284" s="42"/>
      <c r="Q284" s="42"/>
      <c r="R284" s="50"/>
      <c r="S284" s="42"/>
      <c r="T284" s="42"/>
    </row>
    <row r="285" spans="7:20" s="9" customFormat="1">
      <c r="G285" s="16"/>
      <c r="H285" s="16"/>
      <c r="O285" s="46"/>
      <c r="P285" s="42"/>
      <c r="Q285" s="42"/>
      <c r="R285" s="50"/>
      <c r="S285" s="42"/>
      <c r="T285" s="42"/>
    </row>
    <row r="286" spans="7:20" s="9" customFormat="1">
      <c r="G286" s="16"/>
      <c r="H286" s="16"/>
      <c r="O286" s="46"/>
      <c r="P286" s="42"/>
      <c r="Q286" s="42"/>
      <c r="R286" s="50"/>
      <c r="S286" s="42"/>
      <c r="T286" s="42"/>
    </row>
    <row r="287" spans="7:20" s="9" customFormat="1">
      <c r="G287" s="16"/>
      <c r="H287" s="16"/>
      <c r="O287" s="46"/>
      <c r="P287" s="42"/>
      <c r="Q287" s="42"/>
      <c r="R287" s="50"/>
      <c r="S287" s="42"/>
      <c r="T287" s="42"/>
    </row>
    <row r="288" spans="7:20" s="9" customFormat="1">
      <c r="G288" s="16"/>
      <c r="H288" s="16"/>
      <c r="O288" s="46"/>
      <c r="P288" s="42"/>
      <c r="Q288" s="42"/>
      <c r="R288" s="50"/>
      <c r="S288" s="42"/>
      <c r="T288" s="42"/>
    </row>
    <row r="289" spans="7:20" s="9" customFormat="1">
      <c r="G289" s="16"/>
      <c r="H289" s="16"/>
      <c r="O289" s="46"/>
      <c r="P289" s="42"/>
      <c r="Q289" s="42"/>
      <c r="R289" s="50"/>
      <c r="S289" s="42"/>
      <c r="T289" s="42"/>
    </row>
    <row r="290" spans="7:20" s="9" customFormat="1">
      <c r="G290" s="16"/>
      <c r="H290" s="16"/>
      <c r="O290" s="46"/>
      <c r="P290" s="42"/>
      <c r="Q290" s="42"/>
      <c r="R290" s="50"/>
      <c r="S290" s="42"/>
      <c r="T290" s="42"/>
    </row>
    <row r="291" spans="7:20" s="9" customFormat="1">
      <c r="G291" s="16"/>
      <c r="H291" s="16"/>
      <c r="O291" s="46"/>
      <c r="P291" s="42"/>
      <c r="Q291" s="42"/>
      <c r="R291" s="50"/>
      <c r="S291" s="42"/>
      <c r="T291" s="42"/>
    </row>
    <row r="292" spans="7:20" s="9" customFormat="1">
      <c r="G292" s="16"/>
      <c r="H292" s="16"/>
      <c r="O292" s="46"/>
      <c r="P292" s="42"/>
      <c r="Q292" s="42"/>
      <c r="R292" s="50"/>
      <c r="S292" s="42"/>
      <c r="T292" s="42"/>
    </row>
    <row r="293" spans="7:20" s="9" customFormat="1">
      <c r="G293" s="16"/>
      <c r="H293" s="16"/>
      <c r="O293" s="46"/>
      <c r="P293" s="42"/>
      <c r="Q293" s="42"/>
      <c r="R293" s="50"/>
      <c r="S293" s="42"/>
      <c r="T293" s="42"/>
    </row>
    <row r="294" spans="7:20" s="9" customFormat="1">
      <c r="G294" s="16"/>
      <c r="H294" s="16"/>
      <c r="O294" s="46"/>
      <c r="P294" s="42"/>
      <c r="Q294" s="42"/>
      <c r="R294" s="50"/>
      <c r="S294" s="42"/>
      <c r="T294" s="42"/>
    </row>
    <row r="295" spans="7:20" s="9" customFormat="1">
      <c r="G295" s="16"/>
      <c r="H295" s="16"/>
      <c r="O295" s="46"/>
      <c r="P295" s="42"/>
      <c r="Q295" s="42"/>
      <c r="R295" s="50"/>
      <c r="S295" s="42"/>
      <c r="T295" s="42"/>
    </row>
    <row r="296" spans="7:20" s="9" customFormat="1">
      <c r="G296" s="16"/>
      <c r="H296" s="16"/>
      <c r="O296" s="46"/>
      <c r="P296" s="42"/>
      <c r="Q296" s="42"/>
      <c r="R296" s="50"/>
      <c r="S296" s="42"/>
      <c r="T296" s="42"/>
    </row>
    <row r="297" spans="7:20" s="9" customFormat="1">
      <c r="G297" s="16"/>
      <c r="H297" s="16"/>
      <c r="O297" s="46"/>
      <c r="P297" s="42"/>
      <c r="Q297" s="42"/>
      <c r="R297" s="50"/>
      <c r="S297" s="42"/>
      <c r="T297" s="42"/>
    </row>
    <row r="298" spans="7:20" s="9" customFormat="1">
      <c r="G298" s="16"/>
      <c r="H298" s="16"/>
      <c r="O298" s="46"/>
      <c r="P298" s="42"/>
      <c r="Q298" s="42"/>
      <c r="R298" s="50"/>
      <c r="S298" s="42"/>
      <c r="T298" s="42"/>
    </row>
    <row r="299" spans="7:20" s="9" customFormat="1">
      <c r="G299" s="16"/>
      <c r="H299" s="16"/>
      <c r="O299" s="46"/>
      <c r="P299" s="42"/>
      <c r="Q299" s="42"/>
      <c r="R299" s="50"/>
      <c r="S299" s="42"/>
      <c r="T299" s="42"/>
    </row>
    <row r="300" spans="7:20" s="9" customFormat="1">
      <c r="G300" s="16"/>
      <c r="H300" s="16"/>
      <c r="O300" s="46"/>
      <c r="P300" s="42"/>
      <c r="Q300" s="42"/>
      <c r="R300" s="50"/>
      <c r="S300" s="42"/>
      <c r="T300" s="42"/>
    </row>
    <row r="301" spans="7:20" s="9" customFormat="1">
      <c r="G301" s="16"/>
      <c r="H301" s="16"/>
      <c r="O301" s="46"/>
      <c r="P301" s="42"/>
      <c r="Q301" s="42"/>
      <c r="R301" s="50"/>
      <c r="S301" s="42"/>
      <c r="T301" s="42"/>
    </row>
    <row r="302" spans="7:20" s="9" customFormat="1">
      <c r="G302" s="16"/>
      <c r="H302" s="16"/>
      <c r="O302" s="46"/>
      <c r="P302" s="42"/>
      <c r="Q302" s="42"/>
      <c r="R302" s="50"/>
      <c r="S302" s="42"/>
      <c r="T302" s="42"/>
    </row>
    <row r="303" spans="7:20" s="9" customFormat="1">
      <c r="G303" s="16"/>
      <c r="H303" s="16"/>
      <c r="O303" s="46"/>
      <c r="P303" s="42"/>
      <c r="Q303" s="42"/>
      <c r="R303" s="50"/>
      <c r="S303" s="42"/>
      <c r="T303" s="42"/>
    </row>
    <row r="304" spans="7:20" s="9" customFormat="1">
      <c r="G304" s="16"/>
      <c r="H304" s="16"/>
      <c r="O304" s="46"/>
      <c r="P304" s="42"/>
      <c r="Q304" s="42"/>
      <c r="R304" s="50"/>
      <c r="S304" s="42"/>
      <c r="T304" s="42"/>
    </row>
    <row r="305" spans="7:20" s="9" customFormat="1">
      <c r="G305" s="16"/>
      <c r="H305" s="16"/>
      <c r="O305" s="46"/>
      <c r="P305" s="42"/>
      <c r="Q305" s="42"/>
      <c r="R305" s="50"/>
      <c r="S305" s="42"/>
      <c r="T305" s="42"/>
    </row>
    <row r="306" spans="7:20" s="9" customFormat="1">
      <c r="G306" s="16"/>
      <c r="H306" s="16"/>
      <c r="O306" s="46"/>
      <c r="P306" s="42"/>
      <c r="Q306" s="42"/>
      <c r="R306" s="50"/>
      <c r="S306" s="42"/>
      <c r="T306" s="42"/>
    </row>
    <row r="307" spans="7:20" s="9" customFormat="1">
      <c r="G307" s="16"/>
      <c r="H307" s="16"/>
      <c r="O307" s="46"/>
      <c r="P307" s="42"/>
      <c r="Q307" s="42"/>
      <c r="R307" s="50"/>
      <c r="S307" s="42"/>
      <c r="T307" s="42"/>
    </row>
    <row r="308" spans="7:20" s="9" customFormat="1">
      <c r="G308" s="16"/>
      <c r="H308" s="16"/>
      <c r="O308" s="46"/>
      <c r="P308" s="42"/>
      <c r="Q308" s="42"/>
      <c r="R308" s="50"/>
      <c r="S308" s="42"/>
      <c r="T308" s="42"/>
    </row>
    <row r="309" spans="7:20" s="9" customFormat="1">
      <c r="G309" s="16"/>
      <c r="H309" s="16"/>
      <c r="O309" s="46"/>
      <c r="P309" s="42"/>
      <c r="Q309" s="42"/>
      <c r="R309" s="50"/>
      <c r="S309" s="42"/>
      <c r="T309" s="42"/>
    </row>
    <row r="310" spans="7:20" s="9" customFormat="1">
      <c r="G310" s="16"/>
      <c r="H310" s="16"/>
      <c r="O310" s="46"/>
      <c r="P310" s="42"/>
      <c r="Q310" s="42"/>
      <c r="R310" s="50"/>
      <c r="S310" s="42"/>
      <c r="T310" s="42"/>
    </row>
    <row r="311" spans="7:20" s="9" customFormat="1">
      <c r="G311" s="16"/>
      <c r="H311" s="16"/>
      <c r="O311" s="46"/>
      <c r="P311" s="42"/>
      <c r="Q311" s="42"/>
      <c r="R311" s="50"/>
      <c r="S311" s="42"/>
      <c r="T311" s="42"/>
    </row>
    <row r="312" spans="7:20" s="9" customFormat="1">
      <c r="G312" s="16"/>
      <c r="H312" s="16"/>
      <c r="O312" s="46"/>
      <c r="P312" s="42"/>
      <c r="Q312" s="42"/>
      <c r="R312" s="50"/>
      <c r="S312" s="42"/>
      <c r="T312" s="42"/>
    </row>
    <row r="313" spans="7:20" s="9" customFormat="1">
      <c r="G313" s="16"/>
      <c r="H313" s="16"/>
      <c r="O313" s="46"/>
      <c r="P313" s="42"/>
      <c r="Q313" s="42"/>
      <c r="R313" s="50"/>
      <c r="S313" s="42"/>
      <c r="T313" s="42"/>
    </row>
    <row r="314" spans="7:20" s="9" customFormat="1">
      <c r="G314" s="16"/>
      <c r="H314" s="16"/>
      <c r="O314" s="46"/>
      <c r="P314" s="42"/>
      <c r="Q314" s="42"/>
      <c r="R314" s="50"/>
      <c r="S314" s="42"/>
      <c r="T314" s="42"/>
    </row>
    <row r="315" spans="7:20" s="9" customFormat="1">
      <c r="G315" s="16"/>
      <c r="H315" s="16"/>
      <c r="O315" s="46"/>
      <c r="P315" s="42"/>
      <c r="Q315" s="42"/>
      <c r="R315" s="50"/>
      <c r="S315" s="42"/>
      <c r="T315" s="42"/>
    </row>
    <row r="316" spans="7:20" s="9" customFormat="1">
      <c r="G316" s="16"/>
      <c r="H316" s="16"/>
      <c r="O316" s="46"/>
      <c r="P316" s="42"/>
      <c r="Q316" s="42"/>
      <c r="R316" s="50"/>
      <c r="S316" s="42"/>
      <c r="T316" s="42"/>
    </row>
    <row r="317" spans="7:20" s="9" customFormat="1">
      <c r="G317" s="16"/>
      <c r="H317" s="16"/>
      <c r="O317" s="46"/>
      <c r="P317" s="42"/>
      <c r="Q317" s="42"/>
      <c r="R317" s="50"/>
      <c r="S317" s="42"/>
      <c r="T317" s="42"/>
    </row>
    <row r="318" spans="7:20" s="9" customFormat="1">
      <c r="G318" s="16"/>
      <c r="H318" s="16"/>
      <c r="O318" s="46"/>
      <c r="P318" s="42"/>
      <c r="Q318" s="42"/>
      <c r="R318" s="50"/>
      <c r="S318" s="42"/>
      <c r="T318" s="42"/>
    </row>
    <row r="319" spans="7:20" s="9" customFormat="1">
      <c r="G319" s="16"/>
      <c r="H319" s="16"/>
      <c r="O319" s="46"/>
      <c r="P319" s="42"/>
      <c r="Q319" s="42"/>
      <c r="R319" s="50"/>
      <c r="S319" s="42"/>
      <c r="T319" s="42"/>
    </row>
    <row r="320" spans="7:20" s="9" customFormat="1">
      <c r="G320" s="16"/>
      <c r="H320" s="16"/>
    </row>
    <row r="321" spans="7:8" s="9" customFormat="1">
      <c r="G321" s="16"/>
      <c r="H321" s="16"/>
    </row>
    <row r="322" spans="7:8" s="9" customFormat="1">
      <c r="G322" s="16"/>
      <c r="H322" s="16"/>
    </row>
    <row r="323" spans="7:8" s="9" customFormat="1">
      <c r="G323" s="16"/>
      <c r="H323" s="16"/>
    </row>
    <row r="324" spans="7:8" s="9" customFormat="1">
      <c r="G324" s="16"/>
      <c r="H324" s="16"/>
    </row>
    <row r="325" spans="7:8" s="9" customFormat="1">
      <c r="G325" s="16"/>
      <c r="H325" s="16"/>
    </row>
    <row r="326" spans="7:8" s="9" customFormat="1">
      <c r="G326" s="16"/>
      <c r="H326" s="16"/>
    </row>
    <row r="327" spans="7:8" s="9" customFormat="1">
      <c r="G327" s="16"/>
      <c r="H327" s="16"/>
    </row>
    <row r="328" spans="7:8" s="9" customFormat="1">
      <c r="G328" s="16"/>
      <c r="H328" s="16"/>
    </row>
    <row r="329" spans="7:8" s="9" customFormat="1">
      <c r="G329" s="16"/>
      <c r="H329" s="16"/>
    </row>
    <row r="330" spans="7:8" s="9" customFormat="1">
      <c r="G330" s="16"/>
      <c r="H330" s="16"/>
    </row>
    <row r="331" spans="7:8" s="9" customFormat="1">
      <c r="G331" s="16"/>
      <c r="H331" s="16"/>
    </row>
    <row r="332" spans="7:8" s="9" customFormat="1">
      <c r="G332" s="16"/>
      <c r="H332" s="16"/>
    </row>
    <row r="333" spans="7:8" s="9" customFormat="1">
      <c r="G333" s="16"/>
      <c r="H333" s="16"/>
    </row>
    <row r="334" spans="7:8" s="9" customFormat="1">
      <c r="G334" s="16"/>
      <c r="H334" s="16"/>
    </row>
    <row r="335" spans="7:8" s="9" customFormat="1">
      <c r="G335" s="16"/>
      <c r="H335" s="16"/>
    </row>
    <row r="336" spans="7:8" s="9" customFormat="1">
      <c r="G336" s="16"/>
      <c r="H336" s="16"/>
    </row>
    <row r="337" spans="7:8" s="9" customFormat="1">
      <c r="G337" s="16"/>
      <c r="H337" s="16"/>
    </row>
    <row r="338" spans="7:8" s="9" customFormat="1">
      <c r="G338" s="16"/>
      <c r="H338" s="16"/>
    </row>
    <row r="339" spans="7:8" s="9" customFormat="1">
      <c r="G339" s="16"/>
      <c r="H339" s="16"/>
    </row>
    <row r="340" spans="7:8" s="9" customFormat="1">
      <c r="G340" s="16"/>
      <c r="H340" s="16"/>
    </row>
    <row r="341" spans="7:8" s="9" customFormat="1">
      <c r="G341" s="16"/>
      <c r="H341" s="16"/>
    </row>
    <row r="342" spans="7:8" s="9" customFormat="1">
      <c r="G342" s="16"/>
      <c r="H342" s="16"/>
    </row>
    <row r="343" spans="7:8" s="9" customFormat="1">
      <c r="G343" s="16"/>
      <c r="H343" s="16"/>
    </row>
    <row r="344" spans="7:8" s="9" customFormat="1">
      <c r="G344" s="16"/>
      <c r="H344" s="16"/>
    </row>
    <row r="345" spans="7:8" s="9" customFormat="1">
      <c r="G345" s="16"/>
      <c r="H345" s="16"/>
    </row>
    <row r="346" spans="7:8" s="9" customFormat="1">
      <c r="G346" s="16"/>
      <c r="H346" s="16"/>
    </row>
    <row r="347" spans="7:8" s="9" customFormat="1">
      <c r="G347" s="16"/>
      <c r="H347" s="16"/>
    </row>
    <row r="348" spans="7:8" s="9" customFormat="1">
      <c r="G348" s="16"/>
      <c r="H348" s="16"/>
    </row>
    <row r="349" spans="7:8" s="9" customFormat="1">
      <c r="G349" s="16"/>
      <c r="H349" s="16"/>
    </row>
    <row r="350" spans="7:8" s="9" customFormat="1">
      <c r="G350" s="16"/>
      <c r="H350" s="16"/>
    </row>
    <row r="351" spans="7:8" s="9" customFormat="1">
      <c r="G351" s="16"/>
      <c r="H351" s="16"/>
    </row>
    <row r="352" spans="7:8" s="9" customFormat="1">
      <c r="G352" s="16"/>
      <c r="H352" s="16"/>
    </row>
    <row r="353" spans="7:8" s="9" customFormat="1">
      <c r="G353" s="16"/>
      <c r="H353" s="16"/>
    </row>
    <row r="354" spans="7:8" s="9" customFormat="1">
      <c r="G354" s="16"/>
      <c r="H354" s="16"/>
    </row>
    <row r="355" spans="7:8" s="9" customFormat="1">
      <c r="G355" s="16"/>
      <c r="H355" s="16"/>
    </row>
    <row r="356" spans="7:8" s="9" customFormat="1">
      <c r="G356" s="16"/>
      <c r="H356" s="16"/>
    </row>
    <row r="357" spans="7:8" s="9" customFormat="1">
      <c r="G357" s="16"/>
      <c r="H357" s="16"/>
    </row>
    <row r="358" spans="7:8" s="9" customFormat="1">
      <c r="G358" s="16"/>
      <c r="H358" s="16"/>
    </row>
    <row r="359" spans="7:8" s="9" customFormat="1">
      <c r="G359" s="16"/>
      <c r="H359" s="16"/>
    </row>
    <row r="360" spans="7:8" s="9" customFormat="1">
      <c r="G360" s="16"/>
      <c r="H360" s="16"/>
    </row>
    <row r="361" spans="7:8" s="9" customFormat="1">
      <c r="G361" s="16"/>
      <c r="H361" s="16"/>
    </row>
    <row r="362" spans="7:8" s="9" customFormat="1">
      <c r="G362" s="16"/>
      <c r="H362" s="16"/>
    </row>
    <row r="363" spans="7:8" s="9" customFormat="1">
      <c r="G363" s="16"/>
      <c r="H363" s="16"/>
    </row>
    <row r="364" spans="7:8" s="9" customFormat="1">
      <c r="G364" s="16"/>
      <c r="H364" s="16"/>
    </row>
    <row r="365" spans="7:8" s="9" customFormat="1">
      <c r="G365" s="16"/>
      <c r="H365" s="16"/>
    </row>
    <row r="366" spans="7:8" s="9" customFormat="1">
      <c r="G366" s="16"/>
      <c r="H366" s="16"/>
    </row>
    <row r="367" spans="7:8" s="9" customFormat="1">
      <c r="G367" s="16"/>
      <c r="H367" s="16"/>
    </row>
    <row r="368" spans="7:8" s="9" customFormat="1">
      <c r="G368" s="16"/>
      <c r="H368" s="16"/>
    </row>
    <row r="369" spans="7:8" s="9" customFormat="1">
      <c r="G369" s="16"/>
      <c r="H369" s="16"/>
    </row>
    <row r="370" spans="7:8" s="9" customFormat="1">
      <c r="G370" s="16"/>
      <c r="H370" s="16"/>
    </row>
    <row r="371" spans="7:8" s="9" customFormat="1">
      <c r="G371" s="16"/>
      <c r="H371" s="16"/>
    </row>
    <row r="372" spans="7:8" s="9" customFormat="1">
      <c r="G372" s="16"/>
      <c r="H372" s="16"/>
    </row>
    <row r="373" spans="7:8" s="9" customFormat="1">
      <c r="G373" s="16"/>
      <c r="H373" s="16"/>
    </row>
    <row r="374" spans="7:8" s="9" customFormat="1">
      <c r="G374" s="16"/>
      <c r="H374" s="16"/>
    </row>
    <row r="375" spans="7:8" s="9" customFormat="1">
      <c r="G375" s="16"/>
      <c r="H375" s="16"/>
    </row>
    <row r="376" spans="7:8" s="9" customFormat="1">
      <c r="G376" s="16"/>
      <c r="H376" s="16"/>
    </row>
    <row r="377" spans="7:8" s="9" customFormat="1">
      <c r="G377" s="16"/>
      <c r="H377" s="16"/>
    </row>
    <row r="378" spans="7:8" s="9" customFormat="1">
      <c r="G378" s="16"/>
      <c r="H378" s="16"/>
    </row>
    <row r="379" spans="7:8" s="9" customFormat="1">
      <c r="G379" s="16"/>
      <c r="H379" s="16"/>
    </row>
    <row r="380" spans="7:8" s="9" customFormat="1">
      <c r="G380" s="16"/>
      <c r="H380" s="16"/>
    </row>
    <row r="381" spans="7:8" s="9" customFormat="1">
      <c r="G381" s="16"/>
      <c r="H381" s="16"/>
    </row>
    <row r="382" spans="7:8" s="9" customFormat="1">
      <c r="G382" s="16"/>
      <c r="H382" s="16"/>
    </row>
    <row r="383" spans="7:8" s="9" customFormat="1">
      <c r="G383" s="16"/>
      <c r="H383" s="16"/>
    </row>
    <row r="384" spans="7:8" s="9" customFormat="1">
      <c r="G384" s="16"/>
      <c r="H384" s="16"/>
    </row>
    <row r="385" spans="7:8" s="9" customFormat="1">
      <c r="G385" s="16"/>
      <c r="H385" s="16"/>
    </row>
    <row r="386" spans="7:8" s="9" customFormat="1">
      <c r="G386" s="16"/>
      <c r="H386" s="16"/>
    </row>
    <row r="387" spans="7:8" s="9" customFormat="1">
      <c r="G387" s="16"/>
      <c r="H387" s="16"/>
    </row>
    <row r="388" spans="7:8" s="9" customFormat="1">
      <c r="G388" s="16"/>
      <c r="H388" s="16"/>
    </row>
    <row r="389" spans="7:8" s="9" customFormat="1">
      <c r="G389" s="16"/>
      <c r="H389" s="16"/>
    </row>
    <row r="390" spans="7:8" s="9" customFormat="1">
      <c r="G390" s="16"/>
      <c r="H390" s="16"/>
    </row>
    <row r="391" spans="7:8" s="9" customFormat="1">
      <c r="G391" s="16"/>
      <c r="H391" s="16"/>
    </row>
    <row r="392" spans="7:8" s="9" customFormat="1">
      <c r="G392" s="16"/>
      <c r="H392" s="16"/>
    </row>
    <row r="393" spans="7:8" s="9" customFormat="1">
      <c r="G393" s="16"/>
      <c r="H393" s="16"/>
    </row>
    <row r="394" spans="7:8" s="9" customFormat="1">
      <c r="G394" s="16"/>
      <c r="H394" s="16"/>
    </row>
    <row r="395" spans="7:8" s="9" customFormat="1">
      <c r="G395" s="16"/>
      <c r="H395" s="16"/>
    </row>
    <row r="396" spans="7:8" s="9" customFormat="1">
      <c r="G396" s="16"/>
      <c r="H396" s="16"/>
    </row>
    <row r="397" spans="7:8" s="9" customFormat="1">
      <c r="G397" s="16"/>
      <c r="H397" s="16"/>
    </row>
    <row r="398" spans="7:8" s="9" customFormat="1">
      <c r="G398" s="16"/>
      <c r="H398" s="16"/>
    </row>
    <row r="399" spans="7:8" s="9" customFormat="1">
      <c r="G399" s="16"/>
      <c r="H399" s="16"/>
    </row>
    <row r="400" spans="7:8" s="9" customFormat="1">
      <c r="G400" s="16"/>
      <c r="H400" s="16"/>
    </row>
    <row r="401" spans="7:8" s="9" customFormat="1">
      <c r="G401" s="16"/>
      <c r="H401" s="16"/>
    </row>
    <row r="402" spans="7:8" s="9" customFormat="1">
      <c r="G402" s="16"/>
      <c r="H402" s="16"/>
    </row>
    <row r="403" spans="7:8" s="9" customFormat="1">
      <c r="G403" s="16"/>
      <c r="H403" s="16"/>
    </row>
    <row r="404" spans="7:8" s="9" customFormat="1">
      <c r="G404" s="16"/>
      <c r="H404" s="16"/>
    </row>
    <row r="405" spans="7:8" s="9" customFormat="1">
      <c r="G405" s="16"/>
      <c r="H405" s="16"/>
    </row>
    <row r="406" spans="7:8" s="9" customFormat="1">
      <c r="G406" s="16"/>
      <c r="H406" s="16"/>
    </row>
    <row r="407" spans="7:8" s="9" customFormat="1">
      <c r="G407" s="16"/>
      <c r="H407" s="16"/>
    </row>
    <row r="408" spans="7:8" s="9" customFormat="1">
      <c r="G408" s="16"/>
      <c r="H408" s="16"/>
    </row>
    <row r="409" spans="7:8" s="9" customFormat="1">
      <c r="G409" s="16"/>
      <c r="H409" s="16"/>
    </row>
    <row r="410" spans="7:8" s="9" customFormat="1">
      <c r="G410" s="16"/>
      <c r="H410" s="16"/>
    </row>
    <row r="411" spans="7:8" s="9" customFormat="1">
      <c r="G411" s="16"/>
      <c r="H411" s="16"/>
    </row>
    <row r="412" spans="7:8" s="9" customFormat="1">
      <c r="G412" s="16"/>
      <c r="H412" s="16"/>
    </row>
    <row r="413" spans="7:8" s="9" customFormat="1">
      <c r="G413" s="16"/>
      <c r="H413" s="16"/>
    </row>
    <row r="414" spans="7:8" s="9" customFormat="1">
      <c r="G414" s="16"/>
      <c r="H414" s="16"/>
    </row>
    <row r="415" spans="7:8" s="9" customFormat="1">
      <c r="G415" s="16"/>
      <c r="H415" s="16"/>
    </row>
    <row r="416" spans="7:8" s="9" customFormat="1">
      <c r="G416" s="16"/>
      <c r="H416" s="16"/>
    </row>
    <row r="417" spans="7:8" s="9" customFormat="1">
      <c r="G417" s="16"/>
      <c r="H417" s="16"/>
    </row>
    <row r="418" spans="7:8" s="9" customFormat="1">
      <c r="G418" s="16"/>
      <c r="H418" s="16"/>
    </row>
    <row r="419" spans="7:8" s="9" customFormat="1">
      <c r="G419" s="16"/>
      <c r="H419" s="16"/>
    </row>
    <row r="420" spans="7:8" s="9" customFormat="1">
      <c r="G420" s="16"/>
      <c r="H420" s="16"/>
    </row>
    <row r="421" spans="7:8" s="9" customFormat="1">
      <c r="G421" s="16"/>
      <c r="H421" s="16"/>
    </row>
    <row r="422" spans="7:8" s="9" customFormat="1">
      <c r="G422" s="16"/>
      <c r="H422" s="16"/>
    </row>
    <row r="423" spans="7:8" s="9" customFormat="1">
      <c r="G423" s="16"/>
      <c r="H423" s="16"/>
    </row>
    <row r="424" spans="7:8" s="9" customFormat="1">
      <c r="G424" s="16"/>
      <c r="H424" s="16"/>
    </row>
    <row r="425" spans="7:8" s="9" customFormat="1">
      <c r="G425" s="16"/>
      <c r="H425" s="16"/>
    </row>
    <row r="426" spans="7:8" s="9" customFormat="1">
      <c r="G426" s="16"/>
      <c r="H426" s="16"/>
    </row>
    <row r="427" spans="7:8" s="9" customFormat="1">
      <c r="G427" s="16"/>
      <c r="H427" s="16"/>
    </row>
    <row r="428" spans="7:8" s="9" customFormat="1">
      <c r="G428" s="16"/>
      <c r="H428" s="16"/>
    </row>
    <row r="429" spans="7:8" s="9" customFormat="1">
      <c r="G429" s="16"/>
      <c r="H429" s="16"/>
    </row>
    <row r="430" spans="7:8" s="9" customFormat="1">
      <c r="G430" s="16"/>
      <c r="H430" s="16"/>
    </row>
    <row r="431" spans="7:8" s="9" customFormat="1">
      <c r="G431" s="16"/>
      <c r="H431" s="16"/>
    </row>
    <row r="432" spans="7:8" s="9" customFormat="1">
      <c r="G432" s="16"/>
      <c r="H432" s="16"/>
    </row>
    <row r="433" spans="7:8" s="9" customFormat="1">
      <c r="G433" s="16"/>
      <c r="H433" s="16"/>
    </row>
    <row r="434" spans="7:8" s="9" customFormat="1">
      <c r="G434" s="16"/>
      <c r="H434" s="16"/>
    </row>
    <row r="435" spans="7:8" s="9" customFormat="1">
      <c r="G435" s="16"/>
      <c r="H435" s="16"/>
    </row>
    <row r="436" spans="7:8" s="9" customFormat="1">
      <c r="G436" s="16"/>
      <c r="H436" s="16"/>
    </row>
    <row r="437" spans="7:8" s="9" customFormat="1">
      <c r="G437" s="16"/>
      <c r="H437" s="16"/>
    </row>
    <row r="438" spans="7:8" s="9" customFormat="1">
      <c r="G438" s="16"/>
      <c r="H438" s="16"/>
    </row>
    <row r="439" spans="7:8" s="9" customFormat="1">
      <c r="G439" s="16"/>
      <c r="H439" s="16"/>
    </row>
    <row r="440" spans="7:8" s="9" customFormat="1">
      <c r="G440" s="16"/>
      <c r="H440" s="16"/>
    </row>
    <row r="441" spans="7:8" s="9" customFormat="1">
      <c r="G441" s="16"/>
      <c r="H441" s="16"/>
    </row>
    <row r="442" spans="7:8" s="9" customFormat="1">
      <c r="G442" s="16"/>
      <c r="H442" s="16"/>
    </row>
    <row r="443" spans="7:8" s="9" customFormat="1">
      <c r="G443" s="16"/>
      <c r="H443" s="16"/>
    </row>
    <row r="444" spans="7:8" s="9" customFormat="1">
      <c r="G444" s="16"/>
      <c r="H444" s="16"/>
    </row>
    <row r="445" spans="7:8" s="9" customFormat="1">
      <c r="G445" s="16"/>
      <c r="H445" s="16"/>
    </row>
    <row r="446" spans="7:8" s="9" customFormat="1">
      <c r="G446" s="16"/>
      <c r="H446" s="16"/>
    </row>
    <row r="447" spans="7:8" s="9" customFormat="1">
      <c r="G447" s="16"/>
      <c r="H447" s="16"/>
    </row>
    <row r="448" spans="7:8" s="9" customFormat="1">
      <c r="G448" s="16"/>
      <c r="H448" s="16"/>
    </row>
    <row r="449" spans="7:8" s="9" customFormat="1">
      <c r="G449" s="16"/>
      <c r="H449" s="16"/>
    </row>
    <row r="450" spans="7:8" s="9" customFormat="1">
      <c r="G450" s="16"/>
      <c r="H450" s="16"/>
    </row>
    <row r="451" spans="7:8" s="9" customFormat="1">
      <c r="G451" s="16"/>
      <c r="H451" s="16"/>
    </row>
    <row r="452" spans="7:8" s="9" customFormat="1">
      <c r="G452" s="16"/>
      <c r="H452" s="16"/>
    </row>
    <row r="453" spans="7:8" s="9" customFormat="1">
      <c r="G453" s="16"/>
      <c r="H453" s="16"/>
    </row>
    <row r="454" spans="7:8" s="9" customFormat="1">
      <c r="G454" s="16"/>
      <c r="H454" s="16"/>
    </row>
    <row r="455" spans="7:8" s="9" customFormat="1">
      <c r="G455" s="16"/>
      <c r="H455" s="16"/>
    </row>
    <row r="456" spans="7:8" s="9" customFormat="1">
      <c r="G456" s="16"/>
      <c r="H456" s="16"/>
    </row>
    <row r="457" spans="7:8" s="9" customFormat="1">
      <c r="G457" s="16"/>
      <c r="H457" s="16"/>
    </row>
    <row r="458" spans="7:8" s="9" customFormat="1">
      <c r="G458" s="16"/>
      <c r="H458" s="16"/>
    </row>
    <row r="459" spans="7:8" s="9" customFormat="1">
      <c r="G459" s="16"/>
      <c r="H459" s="16"/>
    </row>
    <row r="460" spans="7:8" s="9" customFormat="1">
      <c r="G460" s="16"/>
      <c r="H460" s="16"/>
    </row>
    <row r="461" spans="7:8" s="9" customFormat="1">
      <c r="G461" s="16"/>
      <c r="H461" s="16"/>
    </row>
    <row r="462" spans="7:8" s="9" customFormat="1">
      <c r="G462" s="16"/>
      <c r="H462" s="16"/>
    </row>
    <row r="463" spans="7:8" s="9" customFormat="1">
      <c r="G463" s="16"/>
      <c r="H463" s="16"/>
    </row>
    <row r="464" spans="7:8" s="9" customFormat="1">
      <c r="G464" s="16"/>
      <c r="H464" s="16"/>
    </row>
    <row r="465" spans="7:8" s="9" customFormat="1">
      <c r="G465" s="16"/>
      <c r="H465" s="16"/>
    </row>
    <row r="466" spans="7:8" s="9" customFormat="1">
      <c r="G466" s="16"/>
      <c r="H466" s="16"/>
    </row>
    <row r="467" spans="7:8" s="9" customFormat="1">
      <c r="G467" s="16"/>
      <c r="H467" s="16"/>
    </row>
    <row r="468" spans="7:8" s="9" customFormat="1">
      <c r="G468" s="16"/>
      <c r="H468" s="16"/>
    </row>
    <row r="469" spans="7:8" s="9" customFormat="1">
      <c r="G469" s="16"/>
      <c r="H469" s="16"/>
    </row>
    <row r="470" spans="7:8" s="9" customFormat="1">
      <c r="G470" s="16"/>
      <c r="H470" s="16"/>
    </row>
    <row r="471" spans="7:8" s="9" customFormat="1">
      <c r="G471" s="16"/>
      <c r="H471" s="16"/>
    </row>
    <row r="472" spans="7:8" s="9" customFormat="1">
      <c r="G472" s="16"/>
      <c r="H472" s="16"/>
    </row>
    <row r="473" spans="7:8" s="9" customFormat="1">
      <c r="G473" s="16"/>
      <c r="H473" s="16"/>
    </row>
    <row r="474" spans="7:8" s="9" customFormat="1">
      <c r="G474" s="16"/>
      <c r="H474" s="16"/>
    </row>
    <row r="475" spans="7:8" s="9" customFormat="1">
      <c r="G475" s="16"/>
      <c r="H475" s="16"/>
    </row>
    <row r="476" spans="7:8" s="9" customFormat="1">
      <c r="G476" s="16"/>
      <c r="H476" s="16"/>
    </row>
    <row r="477" spans="7:8" s="9" customFormat="1">
      <c r="G477" s="16"/>
      <c r="H477" s="16"/>
    </row>
    <row r="478" spans="7:8" s="9" customFormat="1">
      <c r="G478" s="16"/>
      <c r="H478" s="16"/>
    </row>
    <row r="479" spans="7:8" s="9" customFormat="1">
      <c r="G479" s="16"/>
      <c r="H479" s="16"/>
    </row>
    <row r="480" spans="7:8" s="9" customFormat="1">
      <c r="G480" s="16"/>
      <c r="H480" s="16"/>
    </row>
    <row r="481" spans="7:8" s="9" customFormat="1">
      <c r="G481" s="16"/>
      <c r="H481" s="16"/>
    </row>
    <row r="482" spans="7:8" s="9" customFormat="1">
      <c r="G482" s="16"/>
      <c r="H482" s="16"/>
    </row>
    <row r="483" spans="7:8" s="9" customFormat="1">
      <c r="G483" s="16"/>
      <c r="H483" s="16"/>
    </row>
    <row r="484" spans="7:8" s="9" customFormat="1">
      <c r="G484" s="16"/>
      <c r="H484" s="16"/>
    </row>
    <row r="485" spans="7:8" s="9" customFormat="1">
      <c r="G485" s="16"/>
      <c r="H485" s="16"/>
    </row>
    <row r="486" spans="7:8" s="9" customFormat="1">
      <c r="G486" s="16"/>
      <c r="H486" s="16"/>
    </row>
    <row r="487" spans="7:8" s="9" customFormat="1">
      <c r="G487" s="16"/>
      <c r="H487" s="16"/>
    </row>
    <row r="488" spans="7:8" s="9" customFormat="1">
      <c r="G488" s="16"/>
      <c r="H488" s="16"/>
    </row>
    <row r="489" spans="7:8" s="9" customFormat="1">
      <c r="G489" s="16"/>
      <c r="H489" s="16"/>
    </row>
    <row r="490" spans="7:8" s="9" customFormat="1">
      <c r="G490" s="16"/>
      <c r="H490" s="16"/>
    </row>
    <row r="491" spans="7:8" s="9" customFormat="1">
      <c r="G491" s="16"/>
      <c r="H491" s="16"/>
    </row>
    <row r="492" spans="7:8" s="9" customFormat="1">
      <c r="G492" s="16"/>
      <c r="H492" s="16"/>
    </row>
    <row r="493" spans="7:8" s="9" customFormat="1">
      <c r="G493" s="16"/>
      <c r="H493" s="16"/>
    </row>
    <row r="494" spans="7:8" s="9" customFormat="1">
      <c r="G494" s="16"/>
      <c r="H494" s="16"/>
    </row>
    <row r="495" spans="7:8" s="9" customFormat="1">
      <c r="G495" s="16"/>
      <c r="H495" s="16"/>
    </row>
    <row r="496" spans="7:8" s="9" customFormat="1">
      <c r="G496" s="16"/>
      <c r="H496" s="16"/>
    </row>
    <row r="497" spans="7:8" s="9" customFormat="1">
      <c r="G497" s="16"/>
      <c r="H497" s="16"/>
    </row>
    <row r="498" spans="7:8" s="9" customFormat="1">
      <c r="G498" s="16"/>
      <c r="H498" s="16"/>
    </row>
    <row r="499" spans="7:8" s="9" customFormat="1">
      <c r="G499" s="16"/>
      <c r="H499" s="16"/>
    </row>
    <row r="500" spans="7:8" s="9" customFormat="1">
      <c r="G500" s="16"/>
      <c r="H500" s="16"/>
    </row>
    <row r="501" spans="7:8" s="9" customFormat="1">
      <c r="G501" s="16"/>
      <c r="H501" s="16"/>
    </row>
    <row r="502" spans="7:8" s="9" customFormat="1">
      <c r="G502" s="16"/>
      <c r="H502" s="16"/>
    </row>
    <row r="503" spans="7:8" s="9" customFormat="1">
      <c r="G503" s="16"/>
      <c r="H503" s="16"/>
    </row>
    <row r="504" spans="7:8" s="9" customFormat="1">
      <c r="G504" s="16"/>
      <c r="H504" s="16"/>
    </row>
    <row r="505" spans="7:8" s="9" customFormat="1">
      <c r="G505" s="16"/>
      <c r="H505" s="16"/>
    </row>
    <row r="506" spans="7:8" s="9" customFormat="1">
      <c r="G506" s="16"/>
      <c r="H506" s="16"/>
    </row>
    <row r="507" spans="7:8" s="9" customFormat="1">
      <c r="G507" s="16"/>
      <c r="H507" s="16"/>
    </row>
    <row r="508" spans="7:8" s="9" customFormat="1">
      <c r="G508" s="16"/>
      <c r="H508" s="16"/>
    </row>
    <row r="509" spans="7:8" s="9" customFormat="1">
      <c r="G509" s="16"/>
      <c r="H509" s="16"/>
    </row>
    <row r="510" spans="7:8" s="9" customFormat="1">
      <c r="G510" s="16"/>
      <c r="H510" s="16"/>
    </row>
    <row r="511" spans="7:8" s="9" customFormat="1">
      <c r="G511" s="16"/>
      <c r="H511" s="16"/>
    </row>
    <row r="512" spans="7:8" s="9" customFormat="1">
      <c r="G512" s="16"/>
      <c r="H512" s="16"/>
    </row>
    <row r="513" spans="7:8" s="9" customFormat="1">
      <c r="G513" s="16"/>
      <c r="H513" s="16"/>
    </row>
    <row r="514" spans="7:8" s="9" customFormat="1">
      <c r="G514" s="16"/>
      <c r="H514" s="16"/>
    </row>
    <row r="515" spans="7:8" s="9" customFormat="1">
      <c r="G515" s="16"/>
      <c r="H515" s="16"/>
    </row>
    <row r="516" spans="7:8" s="9" customFormat="1">
      <c r="G516" s="16"/>
      <c r="H516" s="16"/>
    </row>
    <row r="517" spans="7:8" s="9" customFormat="1">
      <c r="G517" s="16"/>
      <c r="H517" s="16"/>
    </row>
    <row r="518" spans="7:8" s="9" customFormat="1">
      <c r="G518" s="16"/>
      <c r="H518" s="16"/>
    </row>
    <row r="519" spans="7:8" s="9" customFormat="1">
      <c r="G519" s="16"/>
      <c r="H519" s="16"/>
    </row>
    <row r="520" spans="7:8" s="9" customFormat="1">
      <c r="G520" s="16"/>
      <c r="H520" s="16"/>
    </row>
    <row r="521" spans="7:8" s="9" customFormat="1">
      <c r="G521" s="16"/>
      <c r="H521" s="16"/>
    </row>
    <row r="522" spans="7:8" s="9" customFormat="1">
      <c r="G522" s="16"/>
      <c r="H522" s="16"/>
    </row>
    <row r="523" spans="7:8" s="9" customFormat="1">
      <c r="G523" s="16"/>
      <c r="H523" s="16"/>
    </row>
    <row r="524" spans="7:8" s="9" customFormat="1">
      <c r="G524" s="16"/>
      <c r="H524" s="16"/>
    </row>
    <row r="525" spans="7:8" s="9" customFormat="1">
      <c r="G525" s="16"/>
      <c r="H525" s="16"/>
    </row>
    <row r="526" spans="7:8" s="9" customFormat="1">
      <c r="G526" s="16"/>
      <c r="H526" s="16"/>
    </row>
    <row r="527" spans="7:8" s="9" customFormat="1">
      <c r="G527" s="16"/>
      <c r="H527" s="16"/>
    </row>
    <row r="528" spans="7:8" s="9" customFormat="1">
      <c r="G528" s="16"/>
      <c r="H528" s="16"/>
    </row>
    <row r="529" spans="7:8" s="9" customFormat="1">
      <c r="G529" s="16"/>
      <c r="H529" s="16"/>
    </row>
    <row r="530" spans="7:8" s="9" customFormat="1">
      <c r="G530" s="16"/>
      <c r="H530" s="16"/>
    </row>
    <row r="531" spans="7:8" s="9" customFormat="1">
      <c r="G531" s="16"/>
      <c r="H531" s="16"/>
    </row>
    <row r="532" spans="7:8" s="9" customFormat="1">
      <c r="G532" s="16"/>
      <c r="H532" s="16"/>
    </row>
    <row r="533" spans="7:8" s="9" customFormat="1">
      <c r="G533" s="16"/>
      <c r="H533" s="16"/>
    </row>
    <row r="534" spans="7:8" s="9" customFormat="1">
      <c r="G534" s="16"/>
      <c r="H534" s="16"/>
    </row>
    <row r="535" spans="7:8" s="9" customFormat="1">
      <c r="G535" s="16"/>
      <c r="H535" s="16"/>
    </row>
    <row r="536" spans="7:8" s="9" customFormat="1">
      <c r="G536" s="16"/>
      <c r="H536" s="16"/>
    </row>
    <row r="537" spans="7:8" s="9" customFormat="1">
      <c r="G537" s="16"/>
      <c r="H537" s="16"/>
    </row>
    <row r="538" spans="7:8" s="9" customFormat="1">
      <c r="G538" s="16"/>
      <c r="H538" s="16"/>
    </row>
    <row r="539" spans="7:8" s="9" customFormat="1">
      <c r="G539" s="16"/>
      <c r="H539" s="16"/>
    </row>
    <row r="540" spans="7:8" s="9" customFormat="1">
      <c r="G540" s="16"/>
      <c r="H540" s="16"/>
    </row>
    <row r="541" spans="7:8" s="9" customFormat="1">
      <c r="G541" s="16"/>
      <c r="H541" s="16"/>
    </row>
    <row r="542" spans="7:8" s="9" customFormat="1">
      <c r="G542" s="16"/>
      <c r="H542" s="16"/>
    </row>
    <row r="543" spans="7:8" s="9" customFormat="1">
      <c r="G543" s="16"/>
      <c r="H543" s="16"/>
    </row>
    <row r="544" spans="7:8" s="9" customFormat="1">
      <c r="G544" s="16"/>
      <c r="H544" s="16"/>
    </row>
    <row r="545" spans="7:8" s="9" customFormat="1">
      <c r="G545" s="16"/>
      <c r="H545" s="16"/>
    </row>
    <row r="546" spans="7:8" s="9" customFormat="1">
      <c r="G546" s="16"/>
      <c r="H546" s="16"/>
    </row>
    <row r="547" spans="7:8" s="9" customFormat="1">
      <c r="G547" s="16"/>
      <c r="H547" s="16"/>
    </row>
    <row r="548" spans="7:8" s="9" customFormat="1">
      <c r="G548" s="16"/>
      <c r="H548" s="16"/>
    </row>
    <row r="549" spans="7:8" s="9" customFormat="1">
      <c r="G549" s="16"/>
      <c r="H549" s="16"/>
    </row>
    <row r="550" spans="7:8" s="9" customFormat="1">
      <c r="G550" s="16"/>
      <c r="H550" s="16"/>
    </row>
    <row r="551" spans="7:8" s="9" customFormat="1">
      <c r="G551" s="16"/>
      <c r="H551" s="16"/>
    </row>
    <row r="552" spans="7:8" s="9" customFormat="1">
      <c r="G552" s="16"/>
      <c r="H552" s="16"/>
    </row>
    <row r="553" spans="7:8" s="9" customFormat="1">
      <c r="G553" s="16"/>
      <c r="H553" s="16"/>
    </row>
    <row r="554" spans="7:8" s="9" customFormat="1">
      <c r="G554" s="16"/>
      <c r="H554" s="16"/>
    </row>
    <row r="555" spans="7:8" s="9" customFormat="1">
      <c r="G555" s="16"/>
      <c r="H555" s="16"/>
    </row>
    <row r="556" spans="7:8" s="9" customFormat="1">
      <c r="G556" s="16"/>
      <c r="H556" s="16"/>
    </row>
    <row r="557" spans="7:8" s="9" customFormat="1">
      <c r="G557" s="16"/>
      <c r="H557" s="16"/>
    </row>
    <row r="558" spans="7:8" s="9" customFormat="1">
      <c r="G558" s="16"/>
      <c r="H558" s="16"/>
    </row>
    <row r="559" spans="7:8" s="9" customFormat="1">
      <c r="G559" s="16"/>
      <c r="H559" s="16"/>
    </row>
    <row r="560" spans="7:8" s="9" customFormat="1">
      <c r="G560" s="16"/>
      <c r="H560" s="16"/>
    </row>
    <row r="561" spans="7:8" s="9" customFormat="1">
      <c r="G561" s="16"/>
      <c r="H561" s="16"/>
    </row>
    <row r="562" spans="7:8" s="9" customFormat="1">
      <c r="G562" s="16"/>
      <c r="H562" s="16"/>
    </row>
    <row r="563" spans="7:8" s="9" customFormat="1">
      <c r="G563" s="16"/>
      <c r="H563" s="16"/>
    </row>
    <row r="564" spans="7:8" s="9" customFormat="1">
      <c r="G564" s="16"/>
      <c r="H564" s="16"/>
    </row>
    <row r="565" spans="7:8" s="9" customFormat="1">
      <c r="G565" s="16"/>
      <c r="H565" s="16"/>
    </row>
    <row r="566" spans="7:8" s="9" customFormat="1">
      <c r="G566" s="16"/>
      <c r="H566" s="16"/>
    </row>
    <row r="567" spans="7:8" s="9" customFormat="1">
      <c r="G567" s="16"/>
      <c r="H567" s="16"/>
    </row>
    <row r="568" spans="7:8" s="9" customFormat="1">
      <c r="G568" s="16"/>
      <c r="H568" s="16"/>
    </row>
    <row r="569" spans="7:8" s="9" customFormat="1">
      <c r="G569" s="16"/>
      <c r="H569" s="16"/>
    </row>
    <row r="570" spans="7:8" s="9" customFormat="1">
      <c r="G570" s="16"/>
      <c r="H570" s="16"/>
    </row>
    <row r="571" spans="7:8" s="9" customFormat="1">
      <c r="G571" s="16"/>
      <c r="H571" s="16"/>
    </row>
    <row r="572" spans="7:8" s="9" customFormat="1">
      <c r="G572" s="16"/>
      <c r="H572" s="16"/>
    </row>
    <row r="573" spans="7:8" s="9" customFormat="1">
      <c r="G573" s="16"/>
      <c r="H573" s="16"/>
    </row>
    <row r="574" spans="7:8" s="9" customFormat="1">
      <c r="G574" s="16"/>
      <c r="H574" s="16"/>
    </row>
    <row r="575" spans="7:8" s="9" customFormat="1">
      <c r="G575" s="16"/>
      <c r="H575" s="16"/>
    </row>
    <row r="576" spans="7:8" s="9" customFormat="1">
      <c r="G576" s="16"/>
      <c r="H576" s="16"/>
    </row>
    <row r="577" spans="7:8" s="9" customFormat="1">
      <c r="G577" s="16"/>
      <c r="H577" s="16"/>
    </row>
    <row r="578" spans="7:8" s="9" customFormat="1">
      <c r="G578" s="16"/>
      <c r="H578" s="16"/>
    </row>
    <row r="579" spans="7:8" s="9" customFormat="1">
      <c r="G579" s="16"/>
      <c r="H579" s="16"/>
    </row>
    <row r="580" spans="7:8" s="9" customFormat="1">
      <c r="G580" s="16"/>
      <c r="H580" s="16"/>
    </row>
    <row r="581" spans="7:8" s="9" customFormat="1">
      <c r="G581" s="16"/>
      <c r="H581" s="16"/>
    </row>
    <row r="582" spans="7:8" s="9" customFormat="1">
      <c r="G582" s="16"/>
      <c r="H582" s="16"/>
    </row>
    <row r="583" spans="7:8" s="9" customFormat="1">
      <c r="G583" s="16"/>
      <c r="H583" s="16"/>
    </row>
    <row r="584" spans="7:8" s="9" customFormat="1">
      <c r="G584" s="16"/>
      <c r="H584" s="16"/>
    </row>
    <row r="585" spans="7:8" s="9" customFormat="1">
      <c r="G585" s="16"/>
      <c r="H585" s="16"/>
    </row>
    <row r="586" spans="7:8" s="9" customFormat="1">
      <c r="G586" s="16"/>
      <c r="H586" s="16"/>
    </row>
    <row r="587" spans="7:8" s="9" customFormat="1">
      <c r="G587" s="16"/>
      <c r="H587" s="16"/>
    </row>
    <row r="588" spans="7:8" s="9" customFormat="1">
      <c r="G588" s="16"/>
      <c r="H588" s="16"/>
    </row>
    <row r="589" spans="7:8" s="9" customFormat="1">
      <c r="G589" s="16"/>
      <c r="H589" s="16"/>
    </row>
    <row r="590" spans="7:8" s="9" customFormat="1">
      <c r="G590" s="16"/>
      <c r="H590" s="16"/>
    </row>
    <row r="591" spans="7:8" s="9" customFormat="1">
      <c r="G591" s="16"/>
      <c r="H591" s="16"/>
    </row>
    <row r="592" spans="7:8" s="9" customFormat="1">
      <c r="G592" s="16"/>
      <c r="H592" s="16"/>
    </row>
    <row r="593" spans="7:8" s="9" customFormat="1">
      <c r="G593" s="16"/>
      <c r="H593" s="16"/>
    </row>
    <row r="594" spans="7:8" s="9" customFormat="1">
      <c r="G594" s="16"/>
      <c r="H594" s="16"/>
    </row>
    <row r="595" spans="7:8" s="9" customFormat="1">
      <c r="G595" s="16"/>
      <c r="H595" s="16"/>
    </row>
    <row r="596" spans="7:8" s="9" customFormat="1">
      <c r="G596" s="16"/>
      <c r="H596" s="16"/>
    </row>
    <row r="597" spans="7:8" s="9" customFormat="1">
      <c r="G597" s="16"/>
      <c r="H597" s="16"/>
    </row>
    <row r="598" spans="7:8" s="9" customFormat="1">
      <c r="G598" s="16"/>
      <c r="H598" s="16"/>
    </row>
    <row r="599" spans="7:8" s="9" customFormat="1">
      <c r="G599" s="16"/>
      <c r="H599" s="16"/>
    </row>
    <row r="600" spans="7:8" s="9" customFormat="1">
      <c r="G600" s="16"/>
      <c r="H600" s="16"/>
    </row>
    <row r="601" spans="7:8" s="9" customFormat="1">
      <c r="G601" s="16"/>
      <c r="H601" s="16"/>
    </row>
    <row r="602" spans="7:8" s="9" customFormat="1">
      <c r="G602" s="16"/>
      <c r="H602" s="16"/>
    </row>
    <row r="603" spans="7:8" s="9" customFormat="1">
      <c r="G603" s="16"/>
      <c r="H603" s="16"/>
    </row>
    <row r="604" spans="7:8" s="9" customFormat="1">
      <c r="G604" s="16"/>
      <c r="H604" s="16"/>
    </row>
    <row r="605" spans="7:8" s="9" customFormat="1">
      <c r="G605" s="16"/>
      <c r="H605" s="16"/>
    </row>
    <row r="606" spans="7:8" s="9" customFormat="1">
      <c r="G606" s="16"/>
      <c r="H606" s="16"/>
    </row>
    <row r="607" spans="7:8" s="9" customFormat="1">
      <c r="G607" s="16"/>
      <c r="H607" s="16"/>
    </row>
    <row r="608" spans="7:8" s="9" customFormat="1">
      <c r="G608" s="16"/>
      <c r="H608" s="16"/>
    </row>
    <row r="609" spans="7:8" s="9" customFormat="1">
      <c r="G609" s="16"/>
      <c r="H609" s="16"/>
    </row>
    <row r="610" spans="7:8" s="9" customFormat="1">
      <c r="G610" s="16"/>
      <c r="H610" s="16"/>
    </row>
    <row r="611" spans="7:8" s="9" customFormat="1">
      <c r="G611" s="16"/>
      <c r="H611" s="16"/>
    </row>
    <row r="612" spans="7:8" s="9" customFormat="1">
      <c r="G612" s="16"/>
      <c r="H612" s="16"/>
    </row>
    <row r="613" spans="7:8" s="9" customFormat="1">
      <c r="G613" s="16"/>
      <c r="H613" s="16"/>
    </row>
    <row r="614" spans="7:8" s="9" customFormat="1">
      <c r="G614" s="16"/>
      <c r="H614" s="16"/>
    </row>
    <row r="615" spans="7:8" s="9" customFormat="1">
      <c r="G615" s="16"/>
      <c r="H615" s="16"/>
    </row>
    <row r="616" spans="7:8" s="9" customFormat="1">
      <c r="G616" s="16"/>
      <c r="H616" s="16"/>
    </row>
    <row r="617" spans="7:8" s="9" customFormat="1">
      <c r="G617" s="16"/>
      <c r="H617" s="16"/>
    </row>
    <row r="618" spans="7:8" s="9" customFormat="1">
      <c r="G618" s="16"/>
      <c r="H618" s="16"/>
    </row>
    <row r="619" spans="7:8" s="9" customFormat="1">
      <c r="G619" s="16"/>
      <c r="H619" s="16"/>
    </row>
    <row r="620" spans="7:8" s="9" customFormat="1">
      <c r="G620" s="16"/>
      <c r="H620" s="16"/>
    </row>
    <row r="621" spans="7:8" s="9" customFormat="1">
      <c r="G621" s="16"/>
      <c r="H621" s="16"/>
    </row>
    <row r="622" spans="7:8" s="9" customFormat="1">
      <c r="G622" s="16"/>
      <c r="H622" s="16"/>
    </row>
    <row r="623" spans="7:8" s="9" customFormat="1">
      <c r="G623" s="16"/>
      <c r="H623" s="16"/>
    </row>
    <row r="624" spans="7:8" s="9" customFormat="1">
      <c r="G624" s="16"/>
      <c r="H624" s="16"/>
    </row>
    <row r="625" spans="7:8" s="9" customFormat="1">
      <c r="G625" s="16"/>
      <c r="H625" s="16"/>
    </row>
    <row r="626" spans="7:8" s="9" customFormat="1">
      <c r="G626" s="16"/>
      <c r="H626" s="16"/>
    </row>
    <row r="627" spans="7:8" s="9" customFormat="1">
      <c r="G627" s="16"/>
      <c r="H627" s="16"/>
    </row>
    <row r="628" spans="7:8" s="9" customFormat="1">
      <c r="G628" s="16"/>
      <c r="H628" s="16"/>
    </row>
    <row r="629" spans="7:8" s="9" customFormat="1">
      <c r="G629" s="16"/>
      <c r="H629" s="16"/>
    </row>
    <row r="630" spans="7:8" s="9" customFormat="1">
      <c r="G630" s="16"/>
      <c r="H630" s="16"/>
    </row>
    <row r="631" spans="7:8" s="9" customFormat="1">
      <c r="G631" s="16"/>
      <c r="H631" s="16"/>
    </row>
    <row r="632" spans="7:8" s="9" customFormat="1">
      <c r="G632" s="16"/>
      <c r="H632" s="16"/>
    </row>
    <row r="633" spans="7:8" s="9" customFormat="1">
      <c r="G633" s="16"/>
      <c r="H633" s="16"/>
    </row>
    <row r="634" spans="7:8" s="9" customFormat="1">
      <c r="G634" s="16"/>
      <c r="H634" s="16"/>
    </row>
    <row r="635" spans="7:8" s="9" customFormat="1">
      <c r="G635" s="16"/>
      <c r="H635" s="16"/>
    </row>
    <row r="636" spans="7:8" s="9" customFormat="1">
      <c r="G636" s="16"/>
      <c r="H636" s="16"/>
    </row>
    <row r="637" spans="7:8" s="9" customFormat="1">
      <c r="G637" s="16"/>
      <c r="H637" s="16"/>
    </row>
    <row r="638" spans="7:8" s="9" customFormat="1">
      <c r="G638" s="16"/>
      <c r="H638" s="16"/>
    </row>
    <row r="639" spans="7:8" s="9" customFormat="1">
      <c r="G639" s="16"/>
      <c r="H639" s="16"/>
    </row>
    <row r="640" spans="7:8" s="9" customFormat="1">
      <c r="G640" s="16"/>
      <c r="H640" s="16"/>
    </row>
    <row r="641" spans="7:8" s="9" customFormat="1">
      <c r="G641" s="16"/>
      <c r="H641" s="16"/>
    </row>
    <row r="642" spans="7:8" s="9" customFormat="1">
      <c r="G642" s="16"/>
      <c r="H642" s="16"/>
    </row>
    <row r="643" spans="7:8" s="9" customFormat="1">
      <c r="G643" s="16"/>
      <c r="H643" s="16"/>
    </row>
    <row r="644" spans="7:8" s="9" customFormat="1">
      <c r="G644" s="16"/>
      <c r="H644" s="16"/>
    </row>
    <row r="645" spans="7:8" s="9" customFormat="1">
      <c r="G645" s="16"/>
      <c r="H645" s="16"/>
    </row>
    <row r="646" spans="7:8" s="9" customFormat="1">
      <c r="G646" s="16"/>
      <c r="H646" s="16"/>
    </row>
    <row r="647" spans="7:8" s="9" customFormat="1">
      <c r="G647" s="16"/>
      <c r="H647" s="16"/>
    </row>
    <row r="648" spans="7:8" s="9" customFormat="1">
      <c r="G648" s="16"/>
      <c r="H648" s="16"/>
    </row>
    <row r="649" spans="7:8" s="9" customFormat="1">
      <c r="G649" s="16"/>
      <c r="H649" s="16"/>
    </row>
    <row r="650" spans="7:8" s="9" customFormat="1">
      <c r="G650" s="16"/>
      <c r="H650" s="16"/>
    </row>
    <row r="651" spans="7:8" s="9" customFormat="1">
      <c r="G651" s="16"/>
      <c r="H651" s="16"/>
    </row>
    <row r="652" spans="7:8" s="9" customFormat="1">
      <c r="G652" s="16"/>
      <c r="H652" s="16"/>
    </row>
    <row r="653" spans="7:8" s="9" customFormat="1">
      <c r="G653" s="16"/>
      <c r="H653" s="16"/>
    </row>
    <row r="654" spans="7:8" s="9" customFormat="1">
      <c r="G654" s="16"/>
      <c r="H654" s="16"/>
    </row>
    <row r="655" spans="7:8" s="9" customFormat="1">
      <c r="G655" s="16"/>
      <c r="H655" s="16"/>
    </row>
    <row r="656" spans="7:8" s="9" customFormat="1">
      <c r="G656" s="16"/>
      <c r="H656" s="16"/>
    </row>
    <row r="657" spans="7:8" s="9" customFormat="1">
      <c r="G657" s="16"/>
      <c r="H657" s="16"/>
    </row>
    <row r="658" spans="7:8" s="9" customFormat="1">
      <c r="G658" s="16"/>
      <c r="H658" s="16"/>
    </row>
    <row r="659" spans="7:8" s="9" customFormat="1">
      <c r="G659" s="16"/>
      <c r="H659" s="16"/>
    </row>
    <row r="660" spans="7:8" s="9" customFormat="1">
      <c r="G660" s="16"/>
      <c r="H660" s="16"/>
    </row>
    <row r="661" spans="7:8" s="9" customFormat="1">
      <c r="G661" s="16"/>
      <c r="H661" s="16"/>
    </row>
    <row r="662" spans="7:8" s="9" customFormat="1">
      <c r="G662" s="16"/>
      <c r="H662" s="16"/>
    </row>
    <row r="663" spans="7:8" s="9" customFormat="1">
      <c r="G663" s="16"/>
      <c r="H663" s="16"/>
    </row>
    <row r="664" spans="7:8" s="9" customFormat="1">
      <c r="G664" s="16"/>
      <c r="H664" s="16"/>
    </row>
    <row r="665" spans="7:8" s="9" customFormat="1">
      <c r="G665" s="16"/>
      <c r="H665" s="16"/>
    </row>
    <row r="666" spans="7:8" s="9" customFormat="1">
      <c r="G666" s="16"/>
      <c r="H666" s="16"/>
    </row>
    <row r="667" spans="7:8" s="9" customFormat="1">
      <c r="G667" s="16"/>
      <c r="H667" s="16"/>
    </row>
    <row r="668" spans="7:8" s="9" customFormat="1">
      <c r="G668" s="16"/>
      <c r="H668" s="16"/>
    </row>
    <row r="669" spans="7:8" s="9" customFormat="1">
      <c r="G669" s="16"/>
      <c r="H669" s="16"/>
    </row>
    <row r="670" spans="7:8" s="9" customFormat="1">
      <c r="G670" s="16"/>
      <c r="H670" s="16"/>
    </row>
    <row r="671" spans="7:8" s="9" customFormat="1">
      <c r="G671" s="16"/>
      <c r="H671" s="16"/>
    </row>
    <row r="672" spans="7:8" s="9" customFormat="1">
      <c r="G672" s="16"/>
      <c r="H672" s="16"/>
    </row>
    <row r="673" spans="7:8" s="9" customFormat="1">
      <c r="G673" s="16"/>
      <c r="H673" s="16"/>
    </row>
    <row r="674" spans="7:8" s="9" customFormat="1">
      <c r="G674" s="16"/>
      <c r="H674" s="16"/>
    </row>
    <row r="675" spans="7:8" s="9" customFormat="1">
      <c r="G675" s="16"/>
      <c r="H675" s="16"/>
    </row>
    <row r="676" spans="7:8" s="9" customFormat="1">
      <c r="G676" s="16"/>
      <c r="H676" s="16"/>
    </row>
    <row r="677" spans="7:8" s="9" customFormat="1">
      <c r="G677" s="16"/>
      <c r="H677" s="16"/>
    </row>
    <row r="678" spans="7:8" s="9" customFormat="1">
      <c r="G678" s="16"/>
      <c r="H678" s="16"/>
    </row>
    <row r="679" spans="7:8" s="9" customFormat="1">
      <c r="G679" s="16"/>
      <c r="H679" s="16"/>
    </row>
    <row r="680" spans="7:8" s="9" customFormat="1">
      <c r="G680" s="16"/>
      <c r="H680" s="16"/>
    </row>
    <row r="681" spans="7:8" s="9" customFormat="1">
      <c r="G681" s="16"/>
      <c r="H681" s="16"/>
    </row>
    <row r="682" spans="7:8" s="9" customFormat="1">
      <c r="G682" s="16"/>
      <c r="H682" s="16"/>
    </row>
    <row r="683" spans="7:8" s="9" customFormat="1">
      <c r="G683" s="16"/>
      <c r="H683" s="16"/>
    </row>
    <row r="684" spans="7:8" s="9" customFormat="1">
      <c r="G684" s="16"/>
      <c r="H684" s="16"/>
    </row>
    <row r="685" spans="7:8" s="9" customFormat="1">
      <c r="G685" s="16"/>
      <c r="H685" s="16"/>
    </row>
    <row r="686" spans="7:8" s="9" customFormat="1">
      <c r="G686" s="16"/>
      <c r="H686" s="16"/>
    </row>
    <row r="687" spans="7:8" s="9" customFormat="1">
      <c r="G687" s="16"/>
      <c r="H687" s="16"/>
    </row>
    <row r="688" spans="7:8" s="9" customFormat="1">
      <c r="G688" s="16"/>
      <c r="H688" s="16"/>
    </row>
    <row r="689" spans="7:8" s="9" customFormat="1">
      <c r="G689" s="16"/>
      <c r="H689" s="16"/>
    </row>
    <row r="690" spans="7:8" s="9" customFormat="1">
      <c r="G690" s="16"/>
      <c r="H690" s="16"/>
    </row>
    <row r="691" spans="7:8" s="9" customFormat="1">
      <c r="G691" s="16"/>
      <c r="H691" s="16"/>
    </row>
    <row r="692" spans="7:8" s="9" customFormat="1">
      <c r="G692" s="16"/>
      <c r="H692" s="16"/>
    </row>
    <row r="693" spans="7:8" s="9" customFormat="1">
      <c r="G693" s="16"/>
      <c r="H693" s="16"/>
    </row>
    <row r="694" spans="7:8" s="9" customFormat="1">
      <c r="G694" s="16"/>
      <c r="H694" s="16"/>
    </row>
    <row r="695" spans="7:8" s="9" customFormat="1">
      <c r="G695" s="16"/>
      <c r="H695" s="16"/>
    </row>
    <row r="696" spans="7:8" s="9" customFormat="1">
      <c r="G696" s="16"/>
      <c r="H696" s="16"/>
    </row>
    <row r="697" spans="7:8" s="9" customFormat="1">
      <c r="G697" s="16"/>
      <c r="H697" s="16"/>
    </row>
    <row r="698" spans="7:8" s="9" customFormat="1">
      <c r="G698" s="16"/>
      <c r="H698" s="16"/>
    </row>
    <row r="699" spans="7:8" s="9" customFormat="1">
      <c r="G699" s="16"/>
      <c r="H699" s="16"/>
    </row>
    <row r="700" spans="7:8" s="9" customFormat="1">
      <c r="G700" s="16"/>
      <c r="H700" s="16"/>
    </row>
    <row r="701" spans="7:8" s="9" customFormat="1">
      <c r="G701" s="16"/>
      <c r="H701" s="16"/>
    </row>
    <row r="702" spans="7:8" s="9" customFormat="1">
      <c r="G702" s="16"/>
      <c r="H702" s="16"/>
    </row>
    <row r="703" spans="7:8" s="9" customFormat="1">
      <c r="G703" s="16"/>
      <c r="H703" s="16"/>
    </row>
    <row r="704" spans="7:8" s="9" customFormat="1">
      <c r="G704" s="16"/>
      <c r="H704" s="16"/>
    </row>
    <row r="705" spans="7:8" s="9" customFormat="1">
      <c r="G705" s="16"/>
      <c r="H705" s="16"/>
    </row>
    <row r="706" spans="7:8" s="9" customFormat="1">
      <c r="G706" s="16"/>
      <c r="H706" s="16"/>
    </row>
    <row r="707" spans="7:8" s="9" customFormat="1">
      <c r="G707" s="16"/>
      <c r="H707" s="16"/>
    </row>
    <row r="708" spans="7:8" s="9" customFormat="1">
      <c r="G708" s="16"/>
      <c r="H708" s="16"/>
    </row>
    <row r="709" spans="7:8" s="9" customFormat="1">
      <c r="G709" s="16"/>
      <c r="H709" s="16"/>
    </row>
    <row r="710" spans="7:8" s="9" customFormat="1">
      <c r="G710" s="16"/>
      <c r="H710" s="16"/>
    </row>
    <row r="711" spans="7:8" s="9" customFormat="1">
      <c r="G711" s="16"/>
      <c r="H711" s="16"/>
    </row>
    <row r="712" spans="7:8" s="9" customFormat="1">
      <c r="G712" s="16"/>
      <c r="H712" s="16"/>
    </row>
    <row r="713" spans="7:8" s="9" customFormat="1">
      <c r="G713" s="16"/>
      <c r="H713" s="16"/>
    </row>
    <row r="714" spans="7:8" s="9" customFormat="1">
      <c r="G714" s="16"/>
      <c r="H714" s="16"/>
    </row>
    <row r="715" spans="7:8" s="9" customFormat="1">
      <c r="G715" s="16"/>
      <c r="H715" s="16"/>
    </row>
    <row r="716" spans="7:8" s="9" customFormat="1">
      <c r="G716" s="16"/>
      <c r="H716" s="16"/>
    </row>
    <row r="717" spans="7:8" s="9" customFormat="1">
      <c r="G717" s="16"/>
      <c r="H717" s="16"/>
    </row>
    <row r="718" spans="7:8" s="9" customFormat="1">
      <c r="G718" s="16"/>
      <c r="H718" s="16"/>
    </row>
    <row r="719" spans="7:8" s="9" customFormat="1">
      <c r="G719" s="16"/>
      <c r="H719" s="16"/>
    </row>
    <row r="720" spans="7:8" s="9" customFormat="1">
      <c r="G720" s="16"/>
      <c r="H720" s="16"/>
    </row>
    <row r="721" spans="7:8" s="9" customFormat="1">
      <c r="G721" s="16"/>
      <c r="H721" s="16"/>
    </row>
    <row r="722" spans="7:8" s="9" customFormat="1">
      <c r="G722" s="16"/>
      <c r="H722" s="16"/>
    </row>
    <row r="723" spans="7:8" s="9" customFormat="1">
      <c r="G723" s="16"/>
      <c r="H723" s="16"/>
    </row>
    <row r="724" spans="7:8" s="9" customFormat="1">
      <c r="G724" s="16"/>
      <c r="H724" s="16"/>
    </row>
    <row r="725" spans="7:8" s="9" customFormat="1">
      <c r="G725" s="16"/>
      <c r="H725" s="16"/>
    </row>
    <row r="726" spans="7:8" s="9" customFormat="1">
      <c r="G726" s="16"/>
      <c r="H726" s="16"/>
    </row>
    <row r="727" spans="7:8" s="9" customFormat="1">
      <c r="G727" s="16"/>
      <c r="H727" s="16"/>
    </row>
    <row r="728" spans="7:8" s="9" customFormat="1">
      <c r="G728" s="16"/>
      <c r="H728" s="16"/>
    </row>
    <row r="729" spans="7:8" s="9" customFormat="1">
      <c r="G729" s="16"/>
      <c r="H729" s="16"/>
    </row>
    <row r="730" spans="7:8" s="9" customFormat="1">
      <c r="G730" s="16"/>
      <c r="H730" s="16"/>
    </row>
    <row r="731" spans="7:8" s="9" customFormat="1">
      <c r="G731" s="16"/>
      <c r="H731" s="16"/>
    </row>
    <row r="732" spans="7:8" s="9" customFormat="1">
      <c r="G732" s="16"/>
      <c r="H732" s="16"/>
    </row>
    <row r="733" spans="7:8" s="9" customFormat="1">
      <c r="G733" s="16"/>
      <c r="H733" s="16"/>
    </row>
    <row r="734" spans="7:8" s="9" customFormat="1">
      <c r="G734" s="16"/>
      <c r="H734" s="16"/>
    </row>
    <row r="735" spans="7:8" s="9" customFormat="1">
      <c r="G735" s="16"/>
      <c r="H735" s="16"/>
    </row>
    <row r="736" spans="7:8" s="9" customFormat="1">
      <c r="G736" s="16"/>
      <c r="H736" s="16"/>
    </row>
    <row r="737" spans="7:8" s="9" customFormat="1">
      <c r="G737" s="16"/>
      <c r="H737" s="16"/>
    </row>
    <row r="738" spans="7:8" s="9" customFormat="1">
      <c r="G738" s="16"/>
      <c r="H738" s="16"/>
    </row>
    <row r="739" spans="7:8" s="9" customFormat="1">
      <c r="G739" s="16"/>
      <c r="H739" s="16"/>
    </row>
    <row r="740" spans="7:8" s="9" customFormat="1">
      <c r="G740" s="16"/>
      <c r="H740" s="16"/>
    </row>
    <row r="741" spans="7:8" s="9" customFormat="1">
      <c r="G741" s="16"/>
      <c r="H741" s="16"/>
    </row>
    <row r="742" spans="7:8" s="9" customFormat="1">
      <c r="G742" s="16"/>
      <c r="H742" s="16"/>
    </row>
    <row r="743" spans="7:8" s="9" customFormat="1">
      <c r="G743" s="16"/>
      <c r="H743" s="16"/>
    </row>
    <row r="744" spans="7:8" s="9" customFormat="1">
      <c r="G744" s="16"/>
      <c r="H744" s="16"/>
    </row>
    <row r="745" spans="7:8" s="9" customFormat="1">
      <c r="G745" s="16"/>
      <c r="H745" s="16"/>
    </row>
    <row r="746" spans="7:8" s="9" customFormat="1">
      <c r="G746" s="16"/>
      <c r="H746" s="16"/>
    </row>
    <row r="747" spans="7:8" s="9" customFormat="1">
      <c r="G747" s="16"/>
      <c r="H747" s="16"/>
    </row>
    <row r="748" spans="7:8" s="9" customFormat="1">
      <c r="G748" s="16"/>
      <c r="H748" s="16"/>
    </row>
    <row r="749" spans="7:8" s="9" customFormat="1">
      <c r="G749" s="16"/>
      <c r="H749" s="16"/>
    </row>
    <row r="750" spans="7:8" s="9" customFormat="1">
      <c r="G750" s="16"/>
      <c r="H750" s="16"/>
    </row>
    <row r="751" spans="7:8" s="9" customFormat="1">
      <c r="G751" s="16"/>
      <c r="H751" s="16"/>
    </row>
    <row r="752" spans="7:8" s="9" customFormat="1">
      <c r="G752" s="16"/>
      <c r="H752" s="16"/>
    </row>
    <row r="753" spans="7:8" s="9" customFormat="1">
      <c r="G753" s="16"/>
      <c r="H753" s="16"/>
    </row>
    <row r="754" spans="7:8" s="9" customFormat="1">
      <c r="G754" s="16"/>
      <c r="H754" s="16"/>
    </row>
    <row r="755" spans="7:8" s="9" customFormat="1">
      <c r="G755" s="16"/>
      <c r="H755" s="16"/>
    </row>
    <row r="756" spans="7:8" s="9" customFormat="1">
      <c r="G756" s="16"/>
      <c r="H756" s="16"/>
    </row>
    <row r="757" spans="7:8" s="9" customFormat="1">
      <c r="G757" s="16"/>
      <c r="H757" s="16"/>
    </row>
    <row r="758" spans="7:8" s="9" customFormat="1">
      <c r="G758" s="16"/>
      <c r="H758" s="16"/>
    </row>
    <row r="759" spans="7:8" s="9" customFormat="1">
      <c r="G759" s="16"/>
      <c r="H759" s="16"/>
    </row>
    <row r="760" spans="7:8" s="9" customFormat="1">
      <c r="G760" s="16"/>
      <c r="H760" s="16"/>
    </row>
    <row r="761" spans="7:8" s="9" customFormat="1">
      <c r="G761" s="16"/>
      <c r="H761" s="16"/>
    </row>
    <row r="762" spans="7:8" s="9" customFormat="1">
      <c r="G762" s="16"/>
      <c r="H762" s="16"/>
    </row>
    <row r="763" spans="7:8" s="9" customFormat="1">
      <c r="G763" s="16"/>
      <c r="H763" s="16"/>
    </row>
    <row r="764" spans="7:8" s="9" customFormat="1">
      <c r="G764" s="16"/>
      <c r="H764" s="16"/>
    </row>
    <row r="765" spans="7:8" s="9" customFormat="1">
      <c r="G765" s="16"/>
      <c r="H765" s="16"/>
    </row>
    <row r="766" spans="7:8" s="9" customFormat="1">
      <c r="G766" s="16"/>
      <c r="H766" s="16"/>
    </row>
    <row r="767" spans="7:8" s="9" customFormat="1">
      <c r="G767" s="16"/>
      <c r="H767" s="16"/>
    </row>
    <row r="768" spans="7:8" s="9" customFormat="1">
      <c r="G768" s="16"/>
      <c r="H768" s="16"/>
    </row>
    <row r="769" spans="7:8" s="9" customFormat="1">
      <c r="G769" s="16"/>
      <c r="H769" s="16"/>
    </row>
    <row r="770" spans="7:8" s="9" customFormat="1">
      <c r="G770" s="16"/>
      <c r="H770" s="16"/>
    </row>
    <row r="771" spans="7:8" s="9" customFormat="1">
      <c r="G771" s="16"/>
      <c r="H771" s="16"/>
    </row>
    <row r="772" spans="7:8" s="9" customFormat="1">
      <c r="G772" s="16"/>
      <c r="H772" s="16"/>
    </row>
    <row r="773" spans="7:8" s="9" customFormat="1">
      <c r="G773" s="16"/>
      <c r="H773" s="16"/>
    </row>
    <row r="774" spans="7:8" s="9" customFormat="1">
      <c r="G774" s="16"/>
      <c r="H774" s="16"/>
    </row>
    <row r="775" spans="7:8" s="9" customFormat="1">
      <c r="G775" s="16"/>
      <c r="H775" s="16"/>
    </row>
    <row r="776" spans="7:8" s="9" customFormat="1">
      <c r="G776" s="16"/>
      <c r="H776" s="16"/>
    </row>
    <row r="777" spans="7:8" s="9" customFormat="1">
      <c r="G777" s="16"/>
      <c r="H777" s="16"/>
    </row>
    <row r="778" spans="7:8" s="9" customFormat="1">
      <c r="G778" s="16"/>
      <c r="H778" s="16"/>
    </row>
    <row r="779" spans="7:8" s="9" customFormat="1">
      <c r="G779" s="16"/>
      <c r="H779" s="16"/>
    </row>
    <row r="780" spans="7:8" s="9" customFormat="1">
      <c r="G780" s="16"/>
      <c r="H780" s="16"/>
    </row>
    <row r="781" spans="7:8" s="9" customFormat="1">
      <c r="G781" s="16"/>
      <c r="H781" s="16"/>
    </row>
    <row r="782" spans="7:8" s="9" customFormat="1">
      <c r="G782" s="16"/>
      <c r="H782" s="16"/>
    </row>
    <row r="783" spans="7:8" s="9" customFormat="1">
      <c r="G783" s="16"/>
      <c r="H783" s="16"/>
    </row>
    <row r="784" spans="7:8" s="9" customFormat="1">
      <c r="G784" s="16"/>
      <c r="H784" s="16"/>
    </row>
    <row r="785" spans="7:8" s="9" customFormat="1">
      <c r="G785" s="16"/>
      <c r="H785" s="16"/>
    </row>
    <row r="786" spans="7:8" s="9" customFormat="1">
      <c r="G786" s="16"/>
      <c r="H786" s="16"/>
    </row>
    <row r="787" spans="7:8" s="9" customFormat="1">
      <c r="G787" s="16"/>
      <c r="H787" s="16"/>
    </row>
    <row r="788" spans="7:8" s="9" customFormat="1">
      <c r="G788" s="16"/>
      <c r="H788" s="16"/>
    </row>
    <row r="789" spans="7:8" s="9" customFormat="1">
      <c r="G789" s="16"/>
      <c r="H789" s="16"/>
    </row>
    <row r="790" spans="7:8" s="9" customFormat="1">
      <c r="G790" s="16"/>
      <c r="H790" s="16"/>
    </row>
    <row r="791" spans="7:8" s="9" customFormat="1">
      <c r="G791" s="16"/>
      <c r="H791" s="16"/>
    </row>
    <row r="792" spans="7:8" s="9" customFormat="1">
      <c r="G792" s="16"/>
      <c r="H792" s="16"/>
    </row>
    <row r="793" spans="7:8" s="9" customFormat="1">
      <c r="G793" s="16"/>
      <c r="H793" s="16"/>
    </row>
    <row r="794" spans="7:8" s="9" customFormat="1">
      <c r="G794" s="16"/>
      <c r="H794" s="16"/>
    </row>
    <row r="795" spans="7:8" s="9" customFormat="1">
      <c r="G795" s="16"/>
      <c r="H795" s="16"/>
    </row>
    <row r="796" spans="7:8" s="9" customFormat="1">
      <c r="G796" s="16"/>
      <c r="H796" s="16"/>
    </row>
    <row r="797" spans="7:8" s="9" customFormat="1">
      <c r="G797" s="16"/>
      <c r="H797" s="16"/>
    </row>
    <row r="798" spans="7:8" s="9" customFormat="1">
      <c r="G798" s="16"/>
      <c r="H798" s="16"/>
    </row>
    <row r="799" spans="7:8" s="9" customFormat="1">
      <c r="G799" s="16"/>
      <c r="H799" s="16"/>
    </row>
    <row r="800" spans="7:8" s="9" customFormat="1">
      <c r="G800" s="16"/>
      <c r="H800" s="16"/>
    </row>
    <row r="801" spans="7:8" s="9" customFormat="1">
      <c r="G801" s="16"/>
      <c r="H801" s="16"/>
    </row>
    <row r="802" spans="7:8" s="9" customFormat="1">
      <c r="G802" s="16"/>
      <c r="H802" s="16"/>
    </row>
    <row r="803" spans="7:8" s="9" customFormat="1">
      <c r="G803" s="16"/>
      <c r="H803" s="16"/>
    </row>
    <row r="804" spans="7:8" s="9" customFormat="1">
      <c r="G804" s="16"/>
      <c r="H804" s="16"/>
    </row>
    <row r="805" spans="7:8" s="9" customFormat="1">
      <c r="G805" s="16"/>
      <c r="H805" s="16"/>
    </row>
    <row r="806" spans="7:8" s="9" customFormat="1">
      <c r="G806" s="16"/>
      <c r="H806" s="16"/>
    </row>
    <row r="807" spans="7:8" s="9" customFormat="1">
      <c r="G807" s="16"/>
      <c r="H807" s="16"/>
    </row>
    <row r="808" spans="7:8" s="9" customFormat="1">
      <c r="G808" s="16"/>
      <c r="H808" s="16"/>
    </row>
    <row r="809" spans="7:8" s="9" customFormat="1">
      <c r="G809" s="16"/>
      <c r="H809" s="16"/>
    </row>
    <row r="810" spans="7:8" s="9" customFormat="1">
      <c r="G810" s="16"/>
      <c r="H810" s="16"/>
    </row>
    <row r="811" spans="7:8" s="9" customFormat="1">
      <c r="G811" s="16"/>
      <c r="H811" s="16"/>
    </row>
    <row r="812" spans="7:8" s="9" customFormat="1">
      <c r="G812" s="16"/>
      <c r="H812" s="16"/>
    </row>
    <row r="813" spans="7:8" s="9" customFormat="1">
      <c r="G813" s="16"/>
      <c r="H813" s="16"/>
    </row>
    <row r="814" spans="7:8" s="9" customFormat="1">
      <c r="G814" s="16"/>
      <c r="H814" s="16"/>
    </row>
    <row r="815" spans="7:8" s="9" customFormat="1">
      <c r="G815" s="16"/>
      <c r="H815" s="16"/>
    </row>
    <row r="816" spans="7:8" s="9" customFormat="1">
      <c r="G816" s="16"/>
      <c r="H816" s="16"/>
    </row>
    <row r="817" spans="7:8" s="9" customFormat="1">
      <c r="G817" s="16"/>
      <c r="H817" s="16"/>
    </row>
    <row r="818" spans="7:8" s="9" customFormat="1">
      <c r="G818" s="16"/>
      <c r="H818" s="16"/>
    </row>
    <row r="819" spans="7:8" s="9" customFormat="1">
      <c r="G819" s="16"/>
      <c r="H819" s="16"/>
    </row>
    <row r="820" spans="7:8" s="9" customFormat="1">
      <c r="G820" s="16"/>
      <c r="H820" s="16"/>
    </row>
    <row r="821" spans="7:8" s="9" customFormat="1">
      <c r="G821" s="16"/>
      <c r="H821" s="16"/>
    </row>
    <row r="822" spans="7:8" s="9" customFormat="1">
      <c r="G822" s="16"/>
      <c r="H822" s="16"/>
    </row>
    <row r="823" spans="7:8" s="9" customFormat="1">
      <c r="G823" s="16"/>
      <c r="H823" s="16"/>
    </row>
    <row r="824" spans="7:8" s="9" customFormat="1">
      <c r="G824" s="16"/>
      <c r="H824" s="16"/>
    </row>
    <row r="825" spans="7:8" s="9" customFormat="1">
      <c r="G825" s="16"/>
      <c r="H825" s="16"/>
    </row>
    <row r="826" spans="7:8" s="9" customFormat="1">
      <c r="G826" s="16"/>
      <c r="H826" s="16"/>
    </row>
    <row r="827" spans="7:8" s="9" customFormat="1">
      <c r="G827" s="16"/>
      <c r="H827" s="16"/>
    </row>
    <row r="828" spans="7:8" s="9" customFormat="1">
      <c r="G828" s="16"/>
      <c r="H828" s="16"/>
    </row>
    <row r="829" spans="7:8" s="9" customFormat="1">
      <c r="G829" s="16"/>
      <c r="H829" s="16"/>
    </row>
    <row r="830" spans="7:8" s="9" customFormat="1">
      <c r="G830" s="16"/>
      <c r="H830" s="16"/>
    </row>
    <row r="831" spans="7:8" s="9" customFormat="1">
      <c r="G831" s="16"/>
      <c r="H831" s="16"/>
    </row>
    <row r="832" spans="7:8" s="9" customFormat="1">
      <c r="G832" s="16"/>
      <c r="H832" s="16"/>
    </row>
    <row r="833" spans="7:8" s="9" customFormat="1">
      <c r="G833" s="16"/>
      <c r="H833" s="16"/>
    </row>
    <row r="834" spans="7:8" s="9" customFormat="1">
      <c r="G834" s="16"/>
      <c r="H834" s="16"/>
    </row>
    <row r="835" spans="7:8" s="9" customFormat="1">
      <c r="G835" s="16"/>
      <c r="H835" s="16"/>
    </row>
    <row r="836" spans="7:8" s="9" customFormat="1">
      <c r="G836" s="16"/>
      <c r="H836" s="16"/>
    </row>
    <row r="837" spans="7:8" s="9" customFormat="1">
      <c r="G837" s="16"/>
      <c r="H837" s="16"/>
    </row>
    <row r="838" spans="7:8" s="9" customFormat="1">
      <c r="G838" s="16"/>
      <c r="H838" s="16"/>
    </row>
    <row r="839" spans="7:8" s="9" customFormat="1">
      <c r="G839" s="16"/>
      <c r="H839" s="16"/>
    </row>
    <row r="840" spans="7:8" s="9" customFormat="1">
      <c r="G840" s="16"/>
      <c r="H840" s="16"/>
    </row>
    <row r="841" spans="7:8" s="9" customFormat="1">
      <c r="G841" s="16"/>
      <c r="H841" s="16"/>
    </row>
    <row r="842" spans="7:8" s="9" customFormat="1">
      <c r="G842" s="16"/>
      <c r="H842" s="16"/>
    </row>
    <row r="843" spans="7:8" s="9" customFormat="1">
      <c r="G843" s="16"/>
      <c r="H843" s="16"/>
    </row>
    <row r="844" spans="7:8" s="9" customFormat="1">
      <c r="G844" s="16"/>
      <c r="H844" s="16"/>
    </row>
    <row r="845" spans="7:8" s="9" customFormat="1">
      <c r="G845" s="16"/>
      <c r="H845" s="16"/>
    </row>
    <row r="846" spans="7:8" s="9" customFormat="1">
      <c r="G846" s="16"/>
      <c r="H846" s="16"/>
    </row>
    <row r="847" spans="7:8" s="9" customFormat="1">
      <c r="G847" s="16"/>
      <c r="H847" s="16"/>
    </row>
    <row r="848" spans="7:8" s="9" customFormat="1">
      <c r="G848" s="16"/>
      <c r="H848" s="16"/>
    </row>
    <row r="849" spans="7:8" s="9" customFormat="1">
      <c r="G849" s="16"/>
      <c r="H849" s="16"/>
    </row>
    <row r="850" spans="7:8" s="9" customFormat="1">
      <c r="G850" s="16"/>
      <c r="H850" s="16"/>
    </row>
    <row r="851" spans="7:8" s="9" customFormat="1">
      <c r="G851" s="16"/>
      <c r="H851" s="16"/>
    </row>
    <row r="852" spans="7:8" s="9" customFormat="1">
      <c r="G852" s="16"/>
      <c r="H852" s="16"/>
    </row>
    <row r="853" spans="7:8" s="9" customFormat="1">
      <c r="G853" s="16"/>
      <c r="H853" s="16"/>
    </row>
    <row r="854" spans="7:8" s="9" customFormat="1">
      <c r="G854" s="16"/>
      <c r="H854" s="16"/>
    </row>
    <row r="855" spans="7:8" s="9" customFormat="1">
      <c r="G855" s="16"/>
      <c r="H855" s="16"/>
    </row>
    <row r="856" spans="7:8" s="9" customFormat="1">
      <c r="G856" s="16"/>
      <c r="H856" s="16"/>
    </row>
    <row r="857" spans="7:8" s="9" customFormat="1">
      <c r="G857" s="16"/>
      <c r="H857" s="16"/>
    </row>
    <row r="858" spans="7:8" s="9" customFormat="1">
      <c r="G858" s="16"/>
      <c r="H858" s="16"/>
    </row>
    <row r="859" spans="7:8" s="9" customFormat="1">
      <c r="G859" s="16"/>
      <c r="H859" s="16"/>
    </row>
    <row r="860" spans="7:8" s="9" customFormat="1">
      <c r="G860" s="16"/>
      <c r="H860" s="16"/>
    </row>
    <row r="861" spans="7:8" s="9" customFormat="1">
      <c r="G861" s="16"/>
      <c r="H861" s="16"/>
    </row>
    <row r="862" spans="7:8" s="9" customFormat="1">
      <c r="G862" s="16"/>
      <c r="H862" s="16"/>
    </row>
    <row r="863" spans="7:8" s="9" customFormat="1">
      <c r="G863" s="16"/>
      <c r="H863" s="16"/>
    </row>
    <row r="864" spans="7:8" s="9" customFormat="1">
      <c r="G864" s="16"/>
      <c r="H864" s="16"/>
    </row>
    <row r="865" spans="7:8" s="9" customFormat="1">
      <c r="G865" s="16"/>
      <c r="H865" s="16"/>
    </row>
    <row r="866" spans="7:8" s="9" customFormat="1">
      <c r="G866" s="16"/>
      <c r="H866" s="16"/>
    </row>
    <row r="867" spans="7:8" s="9" customFormat="1">
      <c r="G867" s="16"/>
      <c r="H867" s="16"/>
    </row>
    <row r="868" spans="7:8" s="9" customFormat="1">
      <c r="G868" s="16"/>
      <c r="H868" s="16"/>
    </row>
    <row r="869" spans="7:8" s="9" customFormat="1">
      <c r="G869" s="16"/>
      <c r="H869" s="16"/>
    </row>
    <row r="870" spans="7:8" s="9" customFormat="1">
      <c r="G870" s="16"/>
      <c r="H870" s="16"/>
    </row>
    <row r="871" spans="7:8" s="9" customFormat="1">
      <c r="G871" s="16"/>
      <c r="H871" s="16"/>
    </row>
    <row r="872" spans="7:8" s="9" customFormat="1">
      <c r="G872" s="16"/>
      <c r="H872" s="16"/>
    </row>
    <row r="873" spans="7:8" s="9" customFormat="1">
      <c r="G873" s="16"/>
      <c r="H873" s="16"/>
    </row>
    <row r="874" spans="7:8" s="9" customFormat="1">
      <c r="G874" s="16"/>
      <c r="H874" s="16"/>
    </row>
    <row r="875" spans="7:8" s="9" customFormat="1">
      <c r="G875" s="16"/>
      <c r="H875" s="16"/>
    </row>
    <row r="876" spans="7:8" s="9" customFormat="1">
      <c r="G876" s="16"/>
      <c r="H876" s="16"/>
    </row>
    <row r="877" spans="7:8" s="9" customFormat="1">
      <c r="G877" s="16"/>
      <c r="H877" s="16"/>
    </row>
    <row r="878" spans="7:8" s="9" customFormat="1">
      <c r="G878" s="16"/>
      <c r="H878" s="16"/>
    </row>
    <row r="879" spans="7:8" s="9" customFormat="1">
      <c r="G879" s="16"/>
      <c r="H879" s="16"/>
    </row>
    <row r="880" spans="7:8" s="9" customFormat="1">
      <c r="G880" s="16"/>
      <c r="H880" s="16"/>
    </row>
    <row r="881" spans="7:8" s="9" customFormat="1">
      <c r="G881" s="16"/>
      <c r="H881" s="16"/>
    </row>
    <row r="882" spans="7:8" s="9" customFormat="1">
      <c r="G882" s="16"/>
      <c r="H882" s="16"/>
    </row>
    <row r="883" spans="7:8" s="9" customFormat="1">
      <c r="G883" s="16"/>
      <c r="H883" s="16"/>
    </row>
    <row r="884" spans="7:8" s="9" customFormat="1">
      <c r="G884" s="16"/>
      <c r="H884" s="16"/>
    </row>
    <row r="885" spans="7:8" s="9" customFormat="1">
      <c r="G885" s="16"/>
      <c r="H885" s="16"/>
    </row>
    <row r="886" spans="7:8" s="9" customFormat="1">
      <c r="G886" s="16"/>
      <c r="H886" s="16"/>
    </row>
    <row r="887" spans="7:8" s="9" customFormat="1">
      <c r="G887" s="16"/>
      <c r="H887" s="16"/>
    </row>
    <row r="888" spans="7:8" s="9" customFormat="1">
      <c r="G888" s="16"/>
      <c r="H888" s="16"/>
    </row>
    <row r="889" spans="7:8" s="9" customFormat="1">
      <c r="G889" s="16"/>
      <c r="H889" s="16"/>
    </row>
    <row r="890" spans="7:8" s="9" customFormat="1">
      <c r="G890" s="16"/>
      <c r="H890" s="16"/>
    </row>
    <row r="891" spans="7:8" s="9" customFormat="1">
      <c r="G891" s="16"/>
      <c r="H891" s="16"/>
    </row>
    <row r="892" spans="7:8" s="9" customFormat="1">
      <c r="G892" s="16"/>
      <c r="H892" s="16"/>
    </row>
    <row r="893" spans="7:8" s="9" customFormat="1">
      <c r="G893" s="16"/>
      <c r="H893" s="16"/>
    </row>
    <row r="894" spans="7:8" s="9" customFormat="1">
      <c r="G894" s="16"/>
      <c r="H894" s="16"/>
    </row>
    <row r="895" spans="7:8" s="9" customFormat="1">
      <c r="G895" s="16"/>
      <c r="H895" s="16"/>
    </row>
    <row r="896" spans="7:8" s="9" customFormat="1">
      <c r="G896" s="16"/>
      <c r="H896" s="16"/>
    </row>
    <row r="897" spans="7:8" s="9" customFormat="1">
      <c r="G897" s="16"/>
      <c r="H897" s="16"/>
    </row>
    <row r="898" spans="7:8" s="9" customFormat="1">
      <c r="G898" s="16"/>
      <c r="H898" s="16"/>
    </row>
    <row r="899" spans="7:8" s="9" customFormat="1">
      <c r="G899" s="16"/>
      <c r="H899" s="16"/>
    </row>
    <row r="900" spans="7:8" s="9" customFormat="1">
      <c r="G900" s="16"/>
      <c r="H900" s="16"/>
    </row>
    <row r="901" spans="7:8" s="9" customFormat="1">
      <c r="G901" s="16"/>
      <c r="H901" s="16"/>
    </row>
    <row r="902" spans="7:8" s="9" customFormat="1">
      <c r="G902" s="16"/>
      <c r="H902" s="16"/>
    </row>
    <row r="903" spans="7:8" s="9" customFormat="1">
      <c r="G903" s="16"/>
      <c r="H903" s="16"/>
    </row>
    <row r="904" spans="7:8" s="9" customFormat="1">
      <c r="G904" s="16"/>
      <c r="H904" s="16"/>
    </row>
    <row r="905" spans="7:8" s="9" customFormat="1">
      <c r="G905" s="16"/>
      <c r="H905" s="16"/>
    </row>
    <row r="906" spans="7:8" s="9" customFormat="1">
      <c r="G906" s="16"/>
      <c r="H906" s="16"/>
    </row>
    <row r="907" spans="7:8" s="9" customFormat="1">
      <c r="G907" s="16"/>
      <c r="H907" s="16"/>
    </row>
    <row r="908" spans="7:8" s="9" customFormat="1">
      <c r="G908" s="16"/>
      <c r="H908" s="16"/>
    </row>
    <row r="909" spans="7:8" s="9" customFormat="1">
      <c r="G909" s="16"/>
      <c r="H909" s="16"/>
    </row>
    <row r="910" spans="7:8" s="9" customFormat="1">
      <c r="G910" s="16"/>
      <c r="H910" s="16"/>
    </row>
    <row r="911" spans="7:8" s="9" customFormat="1">
      <c r="G911" s="16"/>
      <c r="H911" s="16"/>
    </row>
    <row r="912" spans="7:8" s="9" customFormat="1">
      <c r="G912" s="16"/>
      <c r="H912" s="16"/>
    </row>
    <row r="913" spans="7:8" s="9" customFormat="1">
      <c r="G913" s="16"/>
      <c r="H913" s="16"/>
    </row>
    <row r="914" spans="7:8" s="9" customFormat="1">
      <c r="G914" s="16"/>
      <c r="H914" s="16"/>
    </row>
    <row r="915" spans="7:8" s="9" customFormat="1">
      <c r="G915" s="16"/>
      <c r="H915" s="16"/>
    </row>
    <row r="916" spans="7:8" s="9" customFormat="1">
      <c r="G916" s="16"/>
      <c r="H916" s="16"/>
    </row>
    <row r="917" spans="7:8" s="9" customFormat="1">
      <c r="G917" s="16"/>
      <c r="H917" s="16"/>
    </row>
    <row r="918" spans="7:8" s="9" customFormat="1">
      <c r="G918" s="16"/>
      <c r="H918" s="16"/>
    </row>
    <row r="919" spans="7:8" s="9" customFormat="1">
      <c r="G919" s="16"/>
      <c r="H919" s="16"/>
    </row>
    <row r="920" spans="7:8" s="9" customFormat="1">
      <c r="G920" s="16"/>
      <c r="H920" s="16"/>
    </row>
    <row r="921" spans="7:8" s="9" customFormat="1">
      <c r="G921" s="16"/>
      <c r="H921" s="16"/>
    </row>
    <row r="922" spans="7:8" s="9" customFormat="1">
      <c r="G922" s="16"/>
      <c r="H922" s="16"/>
    </row>
    <row r="923" spans="7:8" s="9" customFormat="1">
      <c r="G923" s="16"/>
      <c r="H923" s="16"/>
    </row>
    <row r="924" spans="7:8" s="9" customFormat="1">
      <c r="G924" s="16"/>
      <c r="H924" s="16"/>
    </row>
    <row r="925" spans="7:8" s="9" customFormat="1">
      <c r="G925" s="16"/>
      <c r="H925" s="16"/>
    </row>
    <row r="926" spans="7:8" s="9" customFormat="1">
      <c r="G926" s="16"/>
      <c r="H926" s="16"/>
    </row>
    <row r="927" spans="7:8" s="9" customFormat="1">
      <c r="G927" s="16"/>
      <c r="H927" s="16"/>
    </row>
    <row r="928" spans="7:8" s="9" customFormat="1">
      <c r="G928" s="16"/>
      <c r="H928" s="16"/>
    </row>
    <row r="929" spans="7:8" s="9" customFormat="1">
      <c r="G929" s="16"/>
      <c r="H929" s="16"/>
    </row>
    <row r="930" spans="7:8" s="9" customFormat="1">
      <c r="G930" s="16"/>
      <c r="H930" s="16"/>
    </row>
    <row r="931" spans="7:8" s="9" customFormat="1">
      <c r="G931" s="16"/>
      <c r="H931" s="16"/>
    </row>
    <row r="932" spans="7:8" s="9" customFormat="1">
      <c r="G932" s="16"/>
      <c r="H932" s="16"/>
    </row>
    <row r="933" spans="7:8" s="9" customFormat="1">
      <c r="G933" s="16"/>
      <c r="H933" s="16"/>
    </row>
    <row r="934" spans="7:8" s="9" customFormat="1">
      <c r="G934" s="16"/>
      <c r="H934" s="16"/>
    </row>
    <row r="935" spans="7:8" s="9" customFormat="1">
      <c r="G935" s="16"/>
      <c r="H935" s="16"/>
    </row>
    <row r="936" spans="7:8" s="9" customFormat="1">
      <c r="G936" s="16"/>
      <c r="H936" s="16"/>
    </row>
    <row r="937" spans="7:8" s="9" customFormat="1">
      <c r="G937" s="16"/>
      <c r="H937" s="16"/>
    </row>
    <row r="938" spans="7:8" s="9" customFormat="1">
      <c r="G938" s="16"/>
      <c r="H938" s="16"/>
    </row>
    <row r="939" spans="7:8" s="9" customFormat="1">
      <c r="G939" s="16"/>
      <c r="H939" s="16"/>
    </row>
    <row r="940" spans="7:8" s="9" customFormat="1">
      <c r="G940" s="16"/>
      <c r="H940" s="16"/>
    </row>
    <row r="941" spans="7:8" s="9" customFormat="1">
      <c r="G941" s="16"/>
      <c r="H941" s="16"/>
    </row>
    <row r="942" spans="7:8" s="9" customFormat="1">
      <c r="G942" s="16"/>
      <c r="H942" s="16"/>
    </row>
    <row r="943" spans="7:8" s="9" customFormat="1">
      <c r="G943" s="16"/>
      <c r="H943" s="16"/>
    </row>
    <row r="944" spans="7:8" s="9" customFormat="1">
      <c r="G944" s="16"/>
      <c r="H944" s="16"/>
    </row>
    <row r="945" spans="7:8" s="9" customFormat="1">
      <c r="G945" s="16"/>
      <c r="H945" s="16"/>
    </row>
    <row r="946" spans="7:8" s="9" customFormat="1">
      <c r="G946" s="16"/>
      <c r="H946" s="16"/>
    </row>
    <row r="947" spans="7:8" s="9" customFormat="1">
      <c r="G947" s="16"/>
      <c r="H947" s="16"/>
    </row>
    <row r="948" spans="7:8" s="9" customFormat="1">
      <c r="G948" s="16"/>
      <c r="H948" s="16"/>
    </row>
    <row r="949" spans="7:8" s="9" customFormat="1">
      <c r="G949" s="16"/>
      <c r="H949" s="16"/>
    </row>
    <row r="950" spans="7:8" s="9" customFormat="1">
      <c r="G950" s="16"/>
      <c r="H950" s="16"/>
    </row>
    <row r="951" spans="7:8" s="9" customFormat="1">
      <c r="G951" s="16"/>
      <c r="H951" s="16"/>
    </row>
    <row r="952" spans="7:8" s="9" customFormat="1">
      <c r="G952" s="16"/>
      <c r="H952" s="16"/>
    </row>
    <row r="953" spans="7:8" s="9" customFormat="1">
      <c r="G953" s="16"/>
      <c r="H953" s="16"/>
    </row>
    <row r="954" spans="7:8" s="9" customFormat="1">
      <c r="G954" s="16"/>
      <c r="H954" s="16"/>
    </row>
    <row r="955" spans="7:8" s="9" customFormat="1">
      <c r="G955" s="16"/>
      <c r="H955" s="16"/>
    </row>
    <row r="956" spans="7:8" s="9" customFormat="1">
      <c r="G956" s="16"/>
      <c r="H956" s="16"/>
    </row>
    <row r="957" spans="7:8" s="9" customFormat="1">
      <c r="G957" s="16"/>
      <c r="H957" s="16"/>
    </row>
    <row r="958" spans="7:8" s="9" customFormat="1">
      <c r="G958" s="16"/>
      <c r="H958" s="16"/>
    </row>
    <row r="959" spans="7:8" s="9" customFormat="1">
      <c r="G959" s="16"/>
      <c r="H959" s="16"/>
    </row>
    <row r="960" spans="7:8" s="9" customFormat="1">
      <c r="G960" s="16"/>
      <c r="H960" s="16"/>
    </row>
    <row r="961" spans="7:8" s="9" customFormat="1">
      <c r="G961" s="16"/>
      <c r="H961" s="16"/>
    </row>
    <row r="962" spans="7:8" s="9" customFormat="1">
      <c r="G962" s="16"/>
      <c r="H962" s="16"/>
    </row>
    <row r="963" spans="7:8" s="9" customFormat="1">
      <c r="G963" s="16"/>
      <c r="H963" s="16"/>
    </row>
    <row r="964" spans="7:8" s="9" customFormat="1">
      <c r="G964" s="16"/>
      <c r="H964" s="16"/>
    </row>
    <row r="965" spans="7:8" s="9" customFormat="1">
      <c r="G965" s="16"/>
      <c r="H965" s="16"/>
    </row>
    <row r="966" spans="7:8" s="9" customFormat="1">
      <c r="G966" s="16"/>
      <c r="H966" s="16"/>
    </row>
    <row r="967" spans="7:8" s="9" customFormat="1">
      <c r="G967" s="16"/>
      <c r="H967" s="16"/>
    </row>
    <row r="968" spans="7:8" s="9" customFormat="1">
      <c r="G968" s="16"/>
      <c r="H968" s="16"/>
    </row>
    <row r="969" spans="7:8" s="9" customFormat="1">
      <c r="G969" s="16"/>
      <c r="H969" s="16"/>
    </row>
    <row r="970" spans="7:8" s="9" customFormat="1">
      <c r="G970" s="16"/>
      <c r="H970" s="16"/>
    </row>
    <row r="971" spans="7:8" s="9" customFormat="1">
      <c r="G971" s="16"/>
      <c r="H971" s="16"/>
    </row>
    <row r="972" spans="7:8" s="9" customFormat="1">
      <c r="G972" s="16"/>
      <c r="H972" s="16"/>
    </row>
    <row r="973" spans="7:8" s="9" customFormat="1">
      <c r="G973" s="16"/>
      <c r="H973" s="16"/>
    </row>
    <row r="974" spans="7:8" s="9" customFormat="1">
      <c r="G974" s="16"/>
      <c r="H974" s="16"/>
    </row>
    <row r="975" spans="7:8" s="9" customFormat="1">
      <c r="G975" s="16"/>
      <c r="H975" s="16"/>
    </row>
    <row r="976" spans="7:8" s="9" customFormat="1">
      <c r="G976" s="16"/>
      <c r="H976" s="16"/>
    </row>
    <row r="977" spans="7:8" s="9" customFormat="1">
      <c r="G977" s="16"/>
      <c r="H977" s="16"/>
    </row>
    <row r="978" spans="7:8" s="9" customFormat="1">
      <c r="G978" s="16"/>
      <c r="H978" s="16"/>
    </row>
    <row r="979" spans="7:8" s="9" customFormat="1">
      <c r="G979" s="16"/>
      <c r="H979" s="16"/>
    </row>
    <row r="980" spans="7:8" s="9" customFormat="1">
      <c r="G980" s="16"/>
      <c r="H980" s="16"/>
    </row>
    <row r="981" spans="7:8" s="9" customFormat="1">
      <c r="G981" s="16"/>
      <c r="H981" s="16"/>
    </row>
    <row r="982" spans="7:8" s="9" customFormat="1">
      <c r="G982" s="16"/>
      <c r="H982" s="16"/>
    </row>
    <row r="983" spans="7:8" s="9" customFormat="1">
      <c r="G983" s="16"/>
      <c r="H983" s="16"/>
    </row>
    <row r="984" spans="7:8" s="9" customFormat="1">
      <c r="G984" s="16"/>
      <c r="H984" s="16"/>
    </row>
    <row r="985" spans="7:8" s="9" customFormat="1">
      <c r="G985" s="16"/>
      <c r="H985" s="16"/>
    </row>
    <row r="986" spans="7:8" s="9" customFormat="1">
      <c r="G986" s="16"/>
      <c r="H986" s="16"/>
    </row>
    <row r="987" spans="7:8" s="9" customFormat="1">
      <c r="G987" s="16"/>
      <c r="H987" s="16"/>
    </row>
    <row r="988" spans="7:8" s="9" customFormat="1">
      <c r="G988" s="16"/>
      <c r="H988" s="16"/>
    </row>
    <row r="989" spans="7:8" s="9" customFormat="1">
      <c r="G989" s="16"/>
      <c r="H989" s="16"/>
    </row>
    <row r="990" spans="7:8" s="9" customFormat="1">
      <c r="G990" s="16"/>
      <c r="H990" s="16"/>
    </row>
    <row r="991" spans="7:8" s="9" customFormat="1">
      <c r="G991" s="16"/>
      <c r="H991" s="16"/>
    </row>
    <row r="992" spans="7:8" s="9" customFormat="1">
      <c r="G992" s="16"/>
      <c r="H992" s="16"/>
    </row>
    <row r="993" spans="7:8" s="9" customFormat="1">
      <c r="G993" s="16"/>
      <c r="H993" s="16"/>
    </row>
    <row r="994" spans="7:8" s="9" customFormat="1">
      <c r="G994" s="16"/>
      <c r="H994" s="16"/>
    </row>
    <row r="995" spans="7:8" s="9" customFormat="1">
      <c r="G995" s="16"/>
      <c r="H995" s="16"/>
    </row>
    <row r="996" spans="7:8" s="9" customFormat="1">
      <c r="G996" s="16"/>
      <c r="H996" s="16"/>
    </row>
    <row r="997" spans="7:8" s="9" customFormat="1">
      <c r="G997" s="16"/>
      <c r="H997" s="16"/>
    </row>
    <row r="998" spans="7:8" s="9" customFormat="1">
      <c r="G998" s="16"/>
      <c r="H998" s="16"/>
    </row>
    <row r="999" spans="7:8" s="9" customFormat="1">
      <c r="G999" s="16"/>
      <c r="H999" s="16"/>
    </row>
    <row r="1000" spans="7:8" s="9" customFormat="1">
      <c r="G1000" s="16"/>
      <c r="H1000" s="16"/>
    </row>
    <row r="1001" spans="7:8" s="9" customFormat="1">
      <c r="G1001" s="16"/>
      <c r="H1001" s="16"/>
    </row>
    <row r="1002" spans="7:8" s="9" customFormat="1">
      <c r="G1002" s="16"/>
      <c r="H1002" s="16"/>
    </row>
    <row r="1003" spans="7:8" s="9" customFormat="1">
      <c r="G1003" s="16"/>
      <c r="H1003" s="16"/>
    </row>
    <row r="1004" spans="7:8" s="9" customFormat="1">
      <c r="G1004" s="16"/>
      <c r="H1004" s="16"/>
    </row>
    <row r="1005" spans="7:8" s="9" customFormat="1">
      <c r="G1005" s="16"/>
      <c r="H1005" s="16"/>
    </row>
    <row r="1006" spans="7:8" s="9" customFormat="1">
      <c r="G1006" s="16"/>
      <c r="H1006" s="16"/>
    </row>
    <row r="1007" spans="7:8" s="9" customFormat="1">
      <c r="G1007" s="16"/>
      <c r="H1007" s="16"/>
    </row>
    <row r="1008" spans="7:8" s="9" customFormat="1">
      <c r="G1008" s="16"/>
      <c r="H1008" s="16"/>
    </row>
    <row r="1009" spans="7:8" s="9" customFormat="1">
      <c r="G1009" s="16"/>
      <c r="H1009" s="16"/>
    </row>
    <row r="1010" spans="7:8" s="9" customFormat="1">
      <c r="G1010" s="16"/>
      <c r="H1010" s="16"/>
    </row>
    <row r="1011" spans="7:8" s="9" customFormat="1">
      <c r="G1011" s="16"/>
      <c r="H1011" s="16"/>
    </row>
    <row r="1012" spans="7:8" s="9" customFormat="1">
      <c r="G1012" s="16"/>
      <c r="H1012" s="16"/>
    </row>
    <row r="1013" spans="7:8" s="9" customFormat="1">
      <c r="G1013" s="16"/>
      <c r="H1013" s="16"/>
    </row>
    <row r="1014" spans="7:8" s="9" customFormat="1">
      <c r="G1014" s="16"/>
      <c r="H1014" s="16"/>
    </row>
    <row r="1015" spans="7:8" s="9" customFormat="1">
      <c r="G1015" s="16"/>
      <c r="H1015" s="16"/>
    </row>
    <row r="1016" spans="7:8" s="9" customFormat="1">
      <c r="G1016" s="16"/>
      <c r="H1016" s="16"/>
    </row>
    <row r="1017" spans="7:8" s="9" customFormat="1">
      <c r="G1017" s="16"/>
      <c r="H1017" s="16"/>
    </row>
    <row r="1018" spans="7:8" s="9" customFormat="1">
      <c r="G1018" s="16"/>
      <c r="H1018" s="16"/>
    </row>
    <row r="1019" spans="7:8" s="9" customFormat="1">
      <c r="G1019" s="16"/>
      <c r="H1019" s="16"/>
    </row>
    <row r="1020" spans="7:8" s="9" customFormat="1">
      <c r="G1020" s="16"/>
      <c r="H1020" s="16"/>
    </row>
    <row r="1021" spans="7:8" s="9" customFormat="1">
      <c r="G1021" s="16"/>
      <c r="H1021" s="16"/>
    </row>
    <row r="1022" spans="7:8" s="9" customFormat="1">
      <c r="G1022" s="16"/>
      <c r="H1022" s="16"/>
    </row>
    <row r="1023" spans="7:8" s="9" customFormat="1">
      <c r="G1023" s="16"/>
      <c r="H1023" s="16"/>
    </row>
    <row r="1024" spans="7:8" s="9" customFormat="1">
      <c r="G1024" s="16"/>
      <c r="H1024" s="16"/>
    </row>
    <row r="1025" spans="7:8" s="9" customFormat="1">
      <c r="G1025" s="16"/>
      <c r="H1025" s="16"/>
    </row>
    <row r="1026" spans="7:8" s="9" customFormat="1">
      <c r="G1026" s="16"/>
      <c r="H1026" s="16"/>
    </row>
    <row r="1027" spans="7:8" s="9" customFormat="1">
      <c r="G1027" s="16"/>
      <c r="H1027" s="16"/>
    </row>
    <row r="1028" spans="7:8" s="9" customFormat="1">
      <c r="G1028" s="16"/>
      <c r="H1028" s="16"/>
    </row>
    <row r="1029" spans="7:8" s="9" customFormat="1">
      <c r="G1029" s="16"/>
      <c r="H1029" s="16"/>
    </row>
    <row r="1030" spans="7:8" s="9" customFormat="1">
      <c r="G1030" s="16"/>
      <c r="H1030" s="16"/>
    </row>
    <row r="1031" spans="7:8" s="9" customFormat="1">
      <c r="G1031" s="16"/>
      <c r="H1031" s="16"/>
    </row>
    <row r="1032" spans="7:8" s="9" customFormat="1">
      <c r="G1032" s="16"/>
      <c r="H1032" s="16"/>
    </row>
    <row r="1033" spans="7:8" s="9" customFormat="1">
      <c r="G1033" s="16"/>
      <c r="H1033" s="16"/>
    </row>
    <row r="1034" spans="7:8" s="9" customFormat="1">
      <c r="G1034" s="16"/>
      <c r="H1034" s="16"/>
    </row>
    <row r="1035" spans="7:8" s="9" customFormat="1">
      <c r="G1035" s="16"/>
      <c r="H1035" s="16"/>
    </row>
    <row r="1036" spans="7:8" s="9" customFormat="1">
      <c r="G1036" s="16"/>
      <c r="H1036" s="16"/>
    </row>
    <row r="1037" spans="7:8" s="9" customFormat="1">
      <c r="G1037" s="16"/>
      <c r="H1037" s="16"/>
    </row>
    <row r="1038" spans="7:8" s="9" customFormat="1">
      <c r="G1038" s="16"/>
      <c r="H1038" s="16"/>
    </row>
    <row r="1039" spans="7:8" s="9" customFormat="1">
      <c r="G1039" s="16"/>
      <c r="H1039" s="16"/>
    </row>
    <row r="1040" spans="7:8" s="9" customFormat="1">
      <c r="G1040" s="16"/>
      <c r="H1040" s="16"/>
    </row>
    <row r="1041" spans="7:8" s="9" customFormat="1">
      <c r="G1041" s="16"/>
      <c r="H1041" s="16"/>
    </row>
    <row r="1042" spans="7:8" s="9" customFormat="1">
      <c r="G1042" s="16"/>
      <c r="H1042" s="16"/>
    </row>
    <row r="1043" spans="7:8" s="9" customFormat="1">
      <c r="G1043" s="16"/>
      <c r="H1043" s="16"/>
    </row>
    <row r="1044" spans="7:8" s="9" customFormat="1">
      <c r="G1044" s="16"/>
      <c r="H1044" s="16"/>
    </row>
    <row r="1045" spans="7:8" s="9" customFormat="1">
      <c r="G1045" s="16"/>
      <c r="H1045" s="16"/>
    </row>
    <row r="1046" spans="7:8" s="9" customFormat="1">
      <c r="G1046" s="16"/>
      <c r="H1046" s="16"/>
    </row>
    <row r="1047" spans="7:8" s="9" customFormat="1">
      <c r="G1047" s="16"/>
      <c r="H1047" s="16"/>
    </row>
    <row r="1048" spans="7:8" s="9" customFormat="1">
      <c r="G1048" s="16"/>
      <c r="H1048" s="16"/>
    </row>
    <row r="1049" spans="7:8" s="9" customFormat="1">
      <c r="G1049" s="16"/>
      <c r="H1049" s="16"/>
    </row>
    <row r="1050" spans="7:8" s="9" customFormat="1">
      <c r="G1050" s="16"/>
      <c r="H1050" s="16"/>
    </row>
    <row r="1051" spans="7:8" s="9" customFormat="1">
      <c r="G1051" s="16"/>
      <c r="H1051" s="16"/>
    </row>
    <row r="1052" spans="7:8" s="9" customFormat="1">
      <c r="G1052" s="16"/>
      <c r="H1052" s="16"/>
    </row>
    <row r="1053" spans="7:8" s="9" customFormat="1">
      <c r="G1053" s="16"/>
      <c r="H1053" s="16"/>
    </row>
    <row r="1054" spans="7:8" s="9" customFormat="1">
      <c r="G1054" s="16"/>
      <c r="H1054" s="16"/>
    </row>
    <row r="1055" spans="7:8" s="9" customFormat="1">
      <c r="G1055" s="16"/>
      <c r="H1055" s="16"/>
    </row>
    <row r="1056" spans="7:8" s="9" customFormat="1">
      <c r="G1056" s="16"/>
      <c r="H1056" s="16"/>
    </row>
    <row r="1057" spans="7:8" s="9" customFormat="1">
      <c r="G1057" s="16"/>
      <c r="H1057" s="16"/>
    </row>
    <row r="1058" spans="7:8" s="9" customFormat="1">
      <c r="G1058" s="16"/>
      <c r="H1058" s="16"/>
    </row>
    <row r="1059" spans="7:8" s="9" customFormat="1">
      <c r="G1059" s="16"/>
      <c r="H1059" s="16"/>
    </row>
    <row r="1060" spans="7:8" s="9" customFormat="1">
      <c r="G1060" s="16"/>
      <c r="H1060" s="16"/>
    </row>
    <row r="1061" spans="7:8" s="9" customFormat="1">
      <c r="G1061" s="16"/>
      <c r="H1061" s="16"/>
    </row>
    <row r="1062" spans="7:8" s="9" customFormat="1">
      <c r="G1062" s="16"/>
      <c r="H1062" s="16"/>
    </row>
    <row r="1063" spans="7:8" s="9" customFormat="1">
      <c r="G1063" s="16"/>
      <c r="H1063" s="16"/>
    </row>
    <row r="1064" spans="7:8" s="9" customFormat="1">
      <c r="G1064" s="16"/>
      <c r="H1064" s="16"/>
    </row>
    <row r="1065" spans="7:8" s="9" customFormat="1">
      <c r="G1065" s="16"/>
      <c r="H1065" s="16"/>
    </row>
    <row r="1066" spans="7:8" s="9" customFormat="1">
      <c r="G1066" s="16"/>
      <c r="H1066" s="16"/>
    </row>
    <row r="1067" spans="7:8" s="9" customFormat="1">
      <c r="G1067" s="16"/>
      <c r="H1067" s="16"/>
    </row>
    <row r="1068" spans="7:8" s="9" customFormat="1">
      <c r="G1068" s="16"/>
      <c r="H1068" s="16"/>
    </row>
    <row r="1069" spans="7:8" s="9" customFormat="1">
      <c r="G1069" s="16"/>
      <c r="H1069" s="16"/>
    </row>
    <row r="1070" spans="7:8" s="9" customFormat="1">
      <c r="G1070" s="16"/>
      <c r="H1070" s="16"/>
    </row>
    <row r="1071" spans="7:8" s="9" customFormat="1">
      <c r="G1071" s="16"/>
      <c r="H1071" s="16"/>
    </row>
    <row r="1072" spans="7:8" s="9" customFormat="1">
      <c r="G1072" s="16"/>
      <c r="H1072" s="16"/>
    </row>
    <row r="1073" spans="7:8" s="9" customFormat="1">
      <c r="G1073" s="16"/>
      <c r="H1073" s="16"/>
    </row>
    <row r="1074" spans="7:8" s="9" customFormat="1">
      <c r="G1074" s="16"/>
      <c r="H1074" s="16"/>
    </row>
    <row r="1075" spans="7:8" s="9" customFormat="1">
      <c r="G1075" s="16"/>
      <c r="H1075" s="16"/>
    </row>
    <row r="1076" spans="7:8" s="9" customFormat="1">
      <c r="G1076" s="16"/>
      <c r="H1076" s="16"/>
    </row>
    <row r="1077" spans="7:8" s="9" customFormat="1">
      <c r="G1077" s="16"/>
      <c r="H1077" s="16"/>
    </row>
    <row r="1078" spans="7:8" s="9" customFormat="1">
      <c r="G1078" s="16"/>
      <c r="H1078" s="16"/>
    </row>
    <row r="1079" spans="7:8" s="9" customFormat="1">
      <c r="G1079" s="16"/>
      <c r="H1079" s="16"/>
    </row>
    <row r="1080" spans="7:8" s="9" customFormat="1">
      <c r="G1080" s="16"/>
      <c r="H1080" s="16"/>
    </row>
    <row r="1081" spans="7:8" s="9" customFormat="1">
      <c r="G1081" s="16"/>
      <c r="H1081" s="16"/>
    </row>
    <row r="1082" spans="7:8" s="9" customFormat="1">
      <c r="G1082" s="16"/>
      <c r="H1082" s="16"/>
    </row>
    <row r="1083" spans="7:8" s="9" customFormat="1">
      <c r="G1083" s="16"/>
      <c r="H1083" s="16"/>
    </row>
    <row r="1084" spans="7:8" s="9" customFormat="1">
      <c r="G1084" s="16"/>
      <c r="H1084" s="16"/>
    </row>
    <row r="1085" spans="7:8" s="9" customFormat="1">
      <c r="G1085" s="16"/>
      <c r="H1085" s="16"/>
    </row>
    <row r="1086" spans="7:8" s="9" customFormat="1">
      <c r="G1086" s="16"/>
      <c r="H1086" s="16"/>
    </row>
    <row r="1087" spans="7:8" s="9" customFormat="1">
      <c r="G1087" s="16"/>
      <c r="H1087" s="16"/>
    </row>
    <row r="1088" spans="7:8" s="9" customFormat="1">
      <c r="G1088" s="16"/>
      <c r="H1088" s="16"/>
    </row>
    <row r="1089" spans="7:8" s="9" customFormat="1">
      <c r="G1089" s="16"/>
      <c r="H1089" s="16"/>
    </row>
    <row r="1090" spans="7:8" s="9" customFormat="1">
      <c r="G1090" s="16"/>
      <c r="H1090" s="16"/>
    </row>
    <row r="1091" spans="7:8" s="9" customFormat="1">
      <c r="G1091" s="16"/>
      <c r="H1091" s="16"/>
    </row>
    <row r="1092" spans="7:8" s="9" customFormat="1">
      <c r="G1092" s="16"/>
      <c r="H1092" s="16"/>
    </row>
    <row r="1093" spans="7:8" s="9" customFormat="1">
      <c r="G1093" s="16"/>
      <c r="H1093" s="16"/>
    </row>
    <row r="1094" spans="7:8" s="9" customFormat="1">
      <c r="G1094" s="16"/>
      <c r="H1094" s="16"/>
    </row>
    <row r="1095" spans="7:8" s="9" customFormat="1">
      <c r="G1095" s="16"/>
      <c r="H1095" s="16"/>
    </row>
    <row r="1096" spans="7:8" s="9" customFormat="1">
      <c r="G1096" s="16"/>
      <c r="H1096" s="16"/>
    </row>
    <row r="1097" spans="7:8" s="9" customFormat="1">
      <c r="G1097" s="16"/>
      <c r="H1097" s="16"/>
    </row>
    <row r="1098" spans="7:8" s="9" customFormat="1">
      <c r="G1098" s="16"/>
      <c r="H1098" s="16"/>
    </row>
    <row r="1099" spans="7:8" s="9" customFormat="1">
      <c r="G1099" s="16"/>
      <c r="H1099" s="16"/>
    </row>
    <row r="1100" spans="7:8" s="9" customFormat="1">
      <c r="G1100" s="16"/>
      <c r="H1100" s="16"/>
    </row>
    <row r="1101" spans="7:8" s="9" customFormat="1">
      <c r="G1101" s="16"/>
      <c r="H1101" s="16"/>
    </row>
    <row r="1102" spans="7:8" s="9" customFormat="1">
      <c r="G1102" s="16"/>
      <c r="H1102" s="16"/>
    </row>
    <row r="1103" spans="7:8" s="9" customFormat="1">
      <c r="G1103" s="16"/>
      <c r="H1103" s="16"/>
    </row>
    <row r="1104" spans="7:8" s="9" customFormat="1">
      <c r="G1104" s="16"/>
      <c r="H1104" s="16"/>
    </row>
    <row r="1105" spans="7:8" s="9" customFormat="1">
      <c r="G1105" s="16"/>
      <c r="H1105" s="16"/>
    </row>
    <row r="1106" spans="7:8" s="9" customFormat="1">
      <c r="G1106" s="16"/>
      <c r="H1106" s="16"/>
    </row>
    <row r="1107" spans="7:8" s="9" customFormat="1">
      <c r="G1107" s="16"/>
      <c r="H1107" s="16"/>
    </row>
    <row r="1108" spans="7:8" s="9" customFormat="1">
      <c r="G1108" s="16"/>
      <c r="H1108" s="16"/>
    </row>
    <row r="1109" spans="7:8" s="9" customFormat="1">
      <c r="G1109" s="16"/>
      <c r="H1109" s="16"/>
    </row>
    <row r="1110" spans="7:8" s="9" customFormat="1">
      <c r="G1110" s="16"/>
      <c r="H1110" s="16"/>
    </row>
    <row r="1111" spans="7:8" s="9" customFormat="1">
      <c r="G1111" s="16"/>
      <c r="H1111" s="16"/>
    </row>
    <row r="1112" spans="7:8" s="9" customFormat="1">
      <c r="G1112" s="16"/>
      <c r="H1112" s="16"/>
    </row>
    <row r="1113" spans="7:8" s="9" customFormat="1">
      <c r="G1113" s="16"/>
      <c r="H1113" s="16"/>
    </row>
    <row r="1114" spans="7:8" s="9" customFormat="1">
      <c r="G1114" s="16"/>
      <c r="H1114" s="16"/>
    </row>
    <row r="1115" spans="7:8" s="9" customFormat="1">
      <c r="G1115" s="16"/>
      <c r="H1115" s="16"/>
    </row>
    <row r="1116" spans="7:8" s="9" customFormat="1">
      <c r="G1116" s="16"/>
      <c r="H1116" s="16"/>
    </row>
    <row r="1117" spans="7:8" s="9" customFormat="1">
      <c r="G1117" s="16"/>
      <c r="H1117" s="16"/>
    </row>
    <row r="1118" spans="7:8" s="9" customFormat="1">
      <c r="G1118" s="16"/>
      <c r="H1118" s="16"/>
    </row>
    <row r="1119" spans="7:8" s="9" customFormat="1">
      <c r="G1119" s="16"/>
      <c r="H1119" s="16"/>
    </row>
    <row r="1120" spans="7:8" s="9" customFormat="1">
      <c r="G1120" s="16"/>
      <c r="H1120" s="16"/>
    </row>
    <row r="1121" spans="7:8" s="9" customFormat="1">
      <c r="G1121" s="16"/>
      <c r="H1121" s="16"/>
    </row>
    <row r="1122" spans="7:8" s="9" customFormat="1">
      <c r="G1122" s="16"/>
      <c r="H1122" s="16"/>
    </row>
    <row r="1123" spans="7:8" s="9" customFormat="1">
      <c r="G1123" s="16"/>
      <c r="H1123" s="16"/>
    </row>
    <row r="1124" spans="7:8" s="9" customFormat="1">
      <c r="G1124" s="16"/>
      <c r="H1124" s="16"/>
    </row>
    <row r="1125" spans="7:8" s="9" customFormat="1">
      <c r="G1125" s="16"/>
      <c r="H1125" s="16"/>
    </row>
    <row r="1126" spans="7:8" s="9" customFormat="1">
      <c r="G1126" s="16"/>
      <c r="H1126" s="16"/>
    </row>
    <row r="1127" spans="7:8" s="9" customFormat="1">
      <c r="G1127" s="16"/>
      <c r="H1127" s="16"/>
    </row>
    <row r="1128" spans="7:8" s="9" customFormat="1">
      <c r="G1128" s="16"/>
      <c r="H1128" s="16"/>
    </row>
    <row r="1129" spans="7:8" s="9" customFormat="1">
      <c r="G1129" s="16"/>
      <c r="H1129" s="16"/>
    </row>
    <row r="1130" spans="7:8" s="9" customFormat="1">
      <c r="G1130" s="16"/>
      <c r="H1130" s="16"/>
    </row>
    <row r="1131" spans="7:8" s="9" customFormat="1">
      <c r="G1131" s="16"/>
      <c r="H1131" s="16"/>
    </row>
    <row r="1132" spans="7:8" s="9" customFormat="1">
      <c r="G1132" s="16"/>
      <c r="H1132" s="16"/>
    </row>
    <row r="1133" spans="7:8" s="9" customFormat="1">
      <c r="G1133" s="16"/>
      <c r="H1133" s="16"/>
    </row>
    <row r="1134" spans="7:8" s="9" customFormat="1">
      <c r="G1134" s="16"/>
      <c r="H1134" s="16"/>
    </row>
    <row r="1135" spans="7:8" s="9" customFormat="1">
      <c r="G1135" s="16"/>
      <c r="H1135" s="16"/>
    </row>
    <row r="1136" spans="7:8" s="9" customFormat="1">
      <c r="G1136" s="16"/>
      <c r="H1136" s="16"/>
    </row>
    <row r="1137" spans="7:8" s="9" customFormat="1">
      <c r="G1137" s="16"/>
      <c r="H1137" s="16"/>
    </row>
    <row r="1138" spans="7:8" s="9" customFormat="1">
      <c r="G1138" s="16"/>
      <c r="H1138" s="16"/>
    </row>
    <row r="1139" spans="7:8" s="9" customFormat="1">
      <c r="G1139" s="16"/>
      <c r="H1139" s="16"/>
    </row>
    <row r="1140" spans="7:8" s="9" customFormat="1">
      <c r="G1140" s="16"/>
      <c r="H1140" s="16"/>
    </row>
    <row r="1141" spans="7:8" s="9" customFormat="1">
      <c r="G1141" s="16"/>
      <c r="H1141" s="16"/>
    </row>
    <row r="1142" spans="7:8" s="9" customFormat="1">
      <c r="G1142" s="16"/>
      <c r="H1142" s="16"/>
    </row>
    <row r="1143" spans="7:8" s="9" customFormat="1">
      <c r="G1143" s="16"/>
      <c r="H1143" s="16"/>
    </row>
    <row r="1144" spans="7:8" s="9" customFormat="1">
      <c r="G1144" s="16"/>
      <c r="H1144" s="16"/>
    </row>
    <row r="1145" spans="7:8" s="9" customFormat="1">
      <c r="G1145" s="16"/>
      <c r="H1145" s="16"/>
    </row>
    <row r="1146" spans="7:8" s="9" customFormat="1">
      <c r="G1146" s="16"/>
      <c r="H1146" s="16"/>
    </row>
    <row r="1147" spans="7:8" s="9" customFormat="1">
      <c r="G1147" s="16"/>
      <c r="H1147" s="16"/>
    </row>
    <row r="1148" spans="7:8" s="9" customFormat="1">
      <c r="G1148" s="16"/>
      <c r="H1148" s="16"/>
    </row>
    <row r="1149" spans="7:8" s="9" customFormat="1">
      <c r="G1149" s="16"/>
      <c r="H1149" s="16"/>
    </row>
    <row r="1150" spans="7:8" s="9" customFormat="1">
      <c r="G1150" s="16"/>
      <c r="H1150" s="16"/>
    </row>
    <row r="1151" spans="7:8" s="9" customFormat="1">
      <c r="G1151" s="16"/>
      <c r="H1151" s="16"/>
    </row>
    <row r="1152" spans="7:8" s="9" customFormat="1">
      <c r="G1152" s="16"/>
      <c r="H1152" s="16"/>
    </row>
    <row r="1153" spans="7:8" s="9" customFormat="1">
      <c r="G1153" s="16"/>
      <c r="H1153" s="16"/>
    </row>
    <row r="1154" spans="7:8" s="9" customFormat="1">
      <c r="G1154" s="16"/>
      <c r="H1154" s="16"/>
    </row>
    <row r="1155" spans="7:8" s="9" customFormat="1">
      <c r="G1155" s="16"/>
      <c r="H1155" s="16"/>
    </row>
    <row r="1156" spans="7:8" s="9" customFormat="1">
      <c r="G1156" s="16"/>
      <c r="H1156" s="16"/>
    </row>
    <row r="1157" spans="7:8" s="9" customFormat="1">
      <c r="G1157" s="16"/>
      <c r="H1157" s="16"/>
    </row>
    <row r="1158" spans="7:8" s="9" customFormat="1">
      <c r="G1158" s="16"/>
      <c r="H1158" s="16"/>
    </row>
    <row r="1159" spans="7:8" s="9" customFormat="1">
      <c r="G1159" s="16"/>
      <c r="H1159" s="16"/>
    </row>
    <row r="1160" spans="7:8" s="9" customFormat="1">
      <c r="G1160" s="16"/>
      <c r="H1160" s="16"/>
    </row>
    <row r="1161" spans="7:8" s="9" customFormat="1">
      <c r="G1161" s="16"/>
      <c r="H1161" s="16"/>
    </row>
    <row r="1162" spans="7:8" s="9" customFormat="1">
      <c r="G1162" s="16"/>
      <c r="H1162" s="16"/>
    </row>
    <row r="1163" spans="7:8" s="9" customFormat="1">
      <c r="G1163" s="16"/>
      <c r="H1163" s="16"/>
    </row>
    <row r="1164" spans="7:8" s="9" customFormat="1">
      <c r="G1164" s="16"/>
      <c r="H1164" s="16"/>
    </row>
    <row r="1165" spans="7:8" s="9" customFormat="1">
      <c r="G1165" s="16"/>
      <c r="H1165" s="16"/>
    </row>
    <row r="1166" spans="7:8" s="9" customFormat="1">
      <c r="G1166" s="16"/>
      <c r="H1166" s="16"/>
    </row>
    <row r="1167" spans="7:8" s="9" customFormat="1">
      <c r="G1167" s="16"/>
      <c r="H1167" s="16"/>
    </row>
    <row r="1168" spans="7:8" s="9" customFormat="1">
      <c r="G1168" s="16"/>
      <c r="H1168" s="16"/>
    </row>
    <row r="1169" spans="6:20" s="9" customFormat="1">
      <c r="G1169" s="16"/>
      <c r="H1169" s="16"/>
    </row>
    <row r="1170" spans="6:20" s="9" customFormat="1">
      <c r="G1170" s="16"/>
      <c r="H1170" s="16"/>
    </row>
    <row r="1171" spans="6:20" s="9" customFormat="1">
      <c r="G1171" s="16"/>
      <c r="H1171" s="16"/>
    </row>
    <row r="1172" spans="6:20" s="9" customFormat="1">
      <c r="G1172" s="16"/>
      <c r="H1172" s="16"/>
    </row>
    <row r="1173" spans="6:20" s="9" customFormat="1">
      <c r="G1173" s="16"/>
      <c r="H1173" s="16"/>
    </row>
    <row r="1174" spans="6:20" s="9" customFormat="1">
      <c r="G1174" s="16"/>
      <c r="H1174" s="16"/>
    </row>
    <row r="1175" spans="6:20" s="9" customFormat="1">
      <c r="G1175" s="16"/>
      <c r="H1175" s="16"/>
    </row>
    <row r="1176" spans="6:20" s="9" customFormat="1">
      <c r="G1176" s="16"/>
      <c r="H1176" s="16"/>
    </row>
    <row r="1177" spans="6:20" s="9" customFormat="1">
      <c r="G1177" s="16"/>
      <c r="H1177" s="16"/>
    </row>
    <row r="1178" spans="6:20" s="9" customFormat="1">
      <c r="G1178" s="16"/>
      <c r="H1178" s="16"/>
    </row>
    <row r="1179" spans="6:20" s="9" customFormat="1">
      <c r="G1179" s="16"/>
      <c r="H1179" s="16"/>
    </row>
    <row r="1180" spans="6:20" s="9" customFormat="1">
      <c r="G1180" s="16"/>
      <c r="H1180" s="16"/>
    </row>
    <row r="1181" spans="6:20" s="9" customFormat="1">
      <c r="G1181" s="16"/>
      <c r="H1181" s="16"/>
    </row>
    <row r="1182" spans="6:20" s="9" customFormat="1">
      <c r="G1182" s="16"/>
      <c r="H1182" s="16"/>
    </row>
    <row r="1183" spans="6:20" s="9" customFormat="1">
      <c r="F1183" s="16"/>
      <c r="G1183" s="16"/>
      <c r="H1183" s="16"/>
      <c r="O1183" s="46"/>
      <c r="P1183" s="42"/>
      <c r="Q1183" s="42"/>
      <c r="R1183" s="50"/>
      <c r="S1183" s="42"/>
      <c r="T1183" s="42"/>
    </row>
    <row r="1184" spans="6:20" s="9" customFormat="1">
      <c r="F1184" s="16"/>
      <c r="G1184" s="16"/>
      <c r="H1184" s="16"/>
      <c r="O1184" s="46"/>
      <c r="P1184" s="42"/>
      <c r="Q1184" s="42"/>
      <c r="R1184" s="50"/>
      <c r="S1184" s="42"/>
      <c r="T1184" s="42"/>
    </row>
    <row r="1185" spans="6:20" s="9" customFormat="1">
      <c r="F1185" s="16"/>
      <c r="G1185" s="16"/>
      <c r="H1185" s="16"/>
      <c r="O1185" s="46"/>
      <c r="P1185" s="42"/>
      <c r="Q1185" s="42"/>
      <c r="R1185" s="50"/>
      <c r="S1185" s="42"/>
      <c r="T1185" s="42"/>
    </row>
    <row r="1186" spans="6:20" s="9" customFormat="1">
      <c r="F1186" s="16"/>
      <c r="G1186" s="16"/>
      <c r="H1186" s="16"/>
      <c r="O1186" s="46"/>
      <c r="P1186" s="42"/>
      <c r="Q1186" s="42"/>
      <c r="R1186" s="50"/>
      <c r="S1186" s="42"/>
      <c r="T1186" s="42"/>
    </row>
    <row r="1187" spans="6:20" s="9" customFormat="1">
      <c r="F1187" s="16"/>
      <c r="G1187" s="16"/>
      <c r="H1187" s="16"/>
      <c r="O1187" s="46"/>
      <c r="P1187" s="42"/>
      <c r="Q1187" s="42"/>
      <c r="R1187" s="50"/>
      <c r="S1187" s="42"/>
      <c r="T1187" s="42"/>
    </row>
    <row r="1188" spans="6:20" s="9" customFormat="1">
      <c r="F1188" s="16"/>
      <c r="G1188" s="16"/>
      <c r="H1188" s="16"/>
      <c r="O1188" s="46"/>
      <c r="P1188" s="42"/>
      <c r="Q1188" s="42"/>
      <c r="R1188" s="50"/>
      <c r="S1188" s="42"/>
      <c r="T1188" s="42"/>
    </row>
    <row r="1189" spans="6:20" s="9" customFormat="1">
      <c r="F1189" s="16"/>
      <c r="G1189" s="16"/>
      <c r="H1189" s="16"/>
      <c r="O1189" s="46"/>
      <c r="P1189" s="42"/>
      <c r="Q1189" s="42"/>
      <c r="R1189" s="50"/>
      <c r="S1189" s="42"/>
      <c r="T1189" s="42"/>
    </row>
    <row r="1190" spans="6:20" s="9" customFormat="1">
      <c r="F1190" s="16"/>
      <c r="G1190" s="16"/>
      <c r="H1190" s="16"/>
      <c r="O1190" s="46"/>
      <c r="P1190" s="42"/>
      <c r="Q1190" s="42"/>
      <c r="R1190" s="50"/>
      <c r="S1190" s="42"/>
      <c r="T1190" s="42"/>
    </row>
    <row r="1191" spans="6:20" s="9" customFormat="1">
      <c r="F1191" s="16"/>
      <c r="G1191" s="16"/>
      <c r="H1191" s="16"/>
      <c r="O1191" s="46"/>
      <c r="P1191" s="42"/>
      <c r="Q1191" s="42"/>
      <c r="R1191" s="50"/>
      <c r="S1191" s="42"/>
      <c r="T1191" s="42"/>
    </row>
    <row r="1192" spans="6:20" s="9" customFormat="1">
      <c r="F1192" s="16"/>
      <c r="G1192" s="16"/>
      <c r="H1192" s="16"/>
      <c r="O1192" s="46"/>
      <c r="P1192" s="42"/>
      <c r="Q1192" s="42"/>
      <c r="R1192" s="50"/>
      <c r="S1192" s="42"/>
      <c r="T1192" s="42"/>
    </row>
    <row r="1193" spans="6:20" s="9" customFormat="1">
      <c r="F1193" s="16"/>
      <c r="G1193" s="16"/>
      <c r="H1193" s="16"/>
      <c r="O1193" s="46"/>
      <c r="P1193" s="42"/>
      <c r="Q1193" s="42"/>
      <c r="R1193" s="50"/>
      <c r="S1193" s="42"/>
      <c r="T1193" s="42"/>
    </row>
    <row r="1194" spans="6:20" s="9" customFormat="1">
      <c r="F1194" s="16"/>
      <c r="G1194" s="16"/>
      <c r="H1194" s="16"/>
      <c r="O1194" s="46"/>
      <c r="P1194" s="42"/>
      <c r="Q1194" s="42"/>
      <c r="R1194" s="50"/>
      <c r="S1194" s="42"/>
      <c r="T1194" s="42"/>
    </row>
    <row r="1195" spans="6:20" s="9" customFormat="1">
      <c r="F1195" s="16"/>
      <c r="G1195" s="16"/>
      <c r="H1195" s="16"/>
      <c r="O1195" s="46"/>
      <c r="P1195" s="42"/>
      <c r="Q1195" s="42"/>
      <c r="R1195" s="50"/>
      <c r="S1195" s="42"/>
      <c r="T1195" s="42"/>
    </row>
    <row r="1196" spans="6:20" s="9" customFormat="1">
      <c r="F1196" s="16"/>
      <c r="G1196" s="16"/>
      <c r="H1196" s="16"/>
      <c r="O1196" s="46"/>
      <c r="P1196" s="42"/>
      <c r="Q1196" s="42"/>
      <c r="R1196" s="50"/>
      <c r="S1196" s="42"/>
      <c r="T1196" s="42"/>
    </row>
    <row r="1197" spans="6:20" s="9" customFormat="1">
      <c r="F1197" s="16"/>
      <c r="G1197" s="16"/>
      <c r="H1197" s="16"/>
      <c r="O1197" s="46"/>
      <c r="P1197" s="42"/>
      <c r="Q1197" s="42"/>
      <c r="R1197" s="50"/>
      <c r="S1197" s="42"/>
      <c r="T1197" s="42"/>
    </row>
    <row r="1198" spans="6:20" s="9" customFormat="1">
      <c r="F1198" s="16"/>
      <c r="G1198" s="16"/>
      <c r="H1198" s="16"/>
      <c r="O1198" s="46"/>
      <c r="P1198" s="42"/>
      <c r="Q1198" s="42"/>
      <c r="R1198" s="50"/>
      <c r="S1198" s="42"/>
      <c r="T1198" s="42"/>
    </row>
    <row r="1199" spans="6:20" s="9" customFormat="1">
      <c r="F1199" s="16"/>
      <c r="G1199" s="16"/>
      <c r="H1199" s="16"/>
      <c r="O1199" s="46"/>
      <c r="P1199" s="42"/>
      <c r="Q1199" s="42"/>
      <c r="R1199" s="50"/>
      <c r="S1199" s="42"/>
      <c r="T1199" s="42"/>
    </row>
    <row r="1200" spans="6:20" s="9" customFormat="1">
      <c r="F1200" s="16"/>
      <c r="G1200" s="16"/>
      <c r="H1200" s="16"/>
      <c r="O1200" s="46"/>
      <c r="P1200" s="42"/>
      <c r="Q1200" s="42"/>
      <c r="R1200" s="50"/>
      <c r="S1200" s="42"/>
      <c r="T1200" s="42"/>
    </row>
    <row r="1201" spans="6:20" s="9" customFormat="1">
      <c r="F1201" s="16"/>
      <c r="G1201" s="16"/>
      <c r="H1201" s="16"/>
      <c r="O1201" s="46"/>
      <c r="P1201" s="42"/>
      <c r="Q1201" s="42"/>
      <c r="R1201" s="50"/>
      <c r="S1201" s="42"/>
      <c r="T1201" s="42"/>
    </row>
    <row r="1202" spans="6:20" s="9" customFormat="1">
      <c r="F1202" s="16"/>
      <c r="G1202" s="16"/>
      <c r="H1202" s="16"/>
      <c r="O1202" s="46"/>
      <c r="P1202" s="42"/>
      <c r="Q1202" s="42"/>
      <c r="R1202" s="50"/>
      <c r="S1202" s="42"/>
      <c r="T1202" s="42"/>
    </row>
    <row r="1203" spans="6:20" s="9" customFormat="1">
      <c r="F1203" s="16"/>
      <c r="G1203" s="16"/>
      <c r="H1203" s="16"/>
      <c r="O1203" s="46"/>
      <c r="P1203" s="42"/>
      <c r="Q1203" s="42"/>
      <c r="R1203" s="50"/>
      <c r="S1203" s="42"/>
      <c r="T1203" s="42"/>
    </row>
    <row r="1204" spans="6:20" s="9" customFormat="1">
      <c r="F1204" s="16"/>
      <c r="G1204" s="16"/>
      <c r="H1204" s="16"/>
      <c r="O1204" s="46"/>
      <c r="P1204" s="42"/>
      <c r="Q1204" s="42"/>
      <c r="R1204" s="50"/>
      <c r="S1204" s="42"/>
      <c r="T1204" s="42"/>
    </row>
    <row r="1205" spans="6:20" s="9" customFormat="1">
      <c r="F1205" s="16"/>
      <c r="G1205" s="16"/>
      <c r="H1205" s="16"/>
      <c r="O1205" s="46"/>
      <c r="P1205" s="42"/>
      <c r="Q1205" s="42"/>
      <c r="R1205" s="50"/>
      <c r="S1205" s="42"/>
      <c r="T1205" s="42"/>
    </row>
    <row r="1206" spans="6:20" s="9" customFormat="1">
      <c r="F1206" s="16"/>
      <c r="G1206" s="16"/>
      <c r="H1206" s="16"/>
      <c r="O1206" s="46"/>
      <c r="P1206" s="42"/>
      <c r="Q1206" s="42"/>
      <c r="R1206" s="50"/>
      <c r="S1206" s="42"/>
      <c r="T1206" s="42"/>
    </row>
    <row r="1207" spans="6:20" s="9" customFormat="1">
      <c r="F1207" s="16"/>
      <c r="G1207" s="16"/>
      <c r="H1207" s="16"/>
      <c r="O1207" s="46"/>
      <c r="P1207" s="42"/>
      <c r="Q1207" s="42"/>
      <c r="R1207" s="50"/>
      <c r="S1207" s="42"/>
      <c r="T1207" s="42"/>
    </row>
    <row r="1208" spans="6:20" s="9" customFormat="1">
      <c r="F1208" s="16"/>
      <c r="G1208" s="16"/>
      <c r="H1208" s="16"/>
      <c r="O1208" s="46"/>
      <c r="P1208" s="42"/>
      <c r="Q1208" s="42"/>
      <c r="R1208" s="50"/>
      <c r="S1208" s="42"/>
      <c r="T1208" s="42"/>
    </row>
    <row r="1209" spans="6:20" s="9" customFormat="1">
      <c r="F1209" s="16"/>
      <c r="G1209" s="16"/>
      <c r="H1209" s="16"/>
      <c r="O1209" s="46"/>
      <c r="P1209" s="42"/>
      <c r="Q1209" s="42"/>
      <c r="R1209" s="50"/>
      <c r="S1209" s="42"/>
      <c r="T1209" s="42"/>
    </row>
    <row r="1210" spans="6:20" s="9" customFormat="1">
      <c r="F1210" s="16"/>
      <c r="G1210" s="16"/>
      <c r="H1210" s="16"/>
      <c r="O1210" s="46"/>
      <c r="P1210" s="42"/>
      <c r="Q1210" s="42"/>
      <c r="R1210" s="50"/>
      <c r="S1210" s="42"/>
      <c r="T1210" s="42"/>
    </row>
    <row r="1211" spans="6:20" s="9" customFormat="1">
      <c r="F1211" s="16"/>
      <c r="G1211" s="16"/>
      <c r="H1211" s="16"/>
      <c r="O1211" s="46"/>
      <c r="P1211" s="42"/>
      <c r="Q1211" s="42"/>
      <c r="R1211" s="50"/>
      <c r="S1211" s="42"/>
      <c r="T1211" s="42"/>
    </row>
    <row r="1212" spans="6:20">
      <c r="F1212" s="16"/>
      <c r="G1212" s="16"/>
      <c r="H1212" s="16"/>
      <c r="I1212" s="9"/>
      <c r="J1212" s="9"/>
      <c r="K1212" s="9"/>
      <c r="L1212" s="9"/>
      <c r="M1212" s="9"/>
      <c r="N1212" s="9"/>
      <c r="O1212" s="46"/>
      <c r="P1212" s="42"/>
      <c r="Q1212" s="42"/>
      <c r="R1212" s="50"/>
      <c r="S1212" s="42"/>
      <c r="T1212" s="42"/>
    </row>
    <row r="1213" spans="6:20">
      <c r="F1213" s="16"/>
      <c r="G1213" s="16"/>
      <c r="H1213" s="16"/>
      <c r="I1213" s="9"/>
      <c r="J1213" s="9"/>
      <c r="K1213" s="9"/>
      <c r="L1213" s="9"/>
      <c r="M1213" s="9"/>
      <c r="N1213" s="9"/>
      <c r="O1213" s="46"/>
      <c r="P1213" s="42"/>
      <c r="Q1213" s="42"/>
      <c r="R1213" s="50"/>
      <c r="S1213" s="42"/>
      <c r="T1213" s="42"/>
    </row>
    <row r="1390" spans="324:324">
      <c r="LL1390" s="282"/>
    </row>
  </sheetData>
  <sheetProtection algorithmName="SHA-512" hashValue="WVk2EvrRXW5I18NOKRgfTsu0viYQMzKGW7jxXUlhr4TIaHBxmcxuVlGgDMtOoLW16S7FqyU4057KxDgSHIPnmw==" saltValue="/0gcFyMDJVVpeOh8IfB8Pw==" spinCount="100000" sheet="1" formatCells="0" formatColumns="0" formatRows="0" insertHyperlinks="0" sort="0" autoFilter="0"/>
  <sortState xmlns:xlrd2="http://schemas.microsoft.com/office/spreadsheetml/2017/richdata2" ref="DU2:DU7">
    <sortCondition ref="DU2"/>
  </sortState>
  <mergeCells count="16">
    <mergeCell ref="C2:I2"/>
    <mergeCell ref="K3:K4"/>
    <mergeCell ref="H15:I15"/>
    <mergeCell ref="J15:K15"/>
    <mergeCell ref="D10:D11"/>
    <mergeCell ref="D13:D19"/>
    <mergeCell ref="K19:K20"/>
    <mergeCell ref="H39:K39"/>
    <mergeCell ref="K41:K42"/>
    <mergeCell ref="W3:AG3"/>
    <mergeCell ref="D7:D8"/>
    <mergeCell ref="O3:T3"/>
    <mergeCell ref="F7:F9"/>
    <mergeCell ref="F11:F12"/>
    <mergeCell ref="V5:AG50"/>
    <mergeCell ref="D21:D27"/>
  </mergeCells>
  <phoneticPr fontId="3" type="noConversion"/>
  <conditionalFormatting sqref="K37">
    <cfRule type="cellIs" dxfId="40" priority="7" operator="lessThan">
      <formula>0</formula>
    </cfRule>
    <cfRule type="cellIs" dxfId="39" priority="10" operator="equal">
      <formula>0</formula>
    </cfRule>
  </conditionalFormatting>
  <conditionalFormatting sqref="J37">
    <cfRule type="cellIs" dxfId="38" priority="8" operator="lessThan">
      <formula>0</formula>
    </cfRule>
    <cfRule type="cellIs" dxfId="37" priority="9" operator="equal">
      <formula>0</formula>
    </cfRule>
  </conditionalFormatting>
  <conditionalFormatting sqref="K40">
    <cfRule type="cellIs" dxfId="36" priority="5" operator="greaterThan">
      <formula>0</formula>
    </cfRule>
    <cfRule type="cellIs" dxfId="35" priority="6" operator="lessThan">
      <formula>0</formula>
    </cfRule>
  </conditionalFormatting>
  <conditionalFormatting sqref="L25:L34">
    <cfRule type="iconSet" priority="1">
      <iconSet iconSet="3ArrowsGray">
        <cfvo type="percent" val="0"/>
        <cfvo type="percent" val="33"/>
        <cfvo type="percent" val="67"/>
      </iconSet>
    </cfRule>
  </conditionalFormatting>
  <dataValidations count="7">
    <dataValidation type="list" allowBlank="1" showInputMessage="1" showErrorMessage="1" sqref="Q149:Q65382 Q4" xr:uid="{00000000-0002-0000-0000-000000000000}">
      <formula1>$AT$4:$AT$5</formula1>
    </dataValidation>
    <dataValidation type="list" allowBlank="1" showInputMessage="1" showErrorMessage="1" sqref="P4 P54:P65382" xr:uid="{00000000-0002-0000-0000-000001000000}">
      <formula1>$DU$2:$DU$5</formula1>
    </dataValidation>
    <dataValidation type="list" allowBlank="1" showInputMessage="1" showErrorMessage="1" sqref="R54:R101" xr:uid="{00000000-0002-0000-0000-000002000000}">
      <formula1>$G$6:$G$23</formula1>
    </dataValidation>
    <dataValidation type="list" allowBlank="1" showInputMessage="1" showErrorMessage="1" sqref="S6:S30" xr:uid="{00000000-0002-0000-0000-000003000000}">
      <formula1>$I$9:$I$34</formula1>
    </dataValidation>
    <dataValidation type="list" allowBlank="1" showInputMessage="1" showErrorMessage="1" sqref="T6:T52" xr:uid="{00000000-0002-0000-0000-000004000000}">
      <formula1>$DU$2:$DU$11</formula1>
    </dataValidation>
    <dataValidation type="list" allowBlank="1" showInputMessage="1" showErrorMessage="1" sqref="S34:S52" xr:uid="{00000000-0002-0000-0000-000005000000}">
      <formula1>$I$20:$I$34</formula1>
    </dataValidation>
    <dataValidation type="list" allowBlank="1" showInputMessage="1" showErrorMessage="1" sqref="S31:S33" xr:uid="{00000000-0002-0000-0000-000006000000}">
      <formula1>$DV$2:$DV$20</formula1>
    </dataValidation>
  </dataValidations>
  <pageMargins left="0.75" right="0.75" top="0.75" bottom="0.75" header="0.3" footer="0.3"/>
  <pageSetup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V1338"/>
  <sheetViews>
    <sheetView zoomScale="50" zoomScaleNormal="50" zoomScalePageLayoutView="40" workbookViewId="0"/>
  </sheetViews>
  <sheetFormatPr defaultColWidth="7.453125" defaultRowHeight="20.399999999999999"/>
  <cols>
    <col min="1" max="1" width="1.90625" style="9" customWidth="1"/>
    <col min="2" max="2" width="6.6328125" style="9" customWidth="1"/>
    <col min="3" max="3" width="18.08984375" style="9" customWidth="1"/>
    <col min="4" max="4" width="56" style="9" customWidth="1"/>
    <col min="5" max="5" width="8" style="1" customWidth="1"/>
    <col min="6" max="7" width="5.36328125" style="1" customWidth="1"/>
    <col min="8" max="8" width="5.6328125" style="1" customWidth="1"/>
    <col min="9" max="9" width="32" style="3" customWidth="1"/>
    <col min="10" max="10" width="34.90625" style="3" customWidth="1"/>
    <col min="11" max="11" width="51.08984375" style="3" customWidth="1"/>
    <col min="12" max="12" width="9.08984375" style="2" customWidth="1"/>
    <col min="13" max="13" width="43.36328125" style="2" customWidth="1"/>
    <col min="14" max="14" width="9.08984375" style="2" customWidth="1"/>
    <col min="15" max="15" width="9.90625" style="34" bestFit="1" customWidth="1"/>
    <col min="16" max="16" width="27.90625" style="8" customWidth="1"/>
    <col min="17" max="17" width="41.08984375" style="8" customWidth="1"/>
    <col min="18" max="18" width="13.36328125" style="41" customWidth="1"/>
    <col min="19" max="19" width="29.36328125" style="8" customWidth="1"/>
    <col min="20" max="20" width="43.08984375" style="8" customWidth="1"/>
    <col min="21" max="16384" width="7.453125" style="9"/>
  </cols>
  <sheetData>
    <row r="1" spans="1:22" ht="27" customHeight="1">
      <c r="A1" s="170"/>
      <c r="B1" s="170"/>
      <c r="C1" s="170"/>
      <c r="D1" s="283">
        <f>'Juan''s Budget'!LL1390</f>
        <v>0</v>
      </c>
      <c r="E1" s="171"/>
      <c r="F1" s="171"/>
      <c r="G1" s="171"/>
      <c r="H1" s="171"/>
      <c r="I1" s="170"/>
      <c r="J1" s="170"/>
      <c r="K1" s="170"/>
      <c r="L1" s="170"/>
      <c r="M1" s="170"/>
      <c r="N1" s="170"/>
      <c r="O1" s="172"/>
      <c r="P1" s="173"/>
      <c r="Q1" s="173"/>
      <c r="R1" s="174"/>
      <c r="S1" s="173"/>
      <c r="T1" s="173"/>
      <c r="U1" s="173"/>
      <c r="V1" s="173"/>
    </row>
    <row r="2" spans="1:22" ht="31.2" customHeight="1">
      <c r="A2" s="170"/>
      <c r="B2" s="175"/>
      <c r="C2" s="175"/>
      <c r="D2" s="176"/>
      <c r="E2" s="176"/>
      <c r="F2" s="176"/>
      <c r="G2" s="176"/>
      <c r="H2" s="176"/>
      <c r="I2" s="176"/>
      <c r="J2" s="176"/>
      <c r="K2" s="176"/>
      <c r="L2" s="176"/>
      <c r="M2" s="176"/>
      <c r="N2" s="176"/>
      <c r="O2" s="176"/>
      <c r="P2" s="176"/>
      <c r="Q2" s="176"/>
      <c r="R2" s="176"/>
      <c r="S2" s="176"/>
      <c r="T2" s="176"/>
      <c r="U2" s="177"/>
      <c r="V2" s="170"/>
    </row>
    <row r="3" spans="1:22" ht="31.2" customHeight="1" thickBot="1">
      <c r="A3" s="170"/>
      <c r="B3" s="175"/>
      <c r="C3" s="381" t="s">
        <v>117</v>
      </c>
      <c r="D3" s="386" t="s">
        <v>116</v>
      </c>
      <c r="E3" s="176"/>
      <c r="F3" s="176"/>
      <c r="G3" s="176"/>
      <c r="H3" s="178"/>
      <c r="I3" s="178"/>
      <c r="J3" s="179"/>
      <c r="K3" s="403" t="s">
        <v>94</v>
      </c>
      <c r="L3" s="180" t="s">
        <v>49</v>
      </c>
      <c r="M3" s="176"/>
      <c r="N3" s="176"/>
      <c r="O3" s="400" t="s">
        <v>128</v>
      </c>
      <c r="P3" s="401"/>
      <c r="Q3" s="401"/>
      <c r="R3" s="401"/>
      <c r="S3" s="401"/>
      <c r="T3" s="402"/>
      <c r="U3" s="177"/>
      <c r="V3" s="170"/>
    </row>
    <row r="4" spans="1:22" ht="31.2" customHeight="1" thickTop="1">
      <c r="A4" s="170"/>
      <c r="B4" s="175"/>
      <c r="C4" s="382"/>
      <c r="D4" s="387"/>
      <c r="E4" s="176"/>
      <c r="F4" s="176"/>
      <c r="G4" s="176"/>
      <c r="H4" s="181" t="s">
        <v>93</v>
      </c>
      <c r="I4" s="182"/>
      <c r="J4" s="183" t="s">
        <v>30</v>
      </c>
      <c r="K4" s="404"/>
      <c r="L4" s="175"/>
      <c r="M4" s="176"/>
      <c r="N4" s="176"/>
      <c r="O4" s="184"/>
      <c r="P4" s="185"/>
      <c r="Q4" s="185"/>
      <c r="R4" s="186"/>
      <c r="S4" s="185"/>
      <c r="T4" s="185"/>
      <c r="U4" s="175"/>
      <c r="V4" s="170"/>
    </row>
    <row r="5" spans="1:22" ht="31.2" customHeight="1">
      <c r="A5" s="170"/>
      <c r="B5" s="175"/>
      <c r="C5" s="382"/>
      <c r="D5" s="388">
        <f ca="1">COUNTIF(K5:K7,"Correct")+COUNTIF(K9:K14,"Correct")+COUNTIF(K16,"Correct")+COUNTIF(J22:K22,"Correct")+COUNTIF(K21,"Correct")+COUNTIF(J25:J34,"Correct")+COUNTIF(O31:T33,"Correct")+COUNTIF(J37:K37,"Correct")</f>
        <v>33</v>
      </c>
      <c r="E5" s="176"/>
      <c r="F5" s="176"/>
      <c r="G5" s="176"/>
      <c r="H5" s="187"/>
      <c r="I5" s="278" t="s">
        <v>42</v>
      </c>
      <c r="J5" s="188"/>
      <c r="K5" s="189" t="str">
        <f>IF(ISBLANK('Juan''s Budget'!K5),"ERROR",IF('Juan''s Budget'!K5=1000,"Correct",IF('Juan''s Budget'!K5=500,"ERROR: Should be 2 Sem. Total","ERROR")))</f>
        <v>Correct</v>
      </c>
      <c r="L5" s="190"/>
      <c r="M5" s="176"/>
      <c r="N5" s="176"/>
      <c r="O5" s="191" t="s">
        <v>9</v>
      </c>
      <c r="P5" s="192" t="s">
        <v>17</v>
      </c>
      <c r="Q5" s="192" t="s">
        <v>18</v>
      </c>
      <c r="R5" s="193" t="s">
        <v>16</v>
      </c>
      <c r="S5" s="192" t="s">
        <v>10</v>
      </c>
      <c r="T5" s="192" t="s">
        <v>19</v>
      </c>
      <c r="U5" s="175"/>
      <c r="V5" s="170"/>
    </row>
    <row r="6" spans="1:22" ht="31.2" customHeight="1" thickBot="1">
      <c r="A6" s="170"/>
      <c r="B6" s="175"/>
      <c r="C6" s="382"/>
      <c r="D6" s="389"/>
      <c r="E6" s="176"/>
      <c r="F6" s="176"/>
      <c r="G6" s="176"/>
      <c r="H6" s="194"/>
      <c r="I6" s="279" t="s">
        <v>79</v>
      </c>
      <c r="J6" s="195"/>
      <c r="K6" s="196" t="str">
        <f>IF(ISBLANK('Juan''s Budget'!K6),"ERROR",IF('Juan''s Budget'!K6=50,"Correct","ERROR"))</f>
        <v>Correct</v>
      </c>
      <c r="L6" s="175"/>
      <c r="M6" s="176"/>
      <c r="N6" s="176"/>
      <c r="O6" s="197">
        <v>41276</v>
      </c>
      <c r="P6" s="198" t="s">
        <v>31</v>
      </c>
      <c r="Q6" s="199" t="s">
        <v>21</v>
      </c>
      <c r="R6" s="200">
        <v>150.78</v>
      </c>
      <c r="S6" s="201" t="s">
        <v>58</v>
      </c>
      <c r="T6" s="202" t="s">
        <v>38</v>
      </c>
      <c r="U6" s="187"/>
      <c r="V6" s="203"/>
    </row>
    <row r="7" spans="1:22" ht="31.2" customHeight="1" thickBot="1">
      <c r="A7" s="203"/>
      <c r="B7" s="187"/>
      <c r="C7" s="382"/>
      <c r="D7" s="291" t="s">
        <v>150</v>
      </c>
      <c r="E7" s="176"/>
      <c r="F7" s="176"/>
      <c r="G7" s="176"/>
      <c r="H7" s="204"/>
      <c r="I7" s="205"/>
      <c r="J7" s="206" t="s">
        <v>97</v>
      </c>
      <c r="K7" s="207" t="str">
        <f>IF(ISBLANK('Juan''s Budget'!K7),"ERROR",IF('Juan''s Budget'!K7=SUM('Juan''s Budget'!K5:K6),"Correct","ERROR"))</f>
        <v>Correct</v>
      </c>
      <c r="L7" s="187"/>
      <c r="M7" s="176"/>
      <c r="N7" s="176"/>
      <c r="O7" s="208">
        <v>41276</v>
      </c>
      <c r="P7" s="209" t="s">
        <v>20</v>
      </c>
      <c r="Q7" s="210" t="s">
        <v>22</v>
      </c>
      <c r="R7" s="211">
        <v>975</v>
      </c>
      <c r="S7" s="212" t="s">
        <v>29</v>
      </c>
      <c r="T7" s="213" t="s">
        <v>5</v>
      </c>
      <c r="U7" s="187"/>
      <c r="V7" s="203"/>
    </row>
    <row r="8" spans="1:22" ht="31.2" customHeight="1" thickTop="1">
      <c r="A8" s="203"/>
      <c r="B8" s="187"/>
      <c r="C8" s="187"/>
      <c r="D8" s="290"/>
      <c r="E8" s="176"/>
      <c r="F8" s="176"/>
      <c r="G8" s="176"/>
      <c r="H8" s="181" t="s">
        <v>91</v>
      </c>
      <c r="I8" s="182"/>
      <c r="J8" s="183" t="s">
        <v>30</v>
      </c>
      <c r="K8" s="214" t="s">
        <v>95</v>
      </c>
      <c r="L8" s="187"/>
      <c r="M8" s="176"/>
      <c r="N8" s="176"/>
      <c r="O8" s="208">
        <v>41276</v>
      </c>
      <c r="P8" s="215" t="s">
        <v>73</v>
      </c>
      <c r="Q8" s="210" t="s">
        <v>35</v>
      </c>
      <c r="R8" s="211">
        <v>2150</v>
      </c>
      <c r="S8" s="212" t="s">
        <v>33</v>
      </c>
      <c r="T8" s="213" t="s">
        <v>38</v>
      </c>
      <c r="U8" s="187"/>
      <c r="V8" s="203"/>
    </row>
    <row r="9" spans="1:22" ht="31.2" customHeight="1">
      <c r="A9" s="203"/>
      <c r="B9" s="292"/>
      <c r="C9" s="381" t="s">
        <v>147</v>
      </c>
      <c r="D9" s="390" t="s">
        <v>146</v>
      </c>
      <c r="E9" s="176"/>
      <c r="F9" s="176"/>
      <c r="G9" s="176"/>
      <c r="H9" s="216"/>
      <c r="I9" s="278" t="s">
        <v>29</v>
      </c>
      <c r="J9" s="188"/>
      <c r="K9" s="189" t="str">
        <f>IF(ISBLANK('Juan''s Budget'!K9),"ERROR",IF('Juan''s Budget'!K9=975*2,"Correct",IF('Juan''s Budget'!K9&lt;975+850,"ERROR","Caution: Did you mean to raise this amount?")))</f>
        <v>Correct</v>
      </c>
      <c r="L9" s="190"/>
      <c r="M9" s="176"/>
      <c r="N9" s="176"/>
      <c r="O9" s="208">
        <v>41276</v>
      </c>
      <c r="P9" s="215" t="s">
        <v>69</v>
      </c>
      <c r="Q9" s="210" t="s">
        <v>23</v>
      </c>
      <c r="R9" s="211">
        <v>385.42</v>
      </c>
      <c r="S9" s="212" t="s">
        <v>24</v>
      </c>
      <c r="T9" s="213" t="s">
        <v>12</v>
      </c>
      <c r="U9" s="187"/>
      <c r="V9" s="203"/>
    </row>
    <row r="10" spans="1:22" ht="31.2" customHeight="1">
      <c r="A10" s="203"/>
      <c r="B10" s="292"/>
      <c r="C10" s="382"/>
      <c r="D10" s="391"/>
      <c r="E10" s="176"/>
      <c r="F10" s="176"/>
      <c r="G10" s="176"/>
      <c r="H10" s="216"/>
      <c r="I10" s="278" t="s">
        <v>33</v>
      </c>
      <c r="J10" s="188"/>
      <c r="K10" s="189" t="str">
        <f>IF(ISBLANK('Juan''s Budget'!K10),"ERROR",IF('Juan''s Budget'!K10=4300,"Correct","ERROR"))</f>
        <v>Correct</v>
      </c>
      <c r="L10" s="187"/>
      <c r="M10" s="176"/>
      <c r="N10" s="176"/>
      <c r="O10" s="208">
        <v>41276</v>
      </c>
      <c r="P10" s="209" t="s">
        <v>75</v>
      </c>
      <c r="Q10" s="210" t="s">
        <v>76</v>
      </c>
      <c r="R10" s="211">
        <v>500</v>
      </c>
      <c r="S10" s="212" t="s">
        <v>42</v>
      </c>
      <c r="T10" s="213" t="s">
        <v>39</v>
      </c>
      <c r="U10" s="187"/>
      <c r="V10" s="203"/>
    </row>
    <row r="11" spans="1:22" ht="31.2" customHeight="1">
      <c r="A11" s="203"/>
      <c r="B11" s="187"/>
      <c r="C11" s="382"/>
      <c r="D11" s="392" t="str">
        <f>IF(ISBLANK('Juan''s Budget'!K40),"Not Yet",IF(ABS('Juan''s Budget'!K40-('Juan''s Budget'!K16-'Juan''s Budget'!J22-'Juan''s Budget'!K22*7))&lt;0.5,IF('Juan''s Budget'!K40&lt;0,"Calculation is right, but he ran out of money.  Adjust the budget further…","Correct"),"ERROR, calculation not correct"))</f>
        <v>Not Yet</v>
      </c>
      <c r="E11" s="176"/>
      <c r="F11" s="176"/>
      <c r="G11" s="176"/>
      <c r="H11" s="216"/>
      <c r="I11" s="278" t="s">
        <v>24</v>
      </c>
      <c r="J11" s="188"/>
      <c r="K11" s="189" t="str">
        <f>IF(ISBLANK('Juan''s Budget'!K11),"ERROR",IF('Juan''s Budget'!K11=770.84,"Correct",IF('Juan''s Budget'!K11&gt;770.84,"Caution: Did you mean to raise this amount?","ERROR")))</f>
        <v>Correct</v>
      </c>
      <c r="L11" s="187"/>
      <c r="M11" s="176"/>
      <c r="N11" s="176"/>
      <c r="O11" s="208">
        <v>41276</v>
      </c>
      <c r="P11" s="209" t="s">
        <v>77</v>
      </c>
      <c r="Q11" s="210" t="s">
        <v>78</v>
      </c>
      <c r="R11" s="211">
        <v>50</v>
      </c>
      <c r="S11" s="212" t="s">
        <v>79</v>
      </c>
      <c r="T11" s="213" t="s">
        <v>8</v>
      </c>
      <c r="U11" s="187"/>
      <c r="V11" s="203"/>
    </row>
    <row r="12" spans="1:22" ht="31.2" customHeight="1">
      <c r="A12" s="203"/>
      <c r="B12" s="187"/>
      <c r="C12" s="382"/>
      <c r="D12" s="392"/>
      <c r="E12" s="176"/>
      <c r="F12" s="176"/>
      <c r="G12" s="176"/>
      <c r="H12" s="216"/>
      <c r="I12" s="280" t="s">
        <v>4</v>
      </c>
      <c r="J12" s="188"/>
      <c r="K12" s="189" t="str">
        <f>IF(ISBLANK('Juan''s Budget'!K12),"ERROR",IF('Juan''s Budget'!K12=28.5,"Correct",IF('Juan''s Budget'!K12&gt;28.5,"Caution: Did you mean to raise this amount?","ERROR")))</f>
        <v>Correct</v>
      </c>
      <c r="L12" s="187"/>
      <c r="M12" s="176"/>
      <c r="N12" s="176"/>
      <c r="O12" s="208">
        <v>41276</v>
      </c>
      <c r="P12" s="209" t="s">
        <v>71</v>
      </c>
      <c r="Q12" s="210" t="s">
        <v>113</v>
      </c>
      <c r="R12" s="211">
        <v>55</v>
      </c>
      <c r="S12" s="212" t="s">
        <v>114</v>
      </c>
      <c r="T12" s="213" t="s">
        <v>39</v>
      </c>
      <c r="U12" s="187"/>
      <c r="V12" s="203"/>
    </row>
    <row r="13" spans="1:22" ht="31.2" customHeight="1" thickBot="1">
      <c r="A13" s="203"/>
      <c r="B13" s="187"/>
      <c r="C13" s="382"/>
      <c r="D13" s="288"/>
      <c r="E13" s="176"/>
      <c r="F13" s="176"/>
      <c r="G13" s="176"/>
      <c r="H13" s="216"/>
      <c r="I13" s="280" t="s">
        <v>114</v>
      </c>
      <c r="J13" s="217"/>
      <c r="K13" s="189" t="str">
        <f>IF(ISBLANK('Juan''s Budget'!K13),"ERROR",IF('Juan''s Budget'!K13=0.1*'Juan''s Budget'!K7,"Correct","Error: Tithing is 10% of Total Income."))</f>
        <v>Correct</v>
      </c>
      <c r="L13" s="190"/>
      <c r="M13" s="176"/>
      <c r="N13" s="176"/>
      <c r="O13" s="208">
        <v>41278</v>
      </c>
      <c r="P13" s="198" t="s">
        <v>32</v>
      </c>
      <c r="Q13" s="210" t="s">
        <v>134</v>
      </c>
      <c r="R13" s="218">
        <v>4.88</v>
      </c>
      <c r="S13" s="210" t="s">
        <v>59</v>
      </c>
      <c r="T13" s="213" t="s">
        <v>8</v>
      </c>
      <c r="U13" s="187"/>
      <c r="V13" s="203"/>
    </row>
    <row r="14" spans="1:22" ht="31.2" customHeight="1" thickBot="1">
      <c r="A14" s="203"/>
      <c r="B14" s="187"/>
      <c r="C14" s="187"/>
      <c r="D14" s="187"/>
      <c r="E14" s="176"/>
      <c r="F14" s="176"/>
      <c r="G14" s="176"/>
      <c r="H14" s="204"/>
      <c r="I14" s="205"/>
      <c r="J14" s="206" t="s">
        <v>96</v>
      </c>
      <c r="K14" s="207" t="str">
        <f>IF(ISBLANK('Juan''s Budget'!K14),"ERROR",IF('Juan''s Budget'!K14=SUM('Juan''s Budget'!K9:K13),"Correct","ERROR"))</f>
        <v>Correct</v>
      </c>
      <c r="L14" s="187"/>
      <c r="M14" s="176"/>
      <c r="N14" s="176"/>
      <c r="O14" s="208">
        <v>41279</v>
      </c>
      <c r="P14" s="219" t="s">
        <v>71</v>
      </c>
      <c r="Q14" s="210" t="s">
        <v>2</v>
      </c>
      <c r="R14" s="218">
        <v>5</v>
      </c>
      <c r="S14" s="212" t="s">
        <v>34</v>
      </c>
      <c r="T14" s="213" t="s">
        <v>8</v>
      </c>
      <c r="U14" s="187"/>
      <c r="V14" s="203"/>
    </row>
    <row r="15" spans="1:22" ht="31.2" customHeight="1" thickTop="1">
      <c r="A15" s="203"/>
      <c r="B15" s="187"/>
      <c r="C15" s="381" t="s">
        <v>148</v>
      </c>
      <c r="D15" s="379" t="s">
        <v>118</v>
      </c>
      <c r="E15" s="176"/>
      <c r="F15" s="176"/>
      <c r="G15" s="176"/>
      <c r="H15" s="405" t="s">
        <v>98</v>
      </c>
      <c r="I15" s="406"/>
      <c r="J15" s="220" t="s">
        <v>99</v>
      </c>
      <c r="K15" s="214"/>
      <c r="L15" s="187"/>
      <c r="M15" s="176"/>
      <c r="N15" s="176"/>
      <c r="O15" s="208">
        <v>41280</v>
      </c>
      <c r="P15" s="198" t="s">
        <v>89</v>
      </c>
      <c r="Q15" s="210" t="s">
        <v>25</v>
      </c>
      <c r="R15" s="218">
        <v>9.75</v>
      </c>
      <c r="S15" s="210" t="s">
        <v>59</v>
      </c>
      <c r="T15" s="213" t="s">
        <v>38</v>
      </c>
      <c r="U15" s="187"/>
      <c r="V15" s="203"/>
    </row>
    <row r="16" spans="1:22" ht="31.2" customHeight="1">
      <c r="A16" s="203"/>
      <c r="B16" s="187"/>
      <c r="C16" s="382"/>
      <c r="D16" s="380"/>
      <c r="E16" s="176"/>
      <c r="F16" s="176"/>
      <c r="G16" s="176"/>
      <c r="H16" s="187"/>
      <c r="I16" s="221"/>
      <c r="J16" s="222"/>
      <c r="K16" s="207" t="str">
        <f>IF(ISBLANK('Juan''s Budget'!K16),"ERROR",IF('Juan''s Budget'!K16='Juan''s Budget'!I16-'Juan''s Budget'!K14+'Juan''s Budget'!K7,"Correct","ERROR"))</f>
        <v>Correct</v>
      </c>
      <c r="L16" s="190"/>
      <c r="M16" s="176"/>
      <c r="N16" s="176"/>
      <c r="O16" s="208">
        <v>41281</v>
      </c>
      <c r="P16" s="198" t="s">
        <v>70</v>
      </c>
      <c r="Q16" s="210" t="s">
        <v>82</v>
      </c>
      <c r="R16" s="218">
        <v>67.5</v>
      </c>
      <c r="S16" s="210" t="s">
        <v>40</v>
      </c>
      <c r="T16" s="213" t="s">
        <v>39</v>
      </c>
      <c r="U16" s="187"/>
      <c r="V16" s="203"/>
    </row>
    <row r="17" spans="1:22" ht="31.2" customHeight="1">
      <c r="A17" s="203"/>
      <c r="B17" s="187"/>
      <c r="C17" s="382"/>
      <c r="D17" s="383" t="s">
        <v>140</v>
      </c>
      <c r="E17" s="180" t="s">
        <v>115</v>
      </c>
      <c r="F17" s="176"/>
      <c r="G17" s="176"/>
      <c r="H17" s="187"/>
      <c r="I17" s="175"/>
      <c r="J17" s="179"/>
      <c r="K17" s="187"/>
      <c r="L17" s="187"/>
      <c r="M17" s="176"/>
      <c r="N17" s="176"/>
      <c r="O17" s="208">
        <v>41281</v>
      </c>
      <c r="P17" s="198" t="s">
        <v>74</v>
      </c>
      <c r="Q17" s="210" t="s">
        <v>47</v>
      </c>
      <c r="R17" s="218">
        <v>15.52</v>
      </c>
      <c r="S17" s="210" t="s">
        <v>36</v>
      </c>
      <c r="T17" s="213" t="s">
        <v>37</v>
      </c>
      <c r="U17" s="187"/>
      <c r="V17" s="203"/>
    </row>
    <row r="18" spans="1:22" ht="31.2" customHeight="1" thickBot="1">
      <c r="A18" s="203"/>
      <c r="B18" s="187"/>
      <c r="C18" s="382"/>
      <c r="D18" s="384"/>
      <c r="E18" s="176"/>
      <c r="F18" s="176"/>
      <c r="G18" s="176"/>
      <c r="H18" s="194"/>
      <c r="I18" s="175"/>
      <c r="J18" s="175"/>
      <c r="K18" s="204"/>
      <c r="L18" s="187"/>
      <c r="M18" s="176"/>
      <c r="N18" s="176"/>
      <c r="O18" s="208">
        <v>41281</v>
      </c>
      <c r="P18" s="198" t="s">
        <v>80</v>
      </c>
      <c r="Q18" s="210" t="s">
        <v>81</v>
      </c>
      <c r="R18" s="218">
        <v>20</v>
      </c>
      <c r="S18" s="210" t="s">
        <v>3</v>
      </c>
      <c r="T18" s="213" t="s">
        <v>12</v>
      </c>
      <c r="U18" s="187"/>
      <c r="V18" s="203"/>
    </row>
    <row r="19" spans="1:22" ht="31.2" customHeight="1" thickBot="1">
      <c r="A19" s="203"/>
      <c r="B19" s="187"/>
      <c r="C19" s="382"/>
      <c r="D19" s="384"/>
      <c r="E19" s="176"/>
      <c r="F19" s="176"/>
      <c r="G19" s="176"/>
      <c r="H19" s="223"/>
      <c r="I19" s="223"/>
      <c r="J19" s="223"/>
      <c r="K19" s="407" t="s">
        <v>110</v>
      </c>
      <c r="L19" s="180" t="s">
        <v>50</v>
      </c>
      <c r="M19" s="176"/>
      <c r="N19" s="176"/>
      <c r="O19" s="208">
        <v>41281</v>
      </c>
      <c r="P19" s="224" t="s">
        <v>71</v>
      </c>
      <c r="Q19" s="210" t="s">
        <v>48</v>
      </c>
      <c r="R19" s="218">
        <f>50+5+6.75</f>
        <v>61.75</v>
      </c>
      <c r="S19" s="210" t="s">
        <v>1</v>
      </c>
      <c r="T19" s="213" t="s">
        <v>5</v>
      </c>
      <c r="U19" s="187"/>
      <c r="V19" s="203"/>
    </row>
    <row r="20" spans="1:22" ht="31.2" customHeight="1" thickTop="1">
      <c r="A20" s="203"/>
      <c r="B20" s="187"/>
      <c r="C20" s="187"/>
      <c r="D20" s="384"/>
      <c r="E20" s="176"/>
      <c r="F20" s="176"/>
      <c r="G20" s="176"/>
      <c r="H20" s="225" t="s">
        <v>106</v>
      </c>
      <c r="I20" s="225"/>
      <c r="J20" s="226" t="s">
        <v>30</v>
      </c>
      <c r="K20" s="408"/>
      <c r="L20" s="176"/>
      <c r="M20" s="176"/>
      <c r="N20" s="176"/>
      <c r="O20" s="208">
        <v>41282</v>
      </c>
      <c r="P20" s="215" t="s">
        <v>69</v>
      </c>
      <c r="Q20" s="210" t="s">
        <v>100</v>
      </c>
      <c r="R20" s="218">
        <v>14.25</v>
      </c>
      <c r="S20" s="210" t="s">
        <v>4</v>
      </c>
      <c r="T20" s="213" t="s">
        <v>8</v>
      </c>
      <c r="U20" s="187"/>
      <c r="V20" s="203"/>
    </row>
    <row r="21" spans="1:22" ht="31.2" customHeight="1" thickBot="1">
      <c r="A21" s="203"/>
      <c r="B21" s="187"/>
      <c r="C21" s="187"/>
      <c r="D21" s="384"/>
      <c r="E21" s="176"/>
      <c r="F21" s="176"/>
      <c r="G21" s="176"/>
      <c r="H21" s="187"/>
      <c r="I21" s="278" t="s">
        <v>40</v>
      </c>
      <c r="J21" s="217"/>
      <c r="K21" s="227" t="str">
        <f>IF(ISBLANK('Juan''s Budget'!K21),"ERROR",IF('Juan''s Budget'!K21=135,"Correct","ERROR: his income would be very difficult to change."))</f>
        <v>Correct</v>
      </c>
      <c r="L21" s="176"/>
      <c r="M21" s="176"/>
      <c r="N21" s="176"/>
      <c r="O21" s="228">
        <v>41282</v>
      </c>
      <c r="P21" s="215" t="s">
        <v>69</v>
      </c>
      <c r="Q21" s="210" t="s">
        <v>26</v>
      </c>
      <c r="R21" s="218">
        <v>4.8899999999999997</v>
      </c>
      <c r="S21" s="210" t="s">
        <v>102</v>
      </c>
      <c r="T21" s="229" t="s">
        <v>12</v>
      </c>
      <c r="U21" s="187"/>
      <c r="V21" s="203"/>
    </row>
    <row r="22" spans="1:22" ht="31.2" customHeight="1" thickTop="1" thickBot="1">
      <c r="A22" s="203"/>
      <c r="B22" s="187"/>
      <c r="C22" s="187"/>
      <c r="D22" s="384"/>
      <c r="E22" s="176"/>
      <c r="F22" s="176"/>
      <c r="G22" s="176"/>
      <c r="H22" s="187"/>
      <c r="I22" s="279" t="s">
        <v>111</v>
      </c>
      <c r="J22" s="230" t="str">
        <f>IF(ISBLANK('Juan''s Budget'!J22),"ERROR",IF('Juan''s Budget'!J22=626.65,"Correct","ERROR: think Cash Flow"))</f>
        <v>ERROR: think Cash Flow</v>
      </c>
      <c r="K22" s="231" t="str">
        <f>IF(ISBLANK('Juan''s Budget'!K22),"ERROR",IF(AND('Juan''s Budget'!K22&gt;0,ABS('Juan''s Budget'!K37)&lt;0.01),IF(K40="Calculation is right, but…","This number is too high.","Correct"),"ERROR"))</f>
        <v>ERROR</v>
      </c>
      <c r="L22" s="393" t="str">
        <f>IF(K40="Calculation is right, but…", "You are pulling so much money out of his savings each month that his Final Savings Balance is becoming negative.","")</f>
        <v/>
      </c>
      <c r="M22" s="393"/>
      <c r="N22" s="286"/>
      <c r="O22" s="208">
        <v>41282</v>
      </c>
      <c r="P22" s="198" t="s">
        <v>89</v>
      </c>
      <c r="Q22" s="210" t="s">
        <v>135</v>
      </c>
      <c r="R22" s="218">
        <v>19.38</v>
      </c>
      <c r="S22" s="210" t="s">
        <v>59</v>
      </c>
      <c r="T22" s="213" t="s">
        <v>38</v>
      </c>
      <c r="U22" s="187"/>
      <c r="V22" s="203"/>
    </row>
    <row r="23" spans="1:22" ht="31.2" customHeight="1" thickBot="1">
      <c r="A23" s="203"/>
      <c r="B23" s="187"/>
      <c r="C23" s="187"/>
      <c r="D23" s="384"/>
      <c r="E23" s="176"/>
      <c r="F23" s="176"/>
      <c r="G23" s="176"/>
      <c r="H23" s="204"/>
      <c r="I23" s="206" t="s">
        <v>108</v>
      </c>
      <c r="J23" s="232"/>
      <c r="K23" s="233"/>
      <c r="L23" s="393"/>
      <c r="M23" s="393"/>
      <c r="N23" s="286"/>
      <c r="O23" s="208">
        <v>41283</v>
      </c>
      <c r="P23" s="198" t="s">
        <v>103</v>
      </c>
      <c r="Q23" s="210" t="s">
        <v>104</v>
      </c>
      <c r="R23" s="218">
        <v>32</v>
      </c>
      <c r="S23" s="210" t="s">
        <v>101</v>
      </c>
      <c r="T23" s="213" t="s">
        <v>12</v>
      </c>
      <c r="U23" s="175"/>
      <c r="V23" s="170"/>
    </row>
    <row r="24" spans="1:22" ht="31.2" customHeight="1" thickTop="1">
      <c r="A24" s="170"/>
      <c r="B24" s="175"/>
      <c r="C24" s="175"/>
      <c r="D24" s="384"/>
      <c r="E24" s="176"/>
      <c r="F24" s="176"/>
      <c r="G24" s="176"/>
      <c r="H24" s="234" t="s">
        <v>90</v>
      </c>
      <c r="I24" s="225"/>
      <c r="J24" s="235" t="s">
        <v>30</v>
      </c>
      <c r="K24" s="236" t="s">
        <v>105</v>
      </c>
      <c r="L24" s="176"/>
      <c r="M24" s="176"/>
      <c r="N24" s="176"/>
      <c r="O24" s="208">
        <v>41284</v>
      </c>
      <c r="P24" s="198" t="s">
        <v>31</v>
      </c>
      <c r="Q24" s="210" t="s">
        <v>28</v>
      </c>
      <c r="R24" s="218">
        <v>75.319999999999993</v>
      </c>
      <c r="S24" s="210" t="s">
        <v>58</v>
      </c>
      <c r="T24" s="213" t="s">
        <v>38</v>
      </c>
      <c r="U24" s="175"/>
      <c r="V24" s="170"/>
    </row>
    <row r="25" spans="1:22" ht="31.2" customHeight="1">
      <c r="A25" s="170"/>
      <c r="B25" s="175"/>
      <c r="C25" s="175"/>
      <c r="D25" s="384"/>
      <c r="E25" s="176"/>
      <c r="F25" s="176"/>
      <c r="G25" s="176"/>
      <c r="H25" s="216"/>
      <c r="I25" s="281" t="s">
        <v>1</v>
      </c>
      <c r="J25" s="289" t="str">
        <f>K25</f>
        <v>Correct</v>
      </c>
      <c r="K25" s="189" t="str">
        <f>IF(ISBLANK('Juan''s Budget'!K25),"ERROR",IF('Juan''s Budget'!K25=6.75*2,"Correct","Error"))</f>
        <v>Correct</v>
      </c>
      <c r="L25" s="394" t="str">
        <f>IF(K40="Calculation is right, but...","Rebalance at least one of Seth's Budget Categories so that he doesn't have to pull more out of savings than he actually has.","")</f>
        <v/>
      </c>
      <c r="M25" s="395"/>
      <c r="N25" s="176"/>
      <c r="O25" s="208">
        <v>41284</v>
      </c>
      <c r="P25" s="198" t="s">
        <v>86</v>
      </c>
      <c r="Q25" s="210" t="s">
        <v>136</v>
      </c>
      <c r="R25" s="218">
        <v>28.5</v>
      </c>
      <c r="S25" s="210" t="s">
        <v>101</v>
      </c>
      <c r="T25" s="213" t="s">
        <v>12</v>
      </c>
      <c r="U25" s="175"/>
      <c r="V25" s="170"/>
    </row>
    <row r="26" spans="1:22" ht="31.2" customHeight="1">
      <c r="A26" s="170"/>
      <c r="B26" s="175"/>
      <c r="C26" s="175"/>
      <c r="D26" s="384"/>
      <c r="E26" s="176"/>
      <c r="F26" s="176"/>
      <c r="G26" s="176"/>
      <c r="H26" s="216"/>
      <c r="I26" s="278" t="s">
        <v>34</v>
      </c>
      <c r="J26" s="289" t="str">
        <f>IF(K26="","",IF(K26="ERROR","ERROR","Correct"))</f>
        <v>Correct</v>
      </c>
      <c r="K26" s="189" t="str">
        <f>IF(ISBLANK('Juan''s Budget'!K26),"ERROR",IF('Juan''s Budget'!K26&gt;=5,"Correct",IF('Juan''s Budget'!K26&gt;=0,"Did you mean to lower this?")))</f>
        <v>Correct</v>
      </c>
      <c r="L26" s="394"/>
      <c r="M26" s="395"/>
      <c r="N26" s="176"/>
      <c r="O26" s="228">
        <v>41292</v>
      </c>
      <c r="P26" s="209" t="s">
        <v>31</v>
      </c>
      <c r="Q26" s="210" t="s">
        <v>28</v>
      </c>
      <c r="R26" s="211">
        <v>148.22</v>
      </c>
      <c r="S26" s="212" t="s">
        <v>58</v>
      </c>
      <c r="T26" s="229" t="s">
        <v>38</v>
      </c>
      <c r="U26" s="175"/>
      <c r="V26" s="170"/>
    </row>
    <row r="27" spans="1:22" ht="31.2" customHeight="1">
      <c r="A27" s="170"/>
      <c r="B27" s="175"/>
      <c r="C27" s="175"/>
      <c r="D27" s="384"/>
      <c r="E27" s="176"/>
      <c r="F27" s="176"/>
      <c r="G27" s="176"/>
      <c r="H27" s="216"/>
      <c r="I27" s="278" t="s">
        <v>36</v>
      </c>
      <c r="J27" s="289" t="str">
        <f>K27</f>
        <v>ERROR</v>
      </c>
      <c r="K27" s="189" t="str">
        <f>IF(ISBLANK('Juan''s Budget'!K27),"ERROR",IF('Juan''s Budget'!K27=31.04,"Correct","ERROR"))</f>
        <v>ERROR</v>
      </c>
      <c r="L27" s="394"/>
      <c r="M27" s="395"/>
      <c r="N27" s="176"/>
      <c r="O27" s="208">
        <v>41292</v>
      </c>
      <c r="P27" s="209" t="s">
        <v>84</v>
      </c>
      <c r="Q27" s="210" t="s">
        <v>137</v>
      </c>
      <c r="R27" s="211">
        <v>58.39</v>
      </c>
      <c r="S27" s="212" t="s">
        <v>0</v>
      </c>
      <c r="T27" s="213" t="s">
        <v>12</v>
      </c>
      <c r="U27" s="187"/>
      <c r="V27" s="203"/>
    </row>
    <row r="28" spans="1:22" ht="31.2" customHeight="1">
      <c r="A28" s="203"/>
      <c r="B28" s="187"/>
      <c r="C28" s="187"/>
      <c r="D28" s="384"/>
      <c r="E28" s="176"/>
      <c r="F28" s="176"/>
      <c r="G28" s="176"/>
      <c r="H28" s="216"/>
      <c r="I28" s="278" t="s">
        <v>58</v>
      </c>
      <c r="J28" s="289" t="str">
        <f>IF(K28="","",IF(K28="ERROR","ERROR","Correct"))</f>
        <v>ERROR</v>
      </c>
      <c r="K28" s="189" t="str">
        <f>IF(ISBLANK('Juan''s Budget'!K28),"ERROR",IF('Juan''s Budget'!K28&gt;85,"Correct","Okay, explain grocery plan."))</f>
        <v>ERROR</v>
      </c>
      <c r="L28" s="394"/>
      <c r="M28" s="395"/>
      <c r="N28" s="176"/>
      <c r="O28" s="208">
        <v>41292</v>
      </c>
      <c r="P28" s="215" t="s">
        <v>72</v>
      </c>
      <c r="Q28" s="210" t="s">
        <v>27</v>
      </c>
      <c r="R28" s="218">
        <v>99.98</v>
      </c>
      <c r="S28" s="212" t="s">
        <v>7</v>
      </c>
      <c r="T28" s="213" t="s">
        <v>38</v>
      </c>
      <c r="U28" s="187"/>
      <c r="V28" s="203"/>
    </row>
    <row r="29" spans="1:22" ht="31.2" customHeight="1">
      <c r="A29" s="203"/>
      <c r="B29" s="187"/>
      <c r="C29" s="187"/>
      <c r="D29" s="384"/>
      <c r="E29" s="176"/>
      <c r="F29" s="176"/>
      <c r="G29" s="176"/>
      <c r="H29" s="216"/>
      <c r="I29" s="278" t="s">
        <v>59</v>
      </c>
      <c r="J29" s="289" t="str">
        <f>IF(K29="","",IF(K29="ERROR","ERROR","Correct"))</f>
        <v>ERROR</v>
      </c>
      <c r="K29" s="189" t="str">
        <f>IF(ISBLANK('Juan''s Budget'!K29),"ERROR",IF('Juan''s Budget'!K29&gt;10,"Correct",IF('Juan''s Budget'!K29&gt;=0,"Okay, explain eating out plan.","ERROR")))</f>
        <v>ERROR</v>
      </c>
      <c r="L29" s="394"/>
      <c r="M29" s="395"/>
      <c r="N29" s="176"/>
      <c r="O29" s="208">
        <v>41296</v>
      </c>
      <c r="P29" s="215" t="s">
        <v>70</v>
      </c>
      <c r="Q29" s="210" t="s">
        <v>83</v>
      </c>
      <c r="R29" s="218">
        <v>67.5</v>
      </c>
      <c r="S29" s="212" t="s">
        <v>40</v>
      </c>
      <c r="T29" s="213" t="s">
        <v>39</v>
      </c>
      <c r="U29" s="187"/>
      <c r="V29" s="203"/>
    </row>
    <row r="30" spans="1:22" ht="31.2" customHeight="1" thickBot="1">
      <c r="A30" s="203"/>
      <c r="B30" s="187"/>
      <c r="C30" s="187"/>
      <c r="D30" s="384"/>
      <c r="E30" s="176"/>
      <c r="F30" s="176"/>
      <c r="G30" s="176"/>
      <c r="H30" s="216"/>
      <c r="I30" s="278" t="s">
        <v>7</v>
      </c>
      <c r="J30" s="289" t="str">
        <f>IF(K30="","",IF(K30="ERROR","ERROR","Correct"))</f>
        <v>ERROR</v>
      </c>
      <c r="K30" s="189" t="str">
        <f>IF(ISBLANK('Juan''s Budget'!K30),"ERROR",IF('Juan''s Budget'!K30&gt;=99.98,"Correct",IF('Juan''s Budget'!K30&gt;=0,"Okay, explain cell plan.","ERROR")))</f>
        <v>ERROR</v>
      </c>
      <c r="L30" s="394"/>
      <c r="M30" s="395"/>
      <c r="N30" s="176"/>
      <c r="O30" s="208">
        <v>41296</v>
      </c>
      <c r="P30" s="215" t="s">
        <v>74</v>
      </c>
      <c r="Q30" s="210" t="s">
        <v>47</v>
      </c>
      <c r="R30" s="218">
        <v>15.52</v>
      </c>
      <c r="S30" s="212" t="s">
        <v>36</v>
      </c>
      <c r="T30" s="213" t="s">
        <v>37</v>
      </c>
      <c r="U30" s="187"/>
      <c r="V30" s="203"/>
    </row>
    <row r="31" spans="1:22" ht="31.2" customHeight="1">
      <c r="A31" s="203"/>
      <c r="B31" s="187"/>
      <c r="C31" s="187"/>
      <c r="D31" s="384"/>
      <c r="E31" s="176"/>
      <c r="F31" s="176"/>
      <c r="G31" s="176"/>
      <c r="H31" s="216"/>
      <c r="I31" s="278" t="s">
        <v>3</v>
      </c>
      <c r="J31" s="289" t="str">
        <f>IF(K29="","",IF(K31="ERROR","ERROR","Correct"))</f>
        <v>ERROR</v>
      </c>
      <c r="K31" s="189" t="str">
        <f>IF(ISBLANK('Juan''s Budget'!K31),"ERROR",IF('Juan''s Budget'!K31&gt;=40,"Correct",IF('Juan''s Budget'!K31&gt;=0,"Okay, explain travel plan.","ERROR")))</f>
        <v>ERROR</v>
      </c>
      <c r="L31" s="394"/>
      <c r="M31" s="395"/>
      <c r="N31" s="237" t="s">
        <v>51</v>
      </c>
      <c r="O31" s="238" t="str">
        <f ca="1">IF(ISBLANK('Juan''s Budget'!O31),"ERROR",IF('Juan''s Budget'!O31=O35,"Correct","ERROR"))</f>
        <v>Correct</v>
      </c>
      <c r="P31" s="239" t="str">
        <f>IF(ISBLANK('Juan''s Budget'!P31),"ERROR",IF('Juan''s Budget'!P31="Gauss's Market","Correct","ERROR"))</f>
        <v>Correct</v>
      </c>
      <c r="Q31" s="240" t="str">
        <f>IF(ISBLANK('Juan''s Budget'!Q31),"ERROR","Correct")</f>
        <v>Correct</v>
      </c>
      <c r="R31" s="241" t="str">
        <f>IF(ISBLANK('Juan''s Budget'!R31),"ERROR",IF('Juan''s Budget'!R31=40.02,"Correct","ERROR"))</f>
        <v>Correct</v>
      </c>
      <c r="S31" s="240" t="str">
        <f>IF(ISBLANK('Juan''s Budget'!S31),"ERROR",IF('Juan''s Budget'!S31="Groceries","Correct","ERROR"))</f>
        <v>Correct</v>
      </c>
      <c r="T31" s="242" t="str">
        <f>IF(ISBLANK('Juan''s Budget'!T31),"ERROR",IF('Juan''s Budget'!T31="Debit Card","Correct","ERROR"))</f>
        <v>Correct</v>
      </c>
      <c r="U31" s="187"/>
      <c r="V31" s="203"/>
    </row>
    <row r="32" spans="1:22" ht="31.2" customHeight="1">
      <c r="A32" s="203"/>
      <c r="B32" s="187"/>
      <c r="C32" s="187"/>
      <c r="D32" s="385"/>
      <c r="E32" s="176"/>
      <c r="F32" s="176"/>
      <c r="G32" s="176"/>
      <c r="H32" s="216"/>
      <c r="I32" s="278" t="s">
        <v>0</v>
      </c>
      <c r="J32" s="289" t="str">
        <f>IF(K30="","",IF(K32="ERROR","ERROR","Correct"))</f>
        <v>ERROR</v>
      </c>
      <c r="K32" s="189" t="str">
        <f>IF(ISBLANK('Juan''s Budget'!K32),"ERROR",IF('Juan''s Budget'!K32&gt;=10,"Correct",IF('Juan''s Budget'!K32&gt;=0,"Okay, explain gift ideas.","ERROR")))</f>
        <v>ERROR</v>
      </c>
      <c r="L32" s="394"/>
      <c r="M32" s="395"/>
      <c r="N32" s="190"/>
      <c r="O32" s="243" t="str">
        <f ca="1">IF(ISBLANK('Juan''s Budget'!O32),"ERROR",IF('Juan''s Budget'!O32=O36,"Correct","ERROR"))</f>
        <v>Correct</v>
      </c>
      <c r="P32" s="244" t="str">
        <f>IF(ISBLANK('Juan''s Budget'!P32),"ERROR",IF('Juan''s Budget'!P32="Fuel Center","Correct","ERROR"))</f>
        <v>Correct</v>
      </c>
      <c r="Q32" s="245" t="str">
        <f>IF(ISBLANK('Juan''s Budget'!Q32),"ERROR","Correct")</f>
        <v>Correct</v>
      </c>
      <c r="R32" s="246" t="str">
        <f>IF(ISBLANK('Juan''s Budget'!R32),"ERROR",IF('Juan''s Budget'!R32=20,"Correct","ERROR"))</f>
        <v>Correct</v>
      </c>
      <c r="S32" s="247" t="str">
        <f>IF(ISBLANK('Juan''s Budget'!S32),"ERROR",IF('Juan''s Budget'!S32="Travel","Correct","ERROR"))</f>
        <v>Correct</v>
      </c>
      <c r="T32" s="248" t="str">
        <f>IF(ISBLANK('Juan''s Budget'!T32),"ERROR",IF('Juan''s Budget'!T32="Credit Card","Correct","ERROR"))</f>
        <v>Correct</v>
      </c>
      <c r="U32" s="187"/>
      <c r="V32" s="203"/>
    </row>
    <row r="33" spans="1:22" ht="31.2" customHeight="1" thickBot="1">
      <c r="A33" s="203"/>
      <c r="B33" s="187"/>
      <c r="C33" s="187"/>
      <c r="D33" s="288"/>
      <c r="E33" s="176"/>
      <c r="F33" s="176"/>
      <c r="G33" s="176"/>
      <c r="H33" s="216"/>
      <c r="I33" s="278" t="s">
        <v>101</v>
      </c>
      <c r="J33" s="289" t="str">
        <f>IF(K31="","",IF(K33="ERROR","ERROR","Correct"))</f>
        <v>ERROR</v>
      </c>
      <c r="K33" s="189" t="str">
        <f>IF(ISBLANK('Juan''s Budget'!K33),"ERROR",IF('Juan''s Budget'!K33&gt;=10,"Correct",IF('Juan''s Budget'!K33&gt;=0,"Okay, got entertainment ideas?","ERROR")))</f>
        <v>ERROR</v>
      </c>
      <c r="L33" s="394"/>
      <c r="M33" s="395"/>
      <c r="N33" s="249"/>
      <c r="O33" s="250" t="str">
        <f ca="1">IF(ISBLANK('Juan''s Budget'!O33),"ERROR",IF('Juan''s Budget'!O33=O37,"Correct","ERROR"))</f>
        <v>Correct</v>
      </c>
      <c r="P33" s="251" t="str">
        <f>IF(ISBLANK('Juan''s Budget'!P33),"ERROR",IF(OR('Juan''s Budget'!P33="The Church of Jesus Christ of Latter-day Saints",'Juan''s Budget'!P33="The Church",'Juan''s Budget'!P33="The Church of Jesus Christ"),"Correct","ERROR"))</f>
        <v>Correct</v>
      </c>
      <c r="Q33" s="252" t="str">
        <f>IF(ISBLANK('Juan''s Budget'!Q33),"ERROR","Correct")</f>
        <v>Correct</v>
      </c>
      <c r="R33" s="253" t="str">
        <f>IF(ISBLANK('Juan''s Budget'!R33),"ERROR",IF('Juan''s Budget'!R33=6.75,"Correct","ERROR"))</f>
        <v>Correct</v>
      </c>
      <c r="S33" s="252" t="str">
        <f>IF(ISBLANK('Juan''s Budget'!S33),"ERROR",IF('Juan''s Budget'!S33="Tithing","Correct","ERROR"))</f>
        <v>Correct</v>
      </c>
      <c r="T33" s="254" t="str">
        <f>IF(ISBLANK('Juan''s Budget'!T33),"ERROR",IF(OR('Juan''s Budget'!T33="Direct Deposit",'Juan''s Budget'!T33="Debit Card"),"Correct","ERROR"))</f>
        <v>Correct</v>
      </c>
      <c r="U33" s="187"/>
      <c r="V33" s="203"/>
    </row>
    <row r="34" spans="1:22" ht="31.2" customHeight="1" thickBot="1">
      <c r="A34" s="203"/>
      <c r="B34" s="187"/>
      <c r="C34" s="187"/>
      <c r="D34" s="187"/>
      <c r="E34" s="176"/>
      <c r="F34" s="176"/>
      <c r="G34" s="176"/>
      <c r="H34" s="187"/>
      <c r="I34" s="278" t="s">
        <v>102</v>
      </c>
      <c r="J34" s="289" t="str">
        <f>IF(K32="","",IF(K34="ERROR","ERROR","Correct"))</f>
        <v>ERROR</v>
      </c>
      <c r="K34" s="189" t="str">
        <f>IF(ISBLANK('Juan''s Budget'!K34),"ERROR",IF('Juan''s Budget'!K34&gt;=4.89,"Correct",IF('Juan''s Budget'!K34&gt;0,"Okay, what about toilet paper?","ERROR")))</f>
        <v>ERROR</v>
      </c>
      <c r="L34" s="394"/>
      <c r="M34" s="395"/>
      <c r="N34" s="187"/>
      <c r="O34" s="255"/>
      <c r="P34" s="256"/>
      <c r="Q34" s="256"/>
      <c r="R34" s="257"/>
      <c r="S34" s="258"/>
      <c r="T34" s="259"/>
      <c r="U34" s="187"/>
      <c r="V34" s="203"/>
    </row>
    <row r="35" spans="1:22" ht="31.2" customHeight="1" thickBot="1">
      <c r="A35" s="203"/>
      <c r="B35" s="187"/>
      <c r="C35" s="187"/>
      <c r="D35" s="187"/>
      <c r="E35" s="176"/>
      <c r="F35" s="176"/>
      <c r="G35" s="176"/>
      <c r="H35" s="187"/>
      <c r="I35" s="260" t="s">
        <v>107</v>
      </c>
      <c r="J35" s="261"/>
      <c r="K35" s="262"/>
      <c r="L35" s="187"/>
      <c r="M35" s="293">
        <f ca="1">YEAR(TODAY())</f>
        <v>2023</v>
      </c>
      <c r="N35" s="293"/>
      <c r="O35" s="263">
        <f ca="1">DATE($M$35,1,23)</f>
        <v>43487</v>
      </c>
      <c r="P35" s="264"/>
      <c r="Q35" s="264"/>
      <c r="R35" s="265"/>
      <c r="S35" s="266"/>
      <c r="T35" s="267"/>
      <c r="U35" s="187"/>
      <c r="V35" s="203"/>
    </row>
    <row r="36" spans="1:22" ht="31.2" customHeight="1" thickTop="1">
      <c r="A36" s="203"/>
      <c r="B36" s="187"/>
      <c r="C36" s="187"/>
      <c r="D36" s="187"/>
      <c r="E36" s="176"/>
      <c r="F36" s="176"/>
      <c r="G36" s="176"/>
      <c r="H36" s="234" t="s">
        <v>13</v>
      </c>
      <c r="I36" s="225"/>
      <c r="J36" s="235" t="s">
        <v>30</v>
      </c>
      <c r="K36" s="236" t="s">
        <v>105</v>
      </c>
      <c r="L36" s="187"/>
      <c r="M36" s="293"/>
      <c r="N36" s="293"/>
      <c r="O36" s="263">
        <f ca="1">DATE($M$35,1,26)</f>
        <v>43490</v>
      </c>
      <c r="P36" s="264"/>
      <c r="Q36" s="264"/>
      <c r="R36" s="265"/>
      <c r="S36" s="266"/>
      <c r="T36" s="267"/>
      <c r="U36" s="187"/>
      <c r="V36" s="203"/>
    </row>
    <row r="37" spans="1:22" ht="31.2" customHeight="1">
      <c r="A37" s="203"/>
      <c r="B37" s="187"/>
      <c r="C37" s="187"/>
      <c r="D37" s="187"/>
      <c r="E37" s="176"/>
      <c r="F37" s="176"/>
      <c r="G37" s="176"/>
      <c r="H37" s="216"/>
      <c r="I37" s="268" t="s">
        <v>109</v>
      </c>
      <c r="J37" s="269" t="str">
        <f>IF(ISBLANK('Juan''s Budget'!J37),"ERROR",IF(AND('Juan''s Budget'!J37&gt;=0,SUM('Juan''s Budget'!J21:'Juan''s Budget'!J22)-SUM('Juan''s Budget'!K25:'Juan''s Budget'!K34)&gt;=0),"Correct","ERROR"))</f>
        <v>Correct</v>
      </c>
      <c r="K37" s="269" t="str">
        <f>IF(ISBLANK('Juan''s Budget'!K37),"ERROR",IF(AND('Juan''s Budget'!K37&gt;=0,ABS(SUM('Juan''s Budget'!K21:'Juan''s Budget'!K22)-SUM('Juan''s Budget'!K25:'Juan''s Budget'!K34)-'Juan''s Budget'!K37)&lt;0.01),"Correct","ERROR"))</f>
        <v>Correct</v>
      </c>
      <c r="L37" s="187"/>
      <c r="M37" s="293"/>
      <c r="N37" s="293"/>
      <c r="O37" s="263">
        <f ca="1">DATE($M$35,1,27)</f>
        <v>43491</v>
      </c>
      <c r="P37" s="264"/>
      <c r="Q37" s="264"/>
      <c r="R37" s="265"/>
      <c r="S37" s="266"/>
      <c r="T37" s="267"/>
      <c r="U37" s="187"/>
      <c r="V37" s="203"/>
    </row>
    <row r="38" spans="1:22" ht="31.2" customHeight="1" thickBot="1">
      <c r="A38" s="203"/>
      <c r="B38" s="187"/>
      <c r="C38" s="187"/>
      <c r="D38" s="187"/>
      <c r="E38" s="176"/>
      <c r="F38" s="176"/>
      <c r="G38" s="176"/>
      <c r="H38" s="187"/>
      <c r="I38" s="187"/>
      <c r="J38" s="270" t="s">
        <v>87</v>
      </c>
      <c r="K38" s="270" t="s">
        <v>87</v>
      </c>
      <c r="L38" s="187"/>
      <c r="M38" s="293"/>
      <c r="N38" s="293"/>
      <c r="O38" s="294"/>
      <c r="P38" s="266"/>
      <c r="Q38" s="266"/>
      <c r="R38" s="272"/>
      <c r="S38" s="266"/>
      <c r="T38" s="273"/>
      <c r="U38" s="187"/>
      <c r="V38" s="203"/>
    </row>
    <row r="39" spans="1:22" ht="31.2" customHeight="1" thickTop="1">
      <c r="A39" s="203"/>
      <c r="B39" s="187"/>
      <c r="C39" s="187"/>
      <c r="D39" s="187"/>
      <c r="E39" s="176"/>
      <c r="F39" s="176"/>
      <c r="G39" s="176"/>
      <c r="H39" s="397" t="s">
        <v>133</v>
      </c>
      <c r="I39" s="398"/>
      <c r="J39" s="398"/>
      <c r="K39" s="399"/>
      <c r="L39" s="187"/>
      <c r="M39" s="187"/>
      <c r="N39" s="187"/>
      <c r="O39" s="271"/>
      <c r="P39" s="266"/>
      <c r="Q39" s="266"/>
      <c r="R39" s="272"/>
      <c r="S39" s="266"/>
      <c r="T39" s="273"/>
      <c r="U39" s="187"/>
      <c r="V39" s="203"/>
    </row>
    <row r="40" spans="1:22" ht="31.2" customHeight="1" thickBot="1">
      <c r="A40" s="170"/>
      <c r="B40" s="187"/>
      <c r="C40" s="187"/>
      <c r="D40" s="187"/>
      <c r="E40" s="176"/>
      <c r="F40" s="176"/>
      <c r="G40" s="176"/>
      <c r="H40" s="187"/>
      <c r="I40" s="187"/>
      <c r="J40" s="190"/>
      <c r="K40" s="274" t="str">
        <f>IF(ISBLANK('Juan''s Budget'!K40),"ERROR",IF(ABS('Juan''s Budget'!K40-('Juan''s Budget'!K16-'Juan''s Budget'!J22-'Juan''s Budget'!K22*7))&lt;0.5,IF('Juan''s Budget'!K40&lt;0,"Calculation is right, but…","Correct"),"ERROR"))</f>
        <v>ERROR</v>
      </c>
      <c r="L40" s="396" t="str">
        <f>IF(K40="Calculation is right, but…","ERROR: Juan's Savings Balance cannot be negative. He cannot use more money than he has.","")</f>
        <v/>
      </c>
      <c r="M40" s="396"/>
      <c r="N40" s="287"/>
      <c r="O40" s="287"/>
      <c r="P40" s="287"/>
      <c r="Q40" s="287"/>
      <c r="R40" s="265"/>
      <c r="S40" s="266"/>
      <c r="T40" s="267"/>
      <c r="U40" s="187"/>
      <c r="V40" s="170"/>
    </row>
    <row r="41" spans="1:22" ht="31.2" customHeight="1">
      <c r="A41" s="170"/>
      <c r="B41" s="187"/>
      <c r="C41" s="187"/>
      <c r="D41" s="187"/>
      <c r="E41" s="176"/>
      <c r="F41" s="176"/>
      <c r="G41" s="176"/>
      <c r="H41" s="187"/>
      <c r="I41" s="276"/>
      <c r="J41" s="190"/>
      <c r="K41" s="270"/>
      <c r="L41" s="396"/>
      <c r="M41" s="396"/>
      <c r="N41" s="187"/>
      <c r="O41" s="275"/>
      <c r="P41" s="264"/>
      <c r="Q41" s="264"/>
      <c r="R41" s="265"/>
      <c r="S41" s="266"/>
      <c r="T41" s="267"/>
      <c r="U41" s="187"/>
      <c r="V41" s="170"/>
    </row>
    <row r="42" spans="1:22" ht="31.2" customHeight="1">
      <c r="A42" s="170"/>
      <c r="B42" s="187"/>
      <c r="C42" s="187"/>
      <c r="D42" s="187"/>
      <c r="E42" s="176"/>
      <c r="F42" s="176"/>
      <c r="G42" s="176"/>
      <c r="H42" s="187"/>
      <c r="I42" s="276"/>
      <c r="J42" s="187"/>
      <c r="K42" s="276"/>
      <c r="L42" s="396"/>
      <c r="M42" s="396"/>
      <c r="N42" s="187"/>
      <c r="O42" s="275"/>
      <c r="P42" s="264"/>
      <c r="Q42" s="264"/>
      <c r="R42" s="265"/>
      <c r="S42" s="266"/>
      <c r="T42" s="267"/>
      <c r="U42" s="175"/>
      <c r="V42" s="170"/>
    </row>
    <row r="43" spans="1:22" ht="31.2" customHeight="1">
      <c r="A43" s="170"/>
      <c r="B43" s="170"/>
      <c r="C43" s="170"/>
      <c r="D43" s="170"/>
      <c r="E43" s="170"/>
      <c r="F43" s="170"/>
      <c r="G43" s="170"/>
      <c r="H43" s="170"/>
      <c r="I43" s="170"/>
      <c r="J43" s="170"/>
      <c r="K43" s="170"/>
      <c r="L43" s="170"/>
      <c r="M43" s="170"/>
      <c r="N43" s="170"/>
      <c r="O43" s="170"/>
      <c r="P43" s="170"/>
      <c r="Q43" s="170"/>
      <c r="R43" s="170"/>
      <c r="S43" s="170"/>
      <c r="T43" s="170"/>
      <c r="U43" s="170"/>
      <c r="V43" s="170"/>
    </row>
    <row r="44" spans="1:22" ht="31.2" customHeight="1">
      <c r="E44" s="16"/>
      <c r="F44" s="16"/>
      <c r="G44" s="16"/>
      <c r="H44" s="16"/>
      <c r="I44" s="9"/>
      <c r="J44" s="9"/>
      <c r="K44" s="9"/>
      <c r="L44" s="9"/>
      <c r="M44" s="9"/>
      <c r="N44" s="9"/>
      <c r="O44" s="46"/>
      <c r="P44" s="47"/>
      <c r="Q44" s="48"/>
      <c r="R44" s="49"/>
      <c r="S44" s="42"/>
      <c r="T44" s="42"/>
    </row>
    <row r="45" spans="1:22" ht="31.2" customHeight="1">
      <c r="E45" s="16"/>
      <c r="F45" s="16"/>
      <c r="G45" s="16"/>
      <c r="H45" s="16"/>
      <c r="I45" s="9"/>
      <c r="J45" s="9"/>
      <c r="K45" s="9"/>
      <c r="L45" s="9"/>
      <c r="M45" s="9"/>
      <c r="N45" s="9"/>
      <c r="O45" s="46"/>
      <c r="P45" s="47"/>
      <c r="Q45" s="48"/>
      <c r="R45" s="49"/>
      <c r="S45" s="42"/>
      <c r="T45" s="42"/>
    </row>
    <row r="46" spans="1:22" ht="31.2" customHeight="1">
      <c r="E46" s="16"/>
      <c r="F46" s="16"/>
      <c r="G46" s="16"/>
      <c r="H46" s="16"/>
      <c r="I46" s="9"/>
      <c r="J46" s="9"/>
      <c r="K46" s="9"/>
      <c r="L46" s="9"/>
      <c r="M46" s="9"/>
      <c r="N46" s="9"/>
      <c r="O46" s="46"/>
      <c r="P46" s="47"/>
      <c r="Q46" s="48"/>
      <c r="R46" s="49"/>
      <c r="S46" s="42"/>
      <c r="T46" s="42"/>
    </row>
    <row r="47" spans="1:22" ht="31.2" customHeight="1">
      <c r="E47" s="16"/>
      <c r="F47" s="16"/>
      <c r="G47" s="16"/>
      <c r="H47" s="16"/>
      <c r="I47" s="9"/>
      <c r="J47" s="9"/>
      <c r="K47" s="9"/>
      <c r="L47" s="9"/>
      <c r="M47" s="9"/>
      <c r="N47" s="9"/>
      <c r="O47" s="46"/>
      <c r="P47" s="47"/>
      <c r="Q47" s="48"/>
      <c r="R47" s="49"/>
      <c r="S47" s="42"/>
      <c r="T47" s="42"/>
    </row>
    <row r="48" spans="1:22" ht="31.2" customHeight="1">
      <c r="E48" s="16"/>
      <c r="F48" s="16"/>
      <c r="G48" s="16"/>
      <c r="H48" s="16"/>
      <c r="I48" s="9"/>
      <c r="J48" s="9"/>
      <c r="K48" s="9"/>
      <c r="L48" s="9"/>
      <c r="M48" s="9"/>
      <c r="N48" s="9"/>
      <c r="O48" s="46"/>
      <c r="P48" s="47"/>
      <c r="Q48" s="48"/>
      <c r="R48" s="49"/>
      <c r="S48" s="42"/>
      <c r="T48" s="42"/>
    </row>
    <row r="49" spans="5:20" ht="31.2" customHeight="1">
      <c r="E49" s="16"/>
      <c r="F49" s="16"/>
      <c r="G49" s="16"/>
      <c r="H49" s="16"/>
      <c r="I49" s="9"/>
      <c r="J49" s="9"/>
      <c r="K49" s="9"/>
      <c r="L49" s="9"/>
      <c r="M49" s="9"/>
      <c r="N49" s="9"/>
      <c r="O49" s="46"/>
      <c r="P49" s="47"/>
      <c r="Q49" s="48"/>
      <c r="R49" s="49"/>
      <c r="S49" s="42"/>
      <c r="T49" s="42"/>
    </row>
    <row r="50" spans="5:20" ht="31.2" customHeight="1">
      <c r="E50" s="16"/>
      <c r="F50" s="16"/>
      <c r="G50" s="16"/>
      <c r="H50" s="16"/>
      <c r="I50" s="9"/>
      <c r="J50" s="9"/>
      <c r="K50" s="9"/>
      <c r="L50" s="9"/>
      <c r="M50" s="9"/>
      <c r="N50" s="9"/>
      <c r="O50" s="46"/>
      <c r="P50" s="47"/>
      <c r="Q50" s="48"/>
      <c r="R50" s="49"/>
      <c r="S50" s="42"/>
      <c r="T50" s="42"/>
    </row>
    <row r="51" spans="5:20" ht="31.2" customHeight="1">
      <c r="E51" s="16"/>
      <c r="F51" s="16"/>
      <c r="G51" s="16"/>
      <c r="H51" s="16"/>
      <c r="I51" s="9"/>
      <c r="J51" s="9"/>
      <c r="K51" s="9"/>
      <c r="L51" s="9"/>
      <c r="M51" s="9"/>
      <c r="N51" s="9"/>
      <c r="O51" s="46"/>
      <c r="P51" s="47"/>
      <c r="Q51" s="48"/>
      <c r="R51" s="49"/>
      <c r="S51" s="42"/>
      <c r="T51" s="42"/>
    </row>
    <row r="52" spans="5:20" ht="31.2" customHeight="1">
      <c r="E52" s="16"/>
      <c r="F52" s="16"/>
      <c r="G52" s="16"/>
      <c r="H52" s="16"/>
      <c r="I52" s="9"/>
      <c r="J52" s="9"/>
      <c r="K52" s="9"/>
      <c r="L52" s="9"/>
      <c r="M52" s="9"/>
      <c r="N52" s="9"/>
      <c r="O52" s="46"/>
      <c r="P52" s="47"/>
      <c r="Q52" s="48"/>
      <c r="R52" s="49"/>
      <c r="S52" s="42"/>
      <c r="T52" s="42"/>
    </row>
    <row r="53" spans="5:20" ht="31.2" customHeight="1">
      <c r="E53" s="16"/>
      <c r="F53" s="16"/>
      <c r="G53" s="16"/>
      <c r="H53" s="16"/>
      <c r="I53" s="9"/>
      <c r="J53" s="9"/>
      <c r="K53" s="9"/>
      <c r="L53" s="9"/>
      <c r="M53" s="9"/>
      <c r="N53" s="9"/>
      <c r="O53" s="46"/>
      <c r="P53" s="47"/>
      <c r="Q53" s="48"/>
      <c r="R53" s="49"/>
      <c r="S53" s="42"/>
      <c r="T53" s="42"/>
    </row>
    <row r="54" spans="5:20" ht="31.2" customHeight="1">
      <c r="E54" s="9"/>
      <c r="F54" s="16"/>
      <c r="G54" s="16"/>
      <c r="H54" s="16"/>
      <c r="I54" s="9"/>
      <c r="J54" s="9"/>
      <c r="K54" s="9"/>
      <c r="L54" s="9"/>
      <c r="M54" s="9"/>
      <c r="N54" s="9"/>
      <c r="O54" s="46"/>
      <c r="P54" s="47"/>
      <c r="Q54" s="48"/>
      <c r="R54" s="49"/>
      <c r="S54" s="42"/>
      <c r="T54" s="42"/>
    </row>
    <row r="55" spans="5:20" ht="31.2" customHeight="1">
      <c r="E55" s="9"/>
      <c r="F55" s="16"/>
      <c r="G55" s="16"/>
      <c r="H55" s="16"/>
      <c r="I55" s="9"/>
      <c r="J55" s="9"/>
      <c r="K55" s="9"/>
      <c r="L55" s="9"/>
      <c r="M55" s="9"/>
      <c r="N55" s="9"/>
      <c r="O55" s="46"/>
      <c r="P55" s="47"/>
      <c r="Q55" s="48"/>
      <c r="R55" s="49"/>
      <c r="S55" s="42"/>
      <c r="T55" s="42"/>
    </row>
    <row r="56" spans="5:20" ht="31.2" customHeight="1">
      <c r="E56" s="9"/>
      <c r="F56" s="16"/>
      <c r="G56" s="16"/>
      <c r="H56" s="16"/>
      <c r="I56" s="9"/>
      <c r="J56" s="9"/>
      <c r="K56" s="9"/>
      <c r="L56" s="9"/>
      <c r="M56" s="9"/>
      <c r="N56" s="9"/>
      <c r="O56" s="46"/>
      <c r="P56" s="47"/>
      <c r="Q56" s="48"/>
      <c r="R56" s="49"/>
      <c r="S56" s="42"/>
      <c r="T56" s="42"/>
    </row>
    <row r="57" spans="5:20" ht="31.2" customHeight="1">
      <c r="E57" s="9"/>
      <c r="F57" s="16"/>
      <c r="G57" s="16"/>
      <c r="H57" s="16"/>
      <c r="I57" s="9"/>
      <c r="J57" s="9"/>
      <c r="K57" s="9"/>
      <c r="L57" s="9"/>
      <c r="M57" s="9"/>
      <c r="N57" s="9"/>
      <c r="O57" s="46"/>
      <c r="P57" s="47"/>
      <c r="Q57" s="48"/>
      <c r="R57" s="49"/>
      <c r="S57" s="42"/>
      <c r="T57" s="42"/>
    </row>
    <row r="58" spans="5:20" ht="31.2" customHeight="1">
      <c r="E58" s="9"/>
      <c r="F58" s="16"/>
      <c r="G58" s="16"/>
      <c r="H58" s="16"/>
      <c r="I58" s="9"/>
      <c r="J58" s="9"/>
      <c r="K58" s="9"/>
      <c r="L58" s="9"/>
      <c r="M58" s="9"/>
      <c r="N58" s="9"/>
      <c r="O58" s="46"/>
      <c r="P58" s="47"/>
      <c r="Q58" s="48"/>
      <c r="R58" s="49"/>
      <c r="S58" s="42"/>
      <c r="T58" s="42"/>
    </row>
    <row r="59" spans="5:20" ht="31.2" customHeight="1">
      <c r="E59" s="9"/>
      <c r="F59" s="16"/>
      <c r="G59" s="16"/>
      <c r="H59" s="16"/>
      <c r="I59" s="9"/>
      <c r="J59" s="9"/>
      <c r="K59" s="9"/>
      <c r="L59" s="9"/>
      <c r="M59" s="9"/>
      <c r="N59" s="9"/>
      <c r="O59" s="46"/>
      <c r="P59" s="47"/>
      <c r="Q59" s="48"/>
      <c r="R59" s="49"/>
      <c r="S59" s="42"/>
      <c r="T59" s="42"/>
    </row>
    <row r="60" spans="5:20" ht="31.2" customHeight="1">
      <c r="E60" s="9"/>
      <c r="F60" s="16"/>
      <c r="G60" s="16"/>
      <c r="H60" s="16"/>
      <c r="I60" s="9"/>
      <c r="J60" s="9"/>
      <c r="K60" s="9"/>
      <c r="L60" s="9"/>
      <c r="M60" s="9"/>
      <c r="N60" s="9"/>
      <c r="O60" s="46"/>
      <c r="P60" s="47"/>
      <c r="Q60" s="48"/>
      <c r="R60" s="49"/>
      <c r="S60" s="42"/>
      <c r="T60" s="42"/>
    </row>
    <row r="61" spans="5:20" ht="31.2" customHeight="1">
      <c r="E61" s="9"/>
      <c r="F61" s="16"/>
      <c r="G61" s="16"/>
      <c r="H61" s="16"/>
      <c r="I61" s="9"/>
      <c r="J61" s="9"/>
      <c r="K61" s="9"/>
      <c r="L61" s="9"/>
      <c r="M61" s="9"/>
      <c r="N61" s="9"/>
      <c r="O61" s="46"/>
      <c r="P61" s="47"/>
      <c r="Q61" s="48"/>
      <c r="R61" s="49"/>
      <c r="S61" s="42"/>
      <c r="T61" s="42"/>
    </row>
    <row r="62" spans="5:20" ht="31.2" customHeight="1">
      <c r="E62" s="9"/>
      <c r="F62" s="16"/>
      <c r="G62" s="16"/>
      <c r="H62" s="16"/>
      <c r="I62" s="9"/>
      <c r="J62" s="9"/>
      <c r="K62" s="9"/>
      <c r="L62" s="9"/>
      <c r="M62" s="9"/>
      <c r="N62" s="9"/>
      <c r="O62" s="46"/>
      <c r="P62" s="47"/>
      <c r="Q62" s="48"/>
      <c r="R62" s="49"/>
      <c r="S62" s="42"/>
      <c r="T62" s="42"/>
    </row>
    <row r="63" spans="5:20" ht="31.2" customHeight="1">
      <c r="E63" s="9"/>
      <c r="F63" s="16"/>
      <c r="G63" s="16"/>
      <c r="H63" s="16"/>
      <c r="I63" s="9"/>
      <c r="J63" s="9"/>
      <c r="K63" s="9"/>
      <c r="L63" s="9"/>
      <c r="M63" s="9"/>
      <c r="N63" s="9"/>
      <c r="O63" s="46"/>
      <c r="P63" s="47"/>
      <c r="Q63" s="48"/>
      <c r="R63" s="49"/>
      <c r="S63" s="42"/>
      <c r="T63" s="42"/>
    </row>
    <row r="64" spans="5:20" ht="31.2" customHeight="1">
      <c r="E64" s="9"/>
      <c r="F64" s="16"/>
      <c r="G64" s="16"/>
      <c r="H64" s="16"/>
      <c r="I64" s="9"/>
      <c r="J64" s="9"/>
      <c r="K64" s="9"/>
      <c r="L64" s="9"/>
      <c r="M64" s="9"/>
      <c r="N64" s="9"/>
      <c r="O64" s="46"/>
      <c r="P64" s="47"/>
      <c r="Q64" s="48"/>
      <c r="R64" s="49"/>
      <c r="S64" s="42"/>
      <c r="T64" s="42"/>
    </row>
    <row r="65" spans="5:20" ht="31.2" customHeight="1">
      <c r="E65" s="9"/>
      <c r="F65" s="16"/>
      <c r="G65" s="16"/>
      <c r="H65" s="16"/>
      <c r="I65" s="9"/>
      <c r="J65" s="9"/>
      <c r="K65" s="9"/>
      <c r="L65" s="9"/>
      <c r="M65" s="9"/>
      <c r="N65" s="9"/>
      <c r="O65" s="46"/>
      <c r="P65" s="47"/>
      <c r="Q65" s="48"/>
      <c r="R65" s="49"/>
      <c r="S65" s="42"/>
      <c r="T65" s="42"/>
    </row>
    <row r="66" spans="5:20" ht="31.2" customHeight="1">
      <c r="E66" s="9"/>
      <c r="F66" s="16"/>
      <c r="G66" s="16"/>
      <c r="H66" s="16"/>
      <c r="I66" s="9"/>
      <c r="J66" s="9"/>
      <c r="K66" s="9"/>
      <c r="L66" s="9"/>
      <c r="M66" s="9"/>
      <c r="N66" s="9"/>
      <c r="O66" s="46"/>
      <c r="P66" s="47"/>
      <c r="Q66" s="42"/>
      <c r="R66" s="49"/>
      <c r="S66" s="42"/>
      <c r="T66" s="42"/>
    </row>
    <row r="67" spans="5:20" ht="31.2" customHeight="1">
      <c r="E67" s="9"/>
      <c r="F67" s="16"/>
      <c r="G67" s="16"/>
      <c r="H67" s="16"/>
      <c r="I67" s="9"/>
      <c r="J67" s="9"/>
      <c r="K67" s="9"/>
      <c r="L67" s="9"/>
      <c r="M67" s="9"/>
      <c r="N67" s="9"/>
      <c r="O67" s="46"/>
      <c r="P67" s="47"/>
      <c r="Q67" s="42"/>
      <c r="R67" s="49"/>
      <c r="S67" s="42"/>
      <c r="T67" s="42"/>
    </row>
    <row r="68" spans="5:20" ht="31.2" customHeight="1">
      <c r="E68" s="9"/>
      <c r="F68" s="16"/>
      <c r="G68" s="16"/>
      <c r="H68" s="16"/>
      <c r="I68" s="9"/>
      <c r="J68" s="9"/>
      <c r="K68" s="9"/>
      <c r="L68" s="9"/>
      <c r="M68" s="9"/>
      <c r="N68" s="9"/>
      <c r="O68" s="46"/>
      <c r="P68" s="47"/>
      <c r="Q68" s="42"/>
      <c r="R68" s="49"/>
      <c r="S68" s="42"/>
      <c r="T68" s="42"/>
    </row>
    <row r="69" spans="5:20" ht="31.2" customHeight="1">
      <c r="E69" s="9"/>
      <c r="F69" s="16"/>
      <c r="G69" s="16"/>
      <c r="H69" s="16"/>
      <c r="I69" s="9"/>
      <c r="J69" s="9"/>
      <c r="K69" s="9"/>
      <c r="L69" s="9"/>
      <c r="M69" s="9"/>
      <c r="N69" s="9"/>
      <c r="O69" s="46"/>
      <c r="P69" s="47"/>
      <c r="Q69" s="42"/>
      <c r="R69" s="49"/>
      <c r="S69" s="42"/>
      <c r="T69" s="42"/>
    </row>
    <row r="70" spans="5:20" ht="31.2" customHeight="1">
      <c r="E70" s="9"/>
      <c r="F70" s="16"/>
      <c r="G70" s="16"/>
      <c r="H70" s="16"/>
      <c r="I70" s="9"/>
      <c r="J70" s="9"/>
      <c r="K70" s="9"/>
      <c r="L70" s="9"/>
      <c r="M70" s="9"/>
      <c r="N70" s="9"/>
      <c r="O70" s="46"/>
      <c r="P70" s="47"/>
      <c r="Q70" s="42"/>
      <c r="R70" s="49"/>
      <c r="S70" s="42"/>
      <c r="T70" s="42"/>
    </row>
    <row r="71" spans="5:20" ht="31.2" customHeight="1">
      <c r="E71" s="9"/>
      <c r="F71" s="16"/>
      <c r="G71" s="16"/>
      <c r="H71" s="16"/>
      <c r="I71" s="9"/>
      <c r="J71" s="9"/>
      <c r="K71" s="9"/>
      <c r="L71" s="9"/>
      <c r="M71" s="9"/>
      <c r="N71" s="9"/>
      <c r="O71" s="46"/>
      <c r="P71" s="47"/>
      <c r="Q71" s="42"/>
      <c r="R71" s="49"/>
      <c r="S71" s="42"/>
      <c r="T71" s="42"/>
    </row>
    <row r="72" spans="5:20" ht="31.2" customHeight="1">
      <c r="E72" s="9"/>
      <c r="F72" s="16"/>
      <c r="G72" s="16"/>
      <c r="H72" s="16"/>
      <c r="I72" s="9"/>
      <c r="J72" s="9"/>
      <c r="K72" s="9"/>
      <c r="L72" s="9"/>
      <c r="M72" s="9"/>
      <c r="N72" s="9"/>
      <c r="O72" s="46"/>
      <c r="P72" s="47"/>
      <c r="Q72" s="42"/>
      <c r="R72" s="49"/>
      <c r="S72" s="42"/>
      <c r="T72" s="42"/>
    </row>
    <row r="73" spans="5:20" ht="31.2" customHeight="1">
      <c r="E73" s="9"/>
      <c r="F73" s="16"/>
      <c r="G73" s="16"/>
      <c r="H73" s="16"/>
      <c r="I73" s="9"/>
      <c r="J73" s="9"/>
      <c r="K73" s="9"/>
      <c r="L73" s="9"/>
      <c r="M73" s="9"/>
      <c r="N73" s="9"/>
      <c r="O73" s="46"/>
      <c r="P73" s="47"/>
      <c r="Q73" s="42"/>
      <c r="R73" s="49"/>
      <c r="S73" s="42"/>
      <c r="T73" s="42"/>
    </row>
    <row r="74" spans="5:20" ht="31.2" customHeight="1">
      <c r="E74" s="9"/>
      <c r="F74" s="16"/>
      <c r="G74" s="16"/>
      <c r="H74" s="16"/>
      <c r="I74" s="9"/>
      <c r="J74" s="9"/>
      <c r="K74" s="9"/>
      <c r="L74" s="9"/>
      <c r="M74" s="9"/>
      <c r="N74" s="9"/>
      <c r="O74" s="46"/>
      <c r="P74" s="47"/>
      <c r="Q74" s="42"/>
      <c r="R74" s="49"/>
      <c r="S74" s="42"/>
      <c r="T74" s="42"/>
    </row>
    <row r="75" spans="5:20" ht="31.2" customHeight="1">
      <c r="E75" s="9"/>
      <c r="F75" s="16"/>
      <c r="G75" s="16"/>
      <c r="H75" s="16"/>
      <c r="I75" s="9"/>
      <c r="J75" s="9"/>
      <c r="K75" s="9"/>
      <c r="L75" s="9"/>
      <c r="M75" s="9"/>
      <c r="N75" s="9"/>
      <c r="O75" s="46"/>
      <c r="P75" s="47"/>
      <c r="Q75" s="42"/>
      <c r="R75" s="49"/>
      <c r="S75" s="42"/>
      <c r="T75" s="42"/>
    </row>
    <row r="76" spans="5:20" ht="31.2" customHeight="1">
      <c r="E76" s="9"/>
      <c r="F76" s="16"/>
      <c r="G76" s="16"/>
      <c r="H76" s="16"/>
      <c r="I76" s="9"/>
      <c r="J76" s="9"/>
      <c r="K76" s="9"/>
      <c r="L76" s="9"/>
      <c r="M76" s="9"/>
      <c r="N76" s="9"/>
      <c r="O76" s="46"/>
      <c r="P76" s="47"/>
      <c r="Q76" s="42"/>
      <c r="R76" s="49"/>
      <c r="S76" s="42"/>
      <c r="T76" s="42"/>
    </row>
    <row r="77" spans="5:20" ht="31.2" customHeight="1">
      <c r="E77" s="9"/>
      <c r="F77" s="16"/>
      <c r="G77" s="16"/>
      <c r="H77" s="16"/>
      <c r="I77" s="9"/>
      <c r="J77" s="9"/>
      <c r="K77" s="9"/>
      <c r="L77" s="9"/>
      <c r="M77" s="9"/>
      <c r="N77" s="9"/>
      <c r="O77" s="46"/>
      <c r="P77" s="47"/>
      <c r="Q77" s="42"/>
      <c r="R77" s="49"/>
      <c r="S77" s="42"/>
      <c r="T77" s="42"/>
    </row>
    <row r="78" spans="5:20" ht="31.2" customHeight="1">
      <c r="E78" s="9"/>
      <c r="F78" s="16"/>
      <c r="G78" s="16"/>
      <c r="H78" s="16"/>
      <c r="I78" s="9"/>
      <c r="J78" s="9"/>
      <c r="K78" s="9"/>
      <c r="L78" s="9"/>
      <c r="M78" s="9"/>
      <c r="N78" s="9"/>
      <c r="O78" s="46"/>
      <c r="P78" s="47"/>
      <c r="Q78" s="42"/>
      <c r="R78" s="49"/>
      <c r="S78" s="42"/>
      <c r="T78" s="42"/>
    </row>
    <row r="79" spans="5:20" ht="31.2" customHeight="1">
      <c r="E79" s="9"/>
      <c r="F79" s="16"/>
      <c r="G79" s="16"/>
      <c r="H79" s="16"/>
      <c r="I79" s="9"/>
      <c r="J79" s="9"/>
      <c r="K79" s="9"/>
      <c r="L79" s="9"/>
      <c r="M79" s="9"/>
      <c r="N79" s="9"/>
      <c r="O79" s="46"/>
      <c r="P79" s="47"/>
      <c r="Q79" s="42"/>
      <c r="R79" s="49"/>
      <c r="S79" s="42"/>
      <c r="T79" s="42"/>
    </row>
    <row r="80" spans="5:20" ht="31.2" customHeight="1">
      <c r="E80" s="9"/>
      <c r="F80" s="16"/>
      <c r="G80" s="16"/>
      <c r="H80" s="16"/>
      <c r="I80" s="9"/>
      <c r="J80" s="9"/>
      <c r="K80" s="9"/>
      <c r="L80" s="9"/>
      <c r="M80" s="9"/>
      <c r="N80" s="9"/>
      <c r="O80" s="46"/>
      <c r="P80" s="47"/>
      <c r="Q80" s="42"/>
      <c r="R80" s="49"/>
      <c r="S80" s="42"/>
      <c r="T80" s="42"/>
    </row>
    <row r="81" spans="5:20" ht="31.2" customHeight="1">
      <c r="E81" s="9"/>
      <c r="F81" s="16"/>
      <c r="G81" s="16"/>
      <c r="H81" s="16"/>
      <c r="I81" s="9"/>
      <c r="J81" s="9"/>
      <c r="K81" s="9"/>
      <c r="L81" s="9"/>
      <c r="M81" s="9"/>
      <c r="N81" s="9"/>
      <c r="O81" s="46"/>
      <c r="P81" s="47"/>
      <c r="Q81" s="42"/>
      <c r="R81" s="49"/>
      <c r="S81" s="42"/>
      <c r="T81" s="42"/>
    </row>
    <row r="82" spans="5:20" ht="31.2" customHeight="1">
      <c r="E82" s="9"/>
      <c r="F82" s="16"/>
      <c r="G82" s="16"/>
      <c r="H82" s="16"/>
      <c r="I82" s="9"/>
      <c r="J82" s="9"/>
      <c r="K82" s="9"/>
      <c r="L82" s="9"/>
      <c r="M82" s="9"/>
      <c r="N82" s="9"/>
      <c r="O82" s="46"/>
      <c r="P82" s="47"/>
      <c r="Q82" s="42"/>
      <c r="R82" s="49"/>
      <c r="S82" s="42"/>
      <c r="T82" s="42"/>
    </row>
    <row r="83" spans="5:20" ht="31.2" customHeight="1">
      <c r="E83" s="9"/>
      <c r="F83" s="16"/>
      <c r="G83" s="16"/>
      <c r="H83" s="16"/>
      <c r="I83" s="9"/>
      <c r="J83" s="9"/>
      <c r="K83" s="9"/>
      <c r="L83" s="9"/>
      <c r="M83" s="9"/>
      <c r="N83" s="9"/>
      <c r="O83" s="46"/>
      <c r="P83" s="47"/>
      <c r="Q83" s="42"/>
      <c r="R83" s="49"/>
      <c r="S83" s="42"/>
      <c r="T83" s="42"/>
    </row>
    <row r="84" spans="5:20" ht="31.2" customHeight="1">
      <c r="E84" s="9"/>
      <c r="F84" s="16"/>
      <c r="G84" s="16"/>
      <c r="H84" s="16"/>
      <c r="I84" s="9"/>
      <c r="J84" s="9"/>
      <c r="K84" s="9"/>
      <c r="L84" s="9"/>
      <c r="M84" s="9"/>
      <c r="N84" s="9"/>
      <c r="O84" s="46"/>
      <c r="P84" s="47"/>
      <c r="Q84" s="42"/>
      <c r="R84" s="49"/>
      <c r="S84" s="42"/>
      <c r="T84" s="42"/>
    </row>
    <row r="85" spans="5:20" ht="31.2" customHeight="1">
      <c r="E85" s="9"/>
      <c r="F85" s="16"/>
      <c r="G85" s="16"/>
      <c r="H85" s="16"/>
      <c r="I85" s="9"/>
      <c r="J85" s="9"/>
      <c r="K85" s="9"/>
      <c r="L85" s="9"/>
      <c r="M85" s="9"/>
      <c r="N85" s="9"/>
      <c r="O85" s="46"/>
      <c r="P85" s="47"/>
      <c r="Q85" s="42"/>
      <c r="R85" s="49"/>
      <c r="S85" s="42"/>
      <c r="T85" s="42"/>
    </row>
    <row r="86" spans="5:20" ht="31.2" customHeight="1">
      <c r="E86" s="9"/>
      <c r="F86" s="16"/>
      <c r="G86" s="16"/>
      <c r="H86" s="16"/>
      <c r="I86" s="9"/>
      <c r="J86" s="9"/>
      <c r="K86" s="9"/>
      <c r="L86" s="9"/>
      <c r="M86" s="9"/>
      <c r="N86" s="9"/>
      <c r="O86" s="46"/>
      <c r="P86" s="47"/>
      <c r="Q86" s="42"/>
      <c r="R86" s="49"/>
      <c r="S86" s="42"/>
      <c r="T86" s="42"/>
    </row>
    <row r="87" spans="5:20" ht="31.2" customHeight="1">
      <c r="E87" s="9"/>
      <c r="F87" s="16"/>
      <c r="G87" s="16"/>
      <c r="H87" s="16"/>
      <c r="I87" s="9"/>
      <c r="J87" s="9"/>
      <c r="K87" s="9"/>
      <c r="L87" s="9"/>
      <c r="M87" s="9"/>
      <c r="N87" s="9"/>
      <c r="O87" s="46"/>
      <c r="P87" s="47"/>
      <c r="Q87" s="42"/>
      <c r="R87" s="49"/>
      <c r="S87" s="42"/>
      <c r="T87" s="42"/>
    </row>
    <row r="88" spans="5:20" ht="31.2" customHeight="1">
      <c r="E88" s="9"/>
      <c r="F88" s="16"/>
      <c r="G88" s="16"/>
      <c r="H88" s="16"/>
      <c r="I88" s="9"/>
      <c r="J88" s="9"/>
      <c r="K88" s="9"/>
      <c r="L88" s="9"/>
      <c r="M88" s="9"/>
      <c r="N88" s="9"/>
      <c r="O88" s="46"/>
      <c r="P88" s="47"/>
      <c r="Q88" s="42"/>
      <c r="R88" s="49"/>
      <c r="S88" s="42"/>
      <c r="T88" s="42"/>
    </row>
    <row r="89" spans="5:20" ht="31.2" customHeight="1">
      <c r="E89" s="9"/>
      <c r="F89" s="16"/>
      <c r="G89" s="16"/>
      <c r="H89" s="16"/>
      <c r="I89" s="9"/>
      <c r="J89" s="9"/>
      <c r="K89" s="9"/>
      <c r="L89" s="9"/>
      <c r="M89" s="9"/>
      <c r="N89" s="9"/>
      <c r="O89" s="46"/>
      <c r="P89" s="47"/>
      <c r="Q89" s="42"/>
      <c r="R89" s="49"/>
      <c r="S89" s="42"/>
      <c r="T89" s="42"/>
    </row>
    <row r="90" spans="5:20" ht="31.2" customHeight="1">
      <c r="E90" s="9"/>
      <c r="F90" s="16"/>
      <c r="G90" s="16"/>
      <c r="H90" s="16"/>
      <c r="I90" s="9"/>
      <c r="J90" s="9"/>
      <c r="K90" s="9"/>
      <c r="L90" s="9"/>
      <c r="M90" s="9"/>
      <c r="N90" s="9"/>
      <c r="O90" s="46"/>
      <c r="P90" s="47"/>
      <c r="Q90" s="42"/>
      <c r="R90" s="49"/>
      <c r="S90" s="42"/>
      <c r="T90" s="42"/>
    </row>
    <row r="91" spans="5:20" ht="31.2" customHeight="1">
      <c r="E91" s="9"/>
      <c r="F91" s="16"/>
      <c r="G91" s="16"/>
      <c r="H91" s="16"/>
      <c r="I91" s="9"/>
      <c r="J91" s="9"/>
      <c r="K91" s="9"/>
      <c r="L91" s="9"/>
      <c r="M91" s="9"/>
      <c r="N91" s="9"/>
      <c r="O91" s="46"/>
      <c r="P91" s="47"/>
      <c r="Q91" s="42"/>
      <c r="R91" s="49"/>
      <c r="S91" s="42"/>
      <c r="T91" s="42"/>
    </row>
    <row r="92" spans="5:20" ht="31.2" customHeight="1">
      <c r="E92" s="9"/>
      <c r="F92" s="16"/>
      <c r="G92" s="16"/>
      <c r="H92" s="16"/>
      <c r="I92" s="9"/>
      <c r="J92" s="9"/>
      <c r="K92" s="9"/>
      <c r="L92" s="9"/>
      <c r="M92" s="9"/>
      <c r="N92" s="9"/>
      <c r="O92" s="46"/>
      <c r="P92" s="42"/>
      <c r="Q92" s="42"/>
      <c r="R92" s="50"/>
      <c r="S92" s="42"/>
      <c r="T92" s="42"/>
    </row>
    <row r="93" spans="5:20" ht="31.2" customHeight="1">
      <c r="E93" s="9"/>
      <c r="F93" s="16"/>
      <c r="G93" s="16"/>
      <c r="H93" s="16"/>
      <c r="I93" s="9"/>
      <c r="J93" s="9"/>
      <c r="K93" s="9"/>
      <c r="L93" s="9"/>
      <c r="M93" s="9"/>
      <c r="N93" s="9"/>
      <c r="O93" s="46"/>
      <c r="P93" s="42"/>
      <c r="Q93" s="42"/>
      <c r="R93" s="50"/>
      <c r="S93" s="42"/>
      <c r="T93" s="42"/>
    </row>
    <row r="94" spans="5:20" ht="31.2" customHeight="1">
      <c r="E94" s="9"/>
      <c r="F94" s="16"/>
      <c r="G94" s="16"/>
      <c r="H94" s="16"/>
      <c r="I94" s="9"/>
      <c r="J94" s="9"/>
      <c r="K94" s="9"/>
      <c r="L94" s="9"/>
      <c r="M94" s="9"/>
      <c r="N94" s="9"/>
      <c r="O94" s="46"/>
      <c r="P94" s="42"/>
      <c r="Q94" s="42"/>
      <c r="R94" s="50"/>
      <c r="S94" s="42"/>
      <c r="T94" s="42"/>
    </row>
    <row r="95" spans="5:20" ht="31.2" customHeight="1">
      <c r="E95" s="9"/>
      <c r="F95" s="16"/>
      <c r="G95" s="16"/>
      <c r="H95" s="16"/>
      <c r="I95" s="9"/>
      <c r="J95" s="9"/>
      <c r="K95" s="9"/>
      <c r="L95" s="9"/>
      <c r="M95" s="9"/>
      <c r="N95" s="9"/>
      <c r="O95" s="46"/>
      <c r="P95" s="42"/>
      <c r="Q95" s="42"/>
      <c r="R95" s="50"/>
      <c r="S95" s="42"/>
      <c r="T95" s="42"/>
    </row>
    <row r="96" spans="5:20" ht="31.2" customHeight="1">
      <c r="E96" s="9"/>
      <c r="F96" s="16"/>
      <c r="G96" s="16"/>
      <c r="H96" s="16"/>
      <c r="I96" s="9"/>
      <c r="J96" s="9"/>
      <c r="K96" s="9"/>
      <c r="L96" s="9"/>
      <c r="M96" s="9"/>
      <c r="N96" s="9"/>
      <c r="O96" s="46"/>
      <c r="P96" s="42"/>
      <c r="Q96" s="42"/>
      <c r="R96" s="50"/>
      <c r="S96" s="42"/>
      <c r="T96" s="42"/>
    </row>
    <row r="97" spans="5:20" ht="31.2" customHeight="1">
      <c r="E97" s="9"/>
      <c r="F97" s="16"/>
      <c r="G97" s="16"/>
      <c r="H97" s="16"/>
      <c r="I97" s="9"/>
      <c r="J97" s="9"/>
      <c r="K97" s="9"/>
      <c r="L97" s="9"/>
      <c r="M97" s="9"/>
      <c r="N97" s="9"/>
      <c r="O97" s="46"/>
      <c r="P97" s="42"/>
      <c r="Q97" s="42"/>
      <c r="R97" s="50"/>
      <c r="S97" s="42"/>
      <c r="T97" s="42"/>
    </row>
    <row r="98" spans="5:20" ht="31.2" customHeight="1">
      <c r="E98" s="9"/>
      <c r="F98" s="16"/>
      <c r="G98" s="16"/>
      <c r="H98" s="16"/>
      <c r="I98" s="9"/>
      <c r="J98" s="9"/>
      <c r="K98" s="9"/>
      <c r="L98" s="9"/>
      <c r="M98" s="9"/>
      <c r="N98" s="9"/>
      <c r="O98" s="46"/>
      <c r="P98" s="42"/>
      <c r="Q98" s="42"/>
      <c r="R98" s="50"/>
      <c r="S98" s="42"/>
      <c r="T98" s="42"/>
    </row>
    <row r="99" spans="5:20" ht="31.2" customHeight="1">
      <c r="E99" s="9"/>
      <c r="F99" s="16"/>
      <c r="G99" s="16"/>
      <c r="H99" s="16"/>
      <c r="I99" s="9"/>
      <c r="J99" s="9"/>
      <c r="K99" s="9"/>
      <c r="L99" s="9"/>
      <c r="M99" s="9"/>
      <c r="N99" s="9"/>
      <c r="O99" s="46"/>
      <c r="P99" s="42"/>
      <c r="Q99" s="42"/>
      <c r="R99" s="50"/>
      <c r="S99" s="42"/>
      <c r="T99" s="42"/>
    </row>
    <row r="100" spans="5:20" ht="31.2" customHeight="1">
      <c r="E100" s="9"/>
      <c r="F100" s="16"/>
      <c r="G100" s="16"/>
      <c r="H100" s="16"/>
      <c r="I100" s="9"/>
      <c r="J100" s="9"/>
      <c r="K100" s="9"/>
      <c r="L100" s="9"/>
      <c r="M100" s="9"/>
      <c r="N100" s="9"/>
      <c r="O100" s="46"/>
      <c r="P100" s="42"/>
      <c r="Q100" s="42"/>
      <c r="R100" s="50"/>
      <c r="S100" s="42"/>
      <c r="T100" s="42"/>
    </row>
    <row r="101" spans="5:20" ht="31.2" customHeight="1">
      <c r="E101" s="9"/>
      <c r="F101" s="16"/>
      <c r="G101" s="16"/>
      <c r="H101" s="16"/>
      <c r="I101" s="9"/>
      <c r="J101" s="9"/>
      <c r="K101" s="9"/>
      <c r="L101" s="9"/>
      <c r="M101" s="9"/>
      <c r="N101" s="9"/>
      <c r="O101" s="46"/>
      <c r="P101" s="42"/>
      <c r="Q101" s="42"/>
      <c r="R101" s="50"/>
      <c r="S101" s="42"/>
      <c r="T101" s="42"/>
    </row>
    <row r="102" spans="5:20" ht="31.2" customHeight="1">
      <c r="E102" s="9"/>
      <c r="F102" s="16"/>
      <c r="G102" s="16"/>
      <c r="H102" s="16"/>
      <c r="I102" s="9"/>
      <c r="J102" s="9"/>
      <c r="K102" s="9"/>
      <c r="L102" s="9"/>
      <c r="M102" s="9"/>
      <c r="N102" s="9"/>
      <c r="O102" s="46"/>
      <c r="P102" s="42"/>
      <c r="Q102" s="42"/>
      <c r="R102" s="50"/>
      <c r="S102" s="42"/>
      <c r="T102" s="42"/>
    </row>
    <row r="103" spans="5:20" ht="31.2" customHeight="1">
      <c r="E103" s="9"/>
      <c r="F103" s="16"/>
      <c r="G103" s="16"/>
      <c r="H103" s="16"/>
      <c r="I103" s="9"/>
      <c r="J103" s="9"/>
      <c r="K103" s="9"/>
      <c r="L103" s="9"/>
      <c r="M103" s="9"/>
      <c r="N103" s="9"/>
      <c r="O103" s="46"/>
      <c r="P103" s="42"/>
      <c r="Q103" s="42"/>
      <c r="R103" s="50"/>
      <c r="S103" s="42"/>
      <c r="T103" s="42"/>
    </row>
    <row r="104" spans="5:20" ht="31.2" customHeight="1">
      <c r="E104" s="9"/>
      <c r="F104" s="16"/>
      <c r="G104" s="16"/>
      <c r="H104" s="16"/>
      <c r="I104" s="9"/>
      <c r="J104" s="9"/>
      <c r="K104" s="9"/>
      <c r="L104" s="9"/>
      <c r="M104" s="9"/>
      <c r="N104" s="9"/>
      <c r="O104" s="46"/>
      <c r="P104" s="42"/>
      <c r="Q104" s="42"/>
      <c r="R104" s="50"/>
      <c r="S104" s="42"/>
      <c r="T104" s="42"/>
    </row>
    <row r="105" spans="5:20" ht="31.2" customHeight="1">
      <c r="E105" s="9"/>
      <c r="F105" s="16"/>
      <c r="G105" s="16"/>
      <c r="H105" s="16"/>
      <c r="I105" s="9"/>
      <c r="J105" s="9"/>
      <c r="K105" s="9"/>
      <c r="L105" s="9"/>
      <c r="M105" s="9"/>
      <c r="N105" s="9"/>
      <c r="O105" s="46"/>
      <c r="P105" s="42"/>
      <c r="Q105" s="42"/>
      <c r="R105" s="50"/>
      <c r="S105" s="42"/>
      <c r="T105" s="42"/>
    </row>
    <row r="106" spans="5:20" ht="31.2" customHeight="1">
      <c r="E106" s="9"/>
      <c r="F106" s="16"/>
      <c r="G106" s="16"/>
      <c r="H106" s="16"/>
      <c r="I106" s="9"/>
      <c r="J106" s="9"/>
      <c r="K106" s="9"/>
      <c r="L106" s="9"/>
      <c r="M106" s="9"/>
      <c r="N106" s="9"/>
      <c r="O106" s="46"/>
      <c r="P106" s="42"/>
      <c r="Q106" s="42"/>
      <c r="R106" s="50"/>
      <c r="S106" s="42"/>
      <c r="T106" s="42"/>
    </row>
    <row r="107" spans="5:20" ht="31.2" customHeight="1">
      <c r="E107" s="9"/>
      <c r="F107" s="16"/>
      <c r="G107" s="16"/>
      <c r="H107" s="16"/>
      <c r="I107" s="9"/>
      <c r="J107" s="9"/>
      <c r="K107" s="9"/>
      <c r="L107" s="9"/>
      <c r="M107" s="9"/>
      <c r="N107" s="9"/>
      <c r="O107" s="46"/>
      <c r="P107" s="42"/>
      <c r="Q107" s="42"/>
      <c r="R107" s="50"/>
      <c r="S107" s="42"/>
      <c r="T107" s="42"/>
    </row>
    <row r="108" spans="5:20" ht="31.2" customHeight="1">
      <c r="E108" s="9"/>
      <c r="F108" s="16"/>
      <c r="G108" s="16"/>
      <c r="H108" s="16"/>
      <c r="I108" s="9"/>
      <c r="J108" s="9"/>
      <c r="K108" s="9"/>
      <c r="L108" s="9"/>
      <c r="M108" s="9"/>
      <c r="N108" s="9"/>
      <c r="O108" s="46"/>
      <c r="P108" s="42"/>
      <c r="Q108" s="42"/>
      <c r="R108" s="50"/>
      <c r="S108" s="42"/>
      <c r="T108" s="42"/>
    </row>
    <row r="109" spans="5:20" ht="31.2" customHeight="1">
      <c r="E109" s="9"/>
      <c r="F109" s="16"/>
      <c r="G109" s="16"/>
      <c r="H109" s="16"/>
      <c r="I109" s="9"/>
      <c r="J109" s="9"/>
      <c r="K109" s="9"/>
      <c r="L109" s="9"/>
      <c r="M109" s="9"/>
      <c r="N109" s="9"/>
      <c r="O109" s="46"/>
      <c r="P109" s="42"/>
      <c r="Q109" s="42"/>
      <c r="R109" s="50"/>
      <c r="S109" s="42"/>
      <c r="T109" s="42"/>
    </row>
    <row r="110" spans="5:20" ht="31.2" customHeight="1">
      <c r="E110" s="9"/>
      <c r="F110" s="16"/>
      <c r="G110" s="16"/>
      <c r="H110" s="16"/>
      <c r="I110" s="9"/>
      <c r="J110" s="9"/>
      <c r="K110" s="9"/>
      <c r="L110" s="9"/>
      <c r="M110" s="9"/>
      <c r="N110" s="9"/>
      <c r="O110" s="46"/>
      <c r="P110" s="42"/>
      <c r="Q110" s="42"/>
      <c r="R110" s="50"/>
      <c r="S110" s="42"/>
      <c r="T110" s="42"/>
    </row>
    <row r="111" spans="5:20" ht="31.2" customHeight="1">
      <c r="E111" s="9"/>
      <c r="F111" s="16"/>
      <c r="G111" s="16"/>
      <c r="H111" s="16"/>
      <c r="I111" s="9"/>
      <c r="J111" s="9"/>
      <c r="K111" s="9"/>
      <c r="L111" s="9"/>
      <c r="M111" s="9"/>
      <c r="N111" s="9"/>
      <c r="O111" s="46"/>
      <c r="P111" s="42"/>
      <c r="Q111" s="42"/>
      <c r="R111" s="50"/>
      <c r="S111" s="42"/>
      <c r="T111" s="42"/>
    </row>
    <row r="112" spans="5:20" ht="31.2" customHeight="1">
      <c r="E112" s="9"/>
      <c r="F112" s="16"/>
      <c r="G112" s="16"/>
      <c r="H112" s="16"/>
      <c r="I112" s="9"/>
      <c r="J112" s="9"/>
      <c r="K112" s="9"/>
      <c r="L112" s="9"/>
      <c r="M112" s="9"/>
      <c r="N112" s="9"/>
      <c r="O112" s="46"/>
      <c r="P112" s="42"/>
      <c r="Q112" s="42"/>
      <c r="R112" s="50"/>
      <c r="S112" s="42"/>
      <c r="T112" s="42"/>
    </row>
    <row r="113" spans="5:20" ht="31.2" customHeight="1">
      <c r="E113" s="9"/>
      <c r="F113" s="16"/>
      <c r="G113" s="16"/>
      <c r="H113" s="16"/>
      <c r="I113" s="9"/>
      <c r="J113" s="9"/>
      <c r="K113" s="9"/>
      <c r="L113" s="9"/>
      <c r="M113" s="9"/>
      <c r="N113" s="9"/>
      <c r="O113" s="46"/>
      <c r="P113" s="42"/>
      <c r="Q113" s="42"/>
      <c r="R113" s="50"/>
      <c r="S113" s="42"/>
      <c r="T113" s="42"/>
    </row>
    <row r="114" spans="5:20" ht="31.2" customHeight="1">
      <c r="E114" s="9"/>
      <c r="F114" s="16"/>
      <c r="G114" s="16"/>
      <c r="H114" s="16"/>
      <c r="I114" s="9"/>
      <c r="J114" s="9"/>
      <c r="K114" s="9"/>
      <c r="L114" s="9"/>
      <c r="M114" s="9"/>
      <c r="N114" s="9"/>
      <c r="O114" s="46"/>
      <c r="P114" s="42"/>
      <c r="Q114" s="42"/>
      <c r="R114" s="50"/>
      <c r="S114" s="42"/>
      <c r="T114" s="42"/>
    </row>
    <row r="115" spans="5:20" ht="31.2" customHeight="1">
      <c r="E115" s="9"/>
      <c r="F115" s="16"/>
      <c r="G115" s="16"/>
      <c r="H115" s="16"/>
      <c r="I115" s="9"/>
      <c r="J115" s="9"/>
      <c r="K115" s="9"/>
      <c r="L115" s="9"/>
      <c r="M115" s="9"/>
      <c r="N115" s="9"/>
      <c r="O115" s="46"/>
      <c r="P115" s="42"/>
      <c r="Q115" s="42"/>
      <c r="R115" s="50"/>
      <c r="S115" s="42"/>
      <c r="T115" s="42"/>
    </row>
    <row r="116" spans="5:20" ht="31.2" customHeight="1">
      <c r="E116" s="9"/>
      <c r="F116" s="16"/>
      <c r="G116" s="16"/>
      <c r="H116" s="16"/>
      <c r="I116" s="9"/>
      <c r="J116" s="9"/>
      <c r="K116" s="9"/>
      <c r="L116" s="9"/>
      <c r="M116" s="9"/>
      <c r="N116" s="9"/>
      <c r="O116" s="46"/>
      <c r="P116" s="42"/>
      <c r="Q116" s="42"/>
      <c r="R116" s="50"/>
      <c r="S116" s="42"/>
      <c r="T116" s="42"/>
    </row>
    <row r="117" spans="5:20" ht="31.2" customHeight="1">
      <c r="E117" s="9"/>
      <c r="F117" s="16"/>
      <c r="G117" s="16"/>
      <c r="H117" s="16"/>
      <c r="I117" s="9"/>
      <c r="J117" s="9"/>
      <c r="K117" s="9"/>
      <c r="L117" s="9"/>
      <c r="M117" s="9"/>
      <c r="N117" s="9"/>
      <c r="O117" s="46"/>
      <c r="P117" s="42"/>
      <c r="Q117" s="42"/>
      <c r="R117" s="50"/>
      <c r="S117" s="42"/>
      <c r="T117" s="42"/>
    </row>
    <row r="118" spans="5:20" ht="31.2" customHeight="1">
      <c r="E118" s="9"/>
      <c r="F118" s="16"/>
      <c r="G118" s="16"/>
      <c r="H118" s="16"/>
      <c r="I118" s="9"/>
      <c r="J118" s="9"/>
      <c r="K118" s="9"/>
      <c r="L118" s="9"/>
      <c r="M118" s="9"/>
      <c r="N118" s="9"/>
      <c r="O118" s="46"/>
      <c r="P118" s="42"/>
      <c r="Q118" s="42"/>
      <c r="R118" s="50"/>
      <c r="S118" s="42"/>
      <c r="T118" s="42"/>
    </row>
    <row r="119" spans="5:20" ht="31.2" customHeight="1">
      <c r="E119" s="9"/>
      <c r="F119" s="16"/>
      <c r="G119" s="16"/>
      <c r="H119" s="16"/>
      <c r="I119" s="9"/>
      <c r="J119" s="9"/>
      <c r="K119" s="9"/>
      <c r="L119" s="9"/>
      <c r="M119" s="9"/>
      <c r="N119" s="9"/>
      <c r="O119" s="46"/>
      <c r="P119" s="42"/>
      <c r="Q119" s="42"/>
      <c r="R119" s="50"/>
      <c r="S119" s="42"/>
      <c r="T119" s="42"/>
    </row>
    <row r="120" spans="5:20" ht="31.2" customHeight="1">
      <c r="E120" s="9"/>
      <c r="F120" s="16"/>
      <c r="G120" s="16"/>
      <c r="H120" s="16"/>
      <c r="I120" s="9"/>
      <c r="J120" s="9"/>
      <c r="K120" s="9"/>
      <c r="L120" s="9"/>
      <c r="M120" s="9"/>
      <c r="N120" s="9"/>
      <c r="O120" s="46"/>
      <c r="P120" s="42"/>
      <c r="Q120" s="42"/>
      <c r="R120" s="50"/>
      <c r="S120" s="42"/>
      <c r="T120" s="42"/>
    </row>
    <row r="121" spans="5:20" ht="31.2" customHeight="1">
      <c r="E121" s="9"/>
      <c r="F121" s="16"/>
      <c r="G121" s="16"/>
      <c r="H121" s="16"/>
      <c r="I121" s="9"/>
      <c r="J121" s="9"/>
      <c r="K121" s="9"/>
      <c r="L121" s="9"/>
      <c r="M121" s="9"/>
      <c r="N121" s="9"/>
      <c r="O121" s="46"/>
      <c r="P121" s="42"/>
      <c r="Q121" s="42"/>
      <c r="R121" s="50"/>
      <c r="S121" s="42"/>
      <c r="T121" s="42"/>
    </row>
    <row r="122" spans="5:20" ht="31.2" customHeight="1">
      <c r="E122" s="9"/>
      <c r="F122" s="16"/>
      <c r="G122" s="16"/>
      <c r="H122" s="16"/>
      <c r="I122" s="9"/>
      <c r="J122" s="9"/>
      <c r="K122" s="9"/>
      <c r="L122" s="9"/>
      <c r="M122" s="9"/>
      <c r="N122" s="9"/>
      <c r="O122" s="46"/>
      <c r="P122" s="42"/>
      <c r="Q122" s="42"/>
      <c r="R122" s="50"/>
      <c r="S122" s="42"/>
      <c r="T122" s="42"/>
    </row>
    <row r="123" spans="5:20" ht="31.2" customHeight="1">
      <c r="E123" s="9"/>
      <c r="F123" s="16"/>
      <c r="G123" s="16"/>
      <c r="H123" s="16"/>
      <c r="I123" s="9"/>
      <c r="J123" s="9"/>
      <c r="K123" s="9"/>
      <c r="L123" s="9"/>
      <c r="M123" s="9"/>
      <c r="N123" s="9"/>
      <c r="O123" s="46"/>
      <c r="P123" s="42"/>
      <c r="Q123" s="42"/>
      <c r="R123" s="50"/>
      <c r="S123" s="42"/>
      <c r="T123" s="42"/>
    </row>
    <row r="124" spans="5:20" ht="31.2" customHeight="1">
      <c r="E124" s="9"/>
      <c r="F124" s="16"/>
      <c r="G124" s="16"/>
      <c r="H124" s="16"/>
      <c r="I124" s="9"/>
      <c r="J124" s="9"/>
      <c r="K124" s="9"/>
      <c r="L124" s="9"/>
      <c r="M124" s="9"/>
      <c r="N124" s="9"/>
      <c r="O124" s="46"/>
      <c r="P124" s="42"/>
      <c r="Q124" s="42"/>
      <c r="R124" s="50"/>
      <c r="S124" s="42"/>
      <c r="T124" s="42"/>
    </row>
    <row r="125" spans="5:20" ht="31.2" customHeight="1">
      <c r="E125" s="9"/>
      <c r="F125" s="16"/>
      <c r="G125" s="16"/>
      <c r="H125" s="16"/>
      <c r="I125" s="9"/>
      <c r="J125" s="9"/>
      <c r="K125" s="9"/>
      <c r="L125" s="9"/>
      <c r="M125" s="9"/>
      <c r="N125" s="9"/>
      <c r="O125" s="46"/>
      <c r="P125" s="42"/>
      <c r="Q125" s="42"/>
      <c r="R125" s="50"/>
      <c r="S125" s="42"/>
      <c r="T125" s="42"/>
    </row>
    <row r="126" spans="5:20" ht="31.2" customHeight="1">
      <c r="E126" s="9"/>
      <c r="F126" s="16"/>
      <c r="G126" s="16"/>
      <c r="H126" s="16"/>
      <c r="I126" s="9"/>
      <c r="J126" s="9"/>
      <c r="K126" s="9"/>
      <c r="L126" s="9"/>
      <c r="M126" s="9"/>
      <c r="N126" s="9"/>
      <c r="O126" s="46"/>
      <c r="P126" s="42"/>
      <c r="Q126" s="42"/>
      <c r="R126" s="50"/>
      <c r="S126" s="42"/>
      <c r="T126" s="42"/>
    </row>
    <row r="127" spans="5:20" ht="31.2" customHeight="1">
      <c r="E127" s="9"/>
      <c r="F127" s="16"/>
      <c r="G127" s="16"/>
      <c r="H127" s="16"/>
      <c r="I127" s="9"/>
      <c r="J127" s="9"/>
      <c r="K127" s="9"/>
      <c r="L127" s="9"/>
      <c r="M127" s="9"/>
      <c r="N127" s="9"/>
      <c r="O127" s="46"/>
      <c r="P127" s="42"/>
      <c r="Q127" s="42"/>
      <c r="R127" s="50"/>
      <c r="S127" s="42"/>
      <c r="T127" s="42"/>
    </row>
    <row r="128" spans="5:20" ht="31.2" customHeight="1">
      <c r="E128" s="9"/>
      <c r="F128" s="16"/>
      <c r="G128" s="16"/>
      <c r="H128" s="16"/>
      <c r="I128" s="9"/>
      <c r="J128" s="9"/>
      <c r="K128" s="9"/>
      <c r="L128" s="9"/>
      <c r="M128" s="9"/>
      <c r="N128" s="9"/>
      <c r="O128" s="46"/>
      <c r="P128" s="42"/>
      <c r="Q128" s="42"/>
      <c r="R128" s="50"/>
      <c r="S128" s="42"/>
      <c r="T128" s="42"/>
    </row>
    <row r="129" spans="5:20" ht="31.2" customHeight="1">
      <c r="E129" s="9"/>
      <c r="F129" s="16"/>
      <c r="G129" s="16"/>
      <c r="H129" s="16"/>
      <c r="I129" s="9"/>
      <c r="J129" s="9"/>
      <c r="K129" s="9"/>
      <c r="L129" s="9"/>
      <c r="M129" s="9"/>
      <c r="N129" s="9"/>
      <c r="O129" s="46"/>
      <c r="P129" s="42"/>
      <c r="Q129" s="42"/>
      <c r="R129" s="50"/>
      <c r="S129" s="42"/>
      <c r="T129" s="42"/>
    </row>
    <row r="130" spans="5:20" ht="31.2" customHeight="1">
      <c r="E130" s="9"/>
      <c r="F130" s="16"/>
      <c r="G130" s="16"/>
      <c r="H130" s="16"/>
      <c r="I130" s="9"/>
      <c r="J130" s="9"/>
      <c r="K130" s="9"/>
      <c r="L130" s="9"/>
      <c r="M130" s="9"/>
      <c r="N130" s="9"/>
      <c r="O130" s="46"/>
      <c r="P130" s="42"/>
      <c r="Q130" s="42"/>
      <c r="R130" s="50"/>
      <c r="S130" s="42"/>
      <c r="T130" s="42"/>
    </row>
    <row r="131" spans="5:20" ht="31.2" customHeight="1">
      <c r="E131" s="9"/>
      <c r="F131" s="16"/>
      <c r="G131" s="16"/>
      <c r="H131" s="16"/>
      <c r="I131" s="9"/>
      <c r="J131" s="9"/>
      <c r="K131" s="9"/>
      <c r="L131" s="9"/>
      <c r="M131" s="9"/>
      <c r="N131" s="9"/>
      <c r="O131" s="46"/>
      <c r="P131" s="42"/>
      <c r="Q131" s="42"/>
      <c r="R131" s="50"/>
      <c r="S131" s="42"/>
      <c r="T131" s="42"/>
    </row>
    <row r="132" spans="5:20" ht="31.2" customHeight="1">
      <c r="E132" s="9"/>
      <c r="F132" s="16"/>
      <c r="G132" s="16"/>
      <c r="H132" s="16"/>
      <c r="I132" s="9"/>
      <c r="J132" s="9"/>
      <c r="K132" s="9"/>
      <c r="L132" s="9"/>
      <c r="M132" s="9"/>
      <c r="N132" s="9"/>
      <c r="O132" s="46"/>
      <c r="P132" s="42"/>
      <c r="Q132" s="42"/>
      <c r="R132" s="50"/>
      <c r="S132" s="42"/>
      <c r="T132" s="42"/>
    </row>
    <row r="133" spans="5:20" ht="31.2" customHeight="1">
      <c r="E133" s="9"/>
      <c r="F133" s="16"/>
      <c r="G133" s="16"/>
      <c r="H133" s="16"/>
      <c r="I133" s="9"/>
      <c r="J133" s="9"/>
      <c r="K133" s="9"/>
      <c r="L133" s="9"/>
      <c r="M133" s="9"/>
      <c r="N133" s="9"/>
      <c r="O133" s="46"/>
      <c r="P133" s="42"/>
      <c r="Q133" s="42"/>
      <c r="R133" s="50"/>
      <c r="S133" s="42"/>
      <c r="T133" s="42"/>
    </row>
    <row r="134" spans="5:20" ht="31.2" customHeight="1">
      <c r="E134" s="9"/>
      <c r="F134" s="16"/>
      <c r="G134" s="16"/>
      <c r="H134" s="16"/>
      <c r="I134" s="9"/>
      <c r="J134" s="9"/>
      <c r="K134" s="9"/>
      <c r="L134" s="9"/>
      <c r="M134" s="9"/>
      <c r="N134" s="9"/>
      <c r="O134" s="46"/>
      <c r="P134" s="42"/>
      <c r="Q134" s="42"/>
      <c r="R134" s="50"/>
      <c r="S134" s="42"/>
      <c r="T134" s="42"/>
    </row>
    <row r="135" spans="5:20" ht="31.2" customHeight="1">
      <c r="E135" s="9"/>
      <c r="F135" s="16"/>
      <c r="G135" s="16"/>
      <c r="H135" s="16"/>
      <c r="I135" s="9"/>
      <c r="J135" s="9"/>
      <c r="K135" s="9"/>
      <c r="L135" s="9"/>
      <c r="M135" s="9"/>
      <c r="N135" s="9"/>
      <c r="O135" s="46"/>
      <c r="P135" s="42"/>
      <c r="Q135" s="42"/>
      <c r="R135" s="50"/>
      <c r="S135" s="42"/>
      <c r="T135" s="42"/>
    </row>
    <row r="136" spans="5:20" ht="31.2" customHeight="1">
      <c r="E136" s="9"/>
      <c r="F136" s="16"/>
      <c r="G136" s="16"/>
      <c r="H136" s="16"/>
      <c r="I136" s="9"/>
      <c r="J136" s="9"/>
      <c r="K136" s="9"/>
      <c r="L136" s="9"/>
      <c r="M136" s="9"/>
      <c r="N136" s="9"/>
      <c r="O136" s="46"/>
      <c r="P136" s="42"/>
      <c r="Q136" s="42"/>
      <c r="R136" s="50"/>
      <c r="S136" s="42"/>
      <c r="T136" s="42"/>
    </row>
    <row r="137" spans="5:20" ht="31.2" customHeight="1">
      <c r="E137" s="9"/>
      <c r="F137" s="16"/>
      <c r="G137" s="16"/>
      <c r="H137" s="16"/>
      <c r="I137" s="9"/>
      <c r="J137" s="9"/>
      <c r="K137" s="9"/>
      <c r="L137" s="9"/>
      <c r="M137" s="9"/>
      <c r="N137" s="9"/>
      <c r="O137" s="46"/>
      <c r="P137" s="42"/>
      <c r="Q137" s="42"/>
      <c r="R137" s="50"/>
      <c r="S137" s="42"/>
      <c r="T137" s="42"/>
    </row>
    <row r="138" spans="5:20" ht="31.2" customHeight="1">
      <c r="E138" s="9"/>
      <c r="F138" s="16"/>
      <c r="G138" s="16"/>
      <c r="H138" s="16"/>
      <c r="I138" s="9"/>
      <c r="J138" s="9"/>
      <c r="K138" s="9"/>
      <c r="L138" s="9"/>
      <c r="M138" s="9"/>
      <c r="N138" s="9"/>
      <c r="O138" s="46"/>
      <c r="P138" s="42"/>
      <c r="Q138" s="42"/>
      <c r="R138" s="50"/>
      <c r="S138" s="42"/>
      <c r="T138" s="42"/>
    </row>
    <row r="139" spans="5:20" ht="31.2" customHeight="1">
      <c r="E139" s="9"/>
      <c r="F139" s="16"/>
      <c r="G139" s="16"/>
      <c r="H139" s="16"/>
      <c r="I139" s="9"/>
      <c r="J139" s="9"/>
      <c r="K139" s="9"/>
      <c r="L139" s="9"/>
      <c r="M139" s="9"/>
      <c r="N139" s="9"/>
      <c r="O139" s="46"/>
      <c r="P139" s="42"/>
      <c r="Q139" s="42"/>
      <c r="R139" s="50"/>
      <c r="S139" s="42"/>
      <c r="T139" s="42"/>
    </row>
    <row r="140" spans="5:20" ht="31.2" customHeight="1">
      <c r="E140" s="9"/>
      <c r="F140" s="16"/>
      <c r="G140" s="16"/>
      <c r="H140" s="16"/>
      <c r="I140" s="9"/>
      <c r="J140" s="9"/>
      <c r="K140" s="9"/>
      <c r="L140" s="9"/>
      <c r="M140" s="9"/>
      <c r="N140" s="9"/>
      <c r="O140" s="46"/>
      <c r="P140" s="42"/>
      <c r="Q140" s="42"/>
      <c r="R140" s="50"/>
      <c r="S140" s="42"/>
      <c r="T140" s="42"/>
    </row>
    <row r="141" spans="5:20" ht="31.2" customHeight="1">
      <c r="E141" s="9"/>
      <c r="F141" s="16"/>
      <c r="G141" s="16"/>
      <c r="H141" s="16"/>
      <c r="I141" s="9"/>
      <c r="J141" s="9"/>
      <c r="K141" s="9"/>
      <c r="L141" s="9"/>
      <c r="M141" s="9"/>
      <c r="N141" s="9"/>
      <c r="O141" s="46"/>
      <c r="P141" s="42"/>
      <c r="Q141" s="42"/>
      <c r="R141" s="50"/>
      <c r="S141" s="42"/>
      <c r="T141" s="42"/>
    </row>
    <row r="142" spans="5:20" ht="31.2" customHeight="1">
      <c r="E142" s="9"/>
      <c r="F142" s="16"/>
      <c r="G142" s="16"/>
      <c r="H142" s="16"/>
      <c r="I142" s="9"/>
      <c r="J142" s="9"/>
      <c r="K142" s="9"/>
      <c r="L142" s="9"/>
      <c r="M142" s="9"/>
      <c r="N142" s="9"/>
      <c r="O142" s="46"/>
      <c r="P142" s="42"/>
      <c r="Q142" s="42"/>
      <c r="R142" s="50"/>
      <c r="S142" s="42"/>
      <c r="T142" s="42"/>
    </row>
    <row r="143" spans="5:20" ht="31.2" customHeight="1">
      <c r="E143" s="9"/>
      <c r="F143" s="16"/>
      <c r="G143" s="16"/>
      <c r="H143" s="16"/>
      <c r="I143" s="9"/>
      <c r="J143" s="9"/>
      <c r="K143" s="9"/>
      <c r="L143" s="9"/>
      <c r="M143" s="9"/>
      <c r="N143" s="9"/>
      <c r="O143" s="46"/>
      <c r="P143" s="42"/>
      <c r="Q143" s="42"/>
      <c r="R143" s="50"/>
      <c r="S143" s="42"/>
      <c r="T143" s="42"/>
    </row>
    <row r="144" spans="5:20" ht="31.2" customHeight="1">
      <c r="E144" s="9"/>
      <c r="F144" s="16"/>
      <c r="G144" s="16"/>
      <c r="H144" s="16"/>
      <c r="I144" s="9"/>
      <c r="J144" s="9"/>
      <c r="K144" s="9"/>
      <c r="L144" s="9"/>
      <c r="M144" s="9"/>
      <c r="N144" s="9"/>
      <c r="O144" s="46"/>
      <c r="P144" s="42"/>
      <c r="Q144" s="42"/>
      <c r="R144" s="50"/>
      <c r="S144" s="42"/>
      <c r="T144" s="42"/>
    </row>
    <row r="145" spans="5:20" ht="31.2" customHeight="1">
      <c r="E145" s="9"/>
      <c r="F145" s="16"/>
      <c r="G145" s="16"/>
      <c r="H145" s="16"/>
      <c r="I145" s="9"/>
      <c r="J145" s="9"/>
      <c r="K145" s="9"/>
      <c r="L145" s="9"/>
      <c r="M145" s="9"/>
      <c r="N145" s="9"/>
      <c r="O145" s="46"/>
      <c r="P145" s="42"/>
      <c r="Q145" s="42"/>
      <c r="R145" s="50"/>
      <c r="S145" s="42"/>
      <c r="T145" s="42"/>
    </row>
    <row r="146" spans="5:20" ht="31.2" customHeight="1">
      <c r="E146" s="9"/>
      <c r="F146" s="16"/>
      <c r="G146" s="16"/>
      <c r="H146" s="16"/>
      <c r="I146" s="9"/>
      <c r="J146" s="9"/>
      <c r="K146" s="9"/>
      <c r="L146" s="9"/>
      <c r="M146" s="9"/>
      <c r="N146" s="9"/>
      <c r="O146" s="46"/>
      <c r="P146" s="42"/>
      <c r="Q146" s="42"/>
      <c r="R146" s="50"/>
      <c r="S146" s="42"/>
      <c r="T146" s="42"/>
    </row>
    <row r="147" spans="5:20" ht="31.2" customHeight="1">
      <c r="E147" s="9"/>
      <c r="F147" s="16"/>
      <c r="G147" s="16"/>
      <c r="H147" s="16"/>
      <c r="I147" s="9"/>
      <c r="J147" s="9"/>
      <c r="K147" s="9"/>
      <c r="L147" s="9"/>
      <c r="M147" s="9"/>
      <c r="N147" s="9"/>
      <c r="O147" s="46"/>
      <c r="P147" s="42"/>
      <c r="Q147" s="42"/>
      <c r="R147" s="50"/>
      <c r="S147" s="42"/>
      <c r="T147" s="42"/>
    </row>
    <row r="148" spans="5:20" ht="31.2" customHeight="1">
      <c r="E148" s="9"/>
      <c r="F148" s="16"/>
      <c r="G148" s="16"/>
      <c r="H148" s="16"/>
      <c r="I148" s="9"/>
      <c r="J148" s="9"/>
      <c r="K148" s="9"/>
      <c r="L148" s="9"/>
      <c r="M148" s="9"/>
      <c r="N148" s="9"/>
      <c r="O148" s="46"/>
      <c r="P148" s="42"/>
      <c r="Q148" s="42"/>
      <c r="R148" s="50"/>
      <c r="S148" s="42"/>
      <c r="T148" s="42"/>
    </row>
    <row r="149" spans="5:20" ht="31.2" customHeight="1">
      <c r="E149" s="9"/>
      <c r="F149" s="16"/>
      <c r="G149" s="16"/>
      <c r="H149" s="16"/>
      <c r="I149" s="9"/>
      <c r="J149" s="9"/>
      <c r="K149" s="9"/>
      <c r="L149" s="9"/>
      <c r="M149" s="9"/>
      <c r="N149" s="9"/>
      <c r="O149" s="46"/>
      <c r="P149" s="42"/>
      <c r="Q149" s="42"/>
      <c r="R149" s="50"/>
      <c r="S149" s="42"/>
      <c r="T149" s="42"/>
    </row>
    <row r="150" spans="5:20" ht="31.2" customHeight="1">
      <c r="E150" s="9"/>
      <c r="F150" s="16"/>
      <c r="G150" s="16"/>
      <c r="H150" s="16"/>
      <c r="I150" s="9"/>
      <c r="J150" s="9"/>
      <c r="K150" s="9"/>
      <c r="L150" s="9"/>
      <c r="M150" s="9"/>
      <c r="N150" s="9"/>
      <c r="O150" s="46"/>
      <c r="P150" s="42"/>
      <c r="Q150" s="42"/>
      <c r="R150" s="50"/>
      <c r="S150" s="42"/>
      <c r="T150" s="42"/>
    </row>
    <row r="151" spans="5:20" ht="31.2" customHeight="1">
      <c r="E151" s="9"/>
      <c r="F151" s="16"/>
      <c r="G151" s="16"/>
      <c r="H151" s="16"/>
      <c r="I151" s="9"/>
      <c r="J151" s="9"/>
      <c r="K151" s="9"/>
      <c r="L151" s="9"/>
      <c r="M151" s="9"/>
      <c r="N151" s="9"/>
      <c r="O151" s="46"/>
      <c r="P151" s="42"/>
      <c r="Q151" s="42"/>
      <c r="R151" s="50"/>
      <c r="S151" s="42"/>
      <c r="T151" s="42"/>
    </row>
    <row r="152" spans="5:20" ht="31.2" customHeight="1">
      <c r="E152" s="9"/>
      <c r="F152" s="16"/>
      <c r="G152" s="16"/>
      <c r="H152" s="16"/>
      <c r="I152" s="9"/>
      <c r="J152" s="9"/>
      <c r="K152" s="9"/>
      <c r="L152" s="9"/>
      <c r="M152" s="9"/>
      <c r="N152" s="9"/>
      <c r="O152" s="46"/>
      <c r="P152" s="42"/>
      <c r="Q152" s="42"/>
      <c r="R152" s="50"/>
      <c r="S152" s="42"/>
      <c r="T152" s="42"/>
    </row>
    <row r="153" spans="5:20" ht="31.2" customHeight="1">
      <c r="E153" s="9"/>
      <c r="F153" s="16"/>
      <c r="G153" s="16"/>
      <c r="H153" s="16"/>
      <c r="I153" s="9"/>
      <c r="J153" s="9"/>
      <c r="K153" s="9"/>
      <c r="L153" s="9"/>
      <c r="M153" s="9"/>
      <c r="N153" s="9"/>
      <c r="O153" s="46"/>
      <c r="P153" s="42"/>
      <c r="Q153" s="42"/>
      <c r="R153" s="50"/>
      <c r="S153" s="42"/>
      <c r="T153" s="42"/>
    </row>
    <row r="154" spans="5:20" ht="31.2" customHeight="1">
      <c r="E154" s="9"/>
      <c r="F154" s="16"/>
      <c r="G154" s="16"/>
      <c r="H154" s="16"/>
      <c r="I154" s="9"/>
      <c r="J154" s="9"/>
      <c r="K154" s="9"/>
      <c r="L154" s="9"/>
      <c r="M154" s="9"/>
      <c r="N154" s="9"/>
      <c r="O154" s="46"/>
      <c r="P154" s="42"/>
      <c r="Q154" s="42"/>
      <c r="R154" s="50"/>
      <c r="S154" s="42"/>
      <c r="T154" s="42"/>
    </row>
    <row r="155" spans="5:20" ht="31.2" customHeight="1">
      <c r="E155" s="9"/>
      <c r="F155" s="16"/>
      <c r="G155" s="16"/>
      <c r="H155" s="16"/>
      <c r="I155" s="9"/>
      <c r="J155" s="9"/>
      <c r="K155" s="9"/>
      <c r="L155" s="9"/>
      <c r="M155" s="9"/>
      <c r="N155" s="9"/>
      <c r="O155" s="46"/>
      <c r="P155" s="42"/>
      <c r="Q155" s="42"/>
      <c r="R155" s="50"/>
      <c r="S155" s="42"/>
      <c r="T155" s="42"/>
    </row>
    <row r="156" spans="5:20" ht="31.2" customHeight="1">
      <c r="E156" s="9"/>
      <c r="F156" s="16"/>
      <c r="G156" s="16"/>
      <c r="H156" s="16"/>
      <c r="I156" s="9"/>
      <c r="J156" s="9"/>
      <c r="K156" s="9"/>
      <c r="L156" s="9"/>
      <c r="M156" s="9"/>
      <c r="N156" s="9"/>
      <c r="O156" s="46"/>
      <c r="P156" s="42"/>
      <c r="Q156" s="42"/>
      <c r="R156" s="50"/>
      <c r="S156" s="42"/>
      <c r="T156" s="42"/>
    </row>
    <row r="157" spans="5:20" ht="31.2" customHeight="1">
      <c r="E157" s="9"/>
      <c r="F157" s="16"/>
      <c r="G157" s="16"/>
      <c r="H157" s="16"/>
      <c r="I157" s="9"/>
      <c r="J157" s="9"/>
      <c r="K157" s="9"/>
      <c r="L157" s="9"/>
      <c r="M157" s="9"/>
      <c r="N157" s="9"/>
      <c r="O157" s="46"/>
      <c r="P157" s="42"/>
      <c r="Q157" s="42"/>
      <c r="R157" s="50"/>
      <c r="S157" s="42"/>
      <c r="T157" s="42"/>
    </row>
    <row r="158" spans="5:20" ht="31.2" customHeight="1">
      <c r="E158" s="9"/>
      <c r="F158" s="16"/>
      <c r="G158" s="16"/>
      <c r="H158" s="16"/>
      <c r="I158" s="9"/>
      <c r="J158" s="9"/>
      <c r="K158" s="9"/>
      <c r="L158" s="9"/>
      <c r="M158" s="9"/>
      <c r="N158" s="9"/>
      <c r="O158" s="46"/>
      <c r="P158" s="42"/>
      <c r="Q158" s="42"/>
      <c r="R158" s="50"/>
      <c r="S158" s="42"/>
      <c r="T158" s="42"/>
    </row>
    <row r="159" spans="5:20" ht="31.2" customHeight="1">
      <c r="E159" s="9"/>
      <c r="F159" s="16"/>
      <c r="G159" s="16"/>
      <c r="H159" s="16"/>
      <c r="I159" s="9"/>
      <c r="J159" s="9"/>
      <c r="K159" s="9"/>
      <c r="L159" s="9"/>
      <c r="M159" s="9"/>
      <c r="N159" s="9"/>
      <c r="O159" s="46"/>
      <c r="P159" s="42"/>
      <c r="Q159" s="42"/>
      <c r="R159" s="50"/>
      <c r="S159" s="42"/>
      <c r="T159" s="42"/>
    </row>
    <row r="160" spans="5:20" ht="31.2" customHeight="1">
      <c r="E160" s="9"/>
      <c r="F160" s="16"/>
      <c r="G160" s="16"/>
      <c r="H160" s="16"/>
      <c r="I160" s="9"/>
      <c r="J160" s="9"/>
      <c r="K160" s="9"/>
      <c r="L160" s="9"/>
      <c r="M160" s="9"/>
      <c r="N160" s="9"/>
      <c r="O160" s="46"/>
      <c r="P160" s="42"/>
      <c r="Q160" s="42"/>
      <c r="R160" s="50"/>
      <c r="S160" s="42"/>
      <c r="T160" s="42"/>
    </row>
    <row r="161" spans="5:20" ht="31.2" customHeight="1">
      <c r="E161" s="9"/>
      <c r="F161" s="16"/>
      <c r="G161" s="16"/>
      <c r="H161" s="16"/>
      <c r="I161" s="9"/>
      <c r="J161" s="9"/>
      <c r="K161" s="9"/>
      <c r="L161" s="9"/>
      <c r="M161" s="9"/>
      <c r="N161" s="9"/>
      <c r="O161" s="46"/>
      <c r="P161" s="42"/>
      <c r="Q161" s="42"/>
      <c r="R161" s="50"/>
      <c r="S161" s="42"/>
      <c r="T161" s="42"/>
    </row>
    <row r="162" spans="5:20" ht="31.2" customHeight="1">
      <c r="E162" s="9"/>
      <c r="F162" s="16"/>
      <c r="G162" s="16"/>
      <c r="H162" s="16"/>
      <c r="I162" s="9"/>
      <c r="J162" s="9"/>
      <c r="K162" s="9"/>
      <c r="L162" s="9"/>
      <c r="M162" s="9"/>
      <c r="N162" s="9"/>
      <c r="O162" s="46"/>
      <c r="P162" s="42"/>
      <c r="Q162" s="42"/>
      <c r="R162" s="50"/>
      <c r="S162" s="42"/>
      <c r="T162" s="42"/>
    </row>
    <row r="163" spans="5:20" ht="31.2" customHeight="1">
      <c r="E163" s="9"/>
      <c r="F163" s="16"/>
      <c r="G163" s="16"/>
      <c r="H163" s="16"/>
      <c r="I163" s="9"/>
      <c r="J163" s="9"/>
      <c r="K163" s="9"/>
      <c r="L163" s="9"/>
      <c r="M163" s="9"/>
      <c r="N163" s="9"/>
      <c r="O163" s="46"/>
      <c r="P163" s="42"/>
      <c r="Q163" s="42"/>
      <c r="R163" s="50"/>
      <c r="S163" s="42"/>
      <c r="T163" s="42"/>
    </row>
    <row r="164" spans="5:20" ht="31.2" customHeight="1">
      <c r="E164" s="9"/>
      <c r="F164" s="16"/>
      <c r="G164" s="16"/>
      <c r="H164" s="16"/>
      <c r="I164" s="9"/>
      <c r="J164" s="9"/>
      <c r="K164" s="9"/>
      <c r="L164" s="9"/>
      <c r="M164" s="9"/>
      <c r="N164" s="9"/>
      <c r="O164" s="46"/>
      <c r="P164" s="42"/>
      <c r="Q164" s="42"/>
      <c r="R164" s="50"/>
      <c r="S164" s="42"/>
      <c r="T164" s="42"/>
    </row>
    <row r="165" spans="5:20" ht="31.2" customHeight="1">
      <c r="E165" s="9"/>
      <c r="F165" s="16"/>
      <c r="G165" s="16"/>
      <c r="H165" s="16"/>
      <c r="I165" s="9"/>
      <c r="J165" s="9"/>
      <c r="K165" s="9"/>
      <c r="L165" s="9"/>
      <c r="M165" s="9"/>
      <c r="N165" s="9"/>
      <c r="O165" s="46"/>
      <c r="P165" s="42"/>
      <c r="Q165" s="42"/>
      <c r="R165" s="50"/>
      <c r="S165" s="42"/>
      <c r="T165" s="42"/>
    </row>
    <row r="166" spans="5:20" ht="31.2" customHeight="1">
      <c r="E166" s="9"/>
      <c r="F166" s="16"/>
      <c r="G166" s="16"/>
      <c r="H166" s="16"/>
      <c r="I166" s="9"/>
      <c r="J166" s="9"/>
      <c r="K166" s="9"/>
      <c r="L166" s="9"/>
      <c r="M166" s="9"/>
      <c r="N166" s="9"/>
      <c r="O166" s="46"/>
      <c r="P166" s="42"/>
      <c r="Q166" s="42"/>
      <c r="R166" s="50"/>
      <c r="S166" s="42"/>
      <c r="T166" s="42"/>
    </row>
    <row r="167" spans="5:20" ht="31.2" customHeight="1">
      <c r="E167" s="9"/>
      <c r="F167" s="16"/>
      <c r="G167" s="16"/>
      <c r="H167" s="16"/>
      <c r="I167" s="9"/>
      <c r="J167" s="9"/>
      <c r="K167" s="9"/>
      <c r="L167" s="9"/>
      <c r="M167" s="9"/>
      <c r="N167" s="9"/>
      <c r="O167" s="46"/>
      <c r="P167" s="42"/>
      <c r="Q167" s="42"/>
      <c r="R167" s="50"/>
      <c r="S167" s="42"/>
      <c r="T167" s="42"/>
    </row>
    <row r="168" spans="5:20" ht="31.2" customHeight="1">
      <c r="E168" s="9"/>
      <c r="F168" s="16"/>
      <c r="G168" s="16"/>
      <c r="H168" s="16"/>
      <c r="I168" s="9"/>
      <c r="J168" s="9"/>
      <c r="K168" s="9"/>
      <c r="L168" s="9"/>
      <c r="M168" s="9"/>
      <c r="N168" s="9"/>
      <c r="O168" s="46"/>
      <c r="P168" s="42"/>
      <c r="Q168" s="42"/>
      <c r="R168" s="50"/>
      <c r="S168" s="42"/>
      <c r="T168" s="42"/>
    </row>
    <row r="169" spans="5:20" ht="31.2" customHeight="1">
      <c r="E169" s="9"/>
      <c r="F169" s="16"/>
      <c r="G169" s="16"/>
      <c r="H169" s="16"/>
      <c r="I169" s="9"/>
      <c r="J169" s="9"/>
      <c r="K169" s="9"/>
      <c r="L169" s="9"/>
      <c r="M169" s="9"/>
      <c r="N169" s="9"/>
      <c r="O169" s="46"/>
      <c r="P169" s="42"/>
      <c r="Q169" s="42"/>
      <c r="R169" s="50"/>
      <c r="S169" s="42"/>
      <c r="T169" s="42"/>
    </row>
    <row r="170" spans="5:20" ht="31.2" customHeight="1">
      <c r="E170" s="9"/>
      <c r="F170" s="16"/>
      <c r="G170" s="16"/>
      <c r="H170" s="16"/>
      <c r="I170" s="9"/>
      <c r="J170" s="9"/>
      <c r="K170" s="9"/>
      <c r="L170" s="9"/>
      <c r="M170" s="9"/>
      <c r="N170" s="9"/>
      <c r="O170" s="46"/>
      <c r="P170" s="42"/>
      <c r="Q170" s="42"/>
      <c r="R170" s="50"/>
      <c r="S170" s="42"/>
      <c r="T170" s="42"/>
    </row>
    <row r="171" spans="5:20" ht="31.2" customHeight="1">
      <c r="E171" s="9"/>
      <c r="F171" s="16"/>
      <c r="G171" s="16"/>
      <c r="H171" s="16"/>
      <c r="I171" s="9"/>
      <c r="J171" s="9"/>
      <c r="K171" s="9"/>
      <c r="L171" s="9"/>
      <c r="M171" s="9"/>
      <c r="N171" s="9"/>
      <c r="O171" s="46"/>
      <c r="P171" s="42"/>
      <c r="Q171" s="42"/>
      <c r="R171" s="50"/>
      <c r="S171" s="42"/>
      <c r="T171" s="42"/>
    </row>
    <row r="172" spans="5:20" ht="31.2" customHeight="1">
      <c r="E172" s="9"/>
      <c r="F172" s="16"/>
      <c r="G172" s="16"/>
      <c r="H172" s="16"/>
      <c r="I172" s="9"/>
      <c r="J172" s="9"/>
      <c r="K172" s="9"/>
      <c r="L172" s="9"/>
      <c r="M172" s="9"/>
      <c r="N172" s="9"/>
      <c r="O172" s="46"/>
      <c r="P172" s="42"/>
      <c r="Q172" s="42"/>
      <c r="R172" s="50"/>
      <c r="S172" s="42"/>
      <c r="T172" s="42"/>
    </row>
    <row r="173" spans="5:20" ht="31.2" customHeight="1">
      <c r="E173" s="9"/>
      <c r="F173" s="16"/>
      <c r="G173" s="16"/>
      <c r="H173" s="16"/>
      <c r="I173" s="9"/>
      <c r="J173" s="9"/>
      <c r="K173" s="9"/>
      <c r="L173" s="9"/>
      <c r="M173" s="9"/>
      <c r="N173" s="9"/>
      <c r="O173" s="46"/>
      <c r="P173" s="42"/>
      <c r="Q173" s="42"/>
      <c r="R173" s="50"/>
      <c r="S173" s="42"/>
      <c r="T173" s="42"/>
    </row>
    <row r="174" spans="5:20" ht="31.2" customHeight="1">
      <c r="E174" s="9"/>
      <c r="F174" s="16"/>
      <c r="G174" s="16"/>
      <c r="H174" s="16"/>
      <c r="I174" s="9"/>
      <c r="J174" s="9"/>
      <c r="K174" s="9"/>
      <c r="L174" s="9"/>
      <c r="M174" s="9"/>
      <c r="N174" s="9"/>
      <c r="O174" s="46"/>
      <c r="P174" s="42"/>
      <c r="Q174" s="42"/>
      <c r="R174" s="50"/>
      <c r="S174" s="42"/>
      <c r="T174" s="42"/>
    </row>
    <row r="175" spans="5:20" ht="31.2" customHeight="1">
      <c r="E175" s="9"/>
      <c r="F175" s="16"/>
      <c r="G175" s="16"/>
      <c r="H175" s="16"/>
      <c r="I175" s="9"/>
      <c r="J175" s="9"/>
      <c r="K175" s="9"/>
      <c r="L175" s="9"/>
      <c r="M175" s="9"/>
      <c r="N175" s="9"/>
      <c r="O175" s="46"/>
      <c r="P175" s="42"/>
      <c r="Q175" s="42"/>
      <c r="R175" s="50"/>
      <c r="S175" s="42"/>
      <c r="T175" s="42"/>
    </row>
    <row r="176" spans="5:20" ht="31.2" customHeight="1">
      <c r="E176" s="9"/>
      <c r="F176" s="16"/>
      <c r="G176" s="16"/>
      <c r="H176" s="16"/>
      <c r="I176" s="9"/>
      <c r="J176" s="9"/>
      <c r="K176" s="9"/>
      <c r="L176" s="9"/>
      <c r="M176" s="9"/>
      <c r="N176" s="9"/>
      <c r="O176" s="46"/>
      <c r="P176" s="42"/>
      <c r="Q176" s="42"/>
      <c r="R176" s="50"/>
      <c r="S176" s="42"/>
      <c r="T176" s="42"/>
    </row>
    <row r="177" spans="5:20" ht="31.2" customHeight="1">
      <c r="E177" s="9"/>
      <c r="F177" s="16"/>
      <c r="G177" s="16"/>
      <c r="H177" s="16"/>
      <c r="I177" s="9"/>
      <c r="J177" s="9"/>
      <c r="K177" s="9"/>
      <c r="L177" s="9"/>
      <c r="M177" s="9"/>
      <c r="N177" s="9"/>
      <c r="O177" s="46"/>
      <c r="P177" s="42"/>
      <c r="Q177" s="42"/>
      <c r="R177" s="50"/>
      <c r="S177" s="42"/>
      <c r="T177" s="42"/>
    </row>
    <row r="178" spans="5:20" ht="31.2" customHeight="1">
      <c r="E178" s="9"/>
      <c r="F178" s="16"/>
      <c r="G178" s="16"/>
      <c r="H178" s="16"/>
      <c r="I178" s="9"/>
      <c r="J178" s="9"/>
      <c r="K178" s="9"/>
      <c r="L178" s="9"/>
      <c r="M178" s="9"/>
      <c r="N178" s="9"/>
      <c r="O178" s="46"/>
      <c r="P178" s="42"/>
      <c r="Q178" s="42"/>
      <c r="R178" s="50"/>
      <c r="S178" s="42"/>
      <c r="T178" s="42"/>
    </row>
    <row r="179" spans="5:20" ht="31.2" customHeight="1">
      <c r="E179" s="9"/>
      <c r="F179" s="16"/>
      <c r="G179" s="16"/>
      <c r="H179" s="16"/>
      <c r="I179" s="9"/>
      <c r="J179" s="9"/>
      <c r="K179" s="9"/>
      <c r="L179" s="9"/>
      <c r="M179" s="9"/>
      <c r="N179" s="9"/>
      <c r="O179" s="46"/>
      <c r="P179" s="42"/>
      <c r="Q179" s="42"/>
      <c r="R179" s="50"/>
      <c r="S179" s="42"/>
      <c r="T179" s="42"/>
    </row>
    <row r="180" spans="5:20" ht="31.2" customHeight="1">
      <c r="E180" s="9"/>
      <c r="F180" s="16"/>
      <c r="G180" s="16"/>
      <c r="H180" s="16"/>
      <c r="I180" s="9"/>
      <c r="J180" s="9"/>
      <c r="K180" s="9"/>
      <c r="L180" s="9"/>
      <c r="M180" s="9"/>
      <c r="N180" s="9"/>
      <c r="O180" s="46"/>
      <c r="P180" s="42"/>
      <c r="Q180" s="42"/>
      <c r="R180" s="50"/>
      <c r="S180" s="42"/>
      <c r="T180" s="42"/>
    </row>
    <row r="181" spans="5:20" ht="31.2" customHeight="1">
      <c r="E181" s="9"/>
      <c r="F181" s="16"/>
      <c r="G181" s="16"/>
      <c r="H181" s="16"/>
      <c r="I181" s="9"/>
      <c r="J181" s="9"/>
      <c r="K181" s="9"/>
      <c r="L181" s="9"/>
      <c r="M181" s="9"/>
      <c r="N181" s="9"/>
      <c r="O181" s="46"/>
      <c r="P181" s="42"/>
      <c r="Q181" s="42"/>
      <c r="R181" s="50"/>
      <c r="S181" s="42"/>
      <c r="T181" s="42"/>
    </row>
    <row r="182" spans="5:20" ht="31.2" customHeight="1">
      <c r="E182" s="9"/>
      <c r="F182" s="16"/>
      <c r="G182" s="16"/>
      <c r="H182" s="16"/>
      <c r="I182" s="9"/>
      <c r="J182" s="9"/>
      <c r="K182" s="9"/>
      <c r="L182" s="9"/>
      <c r="M182" s="9"/>
      <c r="N182" s="9"/>
      <c r="O182" s="46"/>
      <c r="P182" s="42"/>
      <c r="Q182" s="42"/>
      <c r="R182" s="50"/>
      <c r="S182" s="42"/>
      <c r="T182" s="42"/>
    </row>
    <row r="183" spans="5:20" ht="31.2" customHeight="1">
      <c r="E183" s="9"/>
      <c r="F183" s="16"/>
      <c r="G183" s="16"/>
      <c r="H183" s="16"/>
      <c r="I183" s="9"/>
      <c r="J183" s="9"/>
      <c r="K183" s="9"/>
      <c r="L183" s="9"/>
      <c r="M183" s="9"/>
      <c r="N183" s="9"/>
      <c r="O183" s="46"/>
      <c r="P183" s="42"/>
      <c r="Q183" s="42"/>
      <c r="R183" s="50"/>
      <c r="S183" s="42"/>
      <c r="T183" s="42"/>
    </row>
    <row r="184" spans="5:20" ht="31.2" customHeight="1">
      <c r="E184" s="9"/>
      <c r="F184" s="16"/>
      <c r="G184" s="16"/>
      <c r="H184" s="16"/>
      <c r="I184" s="9"/>
      <c r="J184" s="9"/>
      <c r="K184" s="9"/>
      <c r="L184" s="9"/>
      <c r="M184" s="9"/>
      <c r="N184" s="9"/>
      <c r="O184" s="46"/>
      <c r="P184" s="42"/>
      <c r="Q184" s="42"/>
      <c r="R184" s="50"/>
      <c r="S184" s="42"/>
      <c r="T184" s="42"/>
    </row>
    <row r="185" spans="5:20" ht="31.2" customHeight="1">
      <c r="E185" s="9"/>
      <c r="F185" s="16"/>
      <c r="G185" s="16"/>
      <c r="H185" s="16"/>
      <c r="I185" s="9"/>
      <c r="J185" s="9"/>
      <c r="K185" s="9"/>
      <c r="L185" s="9"/>
      <c r="M185" s="9"/>
      <c r="N185" s="9"/>
      <c r="O185" s="46"/>
      <c r="P185" s="42"/>
      <c r="Q185" s="42"/>
      <c r="R185" s="50"/>
      <c r="S185" s="42"/>
      <c r="T185" s="42"/>
    </row>
    <row r="186" spans="5:20" ht="31.2" customHeight="1">
      <c r="E186" s="9"/>
      <c r="F186" s="16"/>
      <c r="G186" s="16"/>
      <c r="H186" s="16"/>
      <c r="I186" s="9"/>
      <c r="J186" s="9"/>
      <c r="K186" s="9"/>
      <c r="L186" s="9"/>
      <c r="M186" s="9"/>
      <c r="N186" s="9"/>
      <c r="O186" s="46"/>
      <c r="P186" s="42"/>
      <c r="Q186" s="42"/>
      <c r="R186" s="50"/>
      <c r="S186" s="42"/>
      <c r="T186" s="42"/>
    </row>
    <row r="187" spans="5:20" ht="31.2" customHeight="1">
      <c r="E187" s="9"/>
      <c r="F187" s="16"/>
      <c r="G187" s="16"/>
      <c r="H187" s="16"/>
      <c r="I187" s="9"/>
      <c r="J187" s="9"/>
      <c r="K187" s="9"/>
      <c r="L187" s="9"/>
      <c r="M187" s="9"/>
      <c r="N187" s="9"/>
      <c r="O187" s="46"/>
      <c r="P187" s="42"/>
      <c r="Q187" s="42"/>
      <c r="R187" s="50"/>
      <c r="S187" s="42"/>
      <c r="T187" s="42"/>
    </row>
    <row r="188" spans="5:20" ht="31.2" customHeight="1">
      <c r="E188" s="9"/>
      <c r="F188" s="16"/>
      <c r="G188" s="16"/>
      <c r="H188" s="16"/>
      <c r="I188" s="9"/>
      <c r="J188" s="9"/>
      <c r="K188" s="9"/>
      <c r="L188" s="9"/>
      <c r="M188" s="9"/>
      <c r="N188" s="9"/>
      <c r="O188" s="46"/>
      <c r="P188" s="42"/>
      <c r="Q188" s="42"/>
      <c r="R188" s="50"/>
      <c r="S188" s="42"/>
      <c r="T188" s="42"/>
    </row>
    <row r="189" spans="5:20" ht="31.2" customHeight="1">
      <c r="E189" s="9"/>
      <c r="F189" s="16"/>
      <c r="G189" s="16"/>
      <c r="H189" s="16"/>
      <c r="I189" s="9"/>
      <c r="J189" s="9"/>
      <c r="K189" s="9"/>
      <c r="L189" s="9"/>
      <c r="M189" s="9"/>
      <c r="N189" s="9"/>
      <c r="O189" s="46"/>
      <c r="P189" s="42"/>
      <c r="Q189" s="42"/>
      <c r="R189" s="50"/>
      <c r="S189" s="42"/>
      <c r="T189" s="42"/>
    </row>
    <row r="190" spans="5:20" ht="31.2" customHeight="1">
      <c r="E190" s="9"/>
      <c r="F190" s="16"/>
      <c r="G190" s="16"/>
      <c r="H190" s="16"/>
      <c r="I190" s="9"/>
      <c r="J190" s="9"/>
      <c r="K190" s="9"/>
      <c r="L190" s="9"/>
      <c r="M190" s="9"/>
      <c r="N190" s="9"/>
      <c r="O190" s="46"/>
      <c r="P190" s="42"/>
      <c r="Q190" s="42"/>
      <c r="R190" s="50"/>
      <c r="S190" s="42"/>
      <c r="T190" s="42"/>
    </row>
    <row r="191" spans="5:20" ht="31.2" customHeight="1">
      <c r="E191" s="9"/>
      <c r="F191" s="16"/>
      <c r="G191" s="16"/>
      <c r="H191" s="16"/>
      <c r="I191" s="9"/>
      <c r="J191" s="9"/>
      <c r="K191" s="9"/>
      <c r="L191" s="9"/>
      <c r="M191" s="9"/>
      <c r="N191" s="9"/>
      <c r="O191" s="46"/>
      <c r="P191" s="42"/>
      <c r="Q191" s="42"/>
      <c r="R191" s="50"/>
      <c r="S191" s="42"/>
      <c r="T191" s="42"/>
    </row>
    <row r="192" spans="5:20" ht="31.2" customHeight="1">
      <c r="E192" s="9"/>
      <c r="F192" s="16"/>
      <c r="G192" s="16"/>
      <c r="H192" s="16"/>
      <c r="I192" s="9"/>
      <c r="J192" s="9"/>
      <c r="K192" s="9"/>
      <c r="L192" s="9"/>
      <c r="M192" s="9"/>
      <c r="N192" s="9"/>
      <c r="O192" s="46"/>
      <c r="P192" s="42"/>
      <c r="Q192" s="42"/>
      <c r="R192" s="50"/>
      <c r="S192" s="42"/>
      <c r="T192" s="42"/>
    </row>
    <row r="193" spans="5:20" ht="31.2" customHeight="1">
      <c r="E193" s="9"/>
      <c r="F193" s="16"/>
      <c r="G193" s="16"/>
      <c r="H193" s="16"/>
      <c r="I193" s="9"/>
      <c r="J193" s="9"/>
      <c r="K193" s="9"/>
      <c r="L193" s="9"/>
      <c r="M193" s="9"/>
      <c r="N193" s="9"/>
      <c r="O193" s="46"/>
      <c r="P193" s="42"/>
      <c r="Q193" s="42"/>
      <c r="R193" s="50"/>
      <c r="S193" s="42"/>
      <c r="T193" s="42"/>
    </row>
    <row r="194" spans="5:20" ht="31.2" customHeight="1">
      <c r="E194" s="9"/>
      <c r="F194" s="16"/>
      <c r="G194" s="16"/>
      <c r="H194" s="16"/>
      <c r="I194" s="9"/>
      <c r="J194" s="9"/>
      <c r="K194" s="9"/>
      <c r="L194" s="9"/>
      <c r="M194" s="9"/>
      <c r="N194" s="9"/>
      <c r="O194" s="46"/>
      <c r="P194" s="42"/>
      <c r="Q194" s="42"/>
      <c r="R194" s="50"/>
      <c r="S194" s="42"/>
      <c r="T194" s="42"/>
    </row>
    <row r="195" spans="5:20" ht="31.2" customHeight="1">
      <c r="E195" s="9"/>
      <c r="F195" s="16"/>
      <c r="G195" s="16"/>
      <c r="H195" s="16"/>
      <c r="I195" s="9"/>
      <c r="J195" s="9"/>
      <c r="K195" s="9"/>
      <c r="L195" s="9"/>
      <c r="M195" s="9"/>
      <c r="N195" s="9"/>
      <c r="O195" s="46"/>
      <c r="P195" s="42"/>
      <c r="Q195" s="42"/>
      <c r="R195" s="50"/>
      <c r="S195" s="42"/>
      <c r="T195" s="42"/>
    </row>
    <row r="196" spans="5:20" ht="31.2" customHeight="1">
      <c r="E196" s="9"/>
      <c r="F196" s="16"/>
      <c r="G196" s="16"/>
      <c r="H196" s="16"/>
      <c r="I196" s="9"/>
      <c r="J196" s="9"/>
      <c r="K196" s="9"/>
      <c r="L196" s="9"/>
      <c r="M196" s="9"/>
      <c r="N196" s="9"/>
      <c r="O196" s="46"/>
      <c r="P196" s="42"/>
      <c r="Q196" s="42"/>
      <c r="R196" s="50"/>
      <c r="S196" s="42"/>
      <c r="T196" s="42"/>
    </row>
    <row r="197" spans="5:20" ht="31.2" customHeight="1">
      <c r="E197" s="9"/>
      <c r="F197" s="16"/>
      <c r="G197" s="16"/>
      <c r="H197" s="16"/>
      <c r="I197" s="9"/>
      <c r="J197" s="9"/>
      <c r="K197" s="9"/>
      <c r="L197" s="9"/>
      <c r="M197" s="9"/>
      <c r="N197" s="9"/>
      <c r="O197" s="46"/>
      <c r="P197" s="42"/>
      <c r="Q197" s="42"/>
      <c r="R197" s="50"/>
      <c r="S197" s="42"/>
      <c r="T197" s="42"/>
    </row>
    <row r="198" spans="5:20" ht="31.2" customHeight="1">
      <c r="E198" s="9"/>
      <c r="F198" s="16"/>
      <c r="G198" s="16"/>
      <c r="H198" s="16"/>
      <c r="I198" s="9"/>
      <c r="J198" s="9"/>
      <c r="K198" s="9"/>
      <c r="L198" s="9"/>
      <c r="M198" s="9"/>
      <c r="N198" s="9"/>
      <c r="O198" s="46"/>
      <c r="P198" s="42"/>
      <c r="Q198" s="42"/>
      <c r="R198" s="50"/>
      <c r="S198" s="42"/>
      <c r="T198" s="42"/>
    </row>
    <row r="199" spans="5:20" ht="31.2" customHeight="1">
      <c r="E199" s="9"/>
      <c r="F199" s="16"/>
      <c r="G199" s="16"/>
      <c r="H199" s="16"/>
      <c r="I199" s="9"/>
      <c r="J199" s="9"/>
      <c r="K199" s="9"/>
      <c r="L199" s="9"/>
      <c r="M199" s="9"/>
      <c r="N199" s="9"/>
      <c r="O199" s="46"/>
      <c r="P199" s="42"/>
      <c r="Q199" s="42"/>
      <c r="R199" s="50"/>
      <c r="S199" s="42"/>
      <c r="T199" s="42"/>
    </row>
    <row r="200" spans="5:20" ht="31.2" customHeight="1">
      <c r="E200" s="9"/>
      <c r="F200" s="16"/>
      <c r="G200" s="16"/>
      <c r="H200" s="16"/>
      <c r="I200" s="9"/>
      <c r="J200" s="9"/>
      <c r="K200" s="9"/>
      <c r="L200" s="9"/>
      <c r="M200" s="9"/>
      <c r="N200" s="9"/>
      <c r="O200" s="46"/>
      <c r="P200" s="42"/>
      <c r="Q200" s="42"/>
      <c r="R200" s="50"/>
      <c r="S200" s="42"/>
      <c r="T200" s="42"/>
    </row>
    <row r="201" spans="5:20" ht="31.2" customHeight="1">
      <c r="E201" s="9"/>
      <c r="F201" s="16"/>
      <c r="G201" s="16"/>
      <c r="H201" s="16"/>
      <c r="I201" s="9"/>
      <c r="J201" s="9"/>
      <c r="K201" s="9"/>
      <c r="L201" s="9"/>
      <c r="M201" s="9"/>
      <c r="N201" s="9"/>
      <c r="O201" s="46"/>
      <c r="P201" s="42"/>
      <c r="Q201" s="42"/>
      <c r="R201" s="50"/>
      <c r="S201" s="42"/>
      <c r="T201" s="42"/>
    </row>
    <row r="202" spans="5:20" ht="31.2" customHeight="1">
      <c r="E202" s="9"/>
      <c r="F202" s="16"/>
      <c r="G202" s="16"/>
      <c r="H202" s="16"/>
      <c r="I202" s="9"/>
      <c r="J202" s="9"/>
      <c r="K202" s="9"/>
      <c r="L202" s="9"/>
      <c r="M202" s="9"/>
      <c r="N202" s="9"/>
      <c r="O202" s="46"/>
      <c r="P202" s="42"/>
      <c r="Q202" s="42"/>
      <c r="R202" s="50"/>
      <c r="S202" s="42"/>
      <c r="T202" s="42"/>
    </row>
    <row r="203" spans="5:20" ht="31.2" customHeight="1">
      <c r="E203" s="9"/>
      <c r="F203" s="16"/>
      <c r="G203" s="16"/>
      <c r="H203" s="16"/>
      <c r="I203" s="9"/>
      <c r="J203" s="9"/>
      <c r="K203" s="9"/>
      <c r="L203" s="9"/>
      <c r="M203" s="9"/>
      <c r="N203" s="9"/>
      <c r="O203" s="46"/>
      <c r="P203" s="42"/>
      <c r="Q203" s="42"/>
      <c r="R203" s="50"/>
      <c r="S203" s="42"/>
      <c r="T203" s="42"/>
    </row>
    <row r="204" spans="5:20" ht="31.2" customHeight="1">
      <c r="E204" s="9"/>
      <c r="F204" s="16"/>
      <c r="G204" s="16"/>
      <c r="H204" s="16"/>
      <c r="I204" s="9"/>
      <c r="J204" s="9"/>
      <c r="K204" s="9"/>
      <c r="L204" s="9"/>
      <c r="M204" s="9"/>
      <c r="N204" s="9"/>
      <c r="O204" s="46"/>
      <c r="P204" s="42"/>
      <c r="Q204" s="42"/>
      <c r="R204" s="50"/>
      <c r="S204" s="42"/>
      <c r="T204" s="42"/>
    </row>
    <row r="205" spans="5:20" ht="31.2" customHeight="1">
      <c r="E205" s="9"/>
      <c r="F205" s="16"/>
      <c r="G205" s="16"/>
      <c r="H205" s="16"/>
      <c r="I205" s="9"/>
      <c r="J205" s="9"/>
      <c r="K205" s="9"/>
      <c r="L205" s="9"/>
      <c r="M205" s="9"/>
      <c r="N205" s="9"/>
      <c r="O205" s="46"/>
      <c r="P205" s="42"/>
      <c r="Q205" s="42"/>
      <c r="R205" s="50"/>
      <c r="S205" s="42"/>
      <c r="T205" s="42"/>
    </row>
    <row r="206" spans="5:20" ht="31.2" customHeight="1">
      <c r="E206" s="9"/>
      <c r="F206" s="16"/>
      <c r="G206" s="16"/>
      <c r="H206" s="16"/>
      <c r="I206" s="9"/>
      <c r="J206" s="9"/>
      <c r="K206" s="9"/>
      <c r="L206" s="9"/>
      <c r="M206" s="9"/>
      <c r="N206" s="9"/>
      <c r="O206" s="46"/>
      <c r="P206" s="42"/>
      <c r="Q206" s="42"/>
      <c r="R206" s="50"/>
      <c r="S206" s="42"/>
      <c r="T206" s="42"/>
    </row>
    <row r="207" spans="5:20">
      <c r="E207" s="9"/>
      <c r="F207" s="16"/>
      <c r="G207" s="16"/>
      <c r="H207" s="16"/>
      <c r="I207" s="9"/>
      <c r="J207" s="9"/>
      <c r="K207" s="9"/>
      <c r="L207" s="9"/>
      <c r="M207" s="9"/>
      <c r="N207" s="9"/>
      <c r="O207" s="46"/>
      <c r="P207" s="42"/>
      <c r="Q207" s="42"/>
      <c r="R207" s="50"/>
      <c r="S207" s="42"/>
      <c r="T207" s="42"/>
    </row>
    <row r="208" spans="5:20">
      <c r="E208" s="9"/>
      <c r="F208" s="16"/>
      <c r="G208" s="16"/>
      <c r="H208" s="16"/>
      <c r="I208" s="9"/>
      <c r="J208" s="9"/>
      <c r="K208" s="9"/>
      <c r="L208" s="9"/>
      <c r="M208" s="9"/>
      <c r="N208" s="9"/>
      <c r="O208" s="46"/>
      <c r="P208" s="42"/>
      <c r="Q208" s="42"/>
      <c r="R208" s="50"/>
      <c r="S208" s="42"/>
      <c r="T208" s="42"/>
    </row>
    <row r="209" spans="5:20">
      <c r="E209" s="9"/>
      <c r="F209" s="16"/>
      <c r="G209" s="16"/>
      <c r="H209" s="16"/>
      <c r="I209" s="9"/>
      <c r="J209" s="9"/>
      <c r="K209" s="9"/>
      <c r="L209" s="9"/>
      <c r="M209" s="9"/>
      <c r="N209" s="9"/>
      <c r="O209" s="46"/>
      <c r="P209" s="42"/>
      <c r="Q209" s="42"/>
      <c r="R209" s="50"/>
      <c r="S209" s="42"/>
      <c r="T209" s="42"/>
    </row>
    <row r="210" spans="5:20">
      <c r="E210" s="9"/>
      <c r="F210" s="16"/>
      <c r="G210" s="16"/>
      <c r="H210" s="16"/>
      <c r="I210" s="9"/>
      <c r="J210" s="9"/>
      <c r="K210" s="9"/>
      <c r="L210" s="9"/>
      <c r="M210" s="9"/>
      <c r="N210" s="9"/>
      <c r="O210" s="46"/>
      <c r="P210" s="42"/>
      <c r="Q210" s="42"/>
      <c r="R210" s="50"/>
      <c r="S210" s="42"/>
      <c r="T210" s="42"/>
    </row>
    <row r="211" spans="5:20">
      <c r="E211" s="9"/>
      <c r="F211" s="16"/>
      <c r="G211" s="16"/>
      <c r="H211" s="16"/>
      <c r="I211" s="9"/>
      <c r="J211" s="9"/>
      <c r="K211" s="9"/>
      <c r="L211" s="9"/>
      <c r="M211" s="9"/>
      <c r="N211" s="9"/>
      <c r="O211" s="46"/>
      <c r="P211" s="42"/>
      <c r="Q211" s="42"/>
      <c r="R211" s="50"/>
      <c r="S211" s="42"/>
      <c r="T211" s="42"/>
    </row>
    <row r="212" spans="5:20">
      <c r="E212" s="9"/>
      <c r="F212" s="16"/>
      <c r="G212" s="16"/>
      <c r="H212" s="16"/>
      <c r="I212" s="9"/>
      <c r="J212" s="9"/>
      <c r="K212" s="9"/>
      <c r="L212" s="9"/>
      <c r="M212" s="9"/>
      <c r="N212" s="9"/>
      <c r="O212" s="46"/>
      <c r="P212" s="42"/>
      <c r="Q212" s="42"/>
      <c r="R212" s="50"/>
      <c r="S212" s="42"/>
      <c r="T212" s="42"/>
    </row>
    <row r="213" spans="5:20">
      <c r="E213" s="9"/>
      <c r="F213" s="16"/>
      <c r="G213" s="16"/>
      <c r="H213" s="16"/>
      <c r="I213" s="9"/>
      <c r="J213" s="9"/>
      <c r="K213" s="9"/>
      <c r="L213" s="9"/>
      <c r="M213" s="9"/>
      <c r="N213" s="9"/>
      <c r="O213" s="46"/>
      <c r="P213" s="42"/>
      <c r="Q213" s="42"/>
      <c r="R213" s="50"/>
      <c r="S213" s="42"/>
      <c r="T213" s="42"/>
    </row>
    <row r="214" spans="5:20">
      <c r="E214" s="9"/>
      <c r="F214" s="16"/>
      <c r="G214" s="16"/>
      <c r="H214" s="16"/>
      <c r="I214" s="9"/>
      <c r="J214" s="9"/>
      <c r="K214" s="9"/>
      <c r="L214" s="9"/>
      <c r="M214" s="9"/>
      <c r="N214" s="9"/>
      <c r="O214" s="46"/>
      <c r="P214" s="42"/>
      <c r="Q214" s="42"/>
      <c r="R214" s="50"/>
      <c r="S214" s="42"/>
      <c r="T214" s="42"/>
    </row>
    <row r="215" spans="5:20">
      <c r="E215" s="9"/>
      <c r="F215" s="16"/>
      <c r="G215" s="16"/>
      <c r="H215" s="16"/>
      <c r="I215" s="9"/>
      <c r="J215" s="9"/>
      <c r="K215" s="9"/>
      <c r="L215" s="9"/>
      <c r="M215" s="9"/>
      <c r="N215" s="9"/>
      <c r="O215" s="46"/>
      <c r="P215" s="42"/>
      <c r="Q215" s="42"/>
      <c r="R215" s="50"/>
      <c r="S215" s="42"/>
      <c r="T215" s="42"/>
    </row>
    <row r="216" spans="5:20">
      <c r="E216" s="9"/>
      <c r="F216" s="16"/>
      <c r="G216" s="16"/>
      <c r="H216" s="16"/>
      <c r="I216" s="9"/>
      <c r="J216" s="9"/>
      <c r="K216" s="9"/>
      <c r="L216" s="9"/>
      <c r="M216" s="9"/>
      <c r="N216" s="9"/>
      <c r="O216" s="46"/>
      <c r="P216" s="42"/>
      <c r="Q216" s="42"/>
      <c r="R216" s="50"/>
      <c r="S216" s="42"/>
      <c r="T216" s="42"/>
    </row>
    <row r="217" spans="5:20">
      <c r="E217" s="9"/>
      <c r="F217" s="16"/>
      <c r="G217" s="16"/>
      <c r="H217" s="16"/>
      <c r="I217" s="9"/>
      <c r="J217" s="9"/>
      <c r="K217" s="9"/>
      <c r="L217" s="9"/>
      <c r="M217" s="9"/>
      <c r="N217" s="9"/>
      <c r="O217" s="46"/>
      <c r="P217" s="42"/>
      <c r="Q217" s="42"/>
      <c r="R217" s="50"/>
      <c r="S217" s="42"/>
      <c r="T217" s="42"/>
    </row>
    <row r="218" spans="5:20">
      <c r="E218" s="9"/>
      <c r="F218" s="16"/>
      <c r="G218" s="16"/>
      <c r="H218" s="16"/>
      <c r="I218" s="9"/>
      <c r="J218" s="9"/>
      <c r="K218" s="9"/>
      <c r="L218" s="9"/>
      <c r="M218" s="9"/>
      <c r="N218" s="9"/>
      <c r="O218" s="46"/>
      <c r="P218" s="42"/>
      <c r="Q218" s="42"/>
      <c r="R218" s="50"/>
      <c r="S218" s="42"/>
      <c r="T218" s="42"/>
    </row>
    <row r="219" spans="5:20">
      <c r="E219" s="9"/>
      <c r="F219" s="16"/>
      <c r="G219" s="16"/>
      <c r="H219" s="16"/>
      <c r="I219" s="9"/>
      <c r="J219" s="9"/>
      <c r="K219" s="9"/>
      <c r="L219" s="9"/>
      <c r="M219" s="9"/>
      <c r="N219" s="9"/>
      <c r="O219" s="46"/>
      <c r="P219" s="42"/>
      <c r="Q219" s="42"/>
      <c r="R219" s="50"/>
      <c r="S219" s="42"/>
      <c r="T219" s="42"/>
    </row>
    <row r="220" spans="5:20">
      <c r="E220" s="9"/>
      <c r="F220" s="16"/>
      <c r="G220" s="16"/>
      <c r="H220" s="16"/>
      <c r="I220" s="9"/>
      <c r="J220" s="9"/>
      <c r="K220" s="9"/>
      <c r="L220" s="9"/>
      <c r="M220" s="9"/>
      <c r="N220" s="9"/>
      <c r="O220" s="46"/>
      <c r="P220" s="42"/>
      <c r="Q220" s="42"/>
      <c r="R220" s="50"/>
      <c r="S220" s="42"/>
      <c r="T220" s="42"/>
    </row>
    <row r="221" spans="5:20">
      <c r="E221" s="9"/>
      <c r="F221" s="16"/>
      <c r="G221" s="16"/>
      <c r="H221" s="16"/>
      <c r="I221" s="9"/>
      <c r="J221" s="9"/>
      <c r="K221" s="9"/>
      <c r="L221" s="9"/>
      <c r="M221" s="9"/>
      <c r="N221" s="9"/>
      <c r="O221" s="46"/>
      <c r="P221" s="42"/>
      <c r="Q221" s="42"/>
      <c r="R221" s="50"/>
      <c r="S221" s="42"/>
      <c r="T221" s="42"/>
    </row>
    <row r="222" spans="5:20">
      <c r="E222" s="9"/>
      <c r="F222" s="16"/>
      <c r="G222" s="16"/>
      <c r="H222" s="16"/>
      <c r="I222" s="9"/>
      <c r="J222" s="9"/>
      <c r="K222" s="9"/>
      <c r="L222" s="9"/>
      <c r="M222" s="9"/>
      <c r="N222" s="9"/>
      <c r="O222" s="46"/>
      <c r="P222" s="42"/>
      <c r="Q222" s="42"/>
      <c r="R222" s="50"/>
      <c r="S222" s="42"/>
      <c r="T222" s="42"/>
    </row>
    <row r="223" spans="5:20">
      <c r="E223" s="9"/>
      <c r="F223" s="16"/>
      <c r="G223" s="16"/>
      <c r="H223" s="16"/>
      <c r="I223" s="9"/>
      <c r="J223" s="9"/>
      <c r="K223" s="9"/>
      <c r="L223" s="9"/>
      <c r="M223" s="9"/>
      <c r="N223" s="9"/>
      <c r="O223" s="46"/>
      <c r="P223" s="42"/>
      <c r="Q223" s="42"/>
      <c r="R223" s="50"/>
      <c r="S223" s="42"/>
      <c r="T223" s="42"/>
    </row>
    <row r="224" spans="5:20">
      <c r="E224" s="9"/>
      <c r="F224" s="16"/>
      <c r="G224" s="16"/>
      <c r="H224" s="16"/>
      <c r="I224" s="9"/>
      <c r="J224" s="9"/>
      <c r="K224" s="9"/>
      <c r="L224" s="9"/>
      <c r="M224" s="9"/>
      <c r="N224" s="9"/>
      <c r="O224" s="46"/>
      <c r="P224" s="42"/>
      <c r="Q224" s="42"/>
      <c r="R224" s="50"/>
      <c r="S224" s="42"/>
      <c r="T224" s="42"/>
    </row>
    <row r="225" spans="5:20">
      <c r="E225" s="9"/>
      <c r="F225" s="16"/>
      <c r="G225" s="16"/>
      <c r="H225" s="16"/>
      <c r="I225" s="9"/>
      <c r="J225" s="9"/>
      <c r="K225" s="9"/>
      <c r="L225" s="9"/>
      <c r="M225" s="9"/>
      <c r="N225" s="9"/>
      <c r="O225" s="46"/>
      <c r="P225" s="42"/>
      <c r="Q225" s="42"/>
      <c r="R225" s="50"/>
      <c r="S225" s="42"/>
      <c r="T225" s="42"/>
    </row>
    <row r="226" spans="5:20">
      <c r="E226" s="9"/>
      <c r="F226" s="16"/>
      <c r="G226" s="16"/>
      <c r="H226" s="16"/>
      <c r="I226" s="9"/>
      <c r="J226" s="9"/>
      <c r="K226" s="9"/>
      <c r="L226" s="9"/>
      <c r="M226" s="9"/>
      <c r="N226" s="9"/>
      <c r="O226" s="46"/>
      <c r="P226" s="42"/>
      <c r="Q226" s="42"/>
      <c r="R226" s="50"/>
      <c r="S226" s="42"/>
      <c r="T226" s="42"/>
    </row>
    <row r="227" spans="5:20">
      <c r="E227" s="9"/>
      <c r="F227" s="16"/>
      <c r="G227" s="16"/>
      <c r="H227" s="16"/>
      <c r="I227" s="9"/>
      <c r="J227" s="9"/>
      <c r="K227" s="9"/>
      <c r="L227" s="9"/>
      <c r="M227" s="9"/>
      <c r="N227" s="9"/>
      <c r="O227" s="46"/>
      <c r="P227" s="42"/>
      <c r="Q227" s="42"/>
      <c r="R227" s="50"/>
      <c r="S227" s="42"/>
      <c r="T227" s="42"/>
    </row>
    <row r="228" spans="5:20">
      <c r="E228" s="9"/>
      <c r="F228" s="16"/>
      <c r="G228" s="16"/>
      <c r="H228" s="16"/>
      <c r="I228" s="9"/>
      <c r="J228" s="9"/>
      <c r="K228" s="9"/>
      <c r="L228" s="9"/>
      <c r="M228" s="9"/>
      <c r="N228" s="9"/>
      <c r="O228" s="46"/>
      <c r="P228" s="42"/>
      <c r="Q228" s="42"/>
      <c r="R228" s="50"/>
      <c r="S228" s="42"/>
      <c r="T228" s="42"/>
    </row>
    <row r="229" spans="5:20">
      <c r="E229" s="9"/>
      <c r="F229" s="16"/>
      <c r="G229" s="16"/>
      <c r="H229" s="16"/>
      <c r="I229" s="9"/>
      <c r="J229" s="9"/>
      <c r="K229" s="9"/>
      <c r="L229" s="9"/>
      <c r="M229" s="9"/>
      <c r="N229" s="9"/>
      <c r="O229" s="46"/>
      <c r="P229" s="42"/>
      <c r="Q229" s="42"/>
      <c r="R229" s="50"/>
      <c r="S229" s="42"/>
      <c r="T229" s="42"/>
    </row>
    <row r="230" spans="5:20">
      <c r="E230" s="9"/>
      <c r="F230" s="16"/>
      <c r="G230" s="16"/>
      <c r="H230" s="16"/>
      <c r="I230" s="9"/>
      <c r="J230" s="9"/>
      <c r="K230" s="9"/>
      <c r="L230" s="9"/>
      <c r="M230" s="9"/>
      <c r="N230" s="9"/>
      <c r="O230" s="46"/>
      <c r="P230" s="42"/>
      <c r="Q230" s="42"/>
      <c r="R230" s="50"/>
      <c r="S230" s="42"/>
      <c r="T230" s="42"/>
    </row>
    <row r="231" spans="5:20">
      <c r="E231" s="9"/>
      <c r="F231" s="16"/>
      <c r="G231" s="16"/>
      <c r="H231" s="16"/>
      <c r="I231" s="9"/>
      <c r="J231" s="9"/>
      <c r="K231" s="9"/>
      <c r="L231" s="9"/>
      <c r="M231" s="9"/>
      <c r="N231" s="9"/>
      <c r="O231" s="46"/>
      <c r="P231" s="42"/>
      <c r="Q231" s="42"/>
      <c r="R231" s="50"/>
      <c r="S231" s="42"/>
      <c r="T231" s="42"/>
    </row>
    <row r="232" spans="5:20">
      <c r="E232" s="9"/>
      <c r="F232" s="16"/>
      <c r="G232" s="16"/>
      <c r="H232" s="16"/>
      <c r="I232" s="9"/>
      <c r="J232" s="9"/>
      <c r="K232" s="9"/>
      <c r="L232" s="9"/>
      <c r="M232" s="9"/>
      <c r="N232" s="9"/>
      <c r="O232" s="46"/>
      <c r="P232" s="42"/>
      <c r="Q232" s="42"/>
      <c r="R232" s="50"/>
      <c r="S232" s="42"/>
      <c r="T232" s="42"/>
    </row>
    <row r="233" spans="5:20">
      <c r="E233" s="9"/>
      <c r="F233" s="16"/>
      <c r="G233" s="16"/>
      <c r="H233" s="16"/>
      <c r="I233" s="9"/>
      <c r="J233" s="9"/>
      <c r="K233" s="9"/>
      <c r="L233" s="9"/>
      <c r="M233" s="9"/>
      <c r="N233" s="9"/>
      <c r="O233" s="46"/>
      <c r="P233" s="42"/>
      <c r="Q233" s="42"/>
      <c r="R233" s="50"/>
      <c r="S233" s="42"/>
      <c r="T233" s="42"/>
    </row>
    <row r="234" spans="5:20">
      <c r="E234" s="9"/>
      <c r="F234" s="16"/>
      <c r="G234" s="16"/>
      <c r="H234" s="16"/>
      <c r="I234" s="9"/>
      <c r="J234" s="9"/>
      <c r="K234" s="9"/>
      <c r="L234" s="9"/>
      <c r="M234" s="9"/>
      <c r="N234" s="9"/>
      <c r="O234" s="46"/>
      <c r="P234" s="42"/>
      <c r="Q234" s="42"/>
      <c r="R234" s="50"/>
      <c r="S234" s="42"/>
      <c r="T234" s="42"/>
    </row>
    <row r="235" spans="5:20">
      <c r="E235" s="9"/>
      <c r="F235" s="16"/>
      <c r="G235" s="16"/>
      <c r="H235" s="16"/>
      <c r="I235" s="9"/>
      <c r="J235" s="9"/>
      <c r="K235" s="9"/>
      <c r="L235" s="9"/>
      <c r="M235" s="9"/>
      <c r="N235" s="9"/>
      <c r="O235" s="46"/>
      <c r="P235" s="42"/>
      <c r="Q235" s="42"/>
      <c r="R235" s="50"/>
      <c r="S235" s="42"/>
      <c r="T235" s="42"/>
    </row>
    <row r="236" spans="5:20">
      <c r="E236" s="9"/>
      <c r="F236" s="16"/>
      <c r="G236" s="16"/>
      <c r="H236" s="16"/>
      <c r="I236" s="9"/>
      <c r="J236" s="9"/>
      <c r="K236" s="9"/>
      <c r="L236" s="9"/>
      <c r="M236" s="9"/>
      <c r="N236" s="9"/>
      <c r="O236" s="46"/>
      <c r="P236" s="42"/>
      <c r="Q236" s="42"/>
      <c r="R236" s="50"/>
      <c r="S236" s="42"/>
      <c r="T236" s="42"/>
    </row>
    <row r="237" spans="5:20">
      <c r="E237" s="9"/>
      <c r="F237" s="16"/>
      <c r="G237" s="16"/>
      <c r="H237" s="16"/>
      <c r="I237" s="9"/>
      <c r="J237" s="9"/>
      <c r="K237" s="9"/>
      <c r="L237" s="9"/>
      <c r="M237" s="9"/>
      <c r="N237" s="9"/>
      <c r="O237" s="46"/>
      <c r="P237" s="42"/>
      <c r="Q237" s="42"/>
      <c r="R237" s="50"/>
      <c r="S237" s="42"/>
      <c r="T237" s="42"/>
    </row>
    <row r="238" spans="5:20">
      <c r="E238" s="9"/>
      <c r="F238" s="16"/>
      <c r="G238" s="16"/>
      <c r="H238" s="16"/>
      <c r="I238" s="9"/>
      <c r="J238" s="9"/>
      <c r="K238" s="9"/>
      <c r="L238" s="9"/>
      <c r="M238" s="9"/>
      <c r="N238" s="9"/>
      <c r="O238" s="46"/>
      <c r="P238" s="42"/>
      <c r="Q238" s="42"/>
      <c r="R238" s="50"/>
      <c r="S238" s="42"/>
      <c r="T238" s="42"/>
    </row>
    <row r="239" spans="5:20">
      <c r="E239" s="9"/>
      <c r="F239" s="16"/>
      <c r="G239" s="16"/>
      <c r="H239" s="16"/>
      <c r="I239" s="9"/>
      <c r="J239" s="9"/>
      <c r="K239" s="9"/>
      <c r="L239" s="9"/>
      <c r="M239" s="9"/>
      <c r="N239" s="9"/>
      <c r="O239" s="46"/>
      <c r="P239" s="42"/>
      <c r="Q239" s="42"/>
      <c r="R239" s="50"/>
      <c r="S239" s="42"/>
      <c r="T239" s="42"/>
    </row>
    <row r="240" spans="5:20">
      <c r="E240" s="9"/>
      <c r="F240" s="16"/>
      <c r="G240" s="16"/>
      <c r="H240" s="16"/>
      <c r="I240" s="9"/>
      <c r="J240" s="9"/>
      <c r="K240" s="9"/>
      <c r="L240" s="9"/>
      <c r="M240" s="9"/>
      <c r="N240" s="9"/>
      <c r="O240" s="46"/>
      <c r="P240" s="42"/>
      <c r="Q240" s="42"/>
      <c r="R240" s="50"/>
      <c r="S240" s="42"/>
      <c r="T240" s="42"/>
    </row>
    <row r="241" spans="5:20">
      <c r="E241" s="9"/>
      <c r="F241" s="16"/>
      <c r="G241" s="16"/>
      <c r="H241" s="16"/>
      <c r="I241" s="9"/>
      <c r="J241" s="9"/>
      <c r="K241" s="9"/>
      <c r="L241" s="9"/>
      <c r="M241" s="9"/>
      <c r="N241" s="9"/>
      <c r="O241" s="46"/>
      <c r="P241" s="42"/>
      <c r="Q241" s="42"/>
      <c r="R241" s="50"/>
      <c r="S241" s="42"/>
      <c r="T241" s="42"/>
    </row>
    <row r="242" spans="5:20">
      <c r="E242" s="9"/>
      <c r="F242" s="16"/>
      <c r="G242" s="16"/>
      <c r="H242" s="16"/>
      <c r="I242" s="9"/>
      <c r="J242" s="9"/>
      <c r="K242" s="9"/>
      <c r="L242" s="9"/>
      <c r="M242" s="9"/>
      <c r="N242" s="9"/>
      <c r="O242" s="46"/>
      <c r="P242" s="42"/>
      <c r="Q242" s="42"/>
      <c r="R242" s="50"/>
      <c r="S242" s="42"/>
      <c r="T242" s="42"/>
    </row>
    <row r="243" spans="5:20">
      <c r="E243" s="9"/>
      <c r="F243" s="16"/>
      <c r="G243" s="16"/>
      <c r="H243" s="16"/>
      <c r="I243" s="9"/>
      <c r="J243" s="9"/>
      <c r="K243" s="9"/>
      <c r="L243" s="9"/>
      <c r="M243" s="9"/>
      <c r="N243" s="9"/>
      <c r="O243" s="46"/>
      <c r="P243" s="42"/>
      <c r="Q243" s="42"/>
      <c r="R243" s="50"/>
      <c r="S243" s="42"/>
      <c r="T243" s="42"/>
    </row>
    <row r="244" spans="5:20">
      <c r="E244" s="9"/>
      <c r="F244" s="16"/>
      <c r="G244" s="16"/>
      <c r="H244" s="16"/>
      <c r="I244" s="9"/>
      <c r="J244" s="9"/>
      <c r="K244" s="9"/>
      <c r="L244" s="9"/>
      <c r="M244" s="9"/>
      <c r="N244" s="9"/>
      <c r="O244" s="46"/>
      <c r="P244" s="42"/>
      <c r="Q244" s="42"/>
      <c r="R244" s="50"/>
      <c r="S244" s="42"/>
      <c r="T244" s="42"/>
    </row>
    <row r="245" spans="5:20">
      <c r="E245" s="9"/>
      <c r="F245" s="16"/>
      <c r="G245" s="16"/>
      <c r="H245" s="16"/>
      <c r="I245" s="9"/>
      <c r="J245" s="9"/>
      <c r="K245" s="9"/>
      <c r="L245" s="9"/>
      <c r="M245" s="9"/>
      <c r="N245" s="9"/>
      <c r="O245" s="46"/>
      <c r="P245" s="42"/>
      <c r="Q245" s="42"/>
      <c r="R245" s="50"/>
      <c r="S245" s="42"/>
      <c r="T245" s="42"/>
    </row>
    <row r="246" spans="5:20">
      <c r="E246" s="9"/>
      <c r="F246" s="16"/>
      <c r="G246" s="16"/>
      <c r="H246" s="16"/>
      <c r="I246" s="9"/>
      <c r="J246" s="9"/>
      <c r="K246" s="9"/>
      <c r="L246" s="9"/>
      <c r="M246" s="9"/>
      <c r="N246" s="9"/>
      <c r="O246" s="46"/>
      <c r="P246" s="42"/>
      <c r="Q246" s="42"/>
      <c r="R246" s="50"/>
      <c r="S246" s="42"/>
      <c r="T246" s="42"/>
    </row>
    <row r="247" spans="5:20">
      <c r="E247" s="9"/>
      <c r="F247" s="16"/>
      <c r="G247" s="16"/>
      <c r="H247" s="16"/>
      <c r="I247" s="9"/>
      <c r="J247" s="9"/>
      <c r="K247" s="9"/>
      <c r="L247" s="9"/>
      <c r="M247" s="9"/>
      <c r="N247" s="9"/>
      <c r="O247" s="46"/>
      <c r="P247" s="42"/>
      <c r="Q247" s="42"/>
      <c r="R247" s="50"/>
      <c r="S247" s="42"/>
      <c r="T247" s="42"/>
    </row>
    <row r="248" spans="5:20">
      <c r="E248" s="9"/>
      <c r="F248" s="16"/>
      <c r="G248" s="16"/>
      <c r="H248" s="16"/>
      <c r="I248" s="9"/>
      <c r="J248" s="9"/>
      <c r="K248" s="9"/>
      <c r="L248" s="9"/>
      <c r="M248" s="9"/>
      <c r="N248" s="9"/>
      <c r="O248" s="46"/>
      <c r="P248" s="42"/>
      <c r="Q248" s="42"/>
      <c r="R248" s="50"/>
      <c r="S248" s="42"/>
      <c r="T248" s="42"/>
    </row>
    <row r="249" spans="5:20">
      <c r="E249" s="9"/>
      <c r="F249" s="16"/>
      <c r="G249" s="16"/>
      <c r="H249" s="16"/>
      <c r="I249" s="9"/>
      <c r="J249" s="9"/>
      <c r="K249" s="9"/>
      <c r="L249" s="9"/>
      <c r="M249" s="9"/>
      <c r="N249" s="9"/>
      <c r="O249" s="46"/>
      <c r="P249" s="42"/>
      <c r="Q249" s="42"/>
      <c r="R249" s="50"/>
      <c r="S249" s="42"/>
      <c r="T249" s="42"/>
    </row>
    <row r="250" spans="5:20">
      <c r="E250" s="9"/>
      <c r="F250" s="16"/>
      <c r="G250" s="16"/>
      <c r="H250" s="16"/>
      <c r="I250" s="9"/>
      <c r="J250" s="9"/>
      <c r="K250" s="9"/>
      <c r="L250" s="9"/>
      <c r="M250" s="9"/>
      <c r="N250" s="9"/>
      <c r="O250" s="46"/>
      <c r="P250" s="42"/>
      <c r="Q250" s="42"/>
      <c r="R250" s="50"/>
      <c r="S250" s="42"/>
      <c r="T250" s="42"/>
    </row>
    <row r="251" spans="5:20">
      <c r="E251" s="9"/>
      <c r="F251" s="16"/>
      <c r="G251" s="16"/>
      <c r="H251" s="16"/>
      <c r="I251" s="9"/>
      <c r="J251" s="9"/>
      <c r="K251" s="9"/>
      <c r="L251" s="9"/>
      <c r="M251" s="9"/>
      <c r="N251" s="9"/>
      <c r="O251" s="46"/>
      <c r="P251" s="42"/>
      <c r="Q251" s="42"/>
      <c r="R251" s="50"/>
      <c r="S251" s="42"/>
      <c r="T251" s="42"/>
    </row>
    <row r="252" spans="5:20">
      <c r="E252" s="9"/>
      <c r="F252" s="16"/>
      <c r="G252" s="16"/>
      <c r="H252" s="16"/>
      <c r="I252" s="9"/>
      <c r="J252" s="9"/>
      <c r="K252" s="9"/>
      <c r="L252" s="9"/>
      <c r="M252" s="9"/>
      <c r="N252" s="9"/>
      <c r="O252" s="46"/>
      <c r="P252" s="42"/>
      <c r="Q252" s="42"/>
      <c r="R252" s="50"/>
      <c r="S252" s="42"/>
      <c r="T252" s="42"/>
    </row>
    <row r="253" spans="5:20">
      <c r="E253" s="9"/>
      <c r="F253" s="16"/>
      <c r="G253" s="16"/>
      <c r="H253" s="16"/>
      <c r="I253" s="9"/>
      <c r="J253" s="9"/>
      <c r="K253" s="9"/>
      <c r="L253" s="9"/>
      <c r="M253" s="9"/>
      <c r="N253" s="9"/>
      <c r="O253" s="46"/>
      <c r="P253" s="42"/>
      <c r="Q253" s="42"/>
      <c r="R253" s="50"/>
      <c r="S253" s="42"/>
      <c r="T253" s="42"/>
    </row>
    <row r="254" spans="5:20">
      <c r="E254" s="9"/>
      <c r="F254" s="16"/>
      <c r="G254" s="16"/>
      <c r="H254" s="16"/>
      <c r="I254" s="9"/>
      <c r="J254" s="9"/>
      <c r="K254" s="9"/>
      <c r="L254" s="9"/>
      <c r="M254" s="9"/>
      <c r="N254" s="9"/>
      <c r="O254" s="46"/>
      <c r="P254" s="42"/>
      <c r="Q254" s="42"/>
      <c r="R254" s="50"/>
      <c r="S254" s="42"/>
      <c r="T254" s="42"/>
    </row>
    <row r="255" spans="5:20">
      <c r="E255" s="9"/>
      <c r="F255" s="16"/>
      <c r="G255" s="16"/>
      <c r="H255" s="16"/>
      <c r="I255" s="9"/>
      <c r="J255" s="9"/>
      <c r="K255" s="9"/>
      <c r="L255" s="9"/>
      <c r="M255" s="9"/>
      <c r="N255" s="9"/>
      <c r="O255" s="46"/>
      <c r="P255" s="42"/>
      <c r="Q255" s="42"/>
      <c r="R255" s="50"/>
      <c r="S255" s="42"/>
      <c r="T255" s="42"/>
    </row>
    <row r="256" spans="5:20">
      <c r="E256" s="9"/>
      <c r="F256" s="16"/>
      <c r="G256" s="16"/>
      <c r="H256" s="16"/>
      <c r="I256" s="9"/>
      <c r="J256" s="9"/>
      <c r="K256" s="9"/>
      <c r="L256" s="9"/>
      <c r="M256" s="9"/>
      <c r="N256" s="9"/>
      <c r="O256" s="46"/>
      <c r="P256" s="42"/>
      <c r="Q256" s="42"/>
      <c r="R256" s="50"/>
      <c r="S256" s="42"/>
      <c r="T256" s="42"/>
    </row>
    <row r="257" spans="5:20">
      <c r="E257" s="9"/>
      <c r="F257" s="16"/>
      <c r="G257" s="16"/>
      <c r="H257" s="16"/>
      <c r="I257" s="9"/>
      <c r="J257" s="9"/>
      <c r="K257" s="9"/>
      <c r="L257" s="9"/>
      <c r="M257" s="9"/>
      <c r="N257" s="9"/>
      <c r="O257" s="46"/>
      <c r="P257" s="42"/>
      <c r="Q257" s="42"/>
      <c r="R257" s="50"/>
      <c r="S257" s="42"/>
      <c r="T257" s="42"/>
    </row>
    <row r="258" spans="5:20">
      <c r="E258" s="9"/>
      <c r="F258" s="16"/>
      <c r="G258" s="16"/>
      <c r="H258" s="16"/>
      <c r="I258" s="9"/>
      <c r="J258" s="9"/>
      <c r="K258" s="9"/>
      <c r="L258" s="9"/>
      <c r="M258" s="9"/>
      <c r="N258" s="9"/>
      <c r="O258" s="46"/>
      <c r="P258" s="42"/>
      <c r="Q258" s="42"/>
      <c r="R258" s="50"/>
      <c r="S258" s="42"/>
      <c r="T258" s="42"/>
    </row>
    <row r="259" spans="5:20">
      <c r="E259" s="9"/>
      <c r="F259" s="16"/>
      <c r="G259" s="16"/>
      <c r="H259" s="16"/>
      <c r="I259" s="9"/>
      <c r="J259" s="9"/>
      <c r="K259" s="9"/>
      <c r="L259" s="9"/>
      <c r="M259" s="9"/>
      <c r="N259" s="9"/>
      <c r="O259" s="46"/>
      <c r="P259" s="42"/>
      <c r="Q259" s="42"/>
      <c r="R259" s="50"/>
      <c r="S259" s="42"/>
      <c r="T259" s="42"/>
    </row>
    <row r="260" spans="5:20">
      <c r="E260" s="9"/>
      <c r="F260" s="16"/>
      <c r="G260" s="16"/>
      <c r="H260" s="16"/>
      <c r="I260" s="9"/>
      <c r="J260" s="9"/>
      <c r="K260" s="9"/>
      <c r="L260" s="9"/>
      <c r="M260" s="9"/>
      <c r="N260" s="9"/>
      <c r="O260" s="46"/>
      <c r="P260" s="42"/>
      <c r="Q260" s="42"/>
      <c r="R260" s="50"/>
      <c r="S260" s="42"/>
      <c r="T260" s="42"/>
    </row>
    <row r="261" spans="5:20">
      <c r="E261" s="9"/>
      <c r="F261" s="16"/>
      <c r="G261" s="16"/>
      <c r="H261" s="16"/>
      <c r="I261" s="9"/>
      <c r="J261" s="9"/>
      <c r="K261" s="9"/>
      <c r="L261" s="9"/>
      <c r="M261" s="9"/>
      <c r="N261" s="9"/>
      <c r="O261" s="46"/>
      <c r="P261" s="42"/>
      <c r="Q261" s="42"/>
      <c r="R261" s="50"/>
      <c r="S261" s="42"/>
      <c r="T261" s="42"/>
    </row>
    <row r="262" spans="5:20">
      <c r="E262" s="9"/>
      <c r="F262" s="16"/>
      <c r="G262" s="16"/>
      <c r="H262" s="16"/>
      <c r="I262" s="9"/>
      <c r="J262" s="9"/>
      <c r="K262" s="9"/>
      <c r="L262" s="9"/>
      <c r="M262" s="9"/>
      <c r="N262" s="9"/>
      <c r="O262" s="46"/>
      <c r="P262" s="42"/>
      <c r="Q262" s="42"/>
      <c r="R262" s="50"/>
      <c r="S262" s="42"/>
      <c r="T262" s="42"/>
    </row>
    <row r="263" spans="5:20">
      <c r="E263" s="9"/>
      <c r="F263" s="16"/>
      <c r="G263" s="16"/>
      <c r="H263" s="16"/>
      <c r="I263" s="9"/>
      <c r="J263" s="9"/>
      <c r="K263" s="9"/>
      <c r="L263" s="9"/>
      <c r="M263" s="9"/>
      <c r="N263" s="9"/>
      <c r="O263" s="46"/>
      <c r="P263" s="42"/>
      <c r="Q263" s="42"/>
      <c r="R263" s="50"/>
      <c r="S263" s="42"/>
      <c r="T263" s="42"/>
    </row>
    <row r="264" spans="5:20">
      <c r="E264" s="9"/>
      <c r="F264" s="16"/>
      <c r="G264" s="16"/>
      <c r="H264" s="16"/>
      <c r="I264" s="9"/>
      <c r="J264" s="9"/>
      <c r="K264" s="9"/>
      <c r="L264" s="9"/>
      <c r="M264" s="9"/>
      <c r="N264" s="9"/>
      <c r="O264" s="46"/>
      <c r="P264" s="42"/>
      <c r="Q264" s="42"/>
      <c r="R264" s="50"/>
      <c r="S264" s="42"/>
      <c r="T264" s="42"/>
    </row>
    <row r="265" spans="5:20">
      <c r="E265" s="9"/>
      <c r="F265" s="16"/>
      <c r="G265" s="16"/>
      <c r="H265" s="16"/>
      <c r="I265" s="9"/>
      <c r="J265" s="9"/>
      <c r="K265" s="9"/>
      <c r="L265" s="9"/>
      <c r="M265" s="9"/>
      <c r="N265" s="9"/>
      <c r="O265" s="46"/>
      <c r="P265" s="42"/>
      <c r="Q265" s="42"/>
      <c r="R265" s="50"/>
      <c r="S265" s="42"/>
      <c r="T265" s="42"/>
    </row>
    <row r="266" spans="5:20">
      <c r="E266" s="9"/>
      <c r="F266" s="16"/>
      <c r="G266" s="16"/>
      <c r="H266" s="16"/>
      <c r="I266" s="9"/>
      <c r="J266" s="9"/>
      <c r="K266" s="9"/>
      <c r="L266" s="9"/>
      <c r="M266" s="9"/>
      <c r="N266" s="9"/>
      <c r="O266" s="46"/>
      <c r="P266" s="42"/>
      <c r="Q266" s="42"/>
      <c r="R266" s="50"/>
      <c r="S266" s="42"/>
      <c r="T266" s="42"/>
    </row>
    <row r="267" spans="5:20">
      <c r="E267" s="9"/>
      <c r="F267" s="16"/>
      <c r="G267" s="16"/>
      <c r="H267" s="16"/>
      <c r="I267" s="9"/>
      <c r="J267" s="9"/>
      <c r="K267" s="9"/>
      <c r="L267" s="9"/>
      <c r="M267" s="9"/>
      <c r="N267" s="9"/>
      <c r="O267" s="46"/>
      <c r="P267" s="42"/>
      <c r="Q267" s="42"/>
      <c r="R267" s="50"/>
      <c r="S267" s="42"/>
      <c r="T267" s="42"/>
    </row>
    <row r="268" spans="5:20">
      <c r="E268" s="9"/>
      <c r="F268" s="16"/>
      <c r="G268" s="16"/>
      <c r="H268" s="16"/>
      <c r="I268" s="9"/>
      <c r="J268" s="9"/>
      <c r="K268" s="9"/>
      <c r="L268" s="9"/>
      <c r="M268" s="9"/>
      <c r="N268" s="9"/>
      <c r="O268" s="46"/>
      <c r="P268" s="42"/>
      <c r="Q268" s="42"/>
      <c r="R268" s="50"/>
      <c r="S268" s="42"/>
      <c r="T268" s="42"/>
    </row>
    <row r="269" spans="5:20">
      <c r="E269" s="9"/>
      <c r="F269" s="16"/>
      <c r="G269" s="16"/>
      <c r="H269" s="16"/>
      <c r="I269" s="9"/>
      <c r="J269" s="9"/>
      <c r="K269" s="9"/>
      <c r="L269" s="9"/>
      <c r="M269" s="9"/>
      <c r="N269" s="9"/>
      <c r="O269" s="46"/>
      <c r="P269" s="42"/>
      <c r="Q269" s="42"/>
      <c r="R269" s="50"/>
      <c r="S269" s="42"/>
      <c r="T269" s="42"/>
    </row>
    <row r="270" spans="5:20">
      <c r="E270" s="9"/>
      <c r="F270" s="16"/>
      <c r="G270" s="16"/>
      <c r="H270" s="16"/>
      <c r="I270" s="9"/>
      <c r="J270" s="9"/>
      <c r="K270" s="9"/>
      <c r="L270" s="9"/>
      <c r="M270" s="9"/>
      <c r="N270" s="9"/>
      <c r="O270" s="46"/>
      <c r="P270" s="42"/>
      <c r="Q270" s="42"/>
      <c r="R270" s="50"/>
      <c r="S270" s="42"/>
      <c r="T270" s="42"/>
    </row>
    <row r="271" spans="5:20">
      <c r="E271" s="9"/>
      <c r="F271" s="16"/>
      <c r="G271" s="16"/>
      <c r="H271" s="16"/>
      <c r="I271" s="9"/>
      <c r="J271" s="9"/>
      <c r="K271" s="9"/>
      <c r="L271" s="9"/>
      <c r="M271" s="9"/>
      <c r="N271" s="9"/>
      <c r="O271" s="46"/>
      <c r="P271" s="42"/>
      <c r="Q271" s="42"/>
      <c r="R271" s="50"/>
      <c r="S271" s="42"/>
      <c r="T271" s="42"/>
    </row>
    <row r="272" spans="5:20">
      <c r="E272" s="9"/>
      <c r="F272" s="16"/>
      <c r="G272" s="16"/>
      <c r="H272" s="16"/>
      <c r="I272" s="9"/>
      <c r="J272" s="9"/>
      <c r="K272" s="9"/>
      <c r="L272" s="9"/>
      <c r="M272" s="9"/>
      <c r="N272" s="9"/>
      <c r="O272" s="46"/>
      <c r="P272" s="42"/>
      <c r="Q272" s="42"/>
      <c r="R272" s="50"/>
      <c r="S272" s="42"/>
      <c r="T272" s="42"/>
    </row>
    <row r="273" spans="5:20">
      <c r="E273" s="9"/>
      <c r="F273" s="16"/>
      <c r="G273" s="16"/>
      <c r="H273" s="16"/>
      <c r="I273" s="9"/>
      <c r="J273" s="9"/>
      <c r="K273" s="9"/>
      <c r="L273" s="9"/>
      <c r="M273" s="9"/>
      <c r="N273" s="9"/>
      <c r="O273" s="46"/>
      <c r="P273" s="42"/>
      <c r="Q273" s="42"/>
      <c r="R273" s="50"/>
      <c r="S273" s="42"/>
      <c r="T273" s="42"/>
    </row>
    <row r="274" spans="5:20">
      <c r="E274" s="9"/>
      <c r="F274" s="16"/>
      <c r="G274" s="16"/>
      <c r="H274" s="16"/>
      <c r="I274" s="9"/>
      <c r="J274" s="9"/>
      <c r="K274" s="9"/>
      <c r="L274" s="9"/>
      <c r="M274" s="9"/>
      <c r="N274" s="9"/>
      <c r="O274" s="46"/>
      <c r="P274" s="42"/>
      <c r="Q274" s="42"/>
      <c r="R274" s="50"/>
      <c r="S274" s="42"/>
      <c r="T274" s="42"/>
    </row>
    <row r="275" spans="5:20">
      <c r="E275" s="9"/>
      <c r="F275" s="16"/>
      <c r="G275" s="16"/>
      <c r="H275" s="16"/>
      <c r="I275" s="9"/>
      <c r="J275" s="9"/>
      <c r="K275" s="9"/>
      <c r="L275" s="9"/>
      <c r="M275" s="9"/>
      <c r="N275" s="9"/>
      <c r="O275" s="46"/>
      <c r="P275" s="42"/>
      <c r="Q275" s="42"/>
      <c r="R275" s="50"/>
      <c r="S275" s="42"/>
      <c r="T275" s="42"/>
    </row>
    <row r="276" spans="5:20">
      <c r="E276" s="9"/>
      <c r="F276" s="16"/>
      <c r="G276" s="16"/>
      <c r="H276" s="16"/>
      <c r="I276" s="9"/>
      <c r="J276" s="9"/>
      <c r="K276" s="9"/>
      <c r="L276" s="9"/>
      <c r="M276" s="9"/>
      <c r="N276" s="9"/>
      <c r="O276" s="46"/>
      <c r="P276" s="42"/>
      <c r="Q276" s="42"/>
      <c r="R276" s="50"/>
      <c r="S276" s="42"/>
      <c r="T276" s="42"/>
    </row>
    <row r="277" spans="5:20">
      <c r="E277" s="9"/>
      <c r="F277" s="16"/>
      <c r="G277" s="16"/>
      <c r="H277" s="16"/>
      <c r="I277" s="9"/>
      <c r="J277" s="9"/>
      <c r="K277" s="9"/>
      <c r="L277" s="9"/>
      <c r="M277" s="9"/>
      <c r="N277" s="9"/>
      <c r="O277" s="46"/>
      <c r="P277" s="42"/>
      <c r="Q277" s="42"/>
      <c r="R277" s="50"/>
      <c r="S277" s="42"/>
      <c r="T277" s="42"/>
    </row>
    <row r="278" spans="5:20">
      <c r="E278" s="9"/>
      <c r="F278" s="16"/>
      <c r="G278" s="16"/>
      <c r="H278" s="16"/>
      <c r="I278" s="9"/>
      <c r="J278" s="9"/>
      <c r="K278" s="9"/>
      <c r="L278" s="9"/>
      <c r="M278" s="9"/>
      <c r="N278" s="9"/>
      <c r="O278" s="46"/>
      <c r="P278" s="42"/>
      <c r="Q278" s="42"/>
      <c r="R278" s="50"/>
      <c r="S278" s="42"/>
      <c r="T278" s="42"/>
    </row>
    <row r="279" spans="5:20">
      <c r="E279" s="9"/>
      <c r="F279" s="16"/>
      <c r="G279" s="16"/>
      <c r="H279" s="16"/>
      <c r="I279" s="9"/>
      <c r="J279" s="9"/>
      <c r="K279" s="9"/>
      <c r="L279" s="9"/>
      <c r="M279" s="9"/>
      <c r="N279" s="9"/>
      <c r="O279" s="46"/>
      <c r="P279" s="42"/>
      <c r="Q279" s="42"/>
      <c r="R279" s="50"/>
      <c r="S279" s="42"/>
      <c r="T279" s="42"/>
    </row>
    <row r="280" spans="5:20">
      <c r="E280" s="9"/>
      <c r="F280" s="16"/>
      <c r="G280" s="16"/>
      <c r="H280" s="16"/>
      <c r="I280" s="9"/>
      <c r="J280" s="9"/>
      <c r="K280" s="9"/>
      <c r="L280" s="9"/>
      <c r="M280" s="9"/>
      <c r="N280" s="9"/>
      <c r="O280" s="46"/>
      <c r="P280" s="42"/>
      <c r="Q280" s="42"/>
      <c r="R280" s="50"/>
      <c r="S280" s="42"/>
      <c r="T280" s="42"/>
    </row>
    <row r="281" spans="5:20">
      <c r="E281" s="9"/>
      <c r="F281" s="16"/>
      <c r="G281" s="16"/>
      <c r="H281" s="16"/>
      <c r="I281" s="9"/>
      <c r="J281" s="9"/>
      <c r="K281" s="9"/>
      <c r="L281" s="9"/>
      <c r="M281" s="9"/>
      <c r="N281" s="9"/>
      <c r="O281" s="46"/>
      <c r="P281" s="42"/>
      <c r="Q281" s="42"/>
      <c r="R281" s="50"/>
      <c r="S281" s="42"/>
      <c r="T281" s="42"/>
    </row>
    <row r="282" spans="5:20">
      <c r="E282" s="9"/>
      <c r="F282" s="16"/>
      <c r="G282" s="16"/>
      <c r="H282" s="16"/>
      <c r="I282" s="9"/>
      <c r="J282" s="9"/>
      <c r="K282" s="9"/>
      <c r="L282" s="9"/>
      <c r="M282" s="9"/>
      <c r="N282" s="9"/>
      <c r="O282" s="46"/>
      <c r="P282" s="42"/>
      <c r="Q282" s="42"/>
      <c r="R282" s="50"/>
      <c r="S282" s="42"/>
      <c r="T282" s="42"/>
    </row>
    <row r="283" spans="5:20">
      <c r="E283" s="9"/>
      <c r="F283" s="16"/>
      <c r="G283" s="16"/>
      <c r="H283" s="16"/>
      <c r="I283" s="9"/>
      <c r="J283" s="9"/>
      <c r="K283" s="9"/>
      <c r="L283" s="9"/>
      <c r="M283" s="9"/>
      <c r="N283" s="9"/>
      <c r="O283" s="46"/>
      <c r="P283" s="42"/>
      <c r="Q283" s="42"/>
      <c r="R283" s="50"/>
      <c r="S283" s="42"/>
      <c r="T283" s="42"/>
    </row>
    <row r="284" spans="5:20">
      <c r="E284" s="9"/>
      <c r="F284" s="16"/>
      <c r="G284" s="16"/>
      <c r="H284" s="16"/>
      <c r="I284" s="9"/>
      <c r="J284" s="9"/>
      <c r="K284" s="9"/>
      <c r="L284" s="9"/>
      <c r="M284" s="9"/>
      <c r="N284" s="9"/>
      <c r="O284" s="46"/>
      <c r="P284" s="42"/>
      <c r="Q284" s="42"/>
      <c r="R284" s="50"/>
      <c r="S284" s="42"/>
      <c r="T284" s="42"/>
    </row>
    <row r="285" spans="5:20">
      <c r="E285" s="9"/>
      <c r="F285" s="16"/>
      <c r="G285" s="16"/>
      <c r="H285" s="16"/>
      <c r="I285" s="9"/>
      <c r="J285" s="9"/>
      <c r="K285" s="9"/>
      <c r="L285" s="9"/>
      <c r="M285" s="9"/>
      <c r="N285" s="9"/>
      <c r="O285" s="46"/>
      <c r="P285" s="42"/>
      <c r="Q285" s="42"/>
      <c r="R285" s="50"/>
      <c r="S285" s="42"/>
      <c r="T285" s="42"/>
    </row>
    <row r="286" spans="5:20">
      <c r="E286" s="9"/>
      <c r="F286" s="16"/>
      <c r="G286" s="16"/>
      <c r="H286" s="16"/>
      <c r="I286" s="9"/>
      <c r="J286" s="9"/>
      <c r="K286" s="9"/>
      <c r="L286" s="9"/>
      <c r="M286" s="9"/>
      <c r="N286" s="9"/>
      <c r="O286" s="46"/>
      <c r="P286" s="42"/>
      <c r="Q286" s="42"/>
      <c r="R286" s="50"/>
      <c r="S286" s="42"/>
      <c r="T286" s="42"/>
    </row>
    <row r="287" spans="5:20">
      <c r="E287" s="9"/>
      <c r="F287" s="16"/>
      <c r="G287" s="16"/>
      <c r="H287" s="16"/>
      <c r="I287" s="9"/>
      <c r="J287" s="9"/>
      <c r="K287" s="9"/>
      <c r="L287" s="9"/>
      <c r="M287" s="9"/>
      <c r="N287" s="9"/>
      <c r="O287" s="46"/>
      <c r="P287" s="42"/>
      <c r="Q287" s="42"/>
      <c r="R287" s="50"/>
      <c r="S287" s="42"/>
      <c r="T287" s="42"/>
    </row>
    <row r="288" spans="5:20">
      <c r="E288" s="9"/>
      <c r="F288" s="16"/>
      <c r="G288" s="16"/>
      <c r="H288" s="16"/>
      <c r="I288" s="9"/>
      <c r="J288" s="9"/>
      <c r="K288" s="9"/>
      <c r="L288" s="9"/>
      <c r="M288" s="9"/>
      <c r="N288" s="9"/>
      <c r="O288" s="46"/>
      <c r="P288" s="42"/>
      <c r="Q288" s="42"/>
      <c r="R288" s="50"/>
      <c r="S288" s="42"/>
      <c r="T288" s="42"/>
    </row>
    <row r="289" spans="5:20">
      <c r="E289" s="9"/>
      <c r="F289" s="16"/>
      <c r="G289" s="16"/>
      <c r="H289" s="16"/>
      <c r="I289" s="9"/>
      <c r="J289" s="9"/>
      <c r="K289" s="9"/>
      <c r="L289" s="9"/>
      <c r="M289" s="9"/>
      <c r="N289" s="9"/>
      <c r="O289" s="46"/>
      <c r="P289" s="42"/>
      <c r="Q289" s="42"/>
      <c r="R289" s="50"/>
      <c r="S289" s="42"/>
      <c r="T289" s="42"/>
    </row>
    <row r="290" spans="5:20">
      <c r="E290" s="9"/>
      <c r="F290" s="16"/>
      <c r="G290" s="16"/>
      <c r="H290" s="16"/>
      <c r="I290" s="9"/>
      <c r="J290" s="9"/>
      <c r="K290" s="9"/>
      <c r="L290" s="9"/>
      <c r="M290" s="9"/>
      <c r="N290" s="9"/>
      <c r="O290" s="46"/>
      <c r="P290" s="42"/>
      <c r="Q290" s="42"/>
      <c r="R290" s="50"/>
      <c r="S290" s="42"/>
      <c r="T290" s="42"/>
    </row>
    <row r="291" spans="5:20">
      <c r="E291" s="9"/>
      <c r="F291" s="16"/>
      <c r="G291" s="16"/>
      <c r="H291" s="16"/>
      <c r="I291" s="9"/>
      <c r="J291" s="9"/>
      <c r="K291" s="9"/>
      <c r="L291" s="9"/>
      <c r="M291" s="9"/>
      <c r="N291" s="9"/>
      <c r="O291" s="46"/>
      <c r="P291" s="42"/>
      <c r="Q291" s="42"/>
      <c r="R291" s="50"/>
      <c r="S291" s="42"/>
      <c r="T291" s="42"/>
    </row>
    <row r="292" spans="5:20">
      <c r="E292" s="9"/>
      <c r="F292" s="16"/>
      <c r="G292" s="16"/>
      <c r="H292" s="16"/>
      <c r="I292" s="9"/>
      <c r="J292" s="9"/>
      <c r="K292" s="9"/>
      <c r="L292" s="9"/>
      <c r="M292" s="9"/>
      <c r="N292" s="9"/>
      <c r="O292" s="46"/>
      <c r="P292" s="42"/>
      <c r="Q292" s="42"/>
      <c r="R292" s="50"/>
      <c r="S292" s="42"/>
      <c r="T292" s="42"/>
    </row>
    <row r="293" spans="5:20">
      <c r="E293" s="9"/>
      <c r="F293" s="16"/>
      <c r="G293" s="16"/>
      <c r="H293" s="16"/>
      <c r="I293" s="9"/>
      <c r="J293" s="9"/>
      <c r="K293" s="9"/>
      <c r="L293" s="9"/>
      <c r="M293" s="9"/>
      <c r="N293" s="9"/>
      <c r="O293" s="46"/>
      <c r="P293" s="42"/>
      <c r="Q293" s="42"/>
      <c r="R293" s="50"/>
      <c r="S293" s="42"/>
      <c r="T293" s="42"/>
    </row>
    <row r="294" spans="5:20">
      <c r="E294" s="9"/>
      <c r="F294" s="16"/>
      <c r="G294" s="16"/>
      <c r="H294" s="16"/>
      <c r="I294" s="9"/>
      <c r="J294" s="9"/>
      <c r="K294" s="9"/>
      <c r="L294" s="9"/>
      <c r="M294" s="9"/>
      <c r="N294" s="9"/>
      <c r="O294" s="46"/>
      <c r="P294" s="42"/>
      <c r="Q294" s="42"/>
      <c r="R294" s="50"/>
      <c r="S294" s="42"/>
      <c r="T294" s="42"/>
    </row>
    <row r="295" spans="5:20">
      <c r="E295" s="9"/>
      <c r="F295" s="16"/>
      <c r="G295" s="16"/>
      <c r="H295" s="16"/>
      <c r="I295" s="9"/>
      <c r="J295" s="9"/>
      <c r="K295" s="9"/>
      <c r="L295" s="9"/>
      <c r="M295" s="9"/>
      <c r="N295" s="9"/>
      <c r="O295" s="46"/>
      <c r="P295" s="42"/>
      <c r="Q295" s="42"/>
      <c r="R295" s="50"/>
      <c r="S295" s="42"/>
      <c r="T295" s="42"/>
    </row>
    <row r="296" spans="5:20">
      <c r="E296" s="9"/>
      <c r="F296" s="16"/>
      <c r="G296" s="16"/>
      <c r="H296" s="16"/>
      <c r="I296" s="9"/>
      <c r="J296" s="9"/>
      <c r="K296" s="9"/>
      <c r="L296" s="9"/>
      <c r="M296" s="9"/>
      <c r="N296" s="9"/>
      <c r="O296" s="46"/>
      <c r="P296" s="42"/>
      <c r="Q296" s="42"/>
      <c r="R296" s="50"/>
      <c r="S296" s="42"/>
      <c r="T296" s="42"/>
    </row>
    <row r="297" spans="5:20">
      <c r="E297" s="9"/>
      <c r="F297" s="16"/>
      <c r="G297" s="16"/>
      <c r="H297" s="16"/>
      <c r="I297" s="9"/>
      <c r="J297" s="9"/>
      <c r="K297" s="9"/>
      <c r="L297" s="9"/>
      <c r="M297" s="9"/>
      <c r="N297" s="9"/>
      <c r="O297" s="46"/>
      <c r="P297" s="42"/>
      <c r="Q297" s="42"/>
      <c r="R297" s="50"/>
      <c r="S297" s="42"/>
      <c r="T297" s="42"/>
    </row>
    <row r="298" spans="5:20">
      <c r="E298" s="9"/>
      <c r="F298" s="16"/>
      <c r="G298" s="16"/>
      <c r="H298" s="16"/>
      <c r="I298" s="9"/>
      <c r="J298" s="9"/>
      <c r="K298" s="9"/>
      <c r="L298" s="9"/>
      <c r="M298" s="9"/>
      <c r="N298" s="9"/>
      <c r="O298" s="46"/>
      <c r="P298" s="42"/>
      <c r="Q298" s="42"/>
      <c r="R298" s="50"/>
      <c r="S298" s="42"/>
      <c r="T298" s="42"/>
    </row>
    <row r="299" spans="5:20">
      <c r="E299" s="9"/>
      <c r="F299" s="16"/>
      <c r="G299" s="16"/>
      <c r="H299" s="16"/>
      <c r="I299" s="9"/>
      <c r="J299" s="9"/>
      <c r="K299" s="9"/>
      <c r="L299" s="9"/>
      <c r="M299" s="9"/>
      <c r="N299" s="9"/>
      <c r="O299" s="46"/>
      <c r="P299" s="42"/>
      <c r="Q299" s="42"/>
      <c r="R299" s="50"/>
      <c r="S299" s="42"/>
      <c r="T299" s="42"/>
    </row>
    <row r="300" spans="5:20">
      <c r="E300" s="9"/>
      <c r="F300" s="16"/>
      <c r="G300" s="16"/>
      <c r="H300" s="16"/>
      <c r="I300" s="9"/>
      <c r="J300" s="9"/>
      <c r="K300" s="9"/>
      <c r="L300" s="9"/>
      <c r="M300" s="9"/>
      <c r="N300" s="9"/>
      <c r="O300" s="46"/>
      <c r="P300" s="42"/>
      <c r="Q300" s="42"/>
      <c r="R300" s="50"/>
      <c r="S300" s="42"/>
      <c r="T300" s="42"/>
    </row>
    <row r="301" spans="5:20">
      <c r="E301" s="9"/>
      <c r="F301" s="16"/>
      <c r="G301" s="16"/>
      <c r="H301" s="16"/>
      <c r="I301" s="9"/>
      <c r="J301" s="9"/>
      <c r="K301" s="9"/>
      <c r="L301" s="9"/>
      <c r="M301" s="9"/>
      <c r="N301" s="9"/>
      <c r="O301" s="46"/>
      <c r="P301" s="42"/>
      <c r="Q301" s="42"/>
      <c r="R301" s="50"/>
      <c r="S301" s="42"/>
      <c r="T301" s="42"/>
    </row>
    <row r="302" spans="5:20">
      <c r="E302" s="9"/>
      <c r="F302" s="16"/>
      <c r="G302" s="16"/>
      <c r="H302" s="16"/>
      <c r="I302" s="9"/>
      <c r="J302" s="9"/>
      <c r="K302" s="9"/>
      <c r="L302" s="9"/>
      <c r="M302" s="9"/>
      <c r="N302" s="9"/>
      <c r="O302" s="46"/>
      <c r="P302" s="42"/>
      <c r="Q302" s="42"/>
      <c r="R302" s="50"/>
      <c r="S302" s="42"/>
      <c r="T302" s="42"/>
    </row>
    <row r="303" spans="5:20">
      <c r="E303" s="9"/>
      <c r="F303" s="16"/>
      <c r="G303" s="16"/>
      <c r="H303" s="16"/>
      <c r="I303" s="9"/>
      <c r="J303" s="9"/>
      <c r="K303" s="9"/>
      <c r="L303" s="9"/>
      <c r="M303" s="9"/>
      <c r="N303" s="9"/>
      <c r="O303" s="46"/>
      <c r="P303" s="42"/>
      <c r="Q303" s="42"/>
      <c r="R303" s="50"/>
      <c r="S303" s="42"/>
      <c r="T303" s="42"/>
    </row>
    <row r="304" spans="5:20">
      <c r="E304" s="9"/>
      <c r="F304" s="16"/>
      <c r="G304" s="16"/>
      <c r="H304" s="16"/>
      <c r="I304" s="9"/>
      <c r="J304" s="9"/>
      <c r="K304" s="9"/>
      <c r="L304" s="9"/>
      <c r="M304" s="9"/>
      <c r="N304" s="9"/>
      <c r="O304" s="46"/>
      <c r="P304" s="42"/>
      <c r="Q304" s="42"/>
      <c r="R304" s="50"/>
      <c r="S304" s="42"/>
      <c r="T304" s="42"/>
    </row>
    <row r="305" spans="5:20">
      <c r="E305" s="9"/>
      <c r="F305" s="16"/>
      <c r="G305" s="16"/>
      <c r="H305" s="16"/>
      <c r="I305" s="9"/>
      <c r="J305" s="9"/>
      <c r="K305" s="9"/>
      <c r="L305" s="9"/>
      <c r="M305" s="9"/>
      <c r="N305" s="9"/>
      <c r="O305" s="46"/>
      <c r="P305" s="42"/>
      <c r="Q305" s="42"/>
      <c r="R305" s="50"/>
      <c r="S305" s="42"/>
      <c r="T305" s="42"/>
    </row>
    <row r="306" spans="5:20">
      <c r="E306" s="9"/>
      <c r="F306" s="16"/>
      <c r="G306" s="16"/>
      <c r="H306" s="16"/>
      <c r="I306" s="9"/>
      <c r="J306" s="9"/>
      <c r="K306" s="9"/>
      <c r="L306" s="9"/>
      <c r="M306" s="9"/>
      <c r="N306" s="9"/>
      <c r="O306" s="46"/>
      <c r="P306" s="42"/>
      <c r="Q306" s="42"/>
      <c r="R306" s="50"/>
      <c r="S306" s="42"/>
      <c r="T306" s="42"/>
    </row>
    <row r="307" spans="5:20">
      <c r="E307" s="9"/>
      <c r="F307" s="16"/>
      <c r="G307" s="16"/>
      <c r="H307" s="16"/>
      <c r="I307" s="9"/>
      <c r="J307" s="9"/>
      <c r="K307" s="9"/>
      <c r="L307" s="9"/>
      <c r="M307" s="9"/>
      <c r="N307" s="9"/>
      <c r="O307" s="46"/>
      <c r="P307" s="42"/>
      <c r="Q307" s="42"/>
      <c r="R307" s="50"/>
      <c r="S307" s="42"/>
      <c r="T307" s="42"/>
    </row>
    <row r="308" spans="5:20">
      <c r="E308" s="9"/>
      <c r="F308" s="16"/>
      <c r="G308" s="16"/>
      <c r="H308" s="16"/>
      <c r="I308" s="9"/>
      <c r="J308" s="9"/>
      <c r="K308" s="9"/>
      <c r="L308" s="9"/>
      <c r="M308" s="9"/>
      <c r="N308" s="9"/>
      <c r="O308" s="46"/>
      <c r="P308" s="42"/>
      <c r="Q308" s="42"/>
      <c r="R308" s="50"/>
      <c r="S308" s="42"/>
      <c r="T308" s="42"/>
    </row>
    <row r="309" spans="5:20">
      <c r="E309" s="9"/>
      <c r="F309" s="16"/>
      <c r="G309" s="16"/>
      <c r="H309" s="16"/>
      <c r="I309" s="9"/>
      <c r="J309" s="9"/>
      <c r="K309" s="9"/>
      <c r="L309" s="9"/>
      <c r="M309" s="9"/>
      <c r="N309" s="9"/>
      <c r="O309" s="46"/>
      <c r="P309" s="42"/>
      <c r="Q309" s="42"/>
      <c r="R309" s="50"/>
      <c r="S309" s="42"/>
      <c r="T309" s="42"/>
    </row>
    <row r="310" spans="5:20">
      <c r="E310" s="9"/>
      <c r="F310" s="16"/>
      <c r="G310" s="16"/>
      <c r="H310" s="16"/>
      <c r="I310" s="9"/>
      <c r="J310" s="9"/>
      <c r="K310" s="9"/>
      <c r="L310" s="9"/>
      <c r="M310" s="9"/>
      <c r="N310" s="9"/>
      <c r="O310" s="9"/>
      <c r="P310" s="9"/>
      <c r="Q310" s="9"/>
      <c r="R310" s="9"/>
      <c r="S310" s="9"/>
      <c r="T310" s="9"/>
    </row>
    <row r="311" spans="5:20">
      <c r="E311" s="9"/>
      <c r="F311" s="16"/>
      <c r="G311" s="16"/>
      <c r="H311" s="16"/>
      <c r="I311" s="9"/>
      <c r="J311" s="9"/>
      <c r="K311" s="9"/>
      <c r="L311" s="9"/>
      <c r="M311" s="9"/>
      <c r="N311" s="9"/>
      <c r="O311" s="9"/>
      <c r="P311" s="9"/>
      <c r="Q311" s="9"/>
      <c r="R311" s="9"/>
      <c r="S311" s="9"/>
      <c r="T311" s="9"/>
    </row>
    <row r="312" spans="5:20">
      <c r="E312" s="9"/>
      <c r="F312" s="16"/>
      <c r="G312" s="16"/>
      <c r="H312" s="16"/>
      <c r="I312" s="9"/>
      <c r="J312" s="9"/>
      <c r="K312" s="9"/>
      <c r="L312" s="9"/>
      <c r="M312" s="9"/>
      <c r="N312" s="9"/>
      <c r="O312" s="9"/>
      <c r="P312" s="9"/>
      <c r="Q312" s="9"/>
      <c r="R312" s="9"/>
      <c r="S312" s="9"/>
      <c r="T312" s="9"/>
    </row>
    <row r="313" spans="5:20">
      <c r="E313" s="9"/>
      <c r="F313" s="16"/>
      <c r="G313" s="16"/>
      <c r="H313" s="16"/>
      <c r="I313" s="9"/>
      <c r="J313" s="9"/>
      <c r="K313" s="9"/>
      <c r="L313" s="9"/>
      <c r="M313" s="9"/>
      <c r="N313" s="9"/>
      <c r="O313" s="9"/>
      <c r="P313" s="9"/>
      <c r="Q313" s="9"/>
      <c r="R313" s="9"/>
      <c r="S313" s="9"/>
      <c r="T313" s="9"/>
    </row>
    <row r="314" spans="5:20">
      <c r="E314" s="9"/>
      <c r="F314" s="16"/>
      <c r="G314" s="16"/>
      <c r="H314" s="16"/>
      <c r="I314" s="9"/>
      <c r="J314" s="9"/>
      <c r="K314" s="9"/>
      <c r="L314" s="9"/>
      <c r="M314" s="9"/>
      <c r="N314" s="9"/>
      <c r="O314" s="9"/>
      <c r="P314" s="9"/>
      <c r="Q314" s="9"/>
      <c r="R314" s="9"/>
      <c r="S314" s="9"/>
      <c r="T314" s="9"/>
    </row>
    <row r="315" spans="5:20">
      <c r="E315" s="9"/>
      <c r="F315" s="16"/>
      <c r="G315" s="16"/>
      <c r="H315" s="16"/>
      <c r="I315" s="9"/>
      <c r="J315" s="9"/>
      <c r="K315" s="9"/>
      <c r="L315" s="9"/>
      <c r="M315" s="9"/>
      <c r="N315" s="9"/>
      <c r="O315" s="9"/>
      <c r="P315" s="9"/>
      <c r="Q315" s="9"/>
      <c r="R315" s="9"/>
      <c r="S315" s="9"/>
      <c r="T315" s="9"/>
    </row>
    <row r="316" spans="5:20">
      <c r="E316" s="9"/>
      <c r="F316" s="16"/>
      <c r="G316" s="16"/>
      <c r="H316" s="16"/>
      <c r="I316" s="9"/>
      <c r="J316" s="9"/>
      <c r="K316" s="9"/>
      <c r="L316" s="9"/>
      <c r="M316" s="9"/>
      <c r="N316" s="9"/>
      <c r="O316" s="9"/>
      <c r="P316" s="9"/>
      <c r="Q316" s="9"/>
      <c r="R316" s="9"/>
      <c r="S316" s="9"/>
      <c r="T316" s="9"/>
    </row>
    <row r="317" spans="5:20">
      <c r="E317" s="9"/>
      <c r="F317" s="16"/>
      <c r="G317" s="16"/>
      <c r="H317" s="16"/>
      <c r="I317" s="9"/>
      <c r="J317" s="9"/>
      <c r="K317" s="9"/>
      <c r="L317" s="9"/>
      <c r="M317" s="9"/>
      <c r="N317" s="9"/>
      <c r="O317" s="9"/>
      <c r="P317" s="9"/>
      <c r="Q317" s="9"/>
      <c r="R317" s="9"/>
      <c r="S317" s="9"/>
      <c r="T317" s="9"/>
    </row>
    <row r="318" spans="5:20">
      <c r="E318" s="9"/>
      <c r="F318" s="16"/>
      <c r="G318" s="16"/>
      <c r="H318" s="16"/>
      <c r="I318" s="9"/>
      <c r="J318" s="9"/>
      <c r="K318" s="9"/>
      <c r="L318" s="9"/>
      <c r="M318" s="9"/>
      <c r="N318" s="9"/>
      <c r="O318" s="9"/>
      <c r="P318" s="9"/>
      <c r="Q318" s="9"/>
      <c r="R318" s="9"/>
      <c r="S318" s="9"/>
      <c r="T318" s="9"/>
    </row>
    <row r="319" spans="5:20">
      <c r="E319" s="9"/>
      <c r="F319" s="16"/>
      <c r="G319" s="16"/>
      <c r="H319" s="16"/>
      <c r="I319" s="9"/>
      <c r="J319" s="9"/>
      <c r="K319" s="9"/>
      <c r="L319" s="9"/>
      <c r="M319" s="9"/>
      <c r="N319" s="9"/>
      <c r="O319" s="9"/>
      <c r="P319" s="9"/>
      <c r="Q319" s="9"/>
      <c r="R319" s="9"/>
      <c r="S319" s="9"/>
      <c r="T319" s="9"/>
    </row>
    <row r="320" spans="5:20">
      <c r="E320" s="9"/>
      <c r="F320" s="16"/>
      <c r="G320" s="16"/>
      <c r="H320" s="16"/>
      <c r="I320" s="9"/>
      <c r="J320" s="9"/>
      <c r="K320" s="9"/>
      <c r="L320" s="9"/>
      <c r="M320" s="9"/>
      <c r="N320" s="9"/>
      <c r="O320" s="9"/>
      <c r="P320" s="9"/>
      <c r="Q320" s="9"/>
      <c r="R320" s="9"/>
      <c r="S320" s="9"/>
      <c r="T320" s="9"/>
    </row>
    <row r="321" spans="6:8" s="9" customFormat="1">
      <c r="F321" s="16"/>
      <c r="G321" s="16"/>
      <c r="H321" s="16"/>
    </row>
    <row r="322" spans="6:8" s="9" customFormat="1">
      <c r="F322" s="16"/>
      <c r="G322" s="16"/>
      <c r="H322" s="16"/>
    </row>
    <row r="323" spans="6:8" s="9" customFormat="1">
      <c r="F323" s="16"/>
      <c r="G323" s="16"/>
      <c r="H323" s="16"/>
    </row>
    <row r="324" spans="6:8" s="9" customFormat="1">
      <c r="F324" s="16"/>
      <c r="G324" s="16"/>
      <c r="H324" s="16"/>
    </row>
    <row r="325" spans="6:8" s="9" customFormat="1">
      <c r="F325" s="16"/>
      <c r="G325" s="16"/>
      <c r="H325" s="16"/>
    </row>
    <row r="326" spans="6:8" s="9" customFormat="1">
      <c r="F326" s="16"/>
      <c r="G326" s="16"/>
      <c r="H326" s="16"/>
    </row>
    <row r="327" spans="6:8" s="9" customFormat="1">
      <c r="F327" s="16"/>
      <c r="G327" s="16"/>
      <c r="H327" s="16"/>
    </row>
    <row r="328" spans="6:8" s="9" customFormat="1">
      <c r="F328" s="16"/>
      <c r="G328" s="16"/>
      <c r="H328" s="16"/>
    </row>
    <row r="329" spans="6:8" s="9" customFormat="1">
      <c r="F329" s="16"/>
      <c r="G329" s="16"/>
      <c r="H329" s="16"/>
    </row>
    <row r="330" spans="6:8" s="9" customFormat="1">
      <c r="F330" s="16"/>
      <c r="G330" s="16"/>
      <c r="H330" s="16"/>
    </row>
    <row r="331" spans="6:8" s="9" customFormat="1">
      <c r="F331" s="16"/>
      <c r="G331" s="16"/>
      <c r="H331" s="16"/>
    </row>
    <row r="332" spans="6:8" s="9" customFormat="1">
      <c r="F332" s="16"/>
      <c r="G332" s="16"/>
      <c r="H332" s="16"/>
    </row>
    <row r="333" spans="6:8" s="9" customFormat="1">
      <c r="F333" s="16"/>
      <c r="G333" s="16"/>
      <c r="H333" s="16"/>
    </row>
    <row r="334" spans="6:8" s="9" customFormat="1">
      <c r="F334" s="16"/>
      <c r="G334" s="16"/>
      <c r="H334" s="16"/>
    </row>
    <row r="335" spans="6:8" s="9" customFormat="1">
      <c r="F335" s="16"/>
      <c r="G335" s="16"/>
      <c r="H335" s="16"/>
    </row>
    <row r="336" spans="6:8" s="9" customFormat="1">
      <c r="F336" s="16"/>
      <c r="G336" s="16"/>
      <c r="H336" s="16"/>
    </row>
    <row r="337" spans="6:8" s="9" customFormat="1">
      <c r="F337" s="16"/>
      <c r="G337" s="16"/>
      <c r="H337" s="16"/>
    </row>
    <row r="338" spans="6:8" s="9" customFormat="1">
      <c r="F338" s="16"/>
      <c r="G338" s="16"/>
      <c r="H338" s="16"/>
    </row>
    <row r="339" spans="6:8" s="9" customFormat="1">
      <c r="F339" s="16"/>
      <c r="G339" s="16"/>
      <c r="H339" s="16"/>
    </row>
    <row r="340" spans="6:8" s="9" customFormat="1">
      <c r="F340" s="16"/>
      <c r="G340" s="16"/>
      <c r="H340" s="16"/>
    </row>
    <row r="341" spans="6:8" s="9" customFormat="1">
      <c r="F341" s="16"/>
      <c r="G341" s="16"/>
      <c r="H341" s="16"/>
    </row>
    <row r="342" spans="6:8" s="9" customFormat="1">
      <c r="F342" s="16"/>
      <c r="G342" s="16"/>
      <c r="H342" s="16"/>
    </row>
    <row r="343" spans="6:8" s="9" customFormat="1">
      <c r="F343" s="16"/>
      <c r="G343" s="16"/>
      <c r="H343" s="16"/>
    </row>
    <row r="344" spans="6:8" s="9" customFormat="1">
      <c r="F344" s="16"/>
      <c r="G344" s="16"/>
      <c r="H344" s="16"/>
    </row>
    <row r="345" spans="6:8" s="9" customFormat="1">
      <c r="F345" s="16"/>
      <c r="G345" s="16"/>
      <c r="H345" s="16"/>
    </row>
    <row r="346" spans="6:8" s="9" customFormat="1">
      <c r="F346" s="16"/>
      <c r="G346" s="16"/>
      <c r="H346" s="16"/>
    </row>
    <row r="347" spans="6:8" s="9" customFormat="1">
      <c r="F347" s="16"/>
      <c r="G347" s="16"/>
      <c r="H347" s="16"/>
    </row>
    <row r="348" spans="6:8" s="9" customFormat="1">
      <c r="F348" s="16"/>
      <c r="G348" s="16"/>
      <c r="H348" s="16"/>
    </row>
    <row r="349" spans="6:8" s="9" customFormat="1">
      <c r="F349" s="16"/>
      <c r="G349" s="16"/>
      <c r="H349" s="16"/>
    </row>
    <row r="350" spans="6:8" s="9" customFormat="1">
      <c r="F350" s="16"/>
      <c r="G350" s="16"/>
      <c r="H350" s="16"/>
    </row>
    <row r="351" spans="6:8" s="9" customFormat="1">
      <c r="F351" s="16"/>
      <c r="G351" s="16"/>
      <c r="H351" s="16"/>
    </row>
    <row r="352" spans="6:8" s="9" customFormat="1">
      <c r="F352" s="16"/>
      <c r="G352" s="16"/>
      <c r="H352" s="16"/>
    </row>
    <row r="353" spans="6:8" s="9" customFormat="1">
      <c r="F353" s="16"/>
      <c r="G353" s="16"/>
      <c r="H353" s="16"/>
    </row>
    <row r="354" spans="6:8" s="9" customFormat="1">
      <c r="F354" s="16"/>
      <c r="G354" s="16"/>
      <c r="H354" s="16"/>
    </row>
    <row r="355" spans="6:8" s="9" customFormat="1">
      <c r="F355" s="16"/>
      <c r="G355" s="16"/>
      <c r="H355" s="16"/>
    </row>
    <row r="356" spans="6:8" s="9" customFormat="1">
      <c r="F356" s="16"/>
      <c r="G356" s="16"/>
      <c r="H356" s="16"/>
    </row>
    <row r="357" spans="6:8" s="9" customFormat="1">
      <c r="F357" s="16"/>
      <c r="G357" s="16"/>
      <c r="H357" s="16"/>
    </row>
    <row r="358" spans="6:8" s="9" customFormat="1">
      <c r="F358" s="16"/>
      <c r="G358" s="16"/>
      <c r="H358" s="16"/>
    </row>
    <row r="359" spans="6:8" s="9" customFormat="1">
      <c r="F359" s="16"/>
      <c r="G359" s="16"/>
      <c r="H359" s="16"/>
    </row>
    <row r="360" spans="6:8" s="9" customFormat="1">
      <c r="F360" s="16"/>
      <c r="G360" s="16"/>
      <c r="H360" s="16"/>
    </row>
    <row r="361" spans="6:8" s="9" customFormat="1">
      <c r="F361" s="16"/>
      <c r="G361" s="16"/>
      <c r="H361" s="16"/>
    </row>
    <row r="362" spans="6:8" s="9" customFormat="1">
      <c r="F362" s="16"/>
      <c r="G362" s="16"/>
      <c r="H362" s="16"/>
    </row>
    <row r="363" spans="6:8" s="9" customFormat="1">
      <c r="F363" s="16"/>
      <c r="G363" s="16"/>
      <c r="H363" s="16"/>
    </row>
    <row r="364" spans="6:8" s="9" customFormat="1">
      <c r="F364" s="16"/>
      <c r="G364" s="16"/>
      <c r="H364" s="16"/>
    </row>
    <row r="365" spans="6:8" s="9" customFormat="1">
      <c r="F365" s="16"/>
      <c r="G365" s="16"/>
      <c r="H365" s="16"/>
    </row>
    <row r="366" spans="6:8" s="9" customFormat="1">
      <c r="F366" s="16"/>
      <c r="G366" s="16"/>
      <c r="H366" s="16"/>
    </row>
    <row r="367" spans="6:8" s="9" customFormat="1">
      <c r="F367" s="16"/>
      <c r="G367" s="16"/>
      <c r="H367" s="16"/>
    </row>
    <row r="368" spans="6:8" s="9" customFormat="1">
      <c r="F368" s="16"/>
      <c r="G368" s="16"/>
      <c r="H368" s="16"/>
    </row>
    <row r="369" spans="6:8" s="9" customFormat="1">
      <c r="F369" s="16"/>
      <c r="G369" s="16"/>
      <c r="H369" s="16"/>
    </row>
    <row r="370" spans="6:8" s="9" customFormat="1">
      <c r="F370" s="16"/>
      <c r="G370" s="16"/>
      <c r="H370" s="16"/>
    </row>
    <row r="371" spans="6:8" s="9" customFormat="1">
      <c r="F371" s="16"/>
      <c r="G371" s="16"/>
      <c r="H371" s="16"/>
    </row>
    <row r="372" spans="6:8" s="9" customFormat="1">
      <c r="F372" s="16"/>
      <c r="G372" s="16"/>
      <c r="H372" s="16"/>
    </row>
    <row r="373" spans="6:8" s="9" customFormat="1">
      <c r="F373" s="16"/>
      <c r="G373" s="16"/>
      <c r="H373" s="16"/>
    </row>
    <row r="374" spans="6:8" s="9" customFormat="1">
      <c r="F374" s="16"/>
      <c r="G374" s="16"/>
      <c r="H374" s="16"/>
    </row>
    <row r="375" spans="6:8" s="9" customFormat="1">
      <c r="F375" s="16"/>
      <c r="G375" s="16"/>
      <c r="H375" s="16"/>
    </row>
    <row r="376" spans="6:8" s="9" customFormat="1">
      <c r="F376" s="16"/>
      <c r="G376" s="16"/>
      <c r="H376" s="16"/>
    </row>
    <row r="377" spans="6:8" s="9" customFormat="1">
      <c r="F377" s="16"/>
      <c r="G377" s="16"/>
      <c r="H377" s="16"/>
    </row>
    <row r="378" spans="6:8" s="9" customFormat="1">
      <c r="F378" s="16"/>
      <c r="G378" s="16"/>
      <c r="H378" s="16"/>
    </row>
    <row r="379" spans="6:8" s="9" customFormat="1">
      <c r="F379" s="16"/>
      <c r="G379" s="16"/>
      <c r="H379" s="16"/>
    </row>
    <row r="380" spans="6:8" s="9" customFormat="1">
      <c r="F380" s="16"/>
      <c r="G380" s="16"/>
      <c r="H380" s="16"/>
    </row>
    <row r="381" spans="6:8" s="9" customFormat="1">
      <c r="F381" s="16"/>
      <c r="G381" s="16"/>
      <c r="H381" s="16"/>
    </row>
    <row r="382" spans="6:8" s="9" customFormat="1">
      <c r="F382" s="16"/>
      <c r="G382" s="16"/>
      <c r="H382" s="16"/>
    </row>
    <row r="383" spans="6:8" s="9" customFormat="1">
      <c r="F383" s="16"/>
      <c r="G383" s="16"/>
      <c r="H383" s="16"/>
    </row>
    <row r="384" spans="6:8" s="9" customFormat="1">
      <c r="F384" s="16"/>
      <c r="G384" s="16"/>
      <c r="H384" s="16"/>
    </row>
    <row r="385" spans="6:8" s="9" customFormat="1">
      <c r="F385" s="16"/>
      <c r="G385" s="16"/>
      <c r="H385" s="16"/>
    </row>
    <row r="386" spans="6:8" s="9" customFormat="1">
      <c r="F386" s="16"/>
      <c r="G386" s="16"/>
      <c r="H386" s="16"/>
    </row>
    <row r="387" spans="6:8" s="9" customFormat="1">
      <c r="F387" s="16"/>
      <c r="G387" s="16"/>
      <c r="H387" s="16"/>
    </row>
    <row r="388" spans="6:8" s="9" customFormat="1">
      <c r="F388" s="16"/>
      <c r="G388" s="16"/>
      <c r="H388" s="16"/>
    </row>
    <row r="389" spans="6:8" s="9" customFormat="1">
      <c r="F389" s="16"/>
      <c r="G389" s="16"/>
      <c r="H389" s="16"/>
    </row>
    <row r="390" spans="6:8" s="9" customFormat="1">
      <c r="F390" s="16"/>
      <c r="G390" s="16"/>
      <c r="H390" s="16"/>
    </row>
    <row r="391" spans="6:8" s="9" customFormat="1">
      <c r="F391" s="16"/>
      <c r="G391" s="16"/>
      <c r="H391" s="16"/>
    </row>
    <row r="392" spans="6:8" s="9" customFormat="1">
      <c r="F392" s="16"/>
      <c r="G392" s="16"/>
      <c r="H392" s="16"/>
    </row>
    <row r="393" spans="6:8" s="9" customFormat="1">
      <c r="F393" s="16"/>
      <c r="G393" s="16"/>
      <c r="H393" s="16"/>
    </row>
    <row r="394" spans="6:8" s="9" customFormat="1">
      <c r="F394" s="16"/>
      <c r="G394" s="16"/>
      <c r="H394" s="16"/>
    </row>
    <row r="395" spans="6:8" s="9" customFormat="1">
      <c r="F395" s="16"/>
      <c r="G395" s="16"/>
      <c r="H395" s="16"/>
    </row>
    <row r="396" spans="6:8" s="9" customFormat="1">
      <c r="F396" s="16"/>
      <c r="G396" s="16"/>
      <c r="H396" s="16"/>
    </row>
    <row r="397" spans="6:8" s="9" customFormat="1">
      <c r="F397" s="16"/>
      <c r="G397" s="16"/>
      <c r="H397" s="16"/>
    </row>
    <row r="398" spans="6:8" s="9" customFormat="1">
      <c r="F398" s="16"/>
      <c r="G398" s="16"/>
      <c r="H398" s="16"/>
    </row>
    <row r="399" spans="6:8" s="9" customFormat="1">
      <c r="F399" s="16"/>
      <c r="G399" s="16"/>
      <c r="H399" s="16"/>
    </row>
    <row r="400" spans="6:8" s="9" customFormat="1">
      <c r="F400" s="16"/>
      <c r="G400" s="16"/>
      <c r="H400" s="16"/>
    </row>
    <row r="401" spans="6:8" s="9" customFormat="1">
      <c r="F401" s="16"/>
      <c r="G401" s="16"/>
      <c r="H401" s="16"/>
    </row>
    <row r="402" spans="6:8" s="9" customFormat="1">
      <c r="F402" s="16"/>
      <c r="G402" s="16"/>
      <c r="H402" s="16"/>
    </row>
    <row r="403" spans="6:8" s="9" customFormat="1">
      <c r="F403" s="16"/>
      <c r="G403" s="16"/>
      <c r="H403" s="16"/>
    </row>
    <row r="404" spans="6:8" s="9" customFormat="1">
      <c r="F404" s="16"/>
      <c r="G404" s="16"/>
      <c r="H404" s="16"/>
    </row>
    <row r="405" spans="6:8" s="9" customFormat="1">
      <c r="F405" s="16"/>
      <c r="G405" s="16"/>
      <c r="H405" s="16"/>
    </row>
    <row r="406" spans="6:8" s="9" customFormat="1">
      <c r="F406" s="16"/>
      <c r="G406" s="16"/>
      <c r="H406" s="16"/>
    </row>
    <row r="407" spans="6:8" s="9" customFormat="1">
      <c r="F407" s="16"/>
      <c r="G407" s="16"/>
      <c r="H407" s="16"/>
    </row>
    <row r="408" spans="6:8" s="9" customFormat="1">
      <c r="F408" s="16"/>
      <c r="G408" s="16"/>
      <c r="H408" s="16"/>
    </row>
    <row r="409" spans="6:8" s="9" customFormat="1">
      <c r="F409" s="16"/>
      <c r="G409" s="16"/>
      <c r="H409" s="16"/>
    </row>
    <row r="410" spans="6:8" s="9" customFormat="1">
      <c r="F410" s="16"/>
      <c r="G410" s="16"/>
      <c r="H410" s="16"/>
    </row>
    <row r="411" spans="6:8" s="9" customFormat="1">
      <c r="F411" s="16"/>
      <c r="G411" s="16"/>
      <c r="H411" s="16"/>
    </row>
    <row r="412" spans="6:8" s="9" customFormat="1">
      <c r="F412" s="16"/>
      <c r="G412" s="16"/>
      <c r="H412" s="16"/>
    </row>
    <row r="413" spans="6:8" s="9" customFormat="1">
      <c r="F413" s="16"/>
      <c r="G413" s="16"/>
      <c r="H413" s="16"/>
    </row>
    <row r="414" spans="6:8" s="9" customFormat="1">
      <c r="F414" s="16"/>
      <c r="G414" s="16"/>
      <c r="H414" s="16"/>
    </row>
    <row r="415" spans="6:8" s="9" customFormat="1">
      <c r="F415" s="16"/>
      <c r="G415" s="16"/>
      <c r="H415" s="16"/>
    </row>
    <row r="416" spans="6:8" s="9" customFormat="1">
      <c r="F416" s="16"/>
      <c r="G416" s="16"/>
      <c r="H416" s="16"/>
    </row>
    <row r="417" spans="6:8" s="9" customFormat="1">
      <c r="F417" s="16"/>
      <c r="G417" s="16"/>
      <c r="H417" s="16"/>
    </row>
    <row r="418" spans="6:8" s="9" customFormat="1">
      <c r="F418" s="16"/>
      <c r="G418" s="16"/>
      <c r="H418" s="16"/>
    </row>
    <row r="419" spans="6:8" s="9" customFormat="1">
      <c r="F419" s="16"/>
      <c r="G419" s="16"/>
      <c r="H419" s="16"/>
    </row>
    <row r="420" spans="6:8" s="9" customFormat="1">
      <c r="F420" s="16"/>
      <c r="G420" s="16"/>
      <c r="H420" s="16"/>
    </row>
    <row r="421" spans="6:8" s="9" customFormat="1">
      <c r="F421" s="16"/>
      <c r="G421" s="16"/>
      <c r="H421" s="16"/>
    </row>
    <row r="422" spans="6:8" s="9" customFormat="1">
      <c r="F422" s="16"/>
      <c r="G422" s="16"/>
      <c r="H422" s="16"/>
    </row>
    <row r="423" spans="6:8" s="9" customFormat="1">
      <c r="F423" s="16"/>
      <c r="G423" s="16"/>
      <c r="H423" s="16"/>
    </row>
    <row r="424" spans="6:8" s="9" customFormat="1">
      <c r="F424" s="16"/>
      <c r="G424" s="16"/>
      <c r="H424" s="16"/>
    </row>
    <row r="425" spans="6:8" s="9" customFormat="1">
      <c r="F425" s="16"/>
      <c r="G425" s="16"/>
      <c r="H425" s="16"/>
    </row>
    <row r="426" spans="6:8" s="9" customFormat="1">
      <c r="F426" s="16"/>
      <c r="G426" s="16"/>
      <c r="H426" s="16"/>
    </row>
    <row r="427" spans="6:8" s="9" customFormat="1">
      <c r="F427" s="16"/>
      <c r="G427" s="16"/>
      <c r="H427" s="16"/>
    </row>
    <row r="428" spans="6:8" s="9" customFormat="1">
      <c r="F428" s="16"/>
      <c r="G428" s="16"/>
      <c r="H428" s="16"/>
    </row>
    <row r="429" spans="6:8" s="9" customFormat="1">
      <c r="F429" s="16"/>
      <c r="G429" s="16"/>
      <c r="H429" s="16"/>
    </row>
    <row r="430" spans="6:8" s="9" customFormat="1">
      <c r="F430" s="16"/>
      <c r="G430" s="16"/>
      <c r="H430" s="16"/>
    </row>
    <row r="431" spans="6:8" s="9" customFormat="1">
      <c r="F431" s="16"/>
      <c r="G431" s="16"/>
      <c r="H431" s="16"/>
    </row>
    <row r="432" spans="6:8" s="9" customFormat="1">
      <c r="F432" s="16"/>
      <c r="G432" s="16"/>
      <c r="H432" s="16"/>
    </row>
    <row r="433" spans="6:8" s="9" customFormat="1">
      <c r="F433" s="16"/>
      <c r="G433" s="16"/>
      <c r="H433" s="16"/>
    </row>
    <row r="434" spans="6:8" s="9" customFormat="1">
      <c r="F434" s="16"/>
      <c r="G434" s="16"/>
      <c r="H434" s="16"/>
    </row>
    <row r="435" spans="6:8" s="9" customFormat="1">
      <c r="F435" s="16"/>
      <c r="G435" s="16"/>
      <c r="H435" s="16"/>
    </row>
    <row r="436" spans="6:8" s="9" customFormat="1">
      <c r="F436" s="16"/>
      <c r="G436" s="16"/>
      <c r="H436" s="16"/>
    </row>
    <row r="437" spans="6:8" s="9" customFormat="1">
      <c r="F437" s="16"/>
      <c r="G437" s="16"/>
      <c r="H437" s="16"/>
    </row>
    <row r="438" spans="6:8" s="9" customFormat="1">
      <c r="F438" s="16"/>
      <c r="G438" s="16"/>
      <c r="H438" s="16"/>
    </row>
    <row r="439" spans="6:8" s="9" customFormat="1">
      <c r="F439" s="16"/>
      <c r="G439" s="16"/>
      <c r="H439" s="16"/>
    </row>
    <row r="440" spans="6:8" s="9" customFormat="1">
      <c r="F440" s="16"/>
      <c r="G440" s="16"/>
      <c r="H440" s="16"/>
    </row>
    <row r="441" spans="6:8" s="9" customFormat="1">
      <c r="F441" s="16"/>
      <c r="G441" s="16"/>
      <c r="H441" s="16"/>
    </row>
    <row r="442" spans="6:8" s="9" customFormat="1">
      <c r="F442" s="16"/>
      <c r="G442" s="16"/>
      <c r="H442" s="16"/>
    </row>
    <row r="443" spans="6:8" s="9" customFormat="1">
      <c r="F443" s="16"/>
      <c r="G443" s="16"/>
      <c r="H443" s="16"/>
    </row>
    <row r="444" spans="6:8" s="9" customFormat="1">
      <c r="F444" s="16"/>
      <c r="G444" s="16"/>
      <c r="H444" s="16"/>
    </row>
    <row r="445" spans="6:8" s="9" customFormat="1">
      <c r="F445" s="16"/>
      <c r="G445" s="16"/>
      <c r="H445" s="16"/>
    </row>
    <row r="446" spans="6:8" s="9" customFormat="1">
      <c r="F446" s="16"/>
      <c r="G446" s="16"/>
      <c r="H446" s="16"/>
    </row>
    <row r="447" spans="6:8" s="9" customFormat="1">
      <c r="F447" s="16"/>
      <c r="G447" s="16"/>
      <c r="H447" s="16"/>
    </row>
    <row r="448" spans="6:8" s="9" customFormat="1">
      <c r="F448" s="16"/>
      <c r="G448" s="16"/>
      <c r="H448" s="16"/>
    </row>
    <row r="449" spans="6:8" s="9" customFormat="1">
      <c r="F449" s="16"/>
      <c r="G449" s="16"/>
      <c r="H449" s="16"/>
    </row>
    <row r="450" spans="6:8" s="9" customFormat="1">
      <c r="F450" s="16"/>
      <c r="G450" s="16"/>
      <c r="H450" s="16"/>
    </row>
    <row r="451" spans="6:8" s="9" customFormat="1">
      <c r="F451" s="16"/>
      <c r="G451" s="16"/>
      <c r="H451" s="16"/>
    </row>
    <row r="452" spans="6:8" s="9" customFormat="1">
      <c r="F452" s="16"/>
      <c r="G452" s="16"/>
      <c r="H452" s="16"/>
    </row>
    <row r="453" spans="6:8" s="9" customFormat="1">
      <c r="F453" s="16"/>
      <c r="G453" s="16"/>
      <c r="H453" s="16"/>
    </row>
    <row r="454" spans="6:8" s="9" customFormat="1">
      <c r="F454" s="16"/>
      <c r="G454" s="16"/>
      <c r="H454" s="16"/>
    </row>
    <row r="455" spans="6:8" s="9" customFormat="1">
      <c r="F455" s="16"/>
      <c r="G455" s="16"/>
      <c r="H455" s="16"/>
    </row>
    <row r="456" spans="6:8" s="9" customFormat="1">
      <c r="F456" s="16"/>
      <c r="G456" s="16"/>
      <c r="H456" s="16"/>
    </row>
    <row r="457" spans="6:8" s="9" customFormat="1">
      <c r="F457" s="16"/>
      <c r="G457" s="16"/>
      <c r="H457" s="16"/>
    </row>
    <row r="458" spans="6:8" s="9" customFormat="1">
      <c r="F458" s="16"/>
      <c r="G458" s="16"/>
      <c r="H458" s="16"/>
    </row>
    <row r="459" spans="6:8" s="9" customFormat="1">
      <c r="F459" s="16"/>
      <c r="G459" s="16"/>
      <c r="H459" s="16"/>
    </row>
    <row r="460" spans="6:8" s="9" customFormat="1">
      <c r="F460" s="16"/>
      <c r="G460" s="16"/>
      <c r="H460" s="16"/>
    </row>
    <row r="461" spans="6:8" s="9" customFormat="1">
      <c r="F461" s="16"/>
      <c r="G461" s="16"/>
      <c r="H461" s="16"/>
    </row>
    <row r="462" spans="6:8" s="9" customFormat="1">
      <c r="F462" s="16"/>
      <c r="G462" s="16"/>
      <c r="H462" s="16"/>
    </row>
    <row r="463" spans="6:8" s="9" customFormat="1">
      <c r="F463" s="16"/>
      <c r="G463" s="16"/>
      <c r="H463" s="16"/>
    </row>
    <row r="464" spans="6:8" s="9" customFormat="1">
      <c r="F464" s="16"/>
      <c r="G464" s="16"/>
      <c r="H464" s="16"/>
    </row>
    <row r="465" spans="6:8" s="9" customFormat="1">
      <c r="F465" s="16"/>
      <c r="G465" s="16"/>
      <c r="H465" s="16"/>
    </row>
    <row r="466" spans="6:8" s="9" customFormat="1">
      <c r="F466" s="16"/>
      <c r="G466" s="16"/>
      <c r="H466" s="16"/>
    </row>
    <row r="467" spans="6:8" s="9" customFormat="1">
      <c r="F467" s="16"/>
      <c r="G467" s="16"/>
      <c r="H467" s="16"/>
    </row>
    <row r="468" spans="6:8" s="9" customFormat="1">
      <c r="F468" s="16"/>
      <c r="G468" s="16"/>
      <c r="H468" s="16"/>
    </row>
    <row r="469" spans="6:8" s="9" customFormat="1">
      <c r="F469" s="16"/>
      <c r="G469" s="16"/>
      <c r="H469" s="16"/>
    </row>
    <row r="470" spans="6:8" s="9" customFormat="1">
      <c r="F470" s="16"/>
      <c r="G470" s="16"/>
      <c r="H470" s="16"/>
    </row>
    <row r="471" spans="6:8" s="9" customFormat="1">
      <c r="F471" s="16"/>
      <c r="G471" s="16"/>
      <c r="H471" s="16"/>
    </row>
    <row r="472" spans="6:8" s="9" customFormat="1">
      <c r="F472" s="16"/>
      <c r="G472" s="16"/>
      <c r="H472" s="16"/>
    </row>
    <row r="473" spans="6:8" s="9" customFormat="1">
      <c r="F473" s="16"/>
      <c r="G473" s="16"/>
      <c r="H473" s="16"/>
    </row>
    <row r="474" spans="6:8" s="9" customFormat="1">
      <c r="F474" s="16"/>
      <c r="G474" s="16"/>
      <c r="H474" s="16"/>
    </row>
    <row r="475" spans="6:8" s="9" customFormat="1">
      <c r="F475" s="16"/>
      <c r="G475" s="16"/>
      <c r="H475" s="16"/>
    </row>
    <row r="476" spans="6:8" s="9" customFormat="1">
      <c r="F476" s="16"/>
      <c r="G476" s="16"/>
      <c r="H476" s="16"/>
    </row>
    <row r="477" spans="6:8" s="9" customFormat="1">
      <c r="F477" s="16"/>
      <c r="G477" s="16"/>
      <c r="H477" s="16"/>
    </row>
    <row r="478" spans="6:8" s="9" customFormat="1">
      <c r="F478" s="16"/>
      <c r="G478" s="16"/>
      <c r="H478" s="16"/>
    </row>
    <row r="479" spans="6:8" s="9" customFormat="1">
      <c r="F479" s="16"/>
      <c r="G479" s="16"/>
      <c r="H479" s="16"/>
    </row>
    <row r="480" spans="6:8" s="9" customFormat="1">
      <c r="F480" s="16"/>
      <c r="G480" s="16"/>
      <c r="H480" s="16"/>
    </row>
    <row r="481" spans="6:8" s="9" customFormat="1">
      <c r="F481" s="16"/>
      <c r="G481" s="16"/>
      <c r="H481" s="16"/>
    </row>
    <row r="482" spans="6:8" s="9" customFormat="1">
      <c r="F482" s="16"/>
      <c r="G482" s="16"/>
      <c r="H482" s="16"/>
    </row>
    <row r="483" spans="6:8" s="9" customFormat="1">
      <c r="F483" s="16"/>
      <c r="G483" s="16"/>
      <c r="H483" s="16"/>
    </row>
    <row r="484" spans="6:8" s="9" customFormat="1">
      <c r="F484" s="16"/>
      <c r="G484" s="16"/>
      <c r="H484" s="16"/>
    </row>
    <row r="485" spans="6:8" s="9" customFormat="1">
      <c r="F485" s="16"/>
      <c r="G485" s="16"/>
      <c r="H485" s="16"/>
    </row>
    <row r="486" spans="6:8" s="9" customFormat="1">
      <c r="F486" s="16"/>
      <c r="G486" s="16"/>
      <c r="H486" s="16"/>
    </row>
    <row r="487" spans="6:8" s="9" customFormat="1">
      <c r="F487" s="16"/>
      <c r="G487" s="16"/>
      <c r="H487" s="16"/>
    </row>
    <row r="488" spans="6:8" s="9" customFormat="1">
      <c r="F488" s="16"/>
      <c r="G488" s="16"/>
      <c r="H488" s="16"/>
    </row>
    <row r="489" spans="6:8" s="9" customFormat="1">
      <c r="F489" s="16"/>
      <c r="G489" s="16"/>
      <c r="H489" s="16"/>
    </row>
    <row r="490" spans="6:8" s="9" customFormat="1">
      <c r="F490" s="16"/>
      <c r="G490" s="16"/>
      <c r="H490" s="16"/>
    </row>
    <row r="491" spans="6:8" s="9" customFormat="1">
      <c r="F491" s="16"/>
      <c r="G491" s="16"/>
      <c r="H491" s="16"/>
    </row>
    <row r="492" spans="6:8" s="9" customFormat="1">
      <c r="F492" s="16"/>
      <c r="G492" s="16"/>
      <c r="H492" s="16"/>
    </row>
    <row r="493" spans="6:8" s="9" customFormat="1">
      <c r="F493" s="16"/>
      <c r="G493" s="16"/>
      <c r="H493" s="16"/>
    </row>
    <row r="494" spans="6:8" s="9" customFormat="1">
      <c r="F494" s="16"/>
      <c r="G494" s="16"/>
      <c r="H494" s="16"/>
    </row>
    <row r="495" spans="6:8" s="9" customFormat="1">
      <c r="F495" s="16"/>
      <c r="G495" s="16"/>
      <c r="H495" s="16"/>
    </row>
    <row r="496" spans="6:8" s="9" customFormat="1">
      <c r="F496" s="16"/>
      <c r="G496" s="16"/>
      <c r="H496" s="16"/>
    </row>
    <row r="497" spans="6:8" s="9" customFormat="1">
      <c r="F497" s="16"/>
      <c r="G497" s="16"/>
      <c r="H497" s="16"/>
    </row>
    <row r="498" spans="6:8" s="9" customFormat="1">
      <c r="F498" s="16"/>
      <c r="G498" s="16"/>
      <c r="H498" s="16"/>
    </row>
    <row r="499" spans="6:8" s="9" customFormat="1">
      <c r="F499" s="16"/>
      <c r="G499" s="16"/>
      <c r="H499" s="16"/>
    </row>
    <row r="500" spans="6:8" s="9" customFormat="1">
      <c r="F500" s="16"/>
      <c r="G500" s="16"/>
      <c r="H500" s="16"/>
    </row>
    <row r="501" spans="6:8" s="9" customFormat="1">
      <c r="F501" s="16"/>
      <c r="G501" s="16"/>
      <c r="H501" s="16"/>
    </row>
    <row r="502" spans="6:8" s="9" customFormat="1">
      <c r="F502" s="16"/>
      <c r="G502" s="16"/>
      <c r="H502" s="16"/>
    </row>
    <row r="503" spans="6:8" s="9" customFormat="1">
      <c r="F503" s="16"/>
      <c r="G503" s="16"/>
      <c r="H503" s="16"/>
    </row>
    <row r="504" spans="6:8" s="9" customFormat="1">
      <c r="F504" s="16"/>
      <c r="G504" s="16"/>
      <c r="H504" s="16"/>
    </row>
    <row r="505" spans="6:8" s="9" customFormat="1">
      <c r="F505" s="16"/>
      <c r="G505" s="16"/>
      <c r="H505" s="16"/>
    </row>
    <row r="506" spans="6:8" s="9" customFormat="1">
      <c r="F506" s="16"/>
      <c r="G506" s="16"/>
      <c r="H506" s="16"/>
    </row>
    <row r="507" spans="6:8" s="9" customFormat="1">
      <c r="F507" s="16"/>
      <c r="G507" s="16"/>
      <c r="H507" s="16"/>
    </row>
    <row r="508" spans="6:8" s="9" customFormat="1">
      <c r="F508" s="16"/>
      <c r="G508" s="16"/>
      <c r="H508" s="16"/>
    </row>
    <row r="509" spans="6:8" s="9" customFormat="1">
      <c r="F509" s="16"/>
      <c r="G509" s="16"/>
      <c r="H509" s="16"/>
    </row>
    <row r="510" spans="6:8" s="9" customFormat="1">
      <c r="F510" s="16"/>
      <c r="G510" s="16"/>
      <c r="H510" s="16"/>
    </row>
    <row r="511" spans="6:8" s="9" customFormat="1">
      <c r="F511" s="16"/>
      <c r="G511" s="16"/>
      <c r="H511" s="16"/>
    </row>
    <row r="512" spans="6:8" s="9" customFormat="1">
      <c r="F512" s="16"/>
      <c r="G512" s="16"/>
      <c r="H512" s="16"/>
    </row>
    <row r="513" spans="6:8" s="9" customFormat="1">
      <c r="F513" s="16"/>
      <c r="G513" s="16"/>
      <c r="H513" s="16"/>
    </row>
    <row r="514" spans="6:8" s="9" customFormat="1">
      <c r="F514" s="16"/>
      <c r="G514" s="16"/>
      <c r="H514" s="16"/>
    </row>
    <row r="515" spans="6:8" s="9" customFormat="1">
      <c r="F515" s="16"/>
      <c r="G515" s="16"/>
      <c r="H515" s="16"/>
    </row>
    <row r="516" spans="6:8" s="9" customFormat="1">
      <c r="F516" s="16"/>
      <c r="G516" s="16"/>
      <c r="H516" s="16"/>
    </row>
    <row r="517" spans="6:8" s="9" customFormat="1">
      <c r="F517" s="16"/>
      <c r="G517" s="16"/>
      <c r="H517" s="16"/>
    </row>
    <row r="518" spans="6:8" s="9" customFormat="1">
      <c r="F518" s="16"/>
      <c r="G518" s="16"/>
      <c r="H518" s="16"/>
    </row>
    <row r="519" spans="6:8" s="9" customFormat="1">
      <c r="F519" s="16"/>
      <c r="G519" s="16"/>
      <c r="H519" s="16"/>
    </row>
    <row r="520" spans="6:8" s="9" customFormat="1">
      <c r="F520" s="16"/>
      <c r="G520" s="16"/>
      <c r="H520" s="16"/>
    </row>
    <row r="521" spans="6:8" s="9" customFormat="1">
      <c r="F521" s="16"/>
      <c r="G521" s="16"/>
      <c r="H521" s="16"/>
    </row>
    <row r="522" spans="6:8" s="9" customFormat="1">
      <c r="F522" s="16"/>
      <c r="G522" s="16"/>
      <c r="H522" s="16"/>
    </row>
    <row r="523" spans="6:8" s="9" customFormat="1">
      <c r="F523" s="16"/>
      <c r="G523" s="16"/>
      <c r="H523" s="16"/>
    </row>
    <row r="524" spans="6:8" s="9" customFormat="1">
      <c r="F524" s="16"/>
      <c r="G524" s="16"/>
      <c r="H524" s="16"/>
    </row>
    <row r="525" spans="6:8" s="9" customFormat="1">
      <c r="F525" s="16"/>
      <c r="G525" s="16"/>
      <c r="H525" s="16"/>
    </row>
    <row r="526" spans="6:8" s="9" customFormat="1">
      <c r="F526" s="16"/>
      <c r="G526" s="16"/>
      <c r="H526" s="16"/>
    </row>
    <row r="527" spans="6:8" s="9" customFormat="1">
      <c r="F527" s="16"/>
      <c r="G527" s="16"/>
      <c r="H527" s="16"/>
    </row>
    <row r="528" spans="6:8" s="9" customFormat="1">
      <c r="F528" s="16"/>
      <c r="G528" s="16"/>
      <c r="H528" s="16"/>
    </row>
    <row r="529" spans="6:8" s="9" customFormat="1">
      <c r="F529" s="16"/>
      <c r="G529" s="16"/>
      <c r="H529" s="16"/>
    </row>
    <row r="530" spans="6:8" s="9" customFormat="1">
      <c r="F530" s="16"/>
      <c r="G530" s="16"/>
      <c r="H530" s="16"/>
    </row>
    <row r="531" spans="6:8" s="9" customFormat="1">
      <c r="F531" s="16"/>
      <c r="G531" s="16"/>
      <c r="H531" s="16"/>
    </row>
    <row r="532" spans="6:8" s="9" customFormat="1">
      <c r="F532" s="16"/>
      <c r="G532" s="16"/>
      <c r="H532" s="16"/>
    </row>
    <row r="533" spans="6:8" s="9" customFormat="1">
      <c r="F533" s="16"/>
      <c r="G533" s="16"/>
      <c r="H533" s="16"/>
    </row>
    <row r="534" spans="6:8" s="9" customFormat="1">
      <c r="F534" s="16"/>
      <c r="G534" s="16"/>
      <c r="H534" s="16"/>
    </row>
    <row r="535" spans="6:8" s="9" customFormat="1">
      <c r="F535" s="16"/>
      <c r="G535" s="16"/>
      <c r="H535" s="16"/>
    </row>
    <row r="536" spans="6:8" s="9" customFormat="1">
      <c r="F536" s="16"/>
      <c r="G536" s="16"/>
      <c r="H536" s="16"/>
    </row>
    <row r="537" spans="6:8" s="9" customFormat="1">
      <c r="F537" s="16"/>
      <c r="G537" s="16"/>
      <c r="H537" s="16"/>
    </row>
    <row r="538" spans="6:8" s="9" customFormat="1">
      <c r="F538" s="16"/>
      <c r="G538" s="16"/>
      <c r="H538" s="16"/>
    </row>
    <row r="539" spans="6:8" s="9" customFormat="1">
      <c r="F539" s="16"/>
      <c r="G539" s="16"/>
      <c r="H539" s="16"/>
    </row>
    <row r="540" spans="6:8" s="9" customFormat="1">
      <c r="F540" s="16"/>
      <c r="G540" s="16"/>
      <c r="H540" s="16"/>
    </row>
    <row r="541" spans="6:8" s="9" customFormat="1">
      <c r="F541" s="16"/>
      <c r="G541" s="16"/>
      <c r="H541" s="16"/>
    </row>
    <row r="542" spans="6:8" s="9" customFormat="1">
      <c r="F542" s="16"/>
      <c r="G542" s="16"/>
      <c r="H542" s="16"/>
    </row>
    <row r="543" spans="6:8" s="9" customFormat="1">
      <c r="F543" s="16"/>
      <c r="G543" s="16"/>
      <c r="H543" s="16"/>
    </row>
    <row r="544" spans="6:8" s="9" customFormat="1">
      <c r="F544" s="16"/>
      <c r="G544" s="16"/>
      <c r="H544" s="16"/>
    </row>
    <row r="545" spans="6:8" s="9" customFormat="1">
      <c r="F545" s="16"/>
      <c r="G545" s="16"/>
      <c r="H545" s="16"/>
    </row>
    <row r="546" spans="6:8" s="9" customFormat="1">
      <c r="F546" s="16"/>
      <c r="G546" s="16"/>
      <c r="H546" s="16"/>
    </row>
    <row r="547" spans="6:8" s="9" customFormat="1">
      <c r="F547" s="16"/>
      <c r="G547" s="16"/>
      <c r="H547" s="16"/>
    </row>
    <row r="548" spans="6:8" s="9" customFormat="1">
      <c r="F548" s="16"/>
      <c r="G548" s="16"/>
      <c r="H548" s="16"/>
    </row>
    <row r="549" spans="6:8" s="9" customFormat="1">
      <c r="F549" s="16"/>
      <c r="G549" s="16"/>
      <c r="H549" s="16"/>
    </row>
    <row r="550" spans="6:8" s="9" customFormat="1">
      <c r="F550" s="16"/>
      <c r="G550" s="16"/>
      <c r="H550" s="16"/>
    </row>
    <row r="551" spans="6:8" s="9" customFormat="1">
      <c r="F551" s="16"/>
      <c r="G551" s="16"/>
      <c r="H551" s="16"/>
    </row>
    <row r="552" spans="6:8" s="9" customFormat="1">
      <c r="F552" s="16"/>
      <c r="G552" s="16"/>
      <c r="H552" s="16"/>
    </row>
    <row r="553" spans="6:8" s="9" customFormat="1">
      <c r="F553" s="16"/>
      <c r="G553" s="16"/>
      <c r="H553" s="16"/>
    </row>
    <row r="554" spans="6:8" s="9" customFormat="1">
      <c r="F554" s="16"/>
      <c r="G554" s="16"/>
      <c r="H554" s="16"/>
    </row>
    <row r="555" spans="6:8" s="9" customFormat="1">
      <c r="F555" s="16"/>
      <c r="G555" s="16"/>
      <c r="H555" s="16"/>
    </row>
    <row r="556" spans="6:8" s="9" customFormat="1">
      <c r="F556" s="16"/>
      <c r="G556" s="16"/>
      <c r="H556" s="16"/>
    </row>
    <row r="557" spans="6:8" s="9" customFormat="1">
      <c r="F557" s="16"/>
      <c r="G557" s="16"/>
      <c r="H557" s="16"/>
    </row>
    <row r="558" spans="6:8" s="9" customFormat="1">
      <c r="F558" s="16"/>
      <c r="G558" s="16"/>
      <c r="H558" s="16"/>
    </row>
    <row r="559" spans="6:8" s="9" customFormat="1">
      <c r="F559" s="16"/>
      <c r="G559" s="16"/>
      <c r="H559" s="16"/>
    </row>
    <row r="560" spans="6:8" s="9" customFormat="1">
      <c r="F560" s="16"/>
      <c r="G560" s="16"/>
      <c r="H560" s="16"/>
    </row>
    <row r="561" spans="6:8" s="9" customFormat="1">
      <c r="F561" s="16"/>
      <c r="G561" s="16"/>
      <c r="H561" s="16"/>
    </row>
    <row r="562" spans="6:8" s="9" customFormat="1">
      <c r="F562" s="16"/>
      <c r="G562" s="16"/>
      <c r="H562" s="16"/>
    </row>
    <row r="563" spans="6:8" s="9" customFormat="1">
      <c r="F563" s="16"/>
      <c r="G563" s="16"/>
      <c r="H563" s="16"/>
    </row>
    <row r="564" spans="6:8" s="9" customFormat="1">
      <c r="F564" s="16"/>
      <c r="G564" s="16"/>
      <c r="H564" s="16"/>
    </row>
    <row r="565" spans="6:8" s="9" customFormat="1">
      <c r="F565" s="16"/>
      <c r="G565" s="16"/>
      <c r="H565" s="16"/>
    </row>
    <row r="566" spans="6:8" s="9" customFormat="1">
      <c r="F566" s="16"/>
      <c r="G566" s="16"/>
      <c r="H566" s="16"/>
    </row>
    <row r="567" spans="6:8" s="9" customFormat="1">
      <c r="F567" s="16"/>
      <c r="G567" s="16"/>
      <c r="H567" s="16"/>
    </row>
    <row r="568" spans="6:8" s="9" customFormat="1">
      <c r="F568" s="16"/>
      <c r="G568" s="16"/>
      <c r="H568" s="16"/>
    </row>
    <row r="569" spans="6:8" s="9" customFormat="1">
      <c r="F569" s="16"/>
      <c r="G569" s="16"/>
      <c r="H569" s="16"/>
    </row>
    <row r="570" spans="6:8" s="9" customFormat="1">
      <c r="F570" s="16"/>
      <c r="G570" s="16"/>
      <c r="H570" s="16"/>
    </row>
    <row r="571" spans="6:8" s="9" customFormat="1">
      <c r="F571" s="16"/>
      <c r="G571" s="16"/>
      <c r="H571" s="16"/>
    </row>
    <row r="572" spans="6:8" s="9" customFormat="1">
      <c r="F572" s="16"/>
      <c r="G572" s="16"/>
      <c r="H572" s="16"/>
    </row>
    <row r="573" spans="6:8" s="9" customFormat="1">
      <c r="F573" s="16"/>
      <c r="G573" s="16"/>
      <c r="H573" s="16"/>
    </row>
    <row r="574" spans="6:8" s="9" customFormat="1">
      <c r="F574" s="16"/>
      <c r="G574" s="16"/>
      <c r="H574" s="16"/>
    </row>
    <row r="575" spans="6:8" s="9" customFormat="1">
      <c r="F575" s="16"/>
      <c r="G575" s="16"/>
      <c r="H575" s="16"/>
    </row>
    <row r="576" spans="6:8" s="9" customFormat="1">
      <c r="F576" s="16"/>
      <c r="G576" s="16"/>
      <c r="H576" s="16"/>
    </row>
    <row r="577" spans="6:8" s="9" customFormat="1">
      <c r="F577" s="16"/>
      <c r="G577" s="16"/>
      <c r="H577" s="16"/>
    </row>
    <row r="578" spans="6:8" s="9" customFormat="1">
      <c r="F578" s="16"/>
      <c r="G578" s="16"/>
      <c r="H578" s="16"/>
    </row>
    <row r="579" spans="6:8" s="9" customFormat="1">
      <c r="F579" s="16"/>
      <c r="G579" s="16"/>
      <c r="H579" s="16"/>
    </row>
    <row r="580" spans="6:8" s="9" customFormat="1">
      <c r="F580" s="16"/>
      <c r="G580" s="16"/>
      <c r="H580" s="16"/>
    </row>
    <row r="581" spans="6:8" s="9" customFormat="1">
      <c r="F581" s="16"/>
      <c r="G581" s="16"/>
      <c r="H581" s="16"/>
    </row>
    <row r="582" spans="6:8" s="9" customFormat="1">
      <c r="F582" s="16"/>
      <c r="G582" s="16"/>
      <c r="H582" s="16"/>
    </row>
    <row r="583" spans="6:8" s="9" customFormat="1">
      <c r="F583" s="16"/>
      <c r="G583" s="16"/>
      <c r="H583" s="16"/>
    </row>
    <row r="584" spans="6:8" s="9" customFormat="1">
      <c r="F584" s="16"/>
      <c r="G584" s="16"/>
      <c r="H584" s="16"/>
    </row>
    <row r="585" spans="6:8" s="9" customFormat="1">
      <c r="F585" s="16"/>
      <c r="G585" s="16"/>
      <c r="H585" s="16"/>
    </row>
    <row r="586" spans="6:8" s="9" customFormat="1">
      <c r="F586" s="16"/>
      <c r="G586" s="16"/>
      <c r="H586" s="16"/>
    </row>
    <row r="587" spans="6:8" s="9" customFormat="1">
      <c r="F587" s="16"/>
      <c r="G587" s="16"/>
      <c r="H587" s="16"/>
    </row>
    <row r="588" spans="6:8" s="9" customFormat="1">
      <c r="F588" s="16"/>
      <c r="G588" s="16"/>
      <c r="H588" s="16"/>
    </row>
    <row r="589" spans="6:8" s="9" customFormat="1">
      <c r="F589" s="16"/>
      <c r="G589" s="16"/>
      <c r="H589" s="16"/>
    </row>
    <row r="590" spans="6:8" s="9" customFormat="1">
      <c r="F590" s="16"/>
      <c r="G590" s="16"/>
      <c r="H590" s="16"/>
    </row>
    <row r="591" spans="6:8" s="9" customFormat="1">
      <c r="F591" s="16"/>
      <c r="G591" s="16"/>
      <c r="H591" s="16"/>
    </row>
    <row r="592" spans="6:8" s="9" customFormat="1">
      <c r="F592" s="16"/>
      <c r="G592" s="16"/>
      <c r="H592" s="16"/>
    </row>
    <row r="593" spans="6:8" s="9" customFormat="1">
      <c r="F593" s="16"/>
      <c r="G593" s="16"/>
      <c r="H593" s="16"/>
    </row>
    <row r="594" spans="6:8" s="9" customFormat="1">
      <c r="F594" s="16"/>
      <c r="G594" s="16"/>
      <c r="H594" s="16"/>
    </row>
    <row r="595" spans="6:8" s="9" customFormat="1">
      <c r="F595" s="16"/>
      <c r="G595" s="16"/>
      <c r="H595" s="16"/>
    </row>
    <row r="596" spans="6:8" s="9" customFormat="1">
      <c r="F596" s="16"/>
      <c r="G596" s="16"/>
      <c r="H596" s="16"/>
    </row>
    <row r="597" spans="6:8" s="9" customFormat="1">
      <c r="F597" s="16"/>
      <c r="G597" s="16"/>
      <c r="H597" s="16"/>
    </row>
    <row r="598" spans="6:8" s="9" customFormat="1">
      <c r="F598" s="16"/>
      <c r="G598" s="16"/>
      <c r="H598" s="16"/>
    </row>
    <row r="599" spans="6:8" s="9" customFormat="1">
      <c r="F599" s="16"/>
      <c r="G599" s="16"/>
      <c r="H599" s="16"/>
    </row>
    <row r="600" spans="6:8" s="9" customFormat="1">
      <c r="F600" s="16"/>
      <c r="G600" s="16"/>
      <c r="H600" s="16"/>
    </row>
    <row r="601" spans="6:8" s="9" customFormat="1">
      <c r="F601" s="16"/>
      <c r="G601" s="16"/>
      <c r="H601" s="16"/>
    </row>
    <row r="602" spans="6:8" s="9" customFormat="1">
      <c r="F602" s="16"/>
      <c r="G602" s="16"/>
      <c r="H602" s="16"/>
    </row>
    <row r="603" spans="6:8" s="9" customFormat="1">
      <c r="F603" s="16"/>
      <c r="G603" s="16"/>
      <c r="H603" s="16"/>
    </row>
    <row r="604" spans="6:8" s="9" customFormat="1">
      <c r="F604" s="16"/>
      <c r="G604" s="16"/>
      <c r="H604" s="16"/>
    </row>
    <row r="605" spans="6:8" s="9" customFormat="1">
      <c r="F605" s="16"/>
      <c r="G605" s="16"/>
      <c r="H605" s="16"/>
    </row>
    <row r="606" spans="6:8" s="9" customFormat="1">
      <c r="F606" s="16"/>
      <c r="G606" s="16"/>
      <c r="H606" s="16"/>
    </row>
    <row r="607" spans="6:8" s="9" customFormat="1">
      <c r="F607" s="16"/>
      <c r="G607" s="16"/>
      <c r="H607" s="16"/>
    </row>
    <row r="608" spans="6:8" s="9" customFormat="1">
      <c r="F608" s="16"/>
      <c r="G608" s="16"/>
      <c r="H608" s="16"/>
    </row>
    <row r="609" spans="6:8" s="9" customFormat="1">
      <c r="F609" s="16"/>
      <c r="G609" s="16"/>
      <c r="H609" s="16"/>
    </row>
    <row r="610" spans="6:8" s="9" customFormat="1">
      <c r="F610" s="16"/>
      <c r="G610" s="16"/>
      <c r="H610" s="16"/>
    </row>
    <row r="611" spans="6:8" s="9" customFormat="1">
      <c r="F611" s="16"/>
      <c r="G611" s="16"/>
      <c r="H611" s="16"/>
    </row>
    <row r="612" spans="6:8" s="9" customFormat="1">
      <c r="F612" s="16"/>
      <c r="G612" s="16"/>
      <c r="H612" s="16"/>
    </row>
    <row r="613" spans="6:8" s="9" customFormat="1">
      <c r="F613" s="16"/>
      <c r="G613" s="16"/>
      <c r="H613" s="16"/>
    </row>
    <row r="614" spans="6:8" s="9" customFormat="1">
      <c r="F614" s="16"/>
      <c r="G614" s="16"/>
      <c r="H614" s="16"/>
    </row>
    <row r="615" spans="6:8" s="9" customFormat="1">
      <c r="F615" s="16"/>
      <c r="G615" s="16"/>
      <c r="H615" s="16"/>
    </row>
    <row r="616" spans="6:8" s="9" customFormat="1">
      <c r="F616" s="16"/>
      <c r="G616" s="16"/>
      <c r="H616" s="16"/>
    </row>
    <row r="617" spans="6:8" s="9" customFormat="1">
      <c r="F617" s="16"/>
      <c r="G617" s="16"/>
      <c r="H617" s="16"/>
    </row>
    <row r="618" spans="6:8" s="9" customFormat="1">
      <c r="F618" s="16"/>
      <c r="G618" s="16"/>
      <c r="H618" s="16"/>
    </row>
    <row r="619" spans="6:8" s="9" customFormat="1">
      <c r="F619" s="16"/>
      <c r="G619" s="16"/>
      <c r="H619" s="16"/>
    </row>
    <row r="620" spans="6:8" s="9" customFormat="1">
      <c r="F620" s="16"/>
      <c r="G620" s="16"/>
      <c r="H620" s="16"/>
    </row>
    <row r="621" spans="6:8" s="9" customFormat="1">
      <c r="F621" s="16"/>
      <c r="G621" s="16"/>
      <c r="H621" s="16"/>
    </row>
    <row r="622" spans="6:8" s="9" customFormat="1">
      <c r="F622" s="16"/>
      <c r="G622" s="16"/>
      <c r="H622" s="16"/>
    </row>
    <row r="623" spans="6:8" s="9" customFormat="1">
      <c r="F623" s="16"/>
      <c r="G623" s="16"/>
      <c r="H623" s="16"/>
    </row>
    <row r="624" spans="6:8" s="9" customFormat="1">
      <c r="F624" s="16"/>
      <c r="G624" s="16"/>
      <c r="H624" s="16"/>
    </row>
    <row r="625" spans="6:8" s="9" customFormat="1">
      <c r="F625" s="16"/>
      <c r="G625" s="16"/>
      <c r="H625" s="16"/>
    </row>
    <row r="626" spans="6:8" s="9" customFormat="1">
      <c r="F626" s="16"/>
      <c r="G626" s="16"/>
      <c r="H626" s="16"/>
    </row>
    <row r="627" spans="6:8" s="9" customFormat="1">
      <c r="F627" s="16"/>
      <c r="G627" s="16"/>
      <c r="H627" s="16"/>
    </row>
    <row r="628" spans="6:8" s="9" customFormat="1">
      <c r="F628" s="16"/>
      <c r="G628" s="16"/>
      <c r="H628" s="16"/>
    </row>
    <row r="629" spans="6:8" s="9" customFormat="1">
      <c r="F629" s="16"/>
      <c r="G629" s="16"/>
      <c r="H629" s="16"/>
    </row>
    <row r="630" spans="6:8" s="9" customFormat="1">
      <c r="F630" s="16"/>
      <c r="G630" s="16"/>
      <c r="H630" s="16"/>
    </row>
    <row r="631" spans="6:8" s="9" customFormat="1">
      <c r="F631" s="16"/>
      <c r="G631" s="16"/>
      <c r="H631" s="16"/>
    </row>
    <row r="632" spans="6:8" s="9" customFormat="1">
      <c r="F632" s="16"/>
      <c r="G632" s="16"/>
      <c r="H632" s="16"/>
    </row>
    <row r="633" spans="6:8" s="9" customFormat="1">
      <c r="F633" s="16"/>
      <c r="G633" s="16"/>
      <c r="H633" s="16"/>
    </row>
    <row r="634" spans="6:8" s="9" customFormat="1">
      <c r="F634" s="16"/>
      <c r="G634" s="16"/>
      <c r="H634" s="16"/>
    </row>
    <row r="635" spans="6:8" s="9" customFormat="1">
      <c r="F635" s="16"/>
      <c r="G635" s="16"/>
      <c r="H635" s="16"/>
    </row>
    <row r="636" spans="6:8" s="9" customFormat="1">
      <c r="F636" s="16"/>
      <c r="G636" s="16"/>
      <c r="H636" s="16"/>
    </row>
    <row r="637" spans="6:8" s="9" customFormat="1">
      <c r="F637" s="16"/>
      <c r="G637" s="16"/>
      <c r="H637" s="16"/>
    </row>
    <row r="638" spans="6:8" s="9" customFormat="1">
      <c r="F638" s="16"/>
      <c r="G638" s="16"/>
      <c r="H638" s="16"/>
    </row>
    <row r="639" spans="6:8" s="9" customFormat="1">
      <c r="F639" s="16"/>
      <c r="G639" s="16"/>
      <c r="H639" s="16"/>
    </row>
    <row r="640" spans="6:8" s="9" customFormat="1">
      <c r="F640" s="16"/>
      <c r="G640" s="16"/>
      <c r="H640" s="16"/>
    </row>
    <row r="641" spans="6:8" s="9" customFormat="1">
      <c r="F641" s="16"/>
      <c r="G641" s="16"/>
      <c r="H641" s="16"/>
    </row>
    <row r="642" spans="6:8" s="9" customFormat="1">
      <c r="F642" s="16"/>
      <c r="G642" s="16"/>
      <c r="H642" s="16"/>
    </row>
    <row r="643" spans="6:8" s="9" customFormat="1">
      <c r="F643" s="16"/>
      <c r="G643" s="16"/>
      <c r="H643" s="16"/>
    </row>
    <row r="644" spans="6:8" s="9" customFormat="1">
      <c r="F644" s="16"/>
      <c r="G644" s="16"/>
      <c r="H644" s="16"/>
    </row>
    <row r="645" spans="6:8" s="9" customFormat="1">
      <c r="F645" s="16"/>
      <c r="G645" s="16"/>
      <c r="H645" s="16"/>
    </row>
    <row r="646" spans="6:8" s="9" customFormat="1">
      <c r="F646" s="16"/>
      <c r="G646" s="16"/>
      <c r="H646" s="16"/>
    </row>
    <row r="647" spans="6:8" s="9" customFormat="1">
      <c r="F647" s="16"/>
      <c r="G647" s="16"/>
      <c r="H647" s="16"/>
    </row>
    <row r="648" spans="6:8" s="9" customFormat="1">
      <c r="F648" s="16"/>
      <c r="G648" s="16"/>
      <c r="H648" s="16"/>
    </row>
    <row r="649" spans="6:8" s="9" customFormat="1">
      <c r="F649" s="16"/>
      <c r="G649" s="16"/>
      <c r="H649" s="16"/>
    </row>
    <row r="650" spans="6:8" s="9" customFormat="1">
      <c r="F650" s="16"/>
      <c r="G650" s="16"/>
      <c r="H650" s="16"/>
    </row>
    <row r="651" spans="6:8" s="9" customFormat="1">
      <c r="F651" s="16"/>
      <c r="G651" s="16"/>
      <c r="H651" s="16"/>
    </row>
    <row r="652" spans="6:8" s="9" customFormat="1">
      <c r="F652" s="16"/>
      <c r="G652" s="16"/>
      <c r="H652" s="16"/>
    </row>
    <row r="653" spans="6:8" s="9" customFormat="1">
      <c r="F653" s="16"/>
      <c r="G653" s="16"/>
      <c r="H653" s="16"/>
    </row>
    <row r="654" spans="6:8" s="9" customFormat="1">
      <c r="F654" s="16"/>
      <c r="G654" s="16"/>
      <c r="H654" s="16"/>
    </row>
    <row r="655" spans="6:8" s="9" customFormat="1">
      <c r="F655" s="16"/>
      <c r="G655" s="16"/>
      <c r="H655" s="16"/>
    </row>
    <row r="656" spans="6:8" s="9" customFormat="1">
      <c r="F656" s="16"/>
      <c r="G656" s="16"/>
      <c r="H656" s="16"/>
    </row>
    <row r="657" spans="6:8" s="9" customFormat="1">
      <c r="F657" s="16"/>
      <c r="G657" s="16"/>
      <c r="H657" s="16"/>
    </row>
    <row r="658" spans="6:8" s="9" customFormat="1">
      <c r="F658" s="16"/>
      <c r="G658" s="16"/>
      <c r="H658" s="16"/>
    </row>
    <row r="659" spans="6:8" s="9" customFormat="1">
      <c r="F659" s="16"/>
      <c r="G659" s="16"/>
      <c r="H659" s="16"/>
    </row>
    <row r="660" spans="6:8" s="9" customFormat="1">
      <c r="F660" s="16"/>
      <c r="G660" s="16"/>
      <c r="H660" s="16"/>
    </row>
    <row r="661" spans="6:8" s="9" customFormat="1">
      <c r="F661" s="16"/>
      <c r="G661" s="16"/>
      <c r="H661" s="16"/>
    </row>
    <row r="662" spans="6:8" s="9" customFormat="1">
      <c r="F662" s="16"/>
      <c r="G662" s="16"/>
      <c r="H662" s="16"/>
    </row>
    <row r="663" spans="6:8" s="9" customFormat="1">
      <c r="F663" s="16"/>
      <c r="G663" s="16"/>
      <c r="H663" s="16"/>
    </row>
    <row r="664" spans="6:8" s="9" customFormat="1">
      <c r="F664" s="16"/>
      <c r="G664" s="16"/>
      <c r="H664" s="16"/>
    </row>
    <row r="665" spans="6:8" s="9" customFormat="1">
      <c r="F665" s="16"/>
      <c r="G665" s="16"/>
      <c r="H665" s="16"/>
    </row>
    <row r="666" spans="6:8" s="9" customFormat="1">
      <c r="F666" s="16"/>
      <c r="G666" s="16"/>
      <c r="H666" s="16"/>
    </row>
    <row r="667" spans="6:8" s="9" customFormat="1">
      <c r="F667" s="16"/>
      <c r="G667" s="16"/>
      <c r="H667" s="16"/>
    </row>
    <row r="668" spans="6:8" s="9" customFormat="1">
      <c r="F668" s="16"/>
      <c r="G668" s="16"/>
      <c r="H668" s="16"/>
    </row>
    <row r="669" spans="6:8" s="9" customFormat="1">
      <c r="F669" s="16"/>
      <c r="G669" s="16"/>
      <c r="H669" s="16"/>
    </row>
    <row r="670" spans="6:8" s="9" customFormat="1">
      <c r="F670" s="16"/>
      <c r="G670" s="16"/>
      <c r="H670" s="16"/>
    </row>
    <row r="671" spans="6:8" s="9" customFormat="1">
      <c r="F671" s="16"/>
      <c r="G671" s="16"/>
      <c r="H671" s="16"/>
    </row>
    <row r="672" spans="6:8" s="9" customFormat="1">
      <c r="F672" s="16"/>
      <c r="G672" s="16"/>
      <c r="H672" s="16"/>
    </row>
    <row r="673" spans="6:8" s="9" customFormat="1">
      <c r="F673" s="16"/>
      <c r="G673" s="16"/>
      <c r="H673" s="16"/>
    </row>
    <row r="674" spans="6:8" s="9" customFormat="1">
      <c r="F674" s="16"/>
      <c r="G674" s="16"/>
      <c r="H674" s="16"/>
    </row>
    <row r="675" spans="6:8" s="9" customFormat="1">
      <c r="F675" s="16"/>
      <c r="G675" s="16"/>
      <c r="H675" s="16"/>
    </row>
    <row r="676" spans="6:8" s="9" customFormat="1">
      <c r="F676" s="16"/>
      <c r="G676" s="16"/>
      <c r="H676" s="16"/>
    </row>
    <row r="677" spans="6:8" s="9" customFormat="1">
      <c r="F677" s="16"/>
      <c r="G677" s="16"/>
      <c r="H677" s="16"/>
    </row>
    <row r="678" spans="6:8" s="9" customFormat="1">
      <c r="F678" s="16"/>
      <c r="G678" s="16"/>
      <c r="H678" s="16"/>
    </row>
    <row r="679" spans="6:8" s="9" customFormat="1">
      <c r="F679" s="16"/>
      <c r="G679" s="16"/>
      <c r="H679" s="16"/>
    </row>
    <row r="680" spans="6:8" s="9" customFormat="1">
      <c r="F680" s="16"/>
      <c r="G680" s="16"/>
      <c r="H680" s="16"/>
    </row>
    <row r="681" spans="6:8" s="9" customFormat="1">
      <c r="F681" s="16"/>
      <c r="G681" s="16"/>
      <c r="H681" s="16"/>
    </row>
    <row r="682" spans="6:8" s="9" customFormat="1">
      <c r="F682" s="16"/>
      <c r="G682" s="16"/>
      <c r="H682" s="16"/>
    </row>
    <row r="683" spans="6:8" s="9" customFormat="1">
      <c r="F683" s="16"/>
      <c r="G683" s="16"/>
      <c r="H683" s="16"/>
    </row>
    <row r="684" spans="6:8" s="9" customFormat="1">
      <c r="F684" s="16"/>
      <c r="G684" s="16"/>
      <c r="H684" s="16"/>
    </row>
    <row r="685" spans="6:8" s="9" customFormat="1">
      <c r="F685" s="16"/>
      <c r="G685" s="16"/>
      <c r="H685" s="16"/>
    </row>
    <row r="686" spans="6:8" s="9" customFormat="1">
      <c r="F686" s="16"/>
      <c r="G686" s="16"/>
      <c r="H686" s="16"/>
    </row>
    <row r="687" spans="6:8" s="9" customFormat="1">
      <c r="F687" s="16"/>
      <c r="G687" s="16"/>
      <c r="H687" s="16"/>
    </row>
    <row r="688" spans="6:8" s="9" customFormat="1">
      <c r="F688" s="16"/>
      <c r="G688" s="16"/>
      <c r="H688" s="16"/>
    </row>
    <row r="689" spans="6:8" s="9" customFormat="1">
      <c r="F689" s="16"/>
      <c r="G689" s="16"/>
      <c r="H689" s="16"/>
    </row>
    <row r="690" spans="6:8" s="9" customFormat="1">
      <c r="F690" s="16"/>
      <c r="G690" s="16"/>
      <c r="H690" s="16"/>
    </row>
    <row r="691" spans="6:8" s="9" customFormat="1">
      <c r="F691" s="16"/>
      <c r="G691" s="16"/>
      <c r="H691" s="16"/>
    </row>
    <row r="692" spans="6:8" s="9" customFormat="1">
      <c r="F692" s="16"/>
      <c r="G692" s="16"/>
      <c r="H692" s="16"/>
    </row>
    <row r="693" spans="6:8" s="9" customFormat="1">
      <c r="F693" s="16"/>
      <c r="G693" s="16"/>
      <c r="H693" s="16"/>
    </row>
    <row r="694" spans="6:8" s="9" customFormat="1">
      <c r="F694" s="16"/>
      <c r="G694" s="16"/>
      <c r="H694" s="16"/>
    </row>
    <row r="695" spans="6:8" s="9" customFormat="1">
      <c r="F695" s="16"/>
      <c r="G695" s="16"/>
      <c r="H695" s="16"/>
    </row>
    <row r="696" spans="6:8" s="9" customFormat="1">
      <c r="F696" s="16"/>
      <c r="G696" s="16"/>
      <c r="H696" s="16"/>
    </row>
    <row r="697" spans="6:8" s="9" customFormat="1">
      <c r="F697" s="16"/>
      <c r="G697" s="16"/>
      <c r="H697" s="16"/>
    </row>
    <row r="698" spans="6:8" s="9" customFormat="1">
      <c r="F698" s="16"/>
      <c r="G698" s="16"/>
      <c r="H698" s="16"/>
    </row>
    <row r="699" spans="6:8" s="9" customFormat="1">
      <c r="F699" s="16"/>
      <c r="G699" s="16"/>
      <c r="H699" s="16"/>
    </row>
    <row r="700" spans="6:8" s="9" customFormat="1">
      <c r="F700" s="16"/>
      <c r="G700" s="16"/>
      <c r="H700" s="16"/>
    </row>
    <row r="701" spans="6:8" s="9" customFormat="1">
      <c r="F701" s="16"/>
      <c r="G701" s="16"/>
      <c r="H701" s="16"/>
    </row>
    <row r="702" spans="6:8" s="9" customFormat="1">
      <c r="F702" s="16"/>
      <c r="G702" s="16"/>
      <c r="H702" s="16"/>
    </row>
    <row r="703" spans="6:8" s="9" customFormat="1">
      <c r="F703" s="16"/>
      <c r="G703" s="16"/>
      <c r="H703" s="16"/>
    </row>
    <row r="704" spans="6:8" s="9" customFormat="1">
      <c r="F704" s="16"/>
      <c r="G704" s="16"/>
      <c r="H704" s="16"/>
    </row>
    <row r="705" spans="6:8" s="9" customFormat="1">
      <c r="F705" s="16"/>
      <c r="G705" s="16"/>
      <c r="H705" s="16"/>
    </row>
    <row r="706" spans="6:8" s="9" customFormat="1">
      <c r="F706" s="16"/>
      <c r="G706" s="16"/>
      <c r="H706" s="16"/>
    </row>
    <row r="707" spans="6:8" s="9" customFormat="1">
      <c r="F707" s="16"/>
      <c r="G707" s="16"/>
      <c r="H707" s="16"/>
    </row>
    <row r="708" spans="6:8" s="9" customFormat="1">
      <c r="F708" s="16"/>
      <c r="G708" s="16"/>
      <c r="H708" s="16"/>
    </row>
    <row r="709" spans="6:8" s="9" customFormat="1">
      <c r="F709" s="16"/>
      <c r="G709" s="16"/>
      <c r="H709" s="16"/>
    </row>
    <row r="710" spans="6:8" s="9" customFormat="1">
      <c r="F710" s="16"/>
      <c r="G710" s="16"/>
      <c r="H710" s="16"/>
    </row>
    <row r="711" spans="6:8" s="9" customFormat="1">
      <c r="F711" s="16"/>
      <c r="G711" s="16"/>
      <c r="H711" s="16"/>
    </row>
    <row r="712" spans="6:8" s="9" customFormat="1">
      <c r="F712" s="16"/>
      <c r="G712" s="16"/>
      <c r="H712" s="16"/>
    </row>
    <row r="713" spans="6:8" s="9" customFormat="1">
      <c r="F713" s="16"/>
      <c r="G713" s="16"/>
      <c r="H713" s="16"/>
    </row>
    <row r="714" spans="6:8" s="9" customFormat="1">
      <c r="F714" s="16"/>
      <c r="G714" s="16"/>
      <c r="H714" s="16"/>
    </row>
    <row r="715" spans="6:8" s="9" customFormat="1">
      <c r="F715" s="16"/>
      <c r="G715" s="16"/>
      <c r="H715" s="16"/>
    </row>
    <row r="716" spans="6:8" s="9" customFormat="1">
      <c r="F716" s="16"/>
      <c r="G716" s="16"/>
      <c r="H716" s="16"/>
    </row>
    <row r="717" spans="6:8" s="9" customFormat="1">
      <c r="F717" s="16"/>
      <c r="G717" s="16"/>
      <c r="H717" s="16"/>
    </row>
    <row r="718" spans="6:8" s="9" customFormat="1">
      <c r="F718" s="16"/>
      <c r="G718" s="16"/>
      <c r="H718" s="16"/>
    </row>
    <row r="719" spans="6:8" s="9" customFormat="1">
      <c r="F719" s="16"/>
      <c r="G719" s="16"/>
      <c r="H719" s="16"/>
    </row>
    <row r="720" spans="6:8" s="9" customFormat="1">
      <c r="F720" s="16"/>
      <c r="G720" s="16"/>
      <c r="H720" s="16"/>
    </row>
    <row r="721" spans="6:8" s="9" customFormat="1">
      <c r="F721" s="16"/>
      <c r="G721" s="16"/>
      <c r="H721" s="16"/>
    </row>
    <row r="722" spans="6:8" s="9" customFormat="1">
      <c r="F722" s="16"/>
      <c r="G722" s="16"/>
      <c r="H722" s="16"/>
    </row>
    <row r="723" spans="6:8" s="9" customFormat="1">
      <c r="F723" s="16"/>
      <c r="G723" s="16"/>
      <c r="H723" s="16"/>
    </row>
    <row r="724" spans="6:8" s="9" customFormat="1">
      <c r="F724" s="16"/>
      <c r="G724" s="16"/>
      <c r="H724" s="16"/>
    </row>
    <row r="725" spans="6:8" s="9" customFormat="1">
      <c r="F725" s="16"/>
      <c r="G725" s="16"/>
      <c r="H725" s="16"/>
    </row>
    <row r="726" spans="6:8" s="9" customFormat="1">
      <c r="F726" s="16"/>
      <c r="G726" s="16"/>
      <c r="H726" s="16"/>
    </row>
    <row r="727" spans="6:8" s="9" customFormat="1">
      <c r="F727" s="16"/>
      <c r="G727" s="16"/>
      <c r="H727" s="16"/>
    </row>
    <row r="728" spans="6:8" s="9" customFormat="1">
      <c r="F728" s="16"/>
      <c r="G728" s="16"/>
      <c r="H728" s="16"/>
    </row>
    <row r="729" spans="6:8" s="9" customFormat="1">
      <c r="F729" s="16"/>
      <c r="G729" s="16"/>
      <c r="H729" s="16"/>
    </row>
    <row r="730" spans="6:8" s="9" customFormat="1">
      <c r="F730" s="16"/>
      <c r="G730" s="16"/>
      <c r="H730" s="16"/>
    </row>
    <row r="731" spans="6:8" s="9" customFormat="1">
      <c r="F731" s="16"/>
      <c r="G731" s="16"/>
      <c r="H731" s="16"/>
    </row>
    <row r="732" spans="6:8" s="9" customFormat="1">
      <c r="F732" s="16"/>
      <c r="G732" s="16"/>
      <c r="H732" s="16"/>
    </row>
    <row r="733" spans="6:8" s="9" customFormat="1">
      <c r="F733" s="16"/>
      <c r="G733" s="16"/>
      <c r="H733" s="16"/>
    </row>
    <row r="734" spans="6:8" s="9" customFormat="1">
      <c r="F734" s="16"/>
      <c r="G734" s="16"/>
      <c r="H734" s="16"/>
    </row>
    <row r="735" spans="6:8" s="9" customFormat="1">
      <c r="F735" s="16"/>
      <c r="G735" s="16"/>
      <c r="H735" s="16"/>
    </row>
    <row r="736" spans="6:8" s="9" customFormat="1">
      <c r="F736" s="16"/>
      <c r="G736" s="16"/>
      <c r="H736" s="16"/>
    </row>
    <row r="737" spans="6:8" s="9" customFormat="1">
      <c r="F737" s="16"/>
      <c r="G737" s="16"/>
      <c r="H737" s="16"/>
    </row>
    <row r="738" spans="6:8" s="9" customFormat="1">
      <c r="F738" s="16"/>
      <c r="G738" s="16"/>
      <c r="H738" s="16"/>
    </row>
    <row r="739" spans="6:8" s="9" customFormat="1">
      <c r="F739" s="16"/>
      <c r="G739" s="16"/>
      <c r="H739" s="16"/>
    </row>
    <row r="740" spans="6:8" s="9" customFormat="1">
      <c r="F740" s="16"/>
      <c r="G740" s="16"/>
      <c r="H740" s="16"/>
    </row>
    <row r="741" spans="6:8" s="9" customFormat="1">
      <c r="F741" s="16"/>
      <c r="G741" s="16"/>
      <c r="H741" s="16"/>
    </row>
    <row r="742" spans="6:8" s="9" customFormat="1">
      <c r="F742" s="16"/>
      <c r="G742" s="16"/>
      <c r="H742" s="16"/>
    </row>
    <row r="743" spans="6:8" s="9" customFormat="1">
      <c r="F743" s="16"/>
      <c r="G743" s="16"/>
      <c r="H743" s="16"/>
    </row>
    <row r="744" spans="6:8" s="9" customFormat="1">
      <c r="F744" s="16"/>
      <c r="G744" s="16"/>
      <c r="H744" s="16"/>
    </row>
    <row r="745" spans="6:8" s="9" customFormat="1">
      <c r="F745" s="16"/>
      <c r="G745" s="16"/>
      <c r="H745" s="16"/>
    </row>
    <row r="746" spans="6:8" s="9" customFormat="1">
      <c r="F746" s="16"/>
      <c r="G746" s="16"/>
      <c r="H746" s="16"/>
    </row>
    <row r="747" spans="6:8" s="9" customFormat="1">
      <c r="F747" s="16"/>
      <c r="G747" s="16"/>
      <c r="H747" s="16"/>
    </row>
    <row r="748" spans="6:8" s="9" customFormat="1">
      <c r="F748" s="16"/>
      <c r="G748" s="16"/>
      <c r="H748" s="16"/>
    </row>
    <row r="749" spans="6:8" s="9" customFormat="1">
      <c r="F749" s="16"/>
      <c r="G749" s="16"/>
      <c r="H749" s="16"/>
    </row>
    <row r="750" spans="6:8" s="9" customFormat="1">
      <c r="F750" s="16"/>
      <c r="G750" s="16"/>
      <c r="H750" s="16"/>
    </row>
    <row r="751" spans="6:8" s="9" customFormat="1">
      <c r="F751" s="16"/>
      <c r="G751" s="16"/>
      <c r="H751" s="16"/>
    </row>
    <row r="752" spans="6:8" s="9" customFormat="1">
      <c r="F752" s="16"/>
      <c r="G752" s="16"/>
      <c r="H752" s="16"/>
    </row>
    <row r="753" spans="6:8" s="9" customFormat="1">
      <c r="F753" s="16"/>
      <c r="G753" s="16"/>
      <c r="H753" s="16"/>
    </row>
    <row r="754" spans="6:8" s="9" customFormat="1">
      <c r="F754" s="16"/>
      <c r="G754" s="16"/>
      <c r="H754" s="16"/>
    </row>
    <row r="755" spans="6:8" s="9" customFormat="1">
      <c r="F755" s="16"/>
      <c r="G755" s="16"/>
      <c r="H755" s="16"/>
    </row>
    <row r="756" spans="6:8" s="9" customFormat="1">
      <c r="F756" s="16"/>
      <c r="G756" s="16"/>
      <c r="H756" s="16"/>
    </row>
    <row r="757" spans="6:8" s="9" customFormat="1">
      <c r="F757" s="16"/>
      <c r="G757" s="16"/>
      <c r="H757" s="16"/>
    </row>
    <row r="758" spans="6:8" s="9" customFormat="1">
      <c r="F758" s="16"/>
      <c r="G758" s="16"/>
      <c r="H758" s="16"/>
    </row>
    <row r="759" spans="6:8" s="9" customFormat="1">
      <c r="F759" s="16"/>
      <c r="G759" s="16"/>
      <c r="H759" s="16"/>
    </row>
    <row r="760" spans="6:8" s="9" customFormat="1">
      <c r="F760" s="16"/>
      <c r="G760" s="16"/>
      <c r="H760" s="16"/>
    </row>
    <row r="761" spans="6:8" s="9" customFormat="1">
      <c r="F761" s="16"/>
      <c r="G761" s="16"/>
      <c r="H761" s="16"/>
    </row>
    <row r="762" spans="6:8" s="9" customFormat="1">
      <c r="F762" s="16"/>
      <c r="G762" s="16"/>
      <c r="H762" s="16"/>
    </row>
    <row r="763" spans="6:8" s="9" customFormat="1">
      <c r="F763" s="16"/>
      <c r="G763" s="16"/>
      <c r="H763" s="16"/>
    </row>
    <row r="764" spans="6:8" s="9" customFormat="1">
      <c r="F764" s="16"/>
      <c r="G764" s="16"/>
      <c r="H764" s="16"/>
    </row>
    <row r="765" spans="6:8" s="9" customFormat="1">
      <c r="F765" s="16"/>
      <c r="G765" s="16"/>
      <c r="H765" s="16"/>
    </row>
    <row r="766" spans="6:8" s="9" customFormat="1">
      <c r="F766" s="16"/>
      <c r="G766" s="16"/>
      <c r="H766" s="16"/>
    </row>
    <row r="767" spans="6:8" s="9" customFormat="1">
      <c r="F767" s="16"/>
      <c r="G767" s="16"/>
      <c r="H767" s="16"/>
    </row>
    <row r="768" spans="6:8" s="9" customFormat="1">
      <c r="F768" s="16"/>
      <c r="G768" s="16"/>
      <c r="H768" s="16"/>
    </row>
    <row r="769" spans="6:8" s="9" customFormat="1">
      <c r="F769" s="16"/>
      <c r="G769" s="16"/>
      <c r="H769" s="16"/>
    </row>
    <row r="770" spans="6:8" s="9" customFormat="1">
      <c r="F770" s="16"/>
      <c r="G770" s="16"/>
      <c r="H770" s="16"/>
    </row>
    <row r="771" spans="6:8" s="9" customFormat="1">
      <c r="F771" s="16"/>
      <c r="G771" s="16"/>
      <c r="H771" s="16"/>
    </row>
    <row r="772" spans="6:8" s="9" customFormat="1">
      <c r="F772" s="16"/>
      <c r="G772" s="16"/>
      <c r="H772" s="16"/>
    </row>
    <row r="773" spans="6:8" s="9" customFormat="1">
      <c r="F773" s="16"/>
      <c r="G773" s="16"/>
      <c r="H773" s="16"/>
    </row>
    <row r="774" spans="6:8" s="9" customFormat="1">
      <c r="F774" s="16"/>
      <c r="G774" s="16"/>
      <c r="H774" s="16"/>
    </row>
    <row r="775" spans="6:8" s="9" customFormat="1">
      <c r="F775" s="16"/>
      <c r="G775" s="16"/>
      <c r="H775" s="16"/>
    </row>
    <row r="776" spans="6:8" s="9" customFormat="1">
      <c r="F776" s="16"/>
      <c r="G776" s="16"/>
      <c r="H776" s="16"/>
    </row>
    <row r="777" spans="6:8" s="9" customFormat="1">
      <c r="F777" s="16"/>
      <c r="G777" s="16"/>
      <c r="H777" s="16"/>
    </row>
    <row r="778" spans="6:8" s="9" customFormat="1">
      <c r="F778" s="16"/>
      <c r="G778" s="16"/>
      <c r="H778" s="16"/>
    </row>
    <row r="779" spans="6:8" s="9" customFormat="1">
      <c r="F779" s="16"/>
      <c r="G779" s="16"/>
      <c r="H779" s="16"/>
    </row>
    <row r="780" spans="6:8" s="9" customFormat="1">
      <c r="F780" s="16"/>
      <c r="G780" s="16"/>
      <c r="H780" s="16"/>
    </row>
    <row r="781" spans="6:8" s="9" customFormat="1">
      <c r="F781" s="16"/>
      <c r="G781" s="16"/>
      <c r="H781" s="16"/>
    </row>
    <row r="782" spans="6:8" s="9" customFormat="1">
      <c r="F782" s="16"/>
      <c r="G782" s="16"/>
      <c r="H782" s="16"/>
    </row>
    <row r="783" spans="6:8" s="9" customFormat="1">
      <c r="F783" s="16"/>
      <c r="G783" s="16"/>
      <c r="H783" s="16"/>
    </row>
    <row r="784" spans="6:8" s="9" customFormat="1">
      <c r="F784" s="16"/>
      <c r="G784" s="16"/>
      <c r="H784" s="16"/>
    </row>
    <row r="785" spans="6:8" s="9" customFormat="1">
      <c r="F785" s="16"/>
      <c r="G785" s="16"/>
      <c r="H785" s="16"/>
    </row>
    <row r="786" spans="6:8" s="9" customFormat="1">
      <c r="F786" s="16"/>
      <c r="G786" s="16"/>
      <c r="H786" s="16"/>
    </row>
    <row r="787" spans="6:8" s="9" customFormat="1">
      <c r="F787" s="16"/>
      <c r="G787" s="16"/>
      <c r="H787" s="16"/>
    </row>
    <row r="788" spans="6:8" s="9" customFormat="1">
      <c r="F788" s="16"/>
      <c r="G788" s="16"/>
      <c r="H788" s="16"/>
    </row>
    <row r="789" spans="6:8" s="9" customFormat="1">
      <c r="F789" s="16"/>
      <c r="G789" s="16"/>
      <c r="H789" s="16"/>
    </row>
    <row r="790" spans="6:8" s="9" customFormat="1">
      <c r="F790" s="16"/>
      <c r="G790" s="16"/>
      <c r="H790" s="16"/>
    </row>
    <row r="791" spans="6:8" s="9" customFormat="1">
      <c r="F791" s="16"/>
      <c r="G791" s="16"/>
      <c r="H791" s="16"/>
    </row>
    <row r="792" spans="6:8" s="9" customFormat="1">
      <c r="F792" s="16"/>
      <c r="G792" s="16"/>
      <c r="H792" s="16"/>
    </row>
    <row r="793" spans="6:8" s="9" customFormat="1">
      <c r="F793" s="16"/>
      <c r="G793" s="16"/>
      <c r="H793" s="16"/>
    </row>
    <row r="794" spans="6:8" s="9" customFormat="1">
      <c r="F794" s="16"/>
      <c r="G794" s="16"/>
      <c r="H794" s="16"/>
    </row>
    <row r="795" spans="6:8" s="9" customFormat="1">
      <c r="F795" s="16"/>
      <c r="G795" s="16"/>
      <c r="H795" s="16"/>
    </row>
    <row r="796" spans="6:8" s="9" customFormat="1">
      <c r="F796" s="16"/>
      <c r="G796" s="16"/>
      <c r="H796" s="16"/>
    </row>
    <row r="797" spans="6:8" s="9" customFormat="1">
      <c r="F797" s="16"/>
      <c r="G797" s="16"/>
      <c r="H797" s="16"/>
    </row>
    <row r="798" spans="6:8" s="9" customFormat="1">
      <c r="F798" s="16"/>
      <c r="G798" s="16"/>
      <c r="H798" s="16"/>
    </row>
    <row r="799" spans="6:8" s="9" customFormat="1">
      <c r="F799" s="16"/>
      <c r="G799" s="16"/>
      <c r="H799" s="16"/>
    </row>
    <row r="800" spans="6:8" s="9" customFormat="1">
      <c r="F800" s="16"/>
      <c r="G800" s="16"/>
      <c r="H800" s="16"/>
    </row>
    <row r="801" spans="6:8" s="9" customFormat="1">
      <c r="F801" s="16"/>
      <c r="G801" s="16"/>
      <c r="H801" s="16"/>
    </row>
    <row r="802" spans="6:8" s="9" customFormat="1">
      <c r="F802" s="16"/>
      <c r="G802" s="16"/>
      <c r="H802" s="16"/>
    </row>
    <row r="803" spans="6:8" s="9" customFormat="1">
      <c r="F803" s="16"/>
      <c r="G803" s="16"/>
      <c r="H803" s="16"/>
    </row>
    <row r="804" spans="6:8" s="9" customFormat="1">
      <c r="F804" s="16"/>
      <c r="G804" s="16"/>
      <c r="H804" s="16"/>
    </row>
    <row r="805" spans="6:8" s="9" customFormat="1">
      <c r="F805" s="16"/>
      <c r="G805" s="16"/>
      <c r="H805" s="16"/>
    </row>
    <row r="806" spans="6:8" s="9" customFormat="1">
      <c r="F806" s="16"/>
      <c r="G806" s="16"/>
      <c r="H806" s="16"/>
    </row>
    <row r="807" spans="6:8" s="9" customFormat="1">
      <c r="F807" s="16"/>
      <c r="G807" s="16"/>
      <c r="H807" s="16"/>
    </row>
    <row r="808" spans="6:8" s="9" customFormat="1">
      <c r="F808" s="16"/>
      <c r="G808" s="16"/>
      <c r="H808" s="16"/>
    </row>
    <row r="809" spans="6:8" s="9" customFormat="1">
      <c r="F809" s="16"/>
      <c r="G809" s="16"/>
      <c r="H809" s="16"/>
    </row>
    <row r="810" spans="6:8" s="9" customFormat="1">
      <c r="F810" s="16"/>
      <c r="G810" s="16"/>
      <c r="H810" s="16"/>
    </row>
    <row r="811" spans="6:8" s="9" customFormat="1">
      <c r="F811" s="16"/>
      <c r="G811" s="16"/>
      <c r="H811" s="16"/>
    </row>
    <row r="812" spans="6:8" s="9" customFormat="1">
      <c r="F812" s="16"/>
      <c r="G812" s="16"/>
      <c r="H812" s="16"/>
    </row>
    <row r="813" spans="6:8" s="9" customFormat="1">
      <c r="F813" s="16"/>
      <c r="G813" s="16"/>
      <c r="H813" s="16"/>
    </row>
    <row r="814" spans="6:8" s="9" customFormat="1">
      <c r="F814" s="16"/>
      <c r="G814" s="16"/>
      <c r="H814" s="16"/>
    </row>
    <row r="815" spans="6:8" s="9" customFormat="1">
      <c r="F815" s="16"/>
      <c r="G815" s="16"/>
      <c r="H815" s="16"/>
    </row>
    <row r="816" spans="6:8" s="9" customFormat="1">
      <c r="F816" s="16"/>
      <c r="G816" s="16"/>
      <c r="H816" s="16"/>
    </row>
    <row r="817" spans="6:8" s="9" customFormat="1">
      <c r="F817" s="16"/>
      <c r="G817" s="16"/>
      <c r="H817" s="16"/>
    </row>
    <row r="818" spans="6:8" s="9" customFormat="1">
      <c r="F818" s="16"/>
      <c r="G818" s="16"/>
      <c r="H818" s="16"/>
    </row>
    <row r="819" spans="6:8" s="9" customFormat="1">
      <c r="F819" s="16"/>
      <c r="G819" s="16"/>
      <c r="H819" s="16"/>
    </row>
    <row r="820" spans="6:8" s="9" customFormat="1">
      <c r="F820" s="16"/>
      <c r="G820" s="16"/>
      <c r="H820" s="16"/>
    </row>
    <row r="821" spans="6:8" s="9" customFormat="1">
      <c r="F821" s="16"/>
      <c r="G821" s="16"/>
      <c r="H821" s="16"/>
    </row>
    <row r="822" spans="6:8" s="9" customFormat="1">
      <c r="F822" s="16"/>
      <c r="G822" s="16"/>
      <c r="H822" s="16"/>
    </row>
    <row r="823" spans="6:8" s="9" customFormat="1">
      <c r="F823" s="16"/>
      <c r="G823" s="16"/>
      <c r="H823" s="16"/>
    </row>
    <row r="824" spans="6:8" s="9" customFormat="1">
      <c r="F824" s="16"/>
      <c r="G824" s="16"/>
      <c r="H824" s="16"/>
    </row>
    <row r="825" spans="6:8" s="9" customFormat="1">
      <c r="F825" s="16"/>
      <c r="G825" s="16"/>
      <c r="H825" s="16"/>
    </row>
    <row r="826" spans="6:8" s="9" customFormat="1">
      <c r="F826" s="16"/>
      <c r="G826" s="16"/>
      <c r="H826" s="16"/>
    </row>
    <row r="827" spans="6:8" s="9" customFormat="1">
      <c r="F827" s="16"/>
      <c r="G827" s="16"/>
      <c r="H827" s="16"/>
    </row>
    <row r="828" spans="6:8" s="9" customFormat="1">
      <c r="F828" s="16"/>
      <c r="G828" s="16"/>
      <c r="H828" s="16"/>
    </row>
    <row r="829" spans="6:8" s="9" customFormat="1">
      <c r="F829" s="16"/>
      <c r="G829" s="16"/>
      <c r="H829" s="16"/>
    </row>
    <row r="830" spans="6:8" s="9" customFormat="1">
      <c r="F830" s="16"/>
      <c r="G830" s="16"/>
      <c r="H830" s="16"/>
    </row>
    <row r="831" spans="6:8" s="9" customFormat="1">
      <c r="F831" s="16"/>
      <c r="G831" s="16"/>
      <c r="H831" s="16"/>
    </row>
    <row r="832" spans="6:8" s="9" customFormat="1">
      <c r="F832" s="16"/>
      <c r="G832" s="16"/>
      <c r="H832" s="16"/>
    </row>
    <row r="833" spans="6:8" s="9" customFormat="1">
      <c r="F833" s="16"/>
      <c r="G833" s="16"/>
      <c r="H833" s="16"/>
    </row>
    <row r="834" spans="6:8" s="9" customFormat="1">
      <c r="F834" s="16"/>
      <c r="G834" s="16"/>
      <c r="H834" s="16"/>
    </row>
    <row r="835" spans="6:8" s="9" customFormat="1">
      <c r="F835" s="16"/>
      <c r="G835" s="16"/>
      <c r="H835" s="16"/>
    </row>
    <row r="836" spans="6:8" s="9" customFormat="1">
      <c r="F836" s="16"/>
      <c r="G836" s="16"/>
      <c r="H836" s="16"/>
    </row>
    <row r="837" spans="6:8" s="9" customFormat="1">
      <c r="F837" s="16"/>
      <c r="G837" s="16"/>
      <c r="H837" s="16"/>
    </row>
    <row r="838" spans="6:8" s="9" customFormat="1">
      <c r="F838" s="16"/>
      <c r="G838" s="16"/>
      <c r="H838" s="16"/>
    </row>
    <row r="839" spans="6:8" s="9" customFormat="1">
      <c r="F839" s="16"/>
      <c r="G839" s="16"/>
      <c r="H839" s="16"/>
    </row>
    <row r="840" spans="6:8" s="9" customFormat="1">
      <c r="F840" s="16"/>
      <c r="G840" s="16"/>
      <c r="H840" s="16"/>
    </row>
    <row r="841" spans="6:8" s="9" customFormat="1">
      <c r="F841" s="16"/>
      <c r="G841" s="16"/>
      <c r="H841" s="16"/>
    </row>
    <row r="842" spans="6:8" s="9" customFormat="1">
      <c r="F842" s="16"/>
      <c r="G842" s="16"/>
      <c r="H842" s="16"/>
    </row>
    <row r="843" spans="6:8" s="9" customFormat="1">
      <c r="F843" s="16"/>
      <c r="G843" s="16"/>
      <c r="H843" s="16"/>
    </row>
    <row r="844" spans="6:8" s="9" customFormat="1">
      <c r="F844" s="16"/>
      <c r="G844" s="16"/>
      <c r="H844" s="16"/>
    </row>
    <row r="845" spans="6:8" s="9" customFormat="1">
      <c r="F845" s="16"/>
      <c r="G845" s="16"/>
      <c r="H845" s="16"/>
    </row>
    <row r="846" spans="6:8" s="9" customFormat="1">
      <c r="F846" s="16"/>
      <c r="G846" s="16"/>
      <c r="H846" s="16"/>
    </row>
    <row r="847" spans="6:8" s="9" customFormat="1">
      <c r="F847" s="16"/>
      <c r="G847" s="16"/>
      <c r="H847" s="16"/>
    </row>
    <row r="848" spans="6:8" s="9" customFormat="1">
      <c r="F848" s="16"/>
      <c r="G848" s="16"/>
      <c r="H848" s="16"/>
    </row>
    <row r="849" spans="6:8" s="9" customFormat="1">
      <c r="F849" s="16"/>
      <c r="G849" s="16"/>
      <c r="H849" s="16"/>
    </row>
    <row r="850" spans="6:8" s="9" customFormat="1">
      <c r="F850" s="16"/>
      <c r="G850" s="16"/>
      <c r="H850" s="16"/>
    </row>
    <row r="851" spans="6:8" s="9" customFormat="1">
      <c r="F851" s="16"/>
      <c r="G851" s="16"/>
      <c r="H851" s="16"/>
    </row>
    <row r="852" spans="6:8" s="9" customFormat="1">
      <c r="F852" s="16"/>
      <c r="G852" s="16"/>
      <c r="H852" s="16"/>
    </row>
    <row r="853" spans="6:8" s="9" customFormat="1">
      <c r="F853" s="16"/>
      <c r="G853" s="16"/>
      <c r="H853" s="16"/>
    </row>
    <row r="854" spans="6:8" s="9" customFormat="1">
      <c r="F854" s="16"/>
      <c r="G854" s="16"/>
      <c r="H854" s="16"/>
    </row>
    <row r="855" spans="6:8" s="9" customFormat="1">
      <c r="F855" s="16"/>
      <c r="G855" s="16"/>
      <c r="H855" s="16"/>
    </row>
    <row r="856" spans="6:8" s="9" customFormat="1">
      <c r="F856" s="16"/>
      <c r="G856" s="16"/>
      <c r="H856" s="16"/>
    </row>
    <row r="857" spans="6:8" s="9" customFormat="1">
      <c r="F857" s="16"/>
      <c r="G857" s="16"/>
      <c r="H857" s="16"/>
    </row>
    <row r="858" spans="6:8" s="9" customFormat="1">
      <c r="F858" s="16"/>
      <c r="G858" s="16"/>
      <c r="H858" s="16"/>
    </row>
    <row r="859" spans="6:8" s="9" customFormat="1">
      <c r="F859" s="16"/>
      <c r="G859" s="16"/>
      <c r="H859" s="16"/>
    </row>
    <row r="860" spans="6:8" s="9" customFormat="1">
      <c r="F860" s="16"/>
      <c r="G860" s="16"/>
      <c r="H860" s="16"/>
    </row>
    <row r="861" spans="6:8" s="9" customFormat="1">
      <c r="F861" s="16"/>
      <c r="G861" s="16"/>
      <c r="H861" s="16"/>
    </row>
    <row r="862" spans="6:8" s="9" customFormat="1">
      <c r="F862" s="16"/>
      <c r="G862" s="16"/>
      <c r="H862" s="16"/>
    </row>
    <row r="863" spans="6:8" s="9" customFormat="1">
      <c r="F863" s="16"/>
      <c r="G863" s="16"/>
      <c r="H863" s="16"/>
    </row>
    <row r="864" spans="6:8" s="9" customFormat="1">
      <c r="F864" s="16"/>
      <c r="G864" s="16"/>
      <c r="H864" s="16"/>
    </row>
    <row r="865" spans="6:8" s="9" customFormat="1">
      <c r="F865" s="16"/>
      <c r="G865" s="16"/>
      <c r="H865" s="16"/>
    </row>
    <row r="866" spans="6:8" s="9" customFormat="1">
      <c r="F866" s="16"/>
      <c r="G866" s="16"/>
      <c r="H866" s="16"/>
    </row>
    <row r="867" spans="6:8" s="9" customFormat="1">
      <c r="F867" s="16"/>
      <c r="G867" s="16"/>
      <c r="H867" s="16"/>
    </row>
    <row r="868" spans="6:8" s="9" customFormat="1">
      <c r="F868" s="16"/>
      <c r="G868" s="16"/>
      <c r="H868" s="16"/>
    </row>
    <row r="869" spans="6:8" s="9" customFormat="1">
      <c r="F869" s="16"/>
      <c r="G869" s="16"/>
      <c r="H869" s="16"/>
    </row>
    <row r="870" spans="6:8" s="9" customFormat="1">
      <c r="F870" s="16"/>
      <c r="G870" s="16"/>
      <c r="H870" s="16"/>
    </row>
    <row r="871" spans="6:8" s="9" customFormat="1">
      <c r="F871" s="16"/>
      <c r="G871" s="16"/>
      <c r="H871" s="16"/>
    </row>
    <row r="872" spans="6:8" s="9" customFormat="1">
      <c r="F872" s="16"/>
      <c r="G872" s="16"/>
      <c r="H872" s="16"/>
    </row>
    <row r="873" spans="6:8" s="9" customFormat="1">
      <c r="F873" s="16"/>
      <c r="G873" s="16"/>
      <c r="H873" s="16"/>
    </row>
    <row r="874" spans="6:8" s="9" customFormat="1">
      <c r="F874" s="16"/>
      <c r="G874" s="16"/>
      <c r="H874" s="16"/>
    </row>
    <row r="875" spans="6:8" s="9" customFormat="1">
      <c r="F875" s="16"/>
      <c r="G875" s="16"/>
      <c r="H875" s="16"/>
    </row>
    <row r="876" spans="6:8" s="9" customFormat="1">
      <c r="F876" s="16"/>
      <c r="G876" s="16"/>
      <c r="H876" s="16"/>
    </row>
    <row r="877" spans="6:8" s="9" customFormat="1">
      <c r="F877" s="16"/>
      <c r="G877" s="16"/>
      <c r="H877" s="16"/>
    </row>
    <row r="878" spans="6:8" s="9" customFormat="1">
      <c r="F878" s="16"/>
      <c r="G878" s="16"/>
      <c r="H878" s="16"/>
    </row>
    <row r="879" spans="6:8" s="9" customFormat="1">
      <c r="F879" s="16"/>
      <c r="G879" s="16"/>
      <c r="H879" s="16"/>
    </row>
    <row r="880" spans="6:8" s="9" customFormat="1">
      <c r="F880" s="16"/>
      <c r="G880" s="16"/>
      <c r="H880" s="16"/>
    </row>
    <row r="881" spans="6:8" s="9" customFormat="1">
      <c r="F881" s="16"/>
      <c r="G881" s="16"/>
      <c r="H881" s="16"/>
    </row>
    <row r="882" spans="6:8" s="9" customFormat="1">
      <c r="F882" s="16"/>
      <c r="G882" s="16"/>
      <c r="H882" s="16"/>
    </row>
    <row r="883" spans="6:8" s="9" customFormat="1">
      <c r="F883" s="16"/>
      <c r="G883" s="16"/>
      <c r="H883" s="16"/>
    </row>
    <row r="884" spans="6:8" s="9" customFormat="1">
      <c r="F884" s="16"/>
      <c r="G884" s="16"/>
      <c r="H884" s="16"/>
    </row>
    <row r="885" spans="6:8" s="9" customFormat="1">
      <c r="F885" s="16"/>
      <c r="G885" s="16"/>
      <c r="H885" s="16"/>
    </row>
    <row r="886" spans="6:8" s="9" customFormat="1">
      <c r="F886" s="16"/>
      <c r="G886" s="16"/>
      <c r="H886" s="16"/>
    </row>
    <row r="887" spans="6:8" s="9" customFormat="1">
      <c r="F887" s="16"/>
      <c r="G887" s="16"/>
      <c r="H887" s="16"/>
    </row>
    <row r="888" spans="6:8" s="9" customFormat="1">
      <c r="F888" s="16"/>
      <c r="G888" s="16"/>
      <c r="H888" s="16"/>
    </row>
    <row r="889" spans="6:8" s="9" customFormat="1">
      <c r="F889" s="16"/>
      <c r="G889" s="16"/>
      <c r="H889" s="16"/>
    </row>
    <row r="890" spans="6:8" s="9" customFormat="1">
      <c r="F890" s="16"/>
      <c r="G890" s="16"/>
      <c r="H890" s="16"/>
    </row>
    <row r="891" spans="6:8" s="9" customFormat="1">
      <c r="F891" s="16"/>
      <c r="G891" s="16"/>
      <c r="H891" s="16"/>
    </row>
    <row r="892" spans="6:8" s="9" customFormat="1">
      <c r="F892" s="16"/>
      <c r="G892" s="16"/>
      <c r="H892" s="16"/>
    </row>
    <row r="893" spans="6:8" s="9" customFormat="1">
      <c r="F893" s="16"/>
      <c r="G893" s="16"/>
      <c r="H893" s="16"/>
    </row>
    <row r="894" spans="6:8" s="9" customFormat="1">
      <c r="F894" s="16"/>
      <c r="G894" s="16"/>
      <c r="H894" s="16"/>
    </row>
    <row r="895" spans="6:8" s="9" customFormat="1">
      <c r="F895" s="16"/>
      <c r="G895" s="16"/>
      <c r="H895" s="16"/>
    </row>
    <row r="896" spans="6:8" s="9" customFormat="1">
      <c r="F896" s="16"/>
      <c r="G896" s="16"/>
      <c r="H896" s="16"/>
    </row>
    <row r="897" spans="6:8" s="9" customFormat="1">
      <c r="F897" s="16"/>
      <c r="G897" s="16"/>
      <c r="H897" s="16"/>
    </row>
    <row r="898" spans="6:8" s="9" customFormat="1">
      <c r="F898" s="16"/>
      <c r="G898" s="16"/>
      <c r="H898" s="16"/>
    </row>
    <row r="899" spans="6:8" s="9" customFormat="1">
      <c r="F899" s="16"/>
      <c r="G899" s="16"/>
      <c r="H899" s="16"/>
    </row>
    <row r="900" spans="6:8" s="9" customFormat="1">
      <c r="F900" s="16"/>
      <c r="G900" s="16"/>
      <c r="H900" s="16"/>
    </row>
    <row r="901" spans="6:8" s="9" customFormat="1">
      <c r="F901" s="16"/>
      <c r="G901" s="16"/>
      <c r="H901" s="16"/>
    </row>
    <row r="902" spans="6:8" s="9" customFormat="1">
      <c r="F902" s="16"/>
      <c r="G902" s="16"/>
      <c r="H902" s="16"/>
    </row>
    <row r="903" spans="6:8" s="9" customFormat="1">
      <c r="F903" s="16"/>
      <c r="G903" s="16"/>
      <c r="H903" s="16"/>
    </row>
    <row r="904" spans="6:8" s="9" customFormat="1">
      <c r="F904" s="16"/>
      <c r="G904" s="16"/>
      <c r="H904" s="16"/>
    </row>
    <row r="905" spans="6:8" s="9" customFormat="1">
      <c r="F905" s="16"/>
      <c r="G905" s="16"/>
      <c r="H905" s="16"/>
    </row>
    <row r="906" spans="6:8" s="9" customFormat="1">
      <c r="F906" s="16"/>
      <c r="G906" s="16"/>
      <c r="H906" s="16"/>
    </row>
    <row r="907" spans="6:8" s="9" customFormat="1">
      <c r="F907" s="16"/>
      <c r="G907" s="16"/>
      <c r="H907" s="16"/>
    </row>
    <row r="908" spans="6:8" s="9" customFormat="1">
      <c r="F908" s="16"/>
      <c r="G908" s="16"/>
      <c r="H908" s="16"/>
    </row>
    <row r="909" spans="6:8" s="9" customFormat="1">
      <c r="F909" s="16"/>
      <c r="G909" s="16"/>
      <c r="H909" s="16"/>
    </row>
    <row r="910" spans="6:8" s="9" customFormat="1">
      <c r="F910" s="16"/>
      <c r="G910" s="16"/>
      <c r="H910" s="16"/>
    </row>
    <row r="911" spans="6:8" s="9" customFormat="1">
      <c r="F911" s="16"/>
      <c r="G911" s="16"/>
      <c r="H911" s="16"/>
    </row>
    <row r="912" spans="6:8" s="9" customFormat="1">
      <c r="F912" s="16"/>
      <c r="G912" s="16"/>
      <c r="H912" s="16"/>
    </row>
    <row r="913" spans="6:8" s="9" customFormat="1">
      <c r="F913" s="16"/>
      <c r="G913" s="16"/>
      <c r="H913" s="16"/>
    </row>
    <row r="914" spans="6:8" s="9" customFormat="1">
      <c r="F914" s="16"/>
      <c r="G914" s="16"/>
      <c r="H914" s="16"/>
    </row>
    <row r="915" spans="6:8" s="9" customFormat="1">
      <c r="F915" s="16"/>
      <c r="G915" s="16"/>
      <c r="H915" s="16"/>
    </row>
    <row r="916" spans="6:8" s="9" customFormat="1">
      <c r="F916" s="16"/>
      <c r="G916" s="16"/>
      <c r="H916" s="16"/>
    </row>
    <row r="917" spans="6:8" s="9" customFormat="1">
      <c r="F917" s="16"/>
      <c r="G917" s="16"/>
      <c r="H917" s="16"/>
    </row>
    <row r="918" spans="6:8" s="9" customFormat="1">
      <c r="F918" s="16"/>
      <c r="G918" s="16"/>
      <c r="H918" s="16"/>
    </row>
    <row r="919" spans="6:8" s="9" customFormat="1">
      <c r="F919" s="16"/>
      <c r="G919" s="16"/>
      <c r="H919" s="16"/>
    </row>
    <row r="920" spans="6:8" s="9" customFormat="1">
      <c r="F920" s="16"/>
      <c r="G920" s="16"/>
      <c r="H920" s="16"/>
    </row>
    <row r="921" spans="6:8" s="9" customFormat="1">
      <c r="F921" s="16"/>
      <c r="G921" s="16"/>
      <c r="H921" s="16"/>
    </row>
    <row r="922" spans="6:8" s="9" customFormat="1">
      <c r="F922" s="16"/>
      <c r="G922" s="16"/>
      <c r="H922" s="16"/>
    </row>
    <row r="923" spans="6:8" s="9" customFormat="1">
      <c r="F923" s="16"/>
      <c r="G923" s="16"/>
      <c r="H923" s="16"/>
    </row>
    <row r="924" spans="6:8" s="9" customFormat="1">
      <c r="F924" s="16"/>
      <c r="G924" s="16"/>
      <c r="H924" s="16"/>
    </row>
    <row r="925" spans="6:8" s="9" customFormat="1">
      <c r="F925" s="16"/>
      <c r="G925" s="16"/>
      <c r="H925" s="16"/>
    </row>
    <row r="926" spans="6:8" s="9" customFormat="1">
      <c r="F926" s="16"/>
      <c r="G926" s="16"/>
      <c r="H926" s="16"/>
    </row>
    <row r="927" spans="6:8" s="9" customFormat="1">
      <c r="F927" s="16"/>
      <c r="G927" s="16"/>
      <c r="H927" s="16"/>
    </row>
    <row r="928" spans="6:8" s="9" customFormat="1">
      <c r="F928" s="16"/>
      <c r="G928" s="16"/>
      <c r="H928" s="16"/>
    </row>
    <row r="929" spans="6:8" s="9" customFormat="1">
      <c r="F929" s="16"/>
      <c r="G929" s="16"/>
      <c r="H929" s="16"/>
    </row>
    <row r="930" spans="6:8" s="9" customFormat="1">
      <c r="F930" s="16"/>
      <c r="G930" s="16"/>
      <c r="H930" s="16"/>
    </row>
    <row r="931" spans="6:8" s="9" customFormat="1">
      <c r="F931" s="16"/>
      <c r="G931" s="16"/>
      <c r="H931" s="16"/>
    </row>
    <row r="932" spans="6:8" s="9" customFormat="1">
      <c r="F932" s="16"/>
      <c r="G932" s="16"/>
      <c r="H932" s="16"/>
    </row>
    <row r="933" spans="6:8" s="9" customFormat="1">
      <c r="F933" s="16"/>
      <c r="G933" s="16"/>
      <c r="H933" s="16"/>
    </row>
    <row r="934" spans="6:8" s="9" customFormat="1">
      <c r="F934" s="16"/>
      <c r="G934" s="16"/>
      <c r="H934" s="16"/>
    </row>
    <row r="935" spans="6:8" s="9" customFormat="1">
      <c r="F935" s="16"/>
      <c r="G935" s="16"/>
      <c r="H935" s="16"/>
    </row>
    <row r="936" spans="6:8" s="9" customFormat="1">
      <c r="F936" s="16"/>
      <c r="G936" s="16"/>
      <c r="H936" s="16"/>
    </row>
    <row r="937" spans="6:8" s="9" customFormat="1">
      <c r="F937" s="16"/>
      <c r="G937" s="16"/>
      <c r="H937" s="16"/>
    </row>
    <row r="938" spans="6:8" s="9" customFormat="1">
      <c r="F938" s="16"/>
      <c r="G938" s="16"/>
      <c r="H938" s="16"/>
    </row>
    <row r="939" spans="6:8" s="9" customFormat="1">
      <c r="F939" s="16"/>
      <c r="G939" s="16"/>
      <c r="H939" s="16"/>
    </row>
    <row r="940" spans="6:8" s="9" customFormat="1">
      <c r="F940" s="16"/>
      <c r="G940" s="16"/>
      <c r="H940" s="16"/>
    </row>
    <row r="941" spans="6:8" s="9" customFormat="1">
      <c r="F941" s="16"/>
      <c r="G941" s="16"/>
      <c r="H941" s="16"/>
    </row>
    <row r="942" spans="6:8" s="9" customFormat="1">
      <c r="F942" s="16"/>
      <c r="G942" s="16"/>
      <c r="H942" s="16"/>
    </row>
    <row r="943" spans="6:8" s="9" customFormat="1">
      <c r="F943" s="16"/>
      <c r="G943" s="16"/>
      <c r="H943" s="16"/>
    </row>
    <row r="944" spans="6:8" s="9" customFormat="1">
      <c r="F944" s="16"/>
      <c r="G944" s="16"/>
      <c r="H944" s="16"/>
    </row>
    <row r="945" spans="6:8" s="9" customFormat="1">
      <c r="F945" s="16"/>
      <c r="G945" s="16"/>
      <c r="H945" s="16"/>
    </row>
    <row r="946" spans="6:8" s="9" customFormat="1">
      <c r="F946" s="16"/>
      <c r="G946" s="16"/>
      <c r="H946" s="16"/>
    </row>
    <row r="947" spans="6:8" s="9" customFormat="1">
      <c r="F947" s="16"/>
      <c r="G947" s="16"/>
      <c r="H947" s="16"/>
    </row>
    <row r="948" spans="6:8" s="9" customFormat="1">
      <c r="F948" s="16"/>
      <c r="G948" s="16"/>
      <c r="H948" s="16"/>
    </row>
    <row r="949" spans="6:8" s="9" customFormat="1">
      <c r="F949" s="16"/>
      <c r="G949" s="16"/>
      <c r="H949" s="16"/>
    </row>
    <row r="950" spans="6:8" s="9" customFormat="1">
      <c r="F950" s="16"/>
      <c r="G950" s="16"/>
      <c r="H950" s="16"/>
    </row>
    <row r="951" spans="6:8" s="9" customFormat="1">
      <c r="F951" s="16"/>
      <c r="G951" s="16"/>
      <c r="H951" s="16"/>
    </row>
    <row r="952" spans="6:8" s="9" customFormat="1">
      <c r="F952" s="16"/>
      <c r="G952" s="16"/>
      <c r="H952" s="16"/>
    </row>
    <row r="953" spans="6:8" s="9" customFormat="1">
      <c r="F953" s="16"/>
      <c r="G953" s="16"/>
      <c r="H953" s="16"/>
    </row>
    <row r="954" spans="6:8" s="9" customFormat="1">
      <c r="F954" s="16"/>
      <c r="G954" s="16"/>
      <c r="H954" s="16"/>
    </row>
    <row r="955" spans="6:8" s="9" customFormat="1">
      <c r="F955" s="16"/>
      <c r="G955" s="16"/>
      <c r="H955" s="16"/>
    </row>
    <row r="956" spans="6:8" s="9" customFormat="1">
      <c r="F956" s="16"/>
      <c r="G956" s="16"/>
      <c r="H956" s="16"/>
    </row>
    <row r="957" spans="6:8" s="9" customFormat="1">
      <c r="F957" s="16"/>
      <c r="G957" s="16"/>
      <c r="H957" s="16"/>
    </row>
    <row r="958" spans="6:8" s="9" customFormat="1">
      <c r="F958" s="16"/>
      <c r="G958" s="16"/>
      <c r="H958" s="16"/>
    </row>
    <row r="959" spans="6:8" s="9" customFormat="1">
      <c r="F959" s="16"/>
      <c r="G959" s="16"/>
      <c r="H959" s="16"/>
    </row>
    <row r="960" spans="6:8" s="9" customFormat="1">
      <c r="F960" s="16"/>
      <c r="G960" s="16"/>
      <c r="H960" s="16"/>
    </row>
    <row r="961" spans="6:8" s="9" customFormat="1">
      <c r="F961" s="16"/>
      <c r="G961" s="16"/>
      <c r="H961" s="16"/>
    </row>
    <row r="962" spans="6:8" s="9" customFormat="1">
      <c r="F962" s="16"/>
      <c r="G962" s="16"/>
      <c r="H962" s="16"/>
    </row>
    <row r="963" spans="6:8" s="9" customFormat="1">
      <c r="F963" s="16"/>
      <c r="G963" s="16"/>
      <c r="H963" s="16"/>
    </row>
    <row r="964" spans="6:8" s="9" customFormat="1">
      <c r="F964" s="16"/>
      <c r="G964" s="16"/>
      <c r="H964" s="16"/>
    </row>
    <row r="965" spans="6:8" s="9" customFormat="1">
      <c r="F965" s="16"/>
      <c r="G965" s="16"/>
      <c r="H965" s="16"/>
    </row>
    <row r="966" spans="6:8" s="9" customFormat="1">
      <c r="F966" s="16"/>
      <c r="G966" s="16"/>
      <c r="H966" s="16"/>
    </row>
    <row r="967" spans="6:8" s="9" customFormat="1">
      <c r="F967" s="16"/>
      <c r="G967" s="16"/>
      <c r="H967" s="16"/>
    </row>
    <row r="968" spans="6:8" s="9" customFormat="1">
      <c r="F968" s="16"/>
      <c r="G968" s="16"/>
      <c r="H968" s="16"/>
    </row>
    <row r="969" spans="6:8" s="9" customFormat="1">
      <c r="F969" s="16"/>
      <c r="G969" s="16"/>
      <c r="H969" s="16"/>
    </row>
    <row r="970" spans="6:8" s="9" customFormat="1">
      <c r="F970" s="16"/>
      <c r="G970" s="16"/>
      <c r="H970" s="16"/>
    </row>
    <row r="971" spans="6:8" s="9" customFormat="1">
      <c r="F971" s="16"/>
      <c r="G971" s="16"/>
      <c r="H971" s="16"/>
    </row>
    <row r="972" spans="6:8" s="9" customFormat="1">
      <c r="F972" s="16"/>
      <c r="G972" s="16"/>
      <c r="H972" s="16"/>
    </row>
    <row r="973" spans="6:8" s="9" customFormat="1">
      <c r="F973" s="16"/>
      <c r="G973" s="16"/>
      <c r="H973" s="16"/>
    </row>
    <row r="974" spans="6:8" s="9" customFormat="1">
      <c r="F974" s="16"/>
      <c r="G974" s="16"/>
      <c r="H974" s="16"/>
    </row>
    <row r="975" spans="6:8" s="9" customFormat="1">
      <c r="F975" s="16"/>
      <c r="G975" s="16"/>
      <c r="H975" s="16"/>
    </row>
    <row r="976" spans="6:8" s="9" customFormat="1">
      <c r="F976" s="16"/>
      <c r="G976" s="16"/>
      <c r="H976" s="16"/>
    </row>
    <row r="977" spans="6:8" s="9" customFormat="1">
      <c r="F977" s="16"/>
      <c r="G977" s="16"/>
      <c r="H977" s="16"/>
    </row>
    <row r="978" spans="6:8" s="9" customFormat="1">
      <c r="F978" s="16"/>
      <c r="G978" s="16"/>
      <c r="H978" s="16"/>
    </row>
    <row r="979" spans="6:8" s="9" customFormat="1">
      <c r="F979" s="16"/>
      <c r="G979" s="16"/>
      <c r="H979" s="16"/>
    </row>
    <row r="980" spans="6:8" s="9" customFormat="1">
      <c r="F980" s="16"/>
      <c r="G980" s="16"/>
      <c r="H980" s="16"/>
    </row>
    <row r="981" spans="6:8" s="9" customFormat="1">
      <c r="F981" s="16"/>
      <c r="G981" s="16"/>
      <c r="H981" s="16"/>
    </row>
    <row r="982" spans="6:8" s="9" customFormat="1">
      <c r="F982" s="16"/>
      <c r="G982" s="16"/>
      <c r="H982" s="16"/>
    </row>
    <row r="983" spans="6:8" s="9" customFormat="1">
      <c r="F983" s="16"/>
      <c r="G983" s="16"/>
      <c r="H983" s="16"/>
    </row>
    <row r="984" spans="6:8" s="9" customFormat="1">
      <c r="F984" s="16"/>
      <c r="G984" s="16"/>
      <c r="H984" s="16"/>
    </row>
    <row r="985" spans="6:8" s="9" customFormat="1">
      <c r="F985" s="16"/>
      <c r="G985" s="16"/>
      <c r="H985" s="16"/>
    </row>
    <row r="986" spans="6:8" s="9" customFormat="1">
      <c r="F986" s="16"/>
      <c r="G986" s="16"/>
      <c r="H986" s="16"/>
    </row>
    <row r="987" spans="6:8" s="9" customFormat="1">
      <c r="F987" s="16"/>
      <c r="G987" s="16"/>
      <c r="H987" s="16"/>
    </row>
    <row r="988" spans="6:8" s="9" customFormat="1">
      <c r="F988" s="16"/>
      <c r="G988" s="16"/>
      <c r="H988" s="16"/>
    </row>
    <row r="989" spans="6:8" s="9" customFormat="1">
      <c r="F989" s="16"/>
      <c r="G989" s="16"/>
      <c r="H989" s="16"/>
    </row>
    <row r="990" spans="6:8" s="9" customFormat="1">
      <c r="F990" s="16"/>
      <c r="G990" s="16"/>
      <c r="H990" s="16"/>
    </row>
    <row r="991" spans="6:8" s="9" customFormat="1">
      <c r="F991" s="16"/>
      <c r="G991" s="16"/>
      <c r="H991" s="16"/>
    </row>
    <row r="992" spans="6:8" s="9" customFormat="1">
      <c r="F992" s="16"/>
      <c r="G992" s="16"/>
      <c r="H992" s="16"/>
    </row>
    <row r="993" spans="6:8" s="9" customFormat="1">
      <c r="F993" s="16"/>
      <c r="G993" s="16"/>
      <c r="H993" s="16"/>
    </row>
    <row r="994" spans="6:8" s="9" customFormat="1">
      <c r="F994" s="16"/>
      <c r="G994" s="16"/>
      <c r="H994" s="16"/>
    </row>
    <row r="995" spans="6:8" s="9" customFormat="1">
      <c r="F995" s="16"/>
      <c r="G995" s="16"/>
      <c r="H995" s="16"/>
    </row>
    <row r="996" spans="6:8" s="9" customFormat="1">
      <c r="F996" s="16"/>
      <c r="G996" s="16"/>
      <c r="H996" s="16"/>
    </row>
    <row r="997" spans="6:8" s="9" customFormat="1">
      <c r="F997" s="16"/>
      <c r="G997" s="16"/>
      <c r="H997" s="16"/>
    </row>
    <row r="998" spans="6:8" s="9" customFormat="1">
      <c r="F998" s="16"/>
      <c r="G998" s="16"/>
      <c r="H998" s="16"/>
    </row>
    <row r="999" spans="6:8" s="9" customFormat="1">
      <c r="F999" s="16"/>
      <c r="G999" s="16"/>
      <c r="H999" s="16"/>
    </row>
    <row r="1000" spans="6:8" s="9" customFormat="1">
      <c r="F1000" s="16"/>
      <c r="G1000" s="16"/>
      <c r="H1000" s="16"/>
    </row>
    <row r="1001" spans="6:8" s="9" customFormat="1">
      <c r="F1001" s="16"/>
      <c r="G1001" s="16"/>
      <c r="H1001" s="16"/>
    </row>
    <row r="1002" spans="6:8" s="9" customFormat="1">
      <c r="F1002" s="16"/>
      <c r="G1002" s="16"/>
      <c r="H1002" s="16"/>
    </row>
    <row r="1003" spans="6:8" s="9" customFormat="1">
      <c r="F1003" s="16"/>
      <c r="G1003" s="16"/>
      <c r="H1003" s="16"/>
    </row>
    <row r="1004" spans="6:8" s="9" customFormat="1">
      <c r="F1004" s="16"/>
      <c r="G1004" s="16"/>
      <c r="H1004" s="16"/>
    </row>
    <row r="1005" spans="6:8" s="9" customFormat="1">
      <c r="F1005" s="16"/>
      <c r="G1005" s="16"/>
      <c r="H1005" s="16"/>
    </row>
    <row r="1006" spans="6:8" s="9" customFormat="1">
      <c r="F1006" s="16"/>
      <c r="G1006" s="16"/>
      <c r="H1006" s="16"/>
    </row>
    <row r="1007" spans="6:8" s="9" customFormat="1">
      <c r="F1007" s="16"/>
      <c r="G1007" s="16"/>
      <c r="H1007" s="16"/>
    </row>
    <row r="1008" spans="6:8" s="9" customFormat="1">
      <c r="F1008" s="16"/>
      <c r="G1008" s="16"/>
      <c r="H1008" s="16"/>
    </row>
    <row r="1009" spans="6:8" s="9" customFormat="1">
      <c r="F1009" s="16"/>
      <c r="G1009" s="16"/>
      <c r="H1009" s="16"/>
    </row>
    <row r="1010" spans="6:8" s="9" customFormat="1">
      <c r="F1010" s="16"/>
      <c r="G1010" s="16"/>
      <c r="H1010" s="16"/>
    </row>
    <row r="1011" spans="6:8" s="9" customFormat="1">
      <c r="F1011" s="16"/>
      <c r="G1011" s="16"/>
      <c r="H1011" s="16"/>
    </row>
    <row r="1012" spans="6:8" s="9" customFormat="1">
      <c r="F1012" s="16"/>
      <c r="G1012" s="16"/>
      <c r="H1012" s="16"/>
    </row>
    <row r="1013" spans="6:8" s="9" customFormat="1">
      <c r="F1013" s="16"/>
      <c r="G1013" s="16"/>
      <c r="H1013" s="16"/>
    </row>
    <row r="1014" spans="6:8" s="9" customFormat="1">
      <c r="F1014" s="16"/>
      <c r="G1014" s="16"/>
      <c r="H1014" s="16"/>
    </row>
    <row r="1015" spans="6:8" s="9" customFormat="1">
      <c r="F1015" s="16"/>
      <c r="G1015" s="16"/>
      <c r="H1015" s="16"/>
    </row>
    <row r="1016" spans="6:8" s="9" customFormat="1">
      <c r="F1016" s="16"/>
      <c r="G1016" s="16"/>
      <c r="H1016" s="16"/>
    </row>
    <row r="1017" spans="6:8" s="9" customFormat="1">
      <c r="F1017" s="16"/>
      <c r="G1017" s="16"/>
      <c r="H1017" s="16"/>
    </row>
    <row r="1018" spans="6:8" s="9" customFormat="1">
      <c r="F1018" s="16"/>
      <c r="G1018" s="16"/>
      <c r="H1018" s="16"/>
    </row>
    <row r="1019" spans="6:8" s="9" customFormat="1">
      <c r="F1019" s="16"/>
      <c r="G1019" s="16"/>
      <c r="H1019" s="16"/>
    </row>
    <row r="1020" spans="6:8" s="9" customFormat="1">
      <c r="F1020" s="16"/>
      <c r="G1020" s="16"/>
      <c r="H1020" s="16"/>
    </row>
    <row r="1021" spans="6:8" s="9" customFormat="1">
      <c r="F1021" s="16"/>
      <c r="G1021" s="16"/>
      <c r="H1021" s="16"/>
    </row>
    <row r="1022" spans="6:8" s="9" customFormat="1">
      <c r="F1022" s="16"/>
      <c r="G1022" s="16"/>
      <c r="H1022" s="16"/>
    </row>
    <row r="1023" spans="6:8" s="9" customFormat="1">
      <c r="F1023" s="16"/>
      <c r="G1023" s="16"/>
      <c r="H1023" s="16"/>
    </row>
    <row r="1024" spans="6:8" s="9" customFormat="1">
      <c r="F1024" s="16"/>
      <c r="G1024" s="16"/>
      <c r="H1024" s="16"/>
    </row>
    <row r="1025" spans="6:8" s="9" customFormat="1">
      <c r="F1025" s="16"/>
      <c r="G1025" s="16"/>
      <c r="H1025" s="16"/>
    </row>
    <row r="1026" spans="6:8" s="9" customFormat="1">
      <c r="F1026" s="16"/>
      <c r="G1026" s="16"/>
      <c r="H1026" s="16"/>
    </row>
    <row r="1027" spans="6:8" s="9" customFormat="1">
      <c r="F1027" s="16"/>
      <c r="G1027" s="16"/>
      <c r="H1027" s="16"/>
    </row>
    <row r="1028" spans="6:8" s="9" customFormat="1">
      <c r="F1028" s="16"/>
      <c r="G1028" s="16"/>
      <c r="H1028" s="16"/>
    </row>
    <row r="1029" spans="6:8" s="9" customFormat="1">
      <c r="F1029" s="16"/>
      <c r="G1029" s="16"/>
      <c r="H1029" s="16"/>
    </row>
    <row r="1030" spans="6:8" s="9" customFormat="1">
      <c r="F1030" s="16"/>
      <c r="G1030" s="16"/>
      <c r="H1030" s="16"/>
    </row>
    <row r="1031" spans="6:8" s="9" customFormat="1">
      <c r="F1031" s="16"/>
      <c r="G1031" s="16"/>
      <c r="H1031" s="16"/>
    </row>
    <row r="1032" spans="6:8" s="9" customFormat="1">
      <c r="F1032" s="16"/>
      <c r="G1032" s="16"/>
      <c r="H1032" s="16"/>
    </row>
    <row r="1033" spans="6:8" s="9" customFormat="1">
      <c r="F1033" s="16"/>
      <c r="G1033" s="16"/>
      <c r="H1033" s="16"/>
    </row>
    <row r="1034" spans="6:8" s="9" customFormat="1">
      <c r="F1034" s="16"/>
      <c r="G1034" s="16"/>
      <c r="H1034" s="16"/>
    </row>
    <row r="1035" spans="6:8" s="9" customFormat="1">
      <c r="F1035" s="16"/>
      <c r="G1035" s="16"/>
      <c r="H1035" s="16"/>
    </row>
    <row r="1036" spans="6:8" s="9" customFormat="1">
      <c r="F1036" s="16"/>
      <c r="G1036" s="16"/>
      <c r="H1036" s="16"/>
    </row>
    <row r="1037" spans="6:8" s="9" customFormat="1">
      <c r="F1037" s="16"/>
      <c r="G1037" s="16"/>
      <c r="H1037" s="16"/>
    </row>
    <row r="1038" spans="6:8" s="9" customFormat="1">
      <c r="F1038" s="16"/>
      <c r="G1038" s="16"/>
      <c r="H1038" s="16"/>
    </row>
    <row r="1039" spans="6:8" s="9" customFormat="1">
      <c r="F1039" s="16"/>
      <c r="G1039" s="16"/>
      <c r="H1039" s="16"/>
    </row>
    <row r="1040" spans="6:8" s="9" customFormat="1">
      <c r="F1040" s="16"/>
      <c r="G1040" s="16"/>
      <c r="H1040" s="16"/>
    </row>
    <row r="1041" spans="1:20">
      <c r="E1041" s="9"/>
      <c r="F1041" s="16"/>
      <c r="G1041" s="16"/>
      <c r="H1041" s="16"/>
      <c r="I1041" s="9"/>
      <c r="J1041" s="9"/>
      <c r="K1041" s="9"/>
      <c r="L1041" s="9"/>
      <c r="M1041" s="9"/>
      <c r="N1041" s="9"/>
      <c r="O1041" s="9"/>
      <c r="P1041" s="9"/>
      <c r="Q1041" s="9"/>
      <c r="R1041" s="9"/>
      <c r="S1041" s="9"/>
      <c r="T1041" s="9"/>
    </row>
    <row r="1042" spans="1:20">
      <c r="E1042" s="9"/>
      <c r="F1042" s="16"/>
      <c r="G1042" s="16"/>
      <c r="H1042" s="16"/>
      <c r="I1042" s="9"/>
      <c r="J1042" s="9"/>
      <c r="K1042" s="9"/>
      <c r="L1042" s="9"/>
      <c r="M1042" s="9"/>
      <c r="N1042" s="9"/>
      <c r="O1042" s="9"/>
      <c r="P1042" s="9"/>
      <c r="Q1042" s="9"/>
      <c r="R1042" s="9"/>
      <c r="S1042" s="9"/>
      <c r="T1042" s="9"/>
    </row>
    <row r="1043" spans="1:20">
      <c r="E1043" s="9"/>
      <c r="F1043" s="16"/>
      <c r="G1043" s="16"/>
      <c r="H1043" s="16"/>
      <c r="I1043" s="9"/>
      <c r="J1043" s="9"/>
      <c r="K1043" s="9"/>
      <c r="L1043" s="9"/>
      <c r="M1043" s="9"/>
      <c r="N1043" s="9"/>
      <c r="O1043" s="9"/>
      <c r="P1043" s="9"/>
      <c r="Q1043" s="9"/>
      <c r="R1043" s="9"/>
      <c r="S1043" s="9"/>
      <c r="T1043" s="9"/>
    </row>
    <row r="1044" spans="1:20">
      <c r="E1044" s="9"/>
      <c r="F1044" s="16"/>
      <c r="G1044" s="16"/>
      <c r="H1044" s="16"/>
      <c r="I1044" s="9"/>
      <c r="J1044" s="9"/>
      <c r="K1044" s="9"/>
      <c r="L1044" s="9"/>
      <c r="M1044" s="9"/>
      <c r="N1044" s="9"/>
      <c r="O1044" s="9"/>
      <c r="P1044" s="9"/>
      <c r="Q1044" s="9"/>
      <c r="R1044" s="9"/>
      <c r="S1044" s="9"/>
      <c r="T1044" s="9"/>
    </row>
    <row r="1045" spans="1:20">
      <c r="A1045" s="3"/>
      <c r="E1045" s="9"/>
      <c r="F1045" s="16"/>
      <c r="G1045" s="16"/>
      <c r="H1045" s="16"/>
      <c r="I1045" s="9"/>
      <c r="J1045" s="9"/>
      <c r="K1045" s="9"/>
      <c r="L1045" s="9"/>
      <c r="M1045" s="9"/>
      <c r="N1045" s="9"/>
      <c r="O1045" s="9"/>
      <c r="P1045" s="9"/>
      <c r="Q1045" s="9"/>
      <c r="R1045" s="9"/>
      <c r="S1045" s="9"/>
      <c r="T1045" s="9"/>
    </row>
    <row r="1046" spans="1:20">
      <c r="A1046" s="3"/>
      <c r="B1046" s="3"/>
      <c r="C1046" s="3"/>
      <c r="D1046" s="3"/>
      <c r="E1046" s="9"/>
      <c r="F1046" s="16"/>
      <c r="G1046" s="16"/>
      <c r="H1046" s="16"/>
      <c r="I1046" s="9"/>
      <c r="J1046" s="9"/>
      <c r="K1046" s="9"/>
      <c r="L1046" s="9"/>
      <c r="M1046" s="9"/>
      <c r="N1046" s="9"/>
      <c r="O1046" s="9"/>
      <c r="P1046" s="9"/>
      <c r="Q1046" s="9"/>
      <c r="R1046" s="9"/>
      <c r="S1046" s="9"/>
      <c r="T1046" s="9"/>
    </row>
    <row r="1047" spans="1:20">
      <c r="A1047" s="3"/>
      <c r="B1047" s="3"/>
      <c r="C1047" s="3"/>
      <c r="D1047" s="3"/>
      <c r="E1047" s="9"/>
      <c r="F1047" s="16"/>
      <c r="G1047" s="16"/>
      <c r="H1047" s="16"/>
      <c r="I1047" s="9"/>
      <c r="J1047" s="9"/>
      <c r="K1047" s="9"/>
      <c r="L1047" s="9"/>
      <c r="M1047" s="9"/>
      <c r="N1047" s="9"/>
      <c r="O1047" s="9"/>
      <c r="P1047" s="9"/>
      <c r="Q1047" s="9"/>
      <c r="R1047" s="9"/>
      <c r="S1047" s="9"/>
      <c r="T1047" s="9"/>
    </row>
    <row r="1048" spans="1:20">
      <c r="A1048" s="3"/>
      <c r="B1048" s="3"/>
      <c r="C1048" s="3"/>
      <c r="D1048" s="3"/>
      <c r="E1048" s="9"/>
      <c r="F1048" s="16"/>
      <c r="G1048" s="16"/>
      <c r="H1048" s="16"/>
      <c r="I1048" s="9"/>
      <c r="J1048" s="9"/>
      <c r="K1048" s="9"/>
      <c r="L1048" s="9"/>
      <c r="M1048" s="9"/>
      <c r="N1048" s="9"/>
      <c r="O1048" s="9"/>
      <c r="P1048" s="9"/>
      <c r="Q1048" s="9"/>
      <c r="R1048" s="9"/>
      <c r="S1048" s="9"/>
      <c r="T1048" s="9"/>
    </row>
    <row r="1049" spans="1:20">
      <c r="A1049" s="3"/>
      <c r="B1049" s="3"/>
      <c r="C1049" s="3"/>
      <c r="D1049" s="3"/>
      <c r="E1049" s="9"/>
      <c r="F1049" s="16"/>
      <c r="G1049" s="16"/>
      <c r="H1049" s="16"/>
      <c r="I1049" s="9"/>
      <c r="J1049" s="9"/>
      <c r="K1049" s="9"/>
      <c r="L1049" s="9"/>
      <c r="M1049" s="9"/>
      <c r="N1049" s="9"/>
      <c r="O1049" s="9"/>
      <c r="P1049" s="9"/>
      <c r="Q1049" s="9"/>
      <c r="R1049" s="9"/>
      <c r="S1049" s="9"/>
      <c r="T1049" s="9"/>
    </row>
    <row r="1050" spans="1:20">
      <c r="A1050" s="3"/>
      <c r="B1050" s="3"/>
      <c r="C1050" s="3"/>
      <c r="D1050" s="3"/>
      <c r="E1050" s="9"/>
      <c r="F1050" s="16"/>
      <c r="G1050" s="16"/>
      <c r="H1050" s="16"/>
      <c r="I1050" s="9"/>
      <c r="J1050" s="9"/>
      <c r="K1050" s="9"/>
      <c r="L1050" s="9"/>
      <c r="M1050" s="9"/>
      <c r="N1050" s="9"/>
      <c r="O1050" s="9"/>
      <c r="P1050" s="9"/>
      <c r="Q1050" s="9"/>
      <c r="R1050" s="9"/>
      <c r="S1050" s="9"/>
      <c r="T1050" s="9"/>
    </row>
    <row r="1051" spans="1:20">
      <c r="A1051" s="3"/>
      <c r="B1051" s="3"/>
      <c r="C1051" s="3"/>
      <c r="D1051" s="3"/>
      <c r="E1051" s="9"/>
      <c r="F1051" s="16"/>
      <c r="G1051" s="16"/>
      <c r="H1051" s="16"/>
      <c r="I1051" s="9"/>
      <c r="J1051" s="9"/>
      <c r="K1051" s="9"/>
      <c r="L1051" s="9"/>
      <c r="M1051" s="9"/>
      <c r="N1051" s="9"/>
      <c r="O1051" s="9"/>
      <c r="P1051" s="9"/>
      <c r="Q1051" s="9"/>
      <c r="R1051" s="9"/>
      <c r="S1051" s="9"/>
      <c r="T1051" s="9"/>
    </row>
    <row r="1052" spans="1:20">
      <c r="A1052" s="3"/>
      <c r="B1052" s="3"/>
      <c r="C1052" s="3"/>
      <c r="D1052" s="3"/>
      <c r="E1052" s="9"/>
      <c r="F1052" s="16"/>
      <c r="G1052" s="16"/>
      <c r="H1052" s="16"/>
      <c r="I1052" s="9"/>
      <c r="J1052" s="9"/>
      <c r="K1052" s="9"/>
      <c r="L1052" s="9"/>
      <c r="M1052" s="9"/>
      <c r="N1052" s="9"/>
      <c r="O1052" s="9"/>
      <c r="P1052" s="9"/>
      <c r="Q1052" s="9"/>
      <c r="R1052" s="9"/>
      <c r="S1052" s="9"/>
      <c r="T1052" s="9"/>
    </row>
    <row r="1053" spans="1:20">
      <c r="A1053" s="3"/>
      <c r="B1053" s="3"/>
      <c r="C1053" s="3"/>
      <c r="D1053" s="3"/>
      <c r="E1053" s="9"/>
      <c r="F1053" s="16"/>
      <c r="G1053" s="16"/>
      <c r="H1053" s="16"/>
      <c r="I1053" s="9"/>
      <c r="J1053" s="9"/>
      <c r="K1053" s="9"/>
      <c r="L1053" s="9"/>
      <c r="M1053" s="9"/>
      <c r="N1053" s="9"/>
      <c r="O1053" s="9"/>
      <c r="P1053" s="9"/>
      <c r="Q1053" s="9"/>
      <c r="R1053" s="9"/>
      <c r="S1053" s="9"/>
      <c r="T1053" s="9"/>
    </row>
    <row r="1054" spans="1:20">
      <c r="A1054" s="3"/>
      <c r="B1054" s="3"/>
      <c r="C1054" s="3"/>
      <c r="D1054" s="3"/>
      <c r="E1054" s="9"/>
      <c r="F1054" s="16"/>
      <c r="G1054" s="16"/>
      <c r="H1054" s="16"/>
      <c r="I1054" s="9"/>
      <c r="J1054" s="9"/>
      <c r="K1054" s="9"/>
      <c r="L1054" s="9"/>
      <c r="M1054" s="9"/>
      <c r="N1054" s="9"/>
      <c r="O1054" s="9"/>
      <c r="P1054" s="9"/>
      <c r="Q1054" s="9"/>
      <c r="R1054" s="9"/>
      <c r="S1054" s="9"/>
      <c r="T1054" s="9"/>
    </row>
    <row r="1055" spans="1:20">
      <c r="A1055" s="3"/>
      <c r="B1055" s="3"/>
      <c r="C1055" s="3"/>
      <c r="D1055" s="3"/>
      <c r="E1055" s="9"/>
      <c r="F1055" s="16"/>
      <c r="G1055" s="16"/>
      <c r="H1055" s="16"/>
      <c r="I1055" s="9"/>
      <c r="J1055" s="9"/>
      <c r="K1055" s="9"/>
      <c r="L1055" s="9"/>
      <c r="M1055" s="9"/>
      <c r="N1055" s="9"/>
      <c r="O1055" s="9"/>
      <c r="P1055" s="9"/>
      <c r="Q1055" s="9"/>
      <c r="R1055" s="9"/>
      <c r="S1055" s="9"/>
      <c r="T1055" s="9"/>
    </row>
    <row r="1056" spans="1:20">
      <c r="A1056" s="3"/>
      <c r="B1056" s="3"/>
      <c r="C1056" s="3"/>
      <c r="D1056" s="3"/>
      <c r="E1056" s="9"/>
      <c r="F1056" s="16"/>
      <c r="G1056" s="16"/>
      <c r="H1056" s="16"/>
      <c r="I1056" s="9"/>
      <c r="J1056" s="9"/>
      <c r="K1056" s="9"/>
      <c r="L1056" s="9"/>
      <c r="M1056" s="9"/>
      <c r="N1056" s="9"/>
      <c r="O1056" s="9"/>
      <c r="P1056" s="9"/>
      <c r="Q1056" s="9"/>
      <c r="R1056" s="9"/>
      <c r="S1056" s="9"/>
      <c r="T1056" s="9"/>
    </row>
    <row r="1057" spans="1:20">
      <c r="A1057" s="3"/>
      <c r="B1057" s="3"/>
      <c r="C1057" s="3"/>
      <c r="D1057" s="3"/>
      <c r="E1057" s="9"/>
      <c r="F1057" s="16"/>
      <c r="G1057" s="16"/>
      <c r="H1057" s="16"/>
      <c r="I1057" s="9"/>
      <c r="J1057" s="9"/>
      <c r="K1057" s="9"/>
      <c r="L1057" s="9"/>
      <c r="M1057" s="9"/>
      <c r="N1057" s="9"/>
      <c r="O1057" s="9"/>
      <c r="P1057" s="9"/>
      <c r="Q1057" s="9"/>
      <c r="R1057" s="9"/>
      <c r="S1057" s="9"/>
      <c r="T1057" s="9"/>
    </row>
    <row r="1058" spans="1:20">
      <c r="A1058" s="3"/>
      <c r="B1058" s="3"/>
      <c r="C1058" s="3"/>
      <c r="D1058" s="3"/>
      <c r="E1058" s="9"/>
      <c r="F1058" s="16"/>
      <c r="G1058" s="16"/>
      <c r="H1058" s="16"/>
      <c r="I1058" s="9"/>
      <c r="J1058" s="9"/>
      <c r="K1058" s="9"/>
      <c r="L1058" s="9"/>
      <c r="M1058" s="9"/>
      <c r="N1058" s="9"/>
      <c r="O1058" s="9"/>
      <c r="P1058" s="9"/>
      <c r="Q1058" s="9"/>
      <c r="R1058" s="9"/>
      <c r="S1058" s="9"/>
      <c r="T1058" s="9"/>
    </row>
    <row r="1059" spans="1:20">
      <c r="A1059" s="3"/>
      <c r="B1059" s="3"/>
      <c r="C1059" s="3"/>
      <c r="D1059" s="3"/>
      <c r="E1059" s="9"/>
      <c r="F1059" s="16"/>
      <c r="G1059" s="16"/>
      <c r="H1059" s="16"/>
      <c r="I1059" s="9"/>
      <c r="J1059" s="9"/>
      <c r="K1059" s="9"/>
      <c r="L1059" s="9"/>
      <c r="M1059" s="9"/>
      <c r="N1059" s="9"/>
      <c r="O1059" s="9"/>
      <c r="P1059" s="9"/>
      <c r="Q1059" s="9"/>
      <c r="R1059" s="9"/>
      <c r="S1059" s="9"/>
      <c r="T1059" s="9"/>
    </row>
    <row r="1060" spans="1:20">
      <c r="A1060" s="3"/>
      <c r="B1060" s="3"/>
      <c r="C1060" s="3"/>
      <c r="D1060" s="3"/>
      <c r="E1060" s="9"/>
      <c r="F1060" s="16"/>
      <c r="G1060" s="16"/>
      <c r="H1060" s="16"/>
      <c r="I1060" s="9"/>
      <c r="J1060" s="9"/>
      <c r="K1060" s="9"/>
      <c r="L1060" s="9"/>
      <c r="M1060" s="9"/>
      <c r="N1060" s="9"/>
      <c r="O1060" s="9"/>
      <c r="P1060" s="9"/>
      <c r="Q1060" s="9"/>
      <c r="R1060" s="9"/>
      <c r="S1060" s="9"/>
      <c r="T1060" s="9"/>
    </row>
    <row r="1061" spans="1:20">
      <c r="A1061" s="3"/>
      <c r="B1061" s="3"/>
      <c r="C1061" s="3"/>
      <c r="D1061" s="3"/>
      <c r="E1061" s="9"/>
      <c r="F1061" s="16"/>
      <c r="G1061" s="16"/>
      <c r="H1061" s="16"/>
      <c r="I1061" s="9"/>
      <c r="J1061" s="9"/>
      <c r="K1061" s="9"/>
      <c r="L1061" s="9"/>
      <c r="M1061" s="9"/>
      <c r="N1061" s="9"/>
      <c r="O1061" s="9"/>
      <c r="P1061" s="9"/>
      <c r="Q1061" s="9"/>
      <c r="R1061" s="9"/>
      <c r="S1061" s="9"/>
      <c r="T1061" s="9"/>
    </row>
    <row r="1062" spans="1:20">
      <c r="A1062" s="3"/>
      <c r="B1062" s="3"/>
      <c r="C1062" s="3"/>
      <c r="D1062" s="3"/>
      <c r="E1062" s="9"/>
      <c r="F1062" s="16"/>
      <c r="G1062" s="16"/>
      <c r="H1062" s="16"/>
      <c r="I1062" s="9"/>
      <c r="J1062" s="9"/>
      <c r="K1062" s="9"/>
      <c r="L1062" s="9"/>
      <c r="M1062" s="9"/>
      <c r="N1062" s="9"/>
      <c r="O1062" s="9"/>
      <c r="P1062" s="9"/>
      <c r="Q1062" s="9"/>
      <c r="R1062" s="9"/>
      <c r="S1062" s="9"/>
      <c r="T1062" s="9"/>
    </row>
    <row r="1063" spans="1:20">
      <c r="A1063" s="3"/>
      <c r="B1063" s="3"/>
      <c r="C1063" s="3"/>
      <c r="D1063" s="3"/>
      <c r="E1063" s="9"/>
      <c r="F1063" s="16"/>
      <c r="G1063" s="16"/>
      <c r="H1063" s="16"/>
      <c r="I1063" s="9"/>
      <c r="J1063" s="9"/>
      <c r="K1063" s="9"/>
      <c r="L1063" s="9"/>
      <c r="M1063" s="9"/>
      <c r="N1063" s="9"/>
      <c r="O1063" s="9"/>
      <c r="P1063" s="9"/>
      <c r="Q1063" s="9"/>
      <c r="R1063" s="9"/>
      <c r="S1063" s="9"/>
      <c r="T1063" s="9"/>
    </row>
    <row r="1064" spans="1:20">
      <c r="A1064" s="3"/>
      <c r="B1064" s="3"/>
      <c r="C1064" s="3"/>
      <c r="D1064" s="3"/>
      <c r="E1064" s="9"/>
      <c r="F1064" s="16"/>
      <c r="G1064" s="16"/>
      <c r="H1064" s="16"/>
      <c r="I1064" s="9"/>
      <c r="J1064" s="9"/>
      <c r="K1064" s="9"/>
      <c r="L1064" s="9"/>
      <c r="M1064" s="9"/>
      <c r="N1064" s="9"/>
      <c r="O1064" s="9"/>
      <c r="P1064" s="9"/>
      <c r="Q1064" s="9"/>
      <c r="R1064" s="9"/>
      <c r="S1064" s="9"/>
      <c r="T1064" s="9"/>
    </row>
    <row r="1065" spans="1:20">
      <c r="A1065" s="3"/>
      <c r="B1065" s="3"/>
      <c r="C1065" s="3"/>
      <c r="D1065" s="3"/>
      <c r="E1065" s="9"/>
      <c r="F1065" s="16"/>
      <c r="G1065" s="16"/>
      <c r="H1065" s="16"/>
      <c r="I1065" s="9"/>
      <c r="J1065" s="9"/>
      <c r="K1065" s="9"/>
      <c r="L1065" s="9"/>
      <c r="M1065" s="9"/>
      <c r="N1065" s="9"/>
      <c r="O1065" s="9"/>
      <c r="P1065" s="9"/>
      <c r="Q1065" s="9"/>
      <c r="R1065" s="9"/>
      <c r="S1065" s="9"/>
      <c r="T1065" s="9"/>
    </row>
    <row r="1066" spans="1:20">
      <c r="A1066" s="3"/>
      <c r="B1066" s="3"/>
      <c r="C1066" s="3"/>
      <c r="D1066" s="3"/>
      <c r="E1066" s="9"/>
      <c r="F1066" s="16"/>
      <c r="G1066" s="16"/>
      <c r="H1066" s="16"/>
      <c r="I1066" s="9"/>
      <c r="J1066" s="9"/>
      <c r="K1066" s="9"/>
      <c r="L1066" s="9"/>
      <c r="M1066" s="9"/>
      <c r="N1066" s="9"/>
      <c r="O1066" s="9"/>
      <c r="P1066" s="9"/>
      <c r="Q1066" s="9"/>
      <c r="R1066" s="9"/>
      <c r="S1066" s="9"/>
      <c r="T1066" s="9"/>
    </row>
    <row r="1067" spans="1:20">
      <c r="A1067" s="3"/>
      <c r="B1067" s="3"/>
      <c r="C1067" s="3"/>
      <c r="D1067" s="3"/>
      <c r="E1067" s="9"/>
      <c r="F1067" s="16"/>
      <c r="G1067" s="16"/>
      <c r="H1067" s="16"/>
      <c r="I1067" s="9"/>
      <c r="J1067" s="9"/>
      <c r="K1067" s="9"/>
      <c r="L1067" s="9"/>
      <c r="M1067" s="9"/>
      <c r="N1067" s="9"/>
      <c r="O1067" s="9"/>
      <c r="P1067" s="9"/>
      <c r="Q1067" s="9"/>
      <c r="R1067" s="9"/>
      <c r="S1067" s="9"/>
      <c r="T1067" s="9"/>
    </row>
    <row r="1068" spans="1:20">
      <c r="A1068" s="3"/>
      <c r="B1068" s="3"/>
      <c r="C1068" s="3"/>
      <c r="D1068" s="3"/>
      <c r="E1068" s="9"/>
      <c r="F1068" s="16"/>
      <c r="G1068" s="16"/>
      <c r="H1068" s="16"/>
      <c r="I1068" s="9"/>
      <c r="J1068" s="9"/>
      <c r="K1068" s="9"/>
      <c r="L1068" s="9"/>
      <c r="M1068" s="9"/>
      <c r="N1068" s="9"/>
      <c r="O1068" s="9"/>
      <c r="P1068" s="9"/>
      <c r="Q1068" s="9"/>
      <c r="R1068" s="9"/>
      <c r="S1068" s="9"/>
      <c r="T1068" s="9"/>
    </row>
    <row r="1069" spans="1:20">
      <c r="A1069" s="3"/>
      <c r="B1069" s="3"/>
      <c r="C1069" s="3"/>
      <c r="D1069" s="3"/>
      <c r="E1069" s="9"/>
      <c r="F1069" s="16"/>
      <c r="G1069" s="16"/>
      <c r="H1069" s="16"/>
      <c r="I1069" s="9"/>
      <c r="J1069" s="9"/>
      <c r="K1069" s="9"/>
      <c r="L1069" s="9"/>
      <c r="M1069" s="9"/>
      <c r="N1069" s="9"/>
      <c r="O1069" s="9"/>
      <c r="P1069" s="9"/>
      <c r="Q1069" s="9"/>
      <c r="R1069" s="9"/>
      <c r="S1069" s="9"/>
      <c r="T1069" s="9"/>
    </row>
    <row r="1070" spans="1:20">
      <c r="A1070" s="3"/>
      <c r="B1070" s="3"/>
      <c r="C1070" s="3"/>
      <c r="D1070" s="3"/>
      <c r="E1070" s="9"/>
      <c r="F1070" s="16"/>
      <c r="G1070" s="16"/>
      <c r="H1070" s="16"/>
      <c r="I1070" s="9"/>
      <c r="J1070" s="9"/>
      <c r="K1070" s="9"/>
      <c r="L1070" s="9"/>
      <c r="M1070" s="9"/>
      <c r="N1070" s="9"/>
      <c r="O1070" s="9"/>
      <c r="P1070" s="9"/>
      <c r="Q1070" s="9"/>
      <c r="R1070" s="9"/>
      <c r="S1070" s="9"/>
      <c r="T1070" s="9"/>
    </row>
    <row r="1071" spans="1:20">
      <c r="A1071" s="3"/>
      <c r="B1071" s="3"/>
      <c r="C1071" s="3"/>
      <c r="D1071" s="3"/>
      <c r="E1071" s="9"/>
      <c r="F1071" s="16"/>
      <c r="G1071" s="16"/>
      <c r="H1071" s="16"/>
      <c r="I1071" s="9"/>
      <c r="J1071" s="9"/>
      <c r="K1071" s="9"/>
      <c r="L1071" s="9"/>
      <c r="M1071" s="9"/>
      <c r="N1071" s="9"/>
      <c r="O1071" s="9"/>
      <c r="P1071" s="9"/>
      <c r="Q1071" s="9"/>
      <c r="R1071" s="9"/>
      <c r="S1071" s="9"/>
      <c r="T1071" s="9"/>
    </row>
    <row r="1072" spans="1:20">
      <c r="A1072" s="3"/>
      <c r="B1072" s="3"/>
      <c r="C1072" s="3"/>
      <c r="D1072" s="3"/>
      <c r="E1072" s="9"/>
      <c r="F1072" s="16"/>
      <c r="G1072" s="16"/>
      <c r="H1072" s="16"/>
      <c r="I1072" s="9"/>
      <c r="J1072" s="9"/>
      <c r="K1072" s="9"/>
      <c r="L1072" s="9"/>
      <c r="M1072" s="9"/>
      <c r="N1072" s="9"/>
      <c r="O1072" s="9"/>
      <c r="P1072" s="9"/>
      <c r="Q1072" s="9"/>
      <c r="R1072" s="9"/>
      <c r="S1072" s="9"/>
      <c r="T1072" s="9"/>
    </row>
    <row r="1073" spans="1:20">
      <c r="A1073" s="3"/>
      <c r="B1073" s="3"/>
      <c r="C1073" s="3"/>
      <c r="D1073" s="3"/>
      <c r="E1073" s="9"/>
      <c r="F1073" s="16"/>
      <c r="G1073" s="16"/>
      <c r="H1073" s="16"/>
      <c r="I1073" s="9"/>
      <c r="J1073" s="9"/>
      <c r="K1073" s="9"/>
      <c r="L1073" s="9"/>
      <c r="M1073" s="9"/>
      <c r="N1073" s="9"/>
      <c r="O1073" s="9"/>
      <c r="P1073" s="9"/>
      <c r="Q1073" s="9"/>
      <c r="R1073" s="9"/>
      <c r="S1073" s="9"/>
      <c r="T1073" s="9"/>
    </row>
    <row r="1074" spans="1:20">
      <c r="A1074" s="3"/>
      <c r="B1074" s="3"/>
      <c r="C1074" s="3"/>
      <c r="D1074" s="3"/>
      <c r="E1074" s="9"/>
      <c r="F1074" s="16"/>
      <c r="G1074" s="16"/>
      <c r="H1074" s="16"/>
      <c r="I1074" s="9"/>
      <c r="J1074" s="9"/>
      <c r="K1074" s="9"/>
      <c r="L1074" s="9"/>
      <c r="M1074" s="9"/>
      <c r="N1074" s="9"/>
      <c r="O1074" s="9"/>
      <c r="P1074" s="9"/>
      <c r="Q1074" s="9"/>
      <c r="R1074" s="9"/>
      <c r="S1074" s="9"/>
      <c r="T1074" s="9"/>
    </row>
    <row r="1075" spans="1:20">
      <c r="A1075" s="3"/>
      <c r="B1075" s="3"/>
      <c r="C1075" s="3"/>
      <c r="D1075" s="3"/>
      <c r="E1075" s="9"/>
      <c r="F1075" s="16"/>
      <c r="G1075" s="16"/>
      <c r="H1075" s="16"/>
      <c r="I1075" s="9"/>
      <c r="J1075" s="9"/>
      <c r="K1075" s="9"/>
      <c r="L1075" s="9"/>
      <c r="M1075" s="9"/>
      <c r="N1075" s="9"/>
      <c r="O1075" s="9"/>
      <c r="P1075" s="9"/>
      <c r="Q1075" s="9"/>
      <c r="R1075" s="9"/>
      <c r="S1075" s="9"/>
      <c r="T1075" s="9"/>
    </row>
    <row r="1076" spans="1:20">
      <c r="A1076" s="3"/>
      <c r="B1076" s="3"/>
      <c r="C1076" s="3"/>
      <c r="D1076" s="3"/>
      <c r="E1076" s="9"/>
      <c r="F1076" s="16"/>
      <c r="G1076" s="16"/>
      <c r="H1076" s="16"/>
      <c r="I1076" s="9"/>
      <c r="J1076" s="9"/>
      <c r="K1076" s="9"/>
      <c r="L1076" s="9"/>
      <c r="M1076" s="9"/>
      <c r="N1076" s="9"/>
      <c r="O1076" s="9"/>
      <c r="P1076" s="9"/>
      <c r="Q1076" s="9"/>
      <c r="R1076" s="9"/>
      <c r="S1076" s="9"/>
      <c r="T1076" s="9"/>
    </row>
    <row r="1077" spans="1:20">
      <c r="A1077" s="3"/>
      <c r="B1077" s="3"/>
      <c r="C1077" s="3"/>
      <c r="D1077" s="3"/>
      <c r="E1077" s="9"/>
      <c r="F1077" s="16"/>
      <c r="G1077" s="16"/>
      <c r="H1077" s="16"/>
      <c r="I1077" s="9"/>
      <c r="J1077" s="9"/>
      <c r="K1077" s="9"/>
      <c r="L1077" s="9"/>
      <c r="M1077" s="9"/>
      <c r="N1077" s="9"/>
      <c r="O1077" s="9"/>
      <c r="P1077" s="9"/>
      <c r="Q1077" s="9"/>
      <c r="R1077" s="9"/>
      <c r="S1077" s="9"/>
      <c r="T1077" s="9"/>
    </row>
    <row r="1078" spans="1:20">
      <c r="A1078" s="3"/>
      <c r="B1078" s="3"/>
      <c r="C1078" s="3"/>
      <c r="D1078" s="3"/>
      <c r="E1078" s="9"/>
      <c r="F1078" s="16"/>
      <c r="G1078" s="16"/>
      <c r="H1078" s="16"/>
      <c r="I1078" s="9"/>
      <c r="J1078" s="9"/>
      <c r="K1078" s="9"/>
      <c r="L1078" s="9"/>
      <c r="M1078" s="9"/>
      <c r="N1078" s="9"/>
      <c r="O1078" s="9"/>
      <c r="P1078" s="9"/>
      <c r="Q1078" s="9"/>
      <c r="R1078" s="9"/>
      <c r="S1078" s="9"/>
      <c r="T1078" s="9"/>
    </row>
    <row r="1079" spans="1:20">
      <c r="A1079" s="3"/>
      <c r="B1079" s="3"/>
      <c r="C1079" s="3"/>
      <c r="D1079" s="3"/>
      <c r="E1079" s="9"/>
      <c r="F1079" s="16"/>
      <c r="G1079" s="16"/>
      <c r="H1079" s="16"/>
      <c r="I1079" s="9"/>
      <c r="J1079" s="9"/>
      <c r="K1079" s="9"/>
      <c r="L1079" s="9"/>
      <c r="M1079" s="9"/>
      <c r="N1079" s="9"/>
      <c r="O1079" s="9"/>
      <c r="P1079" s="9"/>
      <c r="Q1079" s="9"/>
      <c r="R1079" s="9"/>
      <c r="S1079" s="9"/>
      <c r="T1079" s="9"/>
    </row>
    <row r="1080" spans="1:20">
      <c r="A1080" s="3"/>
      <c r="B1080" s="3"/>
      <c r="C1080" s="3"/>
      <c r="D1080" s="3"/>
      <c r="E1080" s="9"/>
      <c r="F1080" s="16"/>
      <c r="G1080" s="16"/>
      <c r="H1080" s="16"/>
      <c r="I1080" s="9"/>
      <c r="J1080" s="9"/>
      <c r="K1080" s="9"/>
      <c r="L1080" s="9"/>
      <c r="M1080" s="9"/>
      <c r="N1080" s="9"/>
      <c r="O1080" s="9"/>
      <c r="P1080" s="9"/>
      <c r="Q1080" s="9"/>
      <c r="R1080" s="9"/>
      <c r="S1080" s="9"/>
      <c r="T1080" s="9"/>
    </row>
    <row r="1081" spans="1:20">
      <c r="A1081" s="3"/>
      <c r="B1081" s="3"/>
      <c r="C1081" s="3"/>
      <c r="D1081" s="3"/>
      <c r="E1081" s="9"/>
      <c r="F1081" s="16"/>
      <c r="G1081" s="16"/>
      <c r="H1081" s="16"/>
      <c r="I1081" s="9"/>
      <c r="J1081" s="9"/>
      <c r="K1081" s="9"/>
      <c r="L1081" s="9"/>
      <c r="M1081" s="9"/>
      <c r="N1081" s="9"/>
      <c r="O1081" s="9"/>
      <c r="P1081" s="9"/>
      <c r="Q1081" s="9"/>
      <c r="R1081" s="9"/>
      <c r="S1081" s="9"/>
      <c r="T1081" s="9"/>
    </row>
    <row r="1082" spans="1:20">
      <c r="A1082" s="3"/>
      <c r="B1082" s="3"/>
      <c r="C1082" s="3"/>
      <c r="D1082" s="3"/>
      <c r="E1082" s="9"/>
      <c r="F1082" s="16"/>
      <c r="G1082" s="16"/>
      <c r="H1082" s="16"/>
      <c r="I1082" s="9"/>
      <c r="J1082" s="9"/>
      <c r="K1082" s="9"/>
      <c r="L1082" s="9"/>
      <c r="M1082" s="9"/>
      <c r="N1082" s="9"/>
      <c r="O1082" s="9"/>
      <c r="P1082" s="9"/>
      <c r="Q1082" s="9"/>
      <c r="R1082" s="9"/>
      <c r="S1082" s="9"/>
      <c r="T1082" s="9"/>
    </row>
    <row r="1083" spans="1:20">
      <c r="A1083" s="3"/>
      <c r="B1083" s="3"/>
      <c r="C1083" s="3"/>
      <c r="D1083" s="3"/>
      <c r="E1083" s="9"/>
      <c r="F1083" s="16"/>
      <c r="G1083" s="16"/>
      <c r="H1083" s="16"/>
      <c r="I1083" s="9"/>
      <c r="J1083" s="9"/>
      <c r="K1083" s="9"/>
      <c r="L1083" s="9"/>
      <c r="M1083" s="9"/>
      <c r="N1083" s="9"/>
      <c r="O1083" s="9"/>
      <c r="P1083" s="9"/>
      <c r="Q1083" s="9"/>
      <c r="R1083" s="9"/>
      <c r="S1083" s="9"/>
      <c r="T1083" s="9"/>
    </row>
    <row r="1084" spans="1:20">
      <c r="A1084" s="3"/>
      <c r="B1084" s="3"/>
      <c r="C1084" s="3"/>
      <c r="D1084" s="3"/>
      <c r="E1084" s="9"/>
      <c r="F1084" s="16"/>
      <c r="G1084" s="16"/>
      <c r="H1084" s="16"/>
      <c r="I1084" s="9"/>
      <c r="J1084" s="9"/>
      <c r="K1084" s="9"/>
      <c r="L1084" s="9"/>
      <c r="M1084" s="9"/>
      <c r="N1084" s="9"/>
      <c r="O1084" s="9"/>
      <c r="P1084" s="9"/>
      <c r="Q1084" s="9"/>
      <c r="R1084" s="9"/>
      <c r="S1084" s="9"/>
      <c r="T1084" s="9"/>
    </row>
    <row r="1085" spans="1:20">
      <c r="A1085" s="3"/>
      <c r="B1085" s="3"/>
      <c r="C1085" s="3"/>
      <c r="D1085" s="3"/>
      <c r="E1085" s="9"/>
      <c r="F1085" s="16"/>
      <c r="G1085" s="16"/>
      <c r="H1085" s="16"/>
      <c r="I1085" s="9"/>
      <c r="J1085" s="9"/>
      <c r="K1085" s="9"/>
      <c r="L1085" s="9"/>
      <c r="M1085" s="9"/>
      <c r="N1085" s="9"/>
      <c r="O1085" s="9"/>
      <c r="P1085" s="9"/>
      <c r="Q1085" s="9"/>
      <c r="R1085" s="9"/>
      <c r="S1085" s="9"/>
      <c r="T1085" s="9"/>
    </row>
    <row r="1086" spans="1:20">
      <c r="A1086" s="3"/>
      <c r="B1086" s="3"/>
      <c r="C1086" s="3"/>
      <c r="D1086" s="3"/>
      <c r="E1086" s="9"/>
      <c r="F1086" s="16"/>
      <c r="G1086" s="16"/>
      <c r="H1086" s="16"/>
      <c r="I1086" s="9"/>
      <c r="J1086" s="9"/>
      <c r="K1086" s="9"/>
      <c r="L1086" s="9"/>
      <c r="M1086" s="9"/>
      <c r="N1086" s="9"/>
      <c r="O1086" s="9"/>
      <c r="P1086" s="9"/>
      <c r="Q1086" s="9"/>
      <c r="R1086" s="9"/>
      <c r="S1086" s="9"/>
      <c r="T1086" s="9"/>
    </row>
    <row r="1087" spans="1:20">
      <c r="A1087" s="3"/>
      <c r="B1087" s="3"/>
      <c r="C1087" s="3"/>
      <c r="D1087" s="3"/>
      <c r="E1087" s="9"/>
      <c r="F1087" s="16"/>
      <c r="G1087" s="16"/>
      <c r="H1087" s="16"/>
      <c r="I1087" s="9"/>
      <c r="J1087" s="9"/>
      <c r="K1087" s="9"/>
      <c r="L1087" s="9"/>
      <c r="M1087" s="9"/>
      <c r="N1087" s="9"/>
      <c r="O1087" s="9"/>
      <c r="P1087" s="9"/>
      <c r="Q1087" s="9"/>
      <c r="R1087" s="9"/>
      <c r="S1087" s="9"/>
      <c r="T1087" s="9"/>
    </row>
    <row r="1088" spans="1:20">
      <c r="A1088" s="3"/>
      <c r="B1088" s="3"/>
      <c r="C1088" s="3"/>
      <c r="D1088" s="3"/>
      <c r="E1088" s="9"/>
      <c r="F1088" s="16"/>
      <c r="G1088" s="16"/>
      <c r="H1088" s="16"/>
      <c r="I1088" s="9"/>
      <c r="J1088" s="9"/>
      <c r="K1088" s="9"/>
      <c r="L1088" s="9"/>
      <c r="M1088" s="9"/>
      <c r="N1088" s="9"/>
      <c r="O1088" s="9"/>
      <c r="P1088" s="9"/>
      <c r="Q1088" s="9"/>
      <c r="R1088" s="9"/>
      <c r="S1088" s="9"/>
      <c r="T1088" s="9"/>
    </row>
    <row r="1089" spans="1:20">
      <c r="A1089" s="3"/>
      <c r="B1089" s="3"/>
      <c r="C1089" s="3"/>
      <c r="D1089" s="3"/>
      <c r="E1089" s="9"/>
      <c r="F1089" s="16"/>
      <c r="G1089" s="16"/>
      <c r="H1089" s="16"/>
      <c r="I1089" s="9"/>
      <c r="J1089" s="9"/>
      <c r="K1089" s="9"/>
      <c r="L1089" s="9"/>
      <c r="M1089" s="9"/>
      <c r="N1089" s="9"/>
      <c r="O1089" s="9"/>
      <c r="P1089" s="9"/>
      <c r="Q1089" s="9"/>
      <c r="R1089" s="9"/>
      <c r="S1089" s="9"/>
      <c r="T1089" s="9"/>
    </row>
    <row r="1090" spans="1:20">
      <c r="A1090" s="3"/>
      <c r="B1090" s="3"/>
      <c r="C1090" s="3"/>
      <c r="D1090" s="3"/>
      <c r="E1090" s="9"/>
      <c r="F1090" s="16"/>
      <c r="G1090" s="16"/>
      <c r="H1090" s="16"/>
      <c r="I1090" s="9"/>
      <c r="J1090" s="9"/>
      <c r="K1090" s="9"/>
      <c r="L1090" s="9"/>
      <c r="M1090" s="9"/>
      <c r="N1090" s="9"/>
      <c r="O1090" s="9"/>
      <c r="P1090" s="9"/>
      <c r="Q1090" s="9"/>
      <c r="R1090" s="9"/>
      <c r="S1090" s="9"/>
      <c r="T1090" s="9"/>
    </row>
    <row r="1091" spans="1:20">
      <c r="A1091" s="3"/>
      <c r="B1091" s="3"/>
      <c r="C1091" s="3"/>
      <c r="D1091" s="3"/>
      <c r="E1091" s="9"/>
      <c r="F1091" s="16"/>
      <c r="G1091" s="16"/>
      <c r="H1091" s="16"/>
      <c r="I1091" s="9"/>
      <c r="J1091" s="9"/>
      <c r="K1091" s="9"/>
      <c r="L1091" s="9"/>
      <c r="M1091" s="9"/>
      <c r="N1091" s="9"/>
      <c r="O1091" s="9"/>
      <c r="P1091" s="9"/>
      <c r="Q1091" s="9"/>
      <c r="R1091" s="9"/>
      <c r="S1091" s="9"/>
      <c r="T1091" s="9"/>
    </row>
    <row r="1092" spans="1:20">
      <c r="A1092" s="3"/>
      <c r="B1092" s="3"/>
      <c r="C1092" s="3"/>
      <c r="D1092" s="3"/>
      <c r="E1092" s="9"/>
      <c r="F1092" s="16"/>
      <c r="G1092" s="16"/>
      <c r="H1092" s="16"/>
      <c r="I1092" s="9"/>
      <c r="J1092" s="9"/>
      <c r="K1092" s="9"/>
      <c r="L1092" s="9"/>
      <c r="M1092" s="9"/>
      <c r="N1092" s="9"/>
      <c r="O1092" s="9"/>
      <c r="P1092" s="9"/>
      <c r="Q1092" s="9"/>
      <c r="R1092" s="9"/>
      <c r="S1092" s="9"/>
      <c r="T1092" s="9"/>
    </row>
    <row r="1093" spans="1:20">
      <c r="A1093" s="3"/>
      <c r="B1093" s="3"/>
      <c r="C1093" s="3"/>
      <c r="D1093" s="3"/>
      <c r="E1093" s="9"/>
      <c r="F1093" s="16"/>
      <c r="G1093" s="16"/>
      <c r="H1093" s="16"/>
      <c r="I1093" s="9"/>
      <c r="J1093" s="9"/>
      <c r="K1093" s="9"/>
      <c r="L1093" s="9"/>
      <c r="M1093" s="9"/>
      <c r="N1093" s="9"/>
      <c r="O1093" s="9"/>
      <c r="P1093" s="9"/>
      <c r="Q1093" s="9"/>
      <c r="R1093" s="9"/>
      <c r="S1093" s="9"/>
      <c r="T1093" s="9"/>
    </row>
    <row r="1094" spans="1:20">
      <c r="A1094" s="3"/>
      <c r="B1094" s="3"/>
      <c r="C1094" s="3"/>
      <c r="D1094" s="3"/>
      <c r="E1094" s="9"/>
      <c r="F1094" s="16"/>
      <c r="G1094" s="16"/>
      <c r="H1094" s="16"/>
      <c r="I1094" s="9"/>
      <c r="J1094" s="9"/>
      <c r="K1094" s="9"/>
      <c r="L1094" s="9"/>
      <c r="M1094" s="9"/>
      <c r="N1094" s="9"/>
      <c r="O1094" s="9"/>
      <c r="P1094" s="9"/>
      <c r="Q1094" s="9"/>
      <c r="R1094" s="9"/>
      <c r="S1094" s="9"/>
      <c r="T1094" s="9"/>
    </row>
    <row r="1095" spans="1:20">
      <c r="A1095" s="3"/>
      <c r="B1095" s="3"/>
      <c r="C1095" s="3"/>
      <c r="D1095" s="3"/>
      <c r="E1095" s="9"/>
      <c r="F1095" s="16"/>
      <c r="G1095" s="16"/>
      <c r="H1095" s="16"/>
      <c r="I1095" s="9"/>
      <c r="J1095" s="9"/>
      <c r="K1095" s="9"/>
      <c r="L1095" s="9"/>
      <c r="M1095" s="9"/>
      <c r="N1095" s="9"/>
      <c r="O1095" s="9"/>
      <c r="P1095" s="9"/>
      <c r="Q1095" s="9"/>
      <c r="R1095" s="9"/>
      <c r="S1095" s="9"/>
      <c r="T1095" s="9"/>
    </row>
    <row r="1096" spans="1:20">
      <c r="A1096" s="3"/>
      <c r="B1096" s="3"/>
      <c r="C1096" s="3"/>
      <c r="D1096" s="3"/>
      <c r="E1096" s="9"/>
      <c r="F1096" s="16"/>
      <c r="G1096" s="16"/>
      <c r="H1096" s="16"/>
      <c r="I1096" s="9"/>
      <c r="J1096" s="9"/>
      <c r="K1096" s="9"/>
      <c r="L1096" s="9"/>
      <c r="M1096" s="9"/>
      <c r="N1096" s="9"/>
      <c r="O1096" s="9"/>
      <c r="P1096" s="9"/>
      <c r="Q1096" s="9"/>
      <c r="R1096" s="9"/>
      <c r="S1096" s="9"/>
      <c r="T1096" s="9"/>
    </row>
    <row r="1097" spans="1:20">
      <c r="A1097" s="3"/>
      <c r="B1097" s="3"/>
      <c r="C1097" s="3"/>
      <c r="D1097" s="3"/>
      <c r="E1097" s="9"/>
      <c r="F1097" s="16"/>
      <c r="G1097" s="16"/>
      <c r="H1097" s="16"/>
      <c r="I1097" s="9"/>
      <c r="J1097" s="9"/>
      <c r="K1097" s="9"/>
      <c r="L1097" s="9"/>
      <c r="M1097" s="9"/>
      <c r="N1097" s="9"/>
      <c r="O1097" s="9"/>
      <c r="P1097" s="9"/>
      <c r="Q1097" s="9"/>
      <c r="R1097" s="9"/>
      <c r="S1097" s="9"/>
      <c r="T1097" s="9"/>
    </row>
    <row r="1098" spans="1:20">
      <c r="A1098" s="3"/>
      <c r="B1098" s="3"/>
      <c r="C1098" s="3"/>
      <c r="D1098" s="3"/>
      <c r="E1098" s="9"/>
      <c r="F1098" s="16"/>
      <c r="G1098" s="16"/>
      <c r="H1098" s="16"/>
      <c r="I1098" s="9"/>
      <c r="J1098" s="9"/>
      <c r="K1098" s="9"/>
      <c r="L1098" s="9"/>
      <c r="M1098" s="9"/>
      <c r="N1098" s="9"/>
      <c r="O1098" s="9"/>
      <c r="P1098" s="9"/>
      <c r="Q1098" s="9"/>
      <c r="R1098" s="9"/>
      <c r="S1098" s="9"/>
      <c r="T1098" s="9"/>
    </row>
    <row r="1099" spans="1:20">
      <c r="A1099" s="3"/>
      <c r="B1099" s="3"/>
      <c r="C1099" s="3"/>
      <c r="D1099" s="3"/>
      <c r="E1099" s="9"/>
      <c r="F1099" s="16"/>
      <c r="G1099" s="16"/>
      <c r="H1099" s="16"/>
      <c r="I1099" s="9"/>
      <c r="J1099" s="9"/>
      <c r="K1099" s="9"/>
      <c r="L1099" s="9"/>
      <c r="M1099" s="9"/>
      <c r="N1099" s="9"/>
      <c r="O1099" s="9"/>
      <c r="P1099" s="9"/>
      <c r="Q1099" s="9"/>
      <c r="R1099" s="9"/>
      <c r="S1099" s="9"/>
      <c r="T1099" s="9"/>
    </row>
    <row r="1100" spans="1:20">
      <c r="A1100" s="3"/>
      <c r="B1100" s="3"/>
      <c r="C1100" s="3"/>
      <c r="D1100" s="3"/>
      <c r="E1100" s="9"/>
      <c r="F1100" s="16"/>
      <c r="G1100" s="16"/>
      <c r="H1100" s="16"/>
      <c r="I1100" s="9"/>
      <c r="J1100" s="9"/>
      <c r="K1100" s="9"/>
      <c r="L1100" s="9"/>
      <c r="M1100" s="9"/>
      <c r="N1100" s="9"/>
      <c r="O1100" s="9"/>
      <c r="P1100" s="9"/>
      <c r="Q1100" s="9"/>
      <c r="R1100" s="9"/>
      <c r="S1100" s="9"/>
      <c r="T1100" s="9"/>
    </row>
    <row r="1101" spans="1:20">
      <c r="A1101" s="3"/>
      <c r="B1101" s="3"/>
      <c r="C1101" s="3"/>
      <c r="D1101" s="3"/>
      <c r="E1101" s="9"/>
      <c r="F1101" s="16"/>
      <c r="G1101" s="16"/>
      <c r="H1101" s="16"/>
      <c r="I1101" s="9"/>
      <c r="J1101" s="9"/>
      <c r="K1101" s="9"/>
      <c r="L1101" s="9"/>
      <c r="M1101" s="9"/>
      <c r="N1101" s="9"/>
      <c r="O1101" s="9"/>
      <c r="P1101" s="9"/>
      <c r="Q1101" s="9"/>
      <c r="R1101" s="9"/>
      <c r="S1101" s="9"/>
      <c r="T1101" s="9"/>
    </row>
    <row r="1102" spans="1:20">
      <c r="A1102" s="3"/>
      <c r="B1102" s="3"/>
      <c r="C1102" s="3"/>
      <c r="D1102" s="3"/>
      <c r="E1102" s="9"/>
      <c r="F1102" s="16"/>
      <c r="G1102" s="16"/>
      <c r="H1102" s="16"/>
      <c r="I1102" s="9"/>
      <c r="J1102" s="9"/>
      <c r="K1102" s="9"/>
      <c r="L1102" s="9"/>
      <c r="M1102" s="9"/>
      <c r="N1102" s="9"/>
      <c r="O1102" s="9"/>
      <c r="P1102" s="9"/>
      <c r="Q1102" s="9"/>
      <c r="R1102" s="9"/>
      <c r="S1102" s="9"/>
      <c r="T1102" s="9"/>
    </row>
    <row r="1103" spans="1:20">
      <c r="A1103" s="3"/>
      <c r="B1103" s="3"/>
      <c r="C1103" s="3"/>
      <c r="D1103" s="3"/>
      <c r="E1103" s="9"/>
      <c r="F1103" s="16"/>
      <c r="G1103" s="16"/>
      <c r="H1103" s="16"/>
      <c r="I1103" s="9"/>
      <c r="J1103" s="9"/>
      <c r="K1103" s="9"/>
      <c r="L1103" s="9"/>
      <c r="M1103" s="9"/>
      <c r="N1103" s="9"/>
      <c r="O1103" s="9"/>
      <c r="P1103" s="9"/>
      <c r="Q1103" s="9"/>
      <c r="R1103" s="9"/>
      <c r="S1103" s="9"/>
      <c r="T1103" s="9"/>
    </row>
    <row r="1104" spans="1:20">
      <c r="A1104" s="3"/>
      <c r="B1104" s="3"/>
      <c r="C1104" s="3"/>
      <c r="D1104" s="3"/>
      <c r="E1104" s="9"/>
      <c r="F1104" s="16"/>
      <c r="G1104" s="16"/>
      <c r="H1104" s="16"/>
      <c r="I1104" s="9"/>
      <c r="J1104" s="9"/>
      <c r="K1104" s="9"/>
      <c r="L1104" s="9"/>
      <c r="M1104" s="9"/>
      <c r="N1104" s="9"/>
      <c r="O1104" s="9"/>
      <c r="P1104" s="9"/>
      <c r="Q1104" s="9"/>
      <c r="R1104" s="9"/>
      <c r="S1104" s="9"/>
      <c r="T1104" s="9"/>
    </row>
    <row r="1105" spans="1:20">
      <c r="A1105" s="3"/>
      <c r="B1105" s="3"/>
      <c r="C1105" s="3"/>
      <c r="D1105" s="3"/>
      <c r="E1105" s="9"/>
      <c r="F1105" s="16"/>
      <c r="G1105" s="16"/>
      <c r="H1105" s="16"/>
      <c r="I1105" s="9"/>
      <c r="J1105" s="9"/>
      <c r="K1105" s="9"/>
      <c r="L1105" s="9"/>
      <c r="M1105" s="9"/>
      <c r="N1105" s="9"/>
      <c r="O1105" s="9"/>
      <c r="P1105" s="9"/>
      <c r="Q1105" s="9"/>
      <c r="R1105" s="9"/>
      <c r="S1105" s="9"/>
      <c r="T1105" s="9"/>
    </row>
    <row r="1106" spans="1:20">
      <c r="A1106" s="3"/>
      <c r="B1106" s="3"/>
      <c r="C1106" s="3"/>
      <c r="D1106" s="3"/>
      <c r="E1106" s="9"/>
      <c r="F1106" s="16"/>
      <c r="G1106" s="16"/>
      <c r="H1106" s="16"/>
      <c r="I1106" s="9"/>
      <c r="J1106" s="9"/>
      <c r="K1106" s="9"/>
      <c r="L1106" s="9"/>
      <c r="M1106" s="9"/>
      <c r="N1106" s="9"/>
      <c r="O1106" s="9"/>
      <c r="P1106" s="9"/>
      <c r="Q1106" s="9"/>
      <c r="R1106" s="9"/>
      <c r="S1106" s="9"/>
      <c r="T1106" s="9"/>
    </row>
    <row r="1107" spans="1:20">
      <c r="A1107" s="3"/>
      <c r="B1107" s="3"/>
      <c r="C1107" s="3"/>
      <c r="D1107" s="3"/>
      <c r="E1107" s="9"/>
      <c r="F1107" s="16"/>
      <c r="G1107" s="16"/>
      <c r="H1107" s="16"/>
      <c r="I1107" s="9"/>
      <c r="J1107" s="9"/>
      <c r="K1107" s="9"/>
      <c r="L1107" s="9"/>
      <c r="M1107" s="9"/>
      <c r="N1107" s="9"/>
      <c r="O1107" s="9"/>
      <c r="P1107" s="9"/>
      <c r="Q1107" s="9"/>
      <c r="R1107" s="9"/>
      <c r="S1107" s="9"/>
      <c r="T1107" s="9"/>
    </row>
    <row r="1108" spans="1:20">
      <c r="A1108" s="3"/>
      <c r="B1108" s="3"/>
      <c r="C1108" s="3"/>
      <c r="D1108" s="3"/>
      <c r="E1108" s="9"/>
      <c r="F1108" s="16"/>
      <c r="G1108" s="16"/>
      <c r="H1108" s="16"/>
      <c r="I1108" s="9"/>
      <c r="J1108" s="9"/>
      <c r="K1108" s="9"/>
      <c r="L1108" s="9"/>
      <c r="M1108" s="9"/>
      <c r="N1108" s="9"/>
      <c r="O1108" s="9"/>
      <c r="P1108" s="9"/>
      <c r="Q1108" s="9"/>
      <c r="R1108" s="9"/>
      <c r="S1108" s="9"/>
      <c r="T1108" s="9"/>
    </row>
    <row r="1109" spans="1:20">
      <c r="A1109" s="3"/>
      <c r="B1109" s="3"/>
      <c r="C1109" s="3"/>
      <c r="D1109" s="3"/>
      <c r="E1109" s="9"/>
      <c r="F1109" s="16"/>
      <c r="G1109" s="16"/>
      <c r="H1109" s="16"/>
      <c r="I1109" s="9"/>
      <c r="J1109" s="9"/>
      <c r="K1109" s="9"/>
      <c r="L1109" s="9"/>
      <c r="M1109" s="9"/>
      <c r="N1109" s="9"/>
      <c r="O1109" s="9"/>
      <c r="P1109" s="9"/>
      <c r="Q1109" s="9"/>
      <c r="R1109" s="9"/>
      <c r="S1109" s="9"/>
      <c r="T1109" s="9"/>
    </row>
    <row r="1110" spans="1:20">
      <c r="A1110" s="3"/>
      <c r="B1110" s="3"/>
      <c r="C1110" s="3"/>
      <c r="D1110" s="3"/>
      <c r="E1110" s="9"/>
      <c r="F1110" s="16"/>
      <c r="G1110" s="16"/>
      <c r="H1110" s="16"/>
      <c r="I1110" s="9"/>
      <c r="J1110" s="9"/>
      <c r="K1110" s="9"/>
      <c r="L1110" s="9"/>
      <c r="M1110" s="9"/>
      <c r="N1110" s="9"/>
      <c r="O1110" s="9"/>
      <c r="P1110" s="9"/>
      <c r="Q1110" s="9"/>
      <c r="R1110" s="9"/>
      <c r="S1110" s="9"/>
      <c r="T1110" s="9"/>
    </row>
    <row r="1111" spans="1:20">
      <c r="A1111" s="3"/>
      <c r="B1111" s="3"/>
      <c r="C1111" s="3"/>
      <c r="D1111" s="3"/>
      <c r="E1111" s="9"/>
      <c r="F1111" s="16"/>
      <c r="G1111" s="16"/>
      <c r="H1111" s="16"/>
      <c r="I1111" s="9"/>
      <c r="J1111" s="9"/>
      <c r="K1111" s="9"/>
      <c r="L1111" s="9"/>
      <c r="M1111" s="9"/>
      <c r="N1111" s="9"/>
      <c r="O1111" s="9"/>
      <c r="P1111" s="9"/>
      <c r="Q1111" s="9"/>
      <c r="R1111" s="9"/>
      <c r="S1111" s="9"/>
      <c r="T1111" s="9"/>
    </row>
    <row r="1112" spans="1:20">
      <c r="A1112" s="3"/>
      <c r="B1112" s="3"/>
      <c r="C1112" s="3"/>
      <c r="D1112" s="3"/>
      <c r="E1112" s="9"/>
      <c r="F1112" s="16"/>
      <c r="G1112" s="16"/>
      <c r="H1112" s="16"/>
      <c r="I1112" s="9"/>
      <c r="J1112" s="9"/>
      <c r="K1112" s="9"/>
      <c r="L1112" s="9"/>
      <c r="M1112" s="9"/>
      <c r="N1112" s="9"/>
      <c r="O1112" s="9"/>
      <c r="P1112" s="9"/>
      <c r="Q1112" s="9"/>
      <c r="R1112" s="9"/>
      <c r="S1112" s="9"/>
      <c r="T1112" s="9"/>
    </row>
    <row r="1113" spans="1:20">
      <c r="A1113" s="3"/>
      <c r="B1113" s="3"/>
      <c r="C1113" s="3"/>
      <c r="D1113" s="3"/>
      <c r="E1113" s="9"/>
      <c r="F1113" s="16"/>
      <c r="G1113" s="16"/>
      <c r="H1113" s="16"/>
      <c r="I1113" s="9"/>
      <c r="J1113" s="9"/>
      <c r="K1113" s="9"/>
      <c r="L1113" s="9"/>
      <c r="M1113" s="9"/>
      <c r="N1113" s="9"/>
      <c r="O1113" s="9"/>
      <c r="P1113" s="9"/>
      <c r="Q1113" s="9"/>
      <c r="R1113" s="9"/>
      <c r="S1113" s="9"/>
      <c r="T1113" s="9"/>
    </row>
    <row r="1114" spans="1:20">
      <c r="A1114" s="3"/>
      <c r="B1114" s="3"/>
      <c r="C1114" s="3"/>
      <c r="D1114" s="3"/>
      <c r="E1114" s="9"/>
      <c r="F1114" s="16"/>
      <c r="G1114" s="16"/>
      <c r="H1114" s="16"/>
      <c r="I1114" s="9"/>
      <c r="J1114" s="9"/>
      <c r="K1114" s="9"/>
      <c r="L1114" s="9"/>
      <c r="M1114" s="9"/>
      <c r="N1114" s="9"/>
      <c r="O1114" s="9"/>
      <c r="P1114" s="9"/>
      <c r="Q1114" s="9"/>
      <c r="R1114" s="9"/>
      <c r="S1114" s="9"/>
      <c r="T1114" s="9"/>
    </row>
    <row r="1115" spans="1:20">
      <c r="A1115" s="3"/>
      <c r="B1115" s="3"/>
      <c r="C1115" s="3"/>
      <c r="D1115" s="3"/>
      <c r="E1115" s="9"/>
      <c r="F1115" s="16"/>
      <c r="G1115" s="16"/>
      <c r="H1115" s="16"/>
      <c r="I1115" s="9"/>
      <c r="J1115" s="9"/>
      <c r="K1115" s="9"/>
      <c r="L1115" s="9"/>
      <c r="M1115" s="9"/>
      <c r="N1115" s="9"/>
      <c r="O1115" s="9"/>
      <c r="P1115" s="9"/>
      <c r="Q1115" s="9"/>
      <c r="R1115" s="9"/>
      <c r="S1115" s="9"/>
      <c r="T1115" s="9"/>
    </row>
    <row r="1116" spans="1:20">
      <c r="A1116" s="3"/>
      <c r="B1116" s="3"/>
      <c r="C1116" s="3"/>
      <c r="D1116" s="3"/>
      <c r="E1116" s="9"/>
      <c r="F1116" s="16"/>
      <c r="G1116" s="16"/>
      <c r="H1116" s="16"/>
      <c r="I1116" s="9"/>
      <c r="J1116" s="9"/>
      <c r="K1116" s="9"/>
      <c r="L1116" s="9"/>
      <c r="M1116" s="9"/>
      <c r="N1116" s="9"/>
      <c r="O1116" s="9"/>
      <c r="P1116" s="9"/>
      <c r="Q1116" s="9"/>
      <c r="R1116" s="9"/>
      <c r="S1116" s="9"/>
      <c r="T1116" s="9"/>
    </row>
    <row r="1117" spans="1:20">
      <c r="A1117" s="3"/>
      <c r="B1117" s="3"/>
      <c r="C1117" s="3"/>
      <c r="D1117" s="3"/>
      <c r="E1117" s="9"/>
      <c r="F1117" s="16"/>
      <c r="G1117" s="16"/>
      <c r="H1117" s="16"/>
      <c r="I1117" s="9"/>
      <c r="J1117" s="9"/>
      <c r="K1117" s="9"/>
      <c r="L1117" s="9"/>
      <c r="M1117" s="9"/>
      <c r="N1117" s="9"/>
      <c r="O1117" s="9"/>
      <c r="P1117" s="9"/>
      <c r="Q1117" s="9"/>
      <c r="R1117" s="9"/>
      <c r="S1117" s="9"/>
      <c r="T1117" s="9"/>
    </row>
    <row r="1118" spans="1:20">
      <c r="A1118" s="3"/>
      <c r="B1118" s="3"/>
      <c r="C1118" s="3"/>
      <c r="D1118" s="3"/>
      <c r="E1118" s="9"/>
      <c r="F1118" s="16"/>
      <c r="G1118" s="16"/>
      <c r="H1118" s="16"/>
      <c r="I1118" s="9"/>
      <c r="J1118" s="9"/>
      <c r="K1118" s="9"/>
      <c r="L1118" s="9"/>
      <c r="M1118" s="9"/>
      <c r="N1118" s="9"/>
      <c r="O1118" s="9"/>
      <c r="P1118" s="9"/>
      <c r="Q1118" s="9"/>
      <c r="R1118" s="9"/>
      <c r="S1118" s="9"/>
      <c r="T1118" s="9"/>
    </row>
    <row r="1119" spans="1:20">
      <c r="A1119" s="3"/>
      <c r="B1119" s="3"/>
      <c r="C1119" s="3"/>
      <c r="D1119" s="3"/>
      <c r="E1119" s="9"/>
      <c r="F1119" s="16"/>
      <c r="G1119" s="16"/>
      <c r="H1119" s="16"/>
      <c r="I1119" s="9"/>
      <c r="J1119" s="9"/>
      <c r="K1119" s="9"/>
      <c r="L1119" s="9"/>
      <c r="M1119" s="9"/>
      <c r="N1119" s="9"/>
      <c r="O1119" s="9"/>
      <c r="P1119" s="9"/>
      <c r="Q1119" s="9"/>
      <c r="R1119" s="9"/>
      <c r="S1119" s="9"/>
      <c r="T1119" s="9"/>
    </row>
    <row r="1120" spans="1:20">
      <c r="A1120" s="3"/>
      <c r="B1120" s="3"/>
      <c r="C1120" s="3"/>
      <c r="D1120" s="3"/>
      <c r="E1120" s="9"/>
      <c r="F1120" s="16"/>
      <c r="G1120" s="16"/>
      <c r="H1120" s="16"/>
      <c r="I1120" s="9"/>
      <c r="J1120" s="9"/>
      <c r="K1120" s="9"/>
      <c r="L1120" s="9"/>
      <c r="M1120" s="9"/>
      <c r="N1120" s="9"/>
      <c r="O1120" s="9"/>
      <c r="P1120" s="9"/>
      <c r="Q1120" s="9"/>
      <c r="R1120" s="9"/>
      <c r="S1120" s="9"/>
      <c r="T1120" s="9"/>
    </row>
    <row r="1121" spans="1:20">
      <c r="A1121" s="3"/>
      <c r="B1121" s="3"/>
      <c r="C1121" s="3"/>
      <c r="D1121" s="3"/>
      <c r="E1121" s="9"/>
      <c r="F1121" s="16"/>
      <c r="G1121" s="16"/>
      <c r="H1121" s="16"/>
      <c r="I1121" s="9"/>
      <c r="J1121" s="9"/>
      <c r="K1121" s="9"/>
      <c r="L1121" s="9"/>
      <c r="M1121" s="9"/>
      <c r="N1121" s="9"/>
      <c r="O1121" s="9"/>
      <c r="P1121" s="9"/>
      <c r="Q1121" s="9"/>
      <c r="R1121" s="9"/>
      <c r="S1121" s="9"/>
      <c r="T1121" s="9"/>
    </row>
    <row r="1122" spans="1:20">
      <c r="A1122" s="3"/>
      <c r="B1122" s="3"/>
      <c r="C1122" s="3"/>
      <c r="D1122" s="3"/>
      <c r="E1122" s="9"/>
      <c r="F1122" s="16"/>
      <c r="G1122" s="16"/>
      <c r="H1122" s="16"/>
      <c r="I1122" s="9"/>
      <c r="J1122" s="9"/>
      <c r="K1122" s="9"/>
      <c r="L1122" s="9"/>
      <c r="M1122" s="9"/>
      <c r="N1122" s="9"/>
      <c r="O1122" s="9"/>
      <c r="P1122" s="9"/>
      <c r="Q1122" s="9"/>
      <c r="R1122" s="9"/>
      <c r="S1122" s="9"/>
      <c r="T1122" s="9"/>
    </row>
    <row r="1123" spans="1:20">
      <c r="A1123" s="3"/>
      <c r="B1123" s="3"/>
      <c r="C1123" s="3"/>
      <c r="D1123" s="3"/>
      <c r="E1123" s="9"/>
      <c r="F1123" s="16"/>
      <c r="G1123" s="16"/>
      <c r="H1123" s="16"/>
      <c r="I1123" s="9"/>
      <c r="J1123" s="9"/>
      <c r="K1123" s="9"/>
      <c r="L1123" s="9"/>
      <c r="M1123" s="9"/>
      <c r="N1123" s="9"/>
      <c r="O1123" s="9"/>
      <c r="P1123" s="9"/>
      <c r="Q1123" s="9"/>
      <c r="R1123" s="9"/>
      <c r="S1123" s="9"/>
      <c r="T1123" s="9"/>
    </row>
    <row r="1124" spans="1:20">
      <c r="A1124" s="3"/>
      <c r="B1124" s="3"/>
      <c r="C1124" s="3"/>
      <c r="D1124" s="3"/>
      <c r="E1124" s="9"/>
      <c r="F1124" s="16"/>
      <c r="G1124" s="16"/>
      <c r="H1124" s="16"/>
      <c r="I1124" s="9"/>
      <c r="J1124" s="9"/>
      <c r="K1124" s="9"/>
      <c r="L1124" s="9"/>
      <c r="M1124" s="9"/>
      <c r="N1124" s="9"/>
      <c r="O1124" s="9"/>
      <c r="P1124" s="9"/>
      <c r="Q1124" s="9"/>
      <c r="R1124" s="9"/>
      <c r="S1124" s="9"/>
      <c r="T1124" s="9"/>
    </row>
    <row r="1125" spans="1:20">
      <c r="A1125" s="3"/>
      <c r="B1125" s="3"/>
      <c r="C1125" s="3"/>
      <c r="D1125" s="3"/>
      <c r="E1125" s="9"/>
      <c r="F1125" s="16"/>
      <c r="G1125" s="16"/>
      <c r="H1125" s="16"/>
      <c r="I1125" s="9"/>
      <c r="J1125" s="9"/>
      <c r="K1125" s="9"/>
      <c r="L1125" s="9"/>
      <c r="M1125" s="9"/>
      <c r="N1125" s="9"/>
      <c r="O1125" s="9"/>
      <c r="P1125" s="9"/>
      <c r="Q1125" s="9"/>
      <c r="R1125" s="9"/>
      <c r="S1125" s="9"/>
      <c r="T1125" s="9"/>
    </row>
    <row r="1126" spans="1:20">
      <c r="A1126" s="3"/>
      <c r="B1126" s="3"/>
      <c r="C1126" s="3"/>
      <c r="D1126" s="3"/>
      <c r="E1126" s="9"/>
      <c r="F1126" s="16"/>
      <c r="G1126" s="16"/>
      <c r="H1126" s="16"/>
      <c r="I1126" s="9"/>
      <c r="J1126" s="9"/>
      <c r="K1126" s="9"/>
      <c r="L1126" s="9"/>
      <c r="M1126" s="9"/>
      <c r="N1126" s="9"/>
      <c r="O1126" s="9"/>
      <c r="P1126" s="9"/>
      <c r="Q1126" s="9"/>
      <c r="R1126" s="9"/>
      <c r="S1126" s="9"/>
      <c r="T1126" s="9"/>
    </row>
    <row r="1127" spans="1:20">
      <c r="A1127" s="3"/>
      <c r="B1127" s="3"/>
      <c r="C1127" s="3"/>
      <c r="D1127" s="3"/>
      <c r="E1127" s="9"/>
      <c r="F1127" s="16"/>
      <c r="G1127" s="16"/>
      <c r="H1127" s="16"/>
      <c r="I1127" s="9"/>
      <c r="J1127" s="9"/>
      <c r="K1127" s="9"/>
      <c r="L1127" s="9"/>
      <c r="M1127" s="9"/>
      <c r="N1127" s="9"/>
      <c r="O1127" s="9"/>
      <c r="P1127" s="9"/>
      <c r="Q1127" s="9"/>
      <c r="R1127" s="9"/>
      <c r="S1127" s="9"/>
      <c r="T1127" s="9"/>
    </row>
    <row r="1128" spans="1:20">
      <c r="A1128" s="3"/>
      <c r="B1128" s="3"/>
      <c r="C1128" s="3"/>
      <c r="D1128" s="3"/>
      <c r="E1128" s="9"/>
      <c r="F1128" s="16"/>
      <c r="G1128" s="16"/>
      <c r="H1128" s="16"/>
      <c r="I1128" s="9"/>
      <c r="J1128" s="9"/>
      <c r="K1128" s="9"/>
      <c r="L1128" s="9"/>
      <c r="M1128" s="9"/>
      <c r="N1128" s="9"/>
      <c r="O1128" s="9"/>
      <c r="P1128" s="9"/>
      <c r="Q1128" s="9"/>
      <c r="R1128" s="9"/>
      <c r="S1128" s="9"/>
      <c r="T1128" s="9"/>
    </row>
    <row r="1129" spans="1:20">
      <c r="A1129" s="3"/>
      <c r="B1129" s="3"/>
      <c r="C1129" s="3"/>
      <c r="D1129" s="3"/>
      <c r="E1129" s="9"/>
      <c r="F1129" s="16"/>
      <c r="G1129" s="16"/>
      <c r="H1129" s="16"/>
      <c r="I1129" s="9"/>
      <c r="J1129" s="9"/>
      <c r="K1129" s="9"/>
      <c r="L1129" s="9"/>
      <c r="M1129" s="9"/>
      <c r="N1129" s="9"/>
      <c r="O1129" s="9"/>
      <c r="P1129" s="9"/>
      <c r="Q1129" s="9"/>
      <c r="R1129" s="9"/>
      <c r="S1129" s="9"/>
      <c r="T1129" s="9"/>
    </row>
    <row r="1130" spans="1:20">
      <c r="A1130" s="3"/>
      <c r="B1130" s="3"/>
      <c r="C1130" s="3"/>
      <c r="D1130" s="3"/>
      <c r="E1130" s="9"/>
      <c r="F1130" s="16"/>
      <c r="G1130" s="16"/>
      <c r="H1130" s="16"/>
      <c r="I1130" s="9"/>
      <c r="J1130" s="9"/>
      <c r="K1130" s="9"/>
      <c r="L1130" s="9"/>
      <c r="M1130" s="9"/>
      <c r="N1130" s="9"/>
      <c r="O1130" s="9"/>
      <c r="P1130" s="9"/>
      <c r="Q1130" s="9"/>
      <c r="R1130" s="9"/>
      <c r="S1130" s="9"/>
      <c r="T1130" s="9"/>
    </row>
    <row r="1131" spans="1:20">
      <c r="A1131" s="3"/>
      <c r="B1131" s="3"/>
      <c r="C1131" s="3"/>
      <c r="D1131" s="3"/>
      <c r="E1131" s="9"/>
      <c r="F1131" s="16"/>
      <c r="G1131" s="16"/>
      <c r="H1131" s="16"/>
      <c r="I1131" s="9"/>
      <c r="J1131" s="9"/>
      <c r="K1131" s="9"/>
      <c r="L1131" s="9"/>
      <c r="M1131" s="9"/>
      <c r="N1131" s="9"/>
      <c r="O1131" s="9"/>
      <c r="P1131" s="9"/>
      <c r="Q1131" s="9"/>
      <c r="R1131" s="9"/>
      <c r="S1131" s="9"/>
      <c r="T1131" s="9"/>
    </row>
    <row r="1132" spans="1:20">
      <c r="A1132" s="3"/>
      <c r="B1132" s="3"/>
      <c r="C1132" s="3"/>
      <c r="D1132" s="3"/>
      <c r="E1132" s="9"/>
      <c r="F1132" s="16"/>
      <c r="G1132" s="16"/>
      <c r="H1132" s="16"/>
      <c r="I1132" s="9"/>
      <c r="J1132" s="9"/>
      <c r="K1132" s="9"/>
      <c r="L1132" s="9"/>
      <c r="M1132" s="9"/>
      <c r="N1132" s="9"/>
      <c r="O1132" s="9"/>
      <c r="P1132" s="9"/>
      <c r="Q1132" s="9"/>
      <c r="R1132" s="9"/>
      <c r="S1132" s="9"/>
      <c r="T1132" s="9"/>
    </row>
    <row r="1133" spans="1:20">
      <c r="A1133" s="3"/>
      <c r="B1133" s="3"/>
      <c r="C1133" s="3"/>
      <c r="D1133" s="3"/>
      <c r="E1133" s="9"/>
      <c r="F1133" s="16"/>
      <c r="G1133" s="16"/>
      <c r="H1133" s="16"/>
      <c r="I1133" s="9"/>
      <c r="J1133" s="9"/>
      <c r="K1133" s="9"/>
      <c r="L1133" s="9"/>
      <c r="M1133" s="9"/>
      <c r="N1133" s="9"/>
      <c r="O1133" s="9"/>
      <c r="P1133" s="9"/>
      <c r="Q1133" s="9"/>
      <c r="R1133" s="9"/>
      <c r="S1133" s="9"/>
      <c r="T1133" s="9"/>
    </row>
    <row r="1134" spans="1:20">
      <c r="A1134" s="3"/>
      <c r="B1134" s="3"/>
      <c r="C1134" s="3"/>
      <c r="D1134" s="3"/>
      <c r="E1134" s="9"/>
      <c r="F1134" s="16"/>
      <c r="G1134" s="16"/>
      <c r="H1134" s="16"/>
      <c r="I1134" s="9"/>
      <c r="J1134" s="9"/>
      <c r="K1134" s="9"/>
      <c r="L1134" s="9"/>
      <c r="M1134" s="9"/>
      <c r="N1134" s="9"/>
      <c r="O1134" s="9"/>
      <c r="P1134" s="9"/>
      <c r="Q1134" s="9"/>
      <c r="R1134" s="9"/>
      <c r="S1134" s="9"/>
      <c r="T1134" s="9"/>
    </row>
    <row r="1135" spans="1:20">
      <c r="A1135" s="3"/>
      <c r="B1135" s="3"/>
      <c r="C1135" s="3"/>
      <c r="D1135" s="3"/>
      <c r="E1135" s="9"/>
      <c r="F1135" s="16"/>
      <c r="G1135" s="16"/>
      <c r="H1135" s="16"/>
      <c r="I1135" s="9"/>
      <c r="J1135" s="9"/>
      <c r="K1135" s="9"/>
      <c r="L1135" s="9"/>
      <c r="M1135" s="9"/>
      <c r="N1135" s="9"/>
      <c r="O1135" s="9"/>
      <c r="P1135" s="9"/>
      <c r="Q1135" s="9"/>
      <c r="R1135" s="9"/>
      <c r="S1135" s="9"/>
      <c r="T1135" s="9"/>
    </row>
    <row r="1136" spans="1:20">
      <c r="A1136" s="3"/>
      <c r="B1136" s="3"/>
      <c r="C1136" s="3"/>
      <c r="D1136" s="3"/>
      <c r="E1136" s="9"/>
      <c r="F1136" s="16"/>
      <c r="G1136" s="16"/>
      <c r="H1136" s="16"/>
      <c r="I1136" s="9"/>
      <c r="J1136" s="9"/>
      <c r="K1136" s="9"/>
      <c r="L1136" s="9"/>
      <c r="M1136" s="9"/>
      <c r="N1136" s="9"/>
      <c r="O1136" s="9"/>
      <c r="P1136" s="9"/>
      <c r="Q1136" s="9"/>
      <c r="R1136" s="9"/>
      <c r="S1136" s="9"/>
      <c r="T1136" s="9"/>
    </row>
    <row r="1137" spans="1:20">
      <c r="A1137" s="3"/>
      <c r="B1137" s="3"/>
      <c r="C1137" s="3"/>
      <c r="D1137" s="3"/>
      <c r="E1137" s="9"/>
      <c r="F1137" s="16"/>
      <c r="G1137" s="16"/>
      <c r="H1137" s="16"/>
      <c r="I1137" s="9"/>
      <c r="J1137" s="9"/>
      <c r="K1137" s="9"/>
      <c r="L1137" s="9"/>
      <c r="M1137" s="9"/>
      <c r="N1137" s="9"/>
      <c r="O1137" s="9"/>
      <c r="P1137" s="9"/>
      <c r="Q1137" s="9"/>
      <c r="R1137" s="9"/>
      <c r="S1137" s="9"/>
      <c r="T1137" s="9"/>
    </row>
    <row r="1138" spans="1:20">
      <c r="A1138" s="3"/>
      <c r="B1138" s="3"/>
      <c r="C1138" s="3"/>
      <c r="D1138" s="3"/>
      <c r="E1138" s="9"/>
      <c r="F1138" s="16"/>
      <c r="G1138" s="16"/>
      <c r="H1138" s="16"/>
      <c r="I1138" s="9"/>
      <c r="J1138" s="9"/>
      <c r="K1138" s="9"/>
      <c r="L1138" s="9"/>
      <c r="M1138" s="9"/>
      <c r="N1138" s="9"/>
      <c r="O1138" s="9"/>
      <c r="P1138" s="9"/>
      <c r="Q1138" s="9"/>
      <c r="R1138" s="9"/>
      <c r="S1138" s="9"/>
      <c r="T1138" s="9"/>
    </row>
    <row r="1139" spans="1:20">
      <c r="A1139" s="3"/>
      <c r="B1139" s="3"/>
      <c r="C1139" s="3"/>
      <c r="D1139" s="3"/>
      <c r="E1139" s="9"/>
      <c r="F1139" s="16"/>
      <c r="G1139" s="16"/>
      <c r="H1139" s="16"/>
      <c r="I1139" s="9"/>
      <c r="J1139" s="9"/>
      <c r="K1139" s="9"/>
      <c r="L1139" s="9"/>
      <c r="M1139" s="9"/>
      <c r="N1139" s="9"/>
      <c r="O1139" s="9"/>
      <c r="P1139" s="9"/>
      <c r="Q1139" s="9"/>
      <c r="R1139" s="9"/>
      <c r="S1139" s="9"/>
      <c r="T1139" s="9"/>
    </row>
    <row r="1140" spans="1:20">
      <c r="A1140" s="3"/>
      <c r="B1140" s="3"/>
      <c r="C1140" s="3"/>
      <c r="D1140" s="3"/>
      <c r="E1140" s="9"/>
      <c r="F1140" s="16"/>
      <c r="G1140" s="16"/>
      <c r="H1140" s="16"/>
      <c r="I1140" s="9"/>
      <c r="J1140" s="9"/>
      <c r="K1140" s="9"/>
      <c r="L1140" s="9"/>
      <c r="M1140" s="9"/>
      <c r="N1140" s="9"/>
      <c r="O1140" s="9"/>
      <c r="P1140" s="9"/>
      <c r="Q1140" s="9"/>
      <c r="R1140" s="9"/>
      <c r="S1140" s="9"/>
      <c r="T1140" s="9"/>
    </row>
    <row r="1141" spans="1:20">
      <c r="A1141" s="3"/>
      <c r="B1141" s="3"/>
      <c r="C1141" s="3"/>
      <c r="D1141" s="3"/>
      <c r="E1141" s="9"/>
      <c r="F1141" s="16"/>
      <c r="G1141" s="16"/>
      <c r="H1141" s="16"/>
      <c r="I1141" s="9"/>
      <c r="J1141" s="9"/>
      <c r="K1141" s="9"/>
      <c r="L1141" s="9"/>
      <c r="M1141" s="9"/>
      <c r="N1141" s="9"/>
      <c r="O1141" s="9"/>
      <c r="P1141" s="9"/>
      <c r="Q1141" s="9"/>
      <c r="R1141" s="9"/>
      <c r="S1141" s="9"/>
      <c r="T1141" s="9"/>
    </row>
    <row r="1142" spans="1:20">
      <c r="A1142" s="3"/>
      <c r="B1142" s="3"/>
      <c r="C1142" s="3"/>
      <c r="D1142" s="3"/>
      <c r="E1142" s="9"/>
      <c r="F1142" s="16"/>
      <c r="G1142" s="16"/>
      <c r="H1142" s="16"/>
      <c r="I1142" s="9"/>
      <c r="J1142" s="9"/>
      <c r="K1142" s="9"/>
      <c r="L1142" s="9"/>
      <c r="M1142" s="9"/>
      <c r="N1142" s="9"/>
      <c r="O1142" s="9"/>
      <c r="P1142" s="9"/>
      <c r="Q1142" s="9"/>
      <c r="R1142" s="9"/>
      <c r="S1142" s="9"/>
      <c r="T1142" s="9"/>
    </row>
    <row r="1143" spans="1:20">
      <c r="A1143" s="3"/>
      <c r="B1143" s="3"/>
      <c r="C1143" s="3"/>
      <c r="D1143" s="3"/>
      <c r="E1143" s="9"/>
      <c r="F1143" s="16"/>
      <c r="G1143" s="16"/>
      <c r="H1143" s="16"/>
      <c r="I1143" s="9"/>
      <c r="J1143" s="9"/>
      <c r="K1143" s="9"/>
      <c r="L1143" s="9"/>
      <c r="M1143" s="9"/>
      <c r="N1143" s="9"/>
      <c r="O1143" s="9"/>
      <c r="P1143" s="9"/>
      <c r="Q1143" s="9"/>
      <c r="R1143" s="9"/>
      <c r="S1143" s="9"/>
      <c r="T1143" s="9"/>
    </row>
    <row r="1144" spans="1:20">
      <c r="A1144" s="3"/>
      <c r="B1144" s="3"/>
      <c r="C1144" s="3"/>
      <c r="D1144" s="3"/>
      <c r="E1144" s="9"/>
      <c r="F1144" s="16"/>
      <c r="G1144" s="16"/>
      <c r="H1144" s="16"/>
      <c r="I1144" s="9"/>
      <c r="J1144" s="9"/>
      <c r="K1144" s="9"/>
      <c r="L1144" s="9"/>
      <c r="M1144" s="9"/>
      <c r="N1144" s="9"/>
      <c r="O1144" s="9"/>
      <c r="P1144" s="9"/>
      <c r="Q1144" s="9"/>
      <c r="R1144" s="9"/>
      <c r="S1144" s="9"/>
      <c r="T1144" s="9"/>
    </row>
    <row r="1145" spans="1:20">
      <c r="A1145" s="3"/>
      <c r="B1145" s="3"/>
      <c r="C1145" s="3"/>
      <c r="D1145" s="3"/>
      <c r="E1145" s="9"/>
      <c r="F1145" s="16"/>
      <c r="G1145" s="16"/>
      <c r="H1145" s="16"/>
      <c r="I1145" s="9"/>
      <c r="J1145" s="9"/>
      <c r="K1145" s="9"/>
      <c r="L1145" s="9"/>
      <c r="M1145" s="9"/>
      <c r="N1145" s="9"/>
      <c r="O1145" s="9"/>
      <c r="P1145" s="9"/>
      <c r="Q1145" s="9"/>
      <c r="R1145" s="9"/>
      <c r="S1145" s="9"/>
      <c r="T1145" s="9"/>
    </row>
    <row r="1146" spans="1:20">
      <c r="A1146" s="3"/>
      <c r="B1146" s="3"/>
      <c r="C1146" s="3"/>
      <c r="D1146" s="3"/>
      <c r="E1146" s="9"/>
      <c r="F1146" s="16"/>
      <c r="G1146" s="16"/>
      <c r="H1146" s="16"/>
      <c r="I1146" s="9"/>
      <c r="J1146" s="9"/>
      <c r="K1146" s="9"/>
      <c r="L1146" s="9"/>
      <c r="M1146" s="9"/>
      <c r="N1146" s="9"/>
      <c r="O1146" s="9"/>
      <c r="P1146" s="9"/>
      <c r="Q1146" s="9"/>
      <c r="R1146" s="9"/>
      <c r="S1146" s="9"/>
      <c r="T1146" s="9"/>
    </row>
    <row r="1147" spans="1:20">
      <c r="A1147" s="3"/>
      <c r="B1147" s="3"/>
      <c r="C1147" s="3"/>
      <c r="D1147" s="3"/>
      <c r="E1147" s="9"/>
      <c r="F1147" s="16"/>
      <c r="G1147" s="16"/>
      <c r="H1147" s="16"/>
      <c r="I1147" s="9"/>
      <c r="J1147" s="9"/>
      <c r="K1147" s="9"/>
      <c r="L1147" s="9"/>
      <c r="M1147" s="9"/>
      <c r="N1147" s="9"/>
      <c r="O1147" s="9"/>
      <c r="P1147" s="9"/>
      <c r="Q1147" s="9"/>
      <c r="R1147" s="9"/>
      <c r="S1147" s="9"/>
      <c r="T1147" s="9"/>
    </row>
    <row r="1148" spans="1:20">
      <c r="A1148" s="3"/>
      <c r="B1148" s="3"/>
      <c r="C1148" s="3"/>
      <c r="D1148" s="3"/>
      <c r="E1148" s="9"/>
      <c r="F1148" s="16"/>
      <c r="G1148" s="16"/>
      <c r="H1148" s="16"/>
      <c r="I1148" s="9"/>
      <c r="J1148" s="9"/>
      <c r="K1148" s="9"/>
      <c r="L1148" s="9"/>
      <c r="M1148" s="9"/>
      <c r="N1148" s="9"/>
      <c r="O1148" s="9"/>
      <c r="P1148" s="9"/>
      <c r="Q1148" s="9"/>
      <c r="R1148" s="9"/>
      <c r="S1148" s="9"/>
      <c r="T1148" s="9"/>
    </row>
    <row r="1149" spans="1:20">
      <c r="A1149" s="3"/>
      <c r="B1149" s="3"/>
      <c r="C1149" s="3"/>
      <c r="D1149" s="3"/>
      <c r="E1149" s="9"/>
      <c r="F1149" s="16"/>
      <c r="G1149" s="16"/>
      <c r="H1149" s="16"/>
      <c r="I1149" s="9"/>
      <c r="J1149" s="9"/>
      <c r="K1149" s="9"/>
      <c r="L1149" s="9"/>
      <c r="M1149" s="9"/>
      <c r="N1149" s="9"/>
      <c r="O1149" s="9"/>
      <c r="P1149" s="9"/>
      <c r="Q1149" s="9"/>
      <c r="R1149" s="9"/>
      <c r="S1149" s="9"/>
      <c r="T1149" s="9"/>
    </row>
    <row r="1150" spans="1:20">
      <c r="A1150" s="3"/>
      <c r="B1150" s="3"/>
      <c r="C1150" s="3"/>
      <c r="D1150" s="3"/>
      <c r="E1150" s="9"/>
      <c r="F1150" s="16"/>
      <c r="G1150" s="16"/>
      <c r="H1150" s="16"/>
      <c r="I1150" s="9"/>
      <c r="J1150" s="9"/>
      <c r="K1150" s="9"/>
      <c r="L1150" s="9"/>
      <c r="M1150" s="9"/>
      <c r="N1150" s="9"/>
      <c r="O1150" s="9"/>
      <c r="P1150" s="9"/>
      <c r="Q1150" s="9"/>
      <c r="R1150" s="9"/>
      <c r="S1150" s="9"/>
      <c r="T1150" s="9"/>
    </row>
    <row r="1151" spans="1:20">
      <c r="A1151" s="3"/>
      <c r="B1151" s="3"/>
      <c r="C1151" s="3"/>
      <c r="D1151" s="3"/>
      <c r="E1151" s="9"/>
      <c r="F1151" s="16"/>
      <c r="G1151" s="16"/>
      <c r="H1151" s="16"/>
      <c r="I1151" s="9"/>
      <c r="J1151" s="9"/>
      <c r="K1151" s="9"/>
      <c r="L1151" s="9"/>
      <c r="M1151" s="9"/>
      <c r="N1151" s="9"/>
      <c r="O1151" s="9"/>
      <c r="P1151" s="9"/>
      <c r="Q1151" s="9"/>
      <c r="R1151" s="9"/>
      <c r="S1151" s="9"/>
      <c r="T1151" s="9"/>
    </row>
    <row r="1152" spans="1:20">
      <c r="A1152" s="3"/>
      <c r="B1152" s="3"/>
      <c r="C1152" s="3"/>
      <c r="D1152" s="3"/>
      <c r="E1152" s="9"/>
      <c r="F1152" s="16"/>
      <c r="G1152" s="16"/>
      <c r="H1152" s="16"/>
      <c r="I1152" s="9"/>
      <c r="J1152" s="9"/>
      <c r="K1152" s="9"/>
      <c r="L1152" s="9"/>
      <c r="M1152" s="9"/>
      <c r="N1152" s="9"/>
      <c r="O1152" s="9"/>
      <c r="P1152" s="9"/>
      <c r="Q1152" s="9"/>
      <c r="R1152" s="9"/>
      <c r="S1152" s="9"/>
      <c r="T1152" s="9"/>
    </row>
    <row r="1153" spans="1:20">
      <c r="A1153" s="3"/>
      <c r="B1153" s="3"/>
      <c r="C1153" s="3"/>
      <c r="D1153" s="3"/>
      <c r="E1153" s="9"/>
      <c r="F1153" s="16"/>
      <c r="G1153" s="16"/>
      <c r="H1153" s="16"/>
      <c r="I1153" s="9"/>
      <c r="J1153" s="9"/>
      <c r="K1153" s="9"/>
      <c r="L1153" s="9"/>
      <c r="M1153" s="9"/>
      <c r="N1153" s="9"/>
      <c r="O1153" s="9"/>
      <c r="P1153" s="9"/>
      <c r="Q1153" s="9"/>
      <c r="R1153" s="9"/>
      <c r="S1153" s="9"/>
      <c r="T1153" s="9"/>
    </row>
    <row r="1154" spans="1:20">
      <c r="A1154" s="3"/>
      <c r="B1154" s="3"/>
      <c r="C1154" s="3"/>
      <c r="D1154" s="3"/>
      <c r="E1154" s="9"/>
      <c r="F1154" s="16"/>
      <c r="G1154" s="16"/>
      <c r="H1154" s="16"/>
      <c r="I1154" s="9"/>
      <c r="J1154" s="9"/>
      <c r="K1154" s="9"/>
      <c r="L1154" s="9"/>
      <c r="M1154" s="9"/>
      <c r="N1154" s="9"/>
      <c r="O1154" s="9"/>
      <c r="P1154" s="9"/>
      <c r="Q1154" s="9"/>
      <c r="R1154" s="9"/>
      <c r="S1154" s="9"/>
      <c r="T1154" s="9"/>
    </row>
    <row r="1155" spans="1:20">
      <c r="A1155" s="3"/>
      <c r="B1155" s="3"/>
      <c r="C1155" s="3"/>
      <c r="D1155" s="3"/>
      <c r="E1155" s="9"/>
      <c r="F1155" s="16"/>
      <c r="G1155" s="16"/>
      <c r="H1155" s="16"/>
      <c r="I1155" s="9"/>
      <c r="J1155" s="9"/>
      <c r="K1155" s="9"/>
      <c r="L1155" s="9"/>
      <c r="M1155" s="9"/>
      <c r="N1155" s="9"/>
      <c r="O1155" s="9"/>
      <c r="P1155" s="9"/>
      <c r="Q1155" s="9"/>
      <c r="R1155" s="9"/>
      <c r="S1155" s="9"/>
      <c r="T1155" s="9"/>
    </row>
    <row r="1156" spans="1:20">
      <c r="A1156" s="3"/>
      <c r="B1156" s="3"/>
      <c r="C1156" s="3"/>
      <c r="D1156" s="3"/>
      <c r="E1156" s="9"/>
      <c r="F1156" s="16"/>
      <c r="G1156" s="16"/>
      <c r="H1156" s="16"/>
      <c r="I1156" s="9"/>
      <c r="J1156" s="9"/>
      <c r="K1156" s="9"/>
      <c r="L1156" s="9"/>
      <c r="M1156" s="9"/>
      <c r="N1156" s="9"/>
      <c r="O1156" s="9"/>
      <c r="P1156" s="9"/>
      <c r="Q1156" s="9"/>
      <c r="R1156" s="9"/>
      <c r="S1156" s="9"/>
      <c r="T1156" s="9"/>
    </row>
    <row r="1157" spans="1:20">
      <c r="A1157" s="3"/>
      <c r="B1157" s="3"/>
      <c r="C1157" s="3"/>
      <c r="D1157" s="3"/>
      <c r="E1157" s="9"/>
      <c r="F1157" s="16"/>
      <c r="G1157" s="16"/>
      <c r="H1157" s="16"/>
      <c r="I1157" s="9"/>
      <c r="J1157" s="9"/>
      <c r="K1157" s="9"/>
      <c r="L1157" s="9"/>
      <c r="M1157" s="9"/>
      <c r="N1157" s="9"/>
      <c r="O1157" s="9"/>
      <c r="P1157" s="9"/>
      <c r="Q1157" s="9"/>
      <c r="R1157" s="9"/>
      <c r="S1157" s="9"/>
      <c r="T1157" s="9"/>
    </row>
    <row r="1158" spans="1:20">
      <c r="A1158" s="3"/>
      <c r="B1158" s="3"/>
      <c r="C1158" s="3"/>
      <c r="D1158" s="3"/>
      <c r="E1158" s="9"/>
      <c r="F1158" s="16"/>
      <c r="G1158" s="16"/>
      <c r="H1158" s="16"/>
      <c r="I1158" s="9"/>
      <c r="J1158" s="9"/>
      <c r="K1158" s="9"/>
      <c r="L1158" s="9"/>
      <c r="M1158" s="9"/>
      <c r="N1158" s="9"/>
      <c r="O1158" s="9"/>
      <c r="P1158" s="9"/>
      <c r="Q1158" s="9"/>
      <c r="R1158" s="9"/>
      <c r="S1158" s="9"/>
      <c r="T1158" s="9"/>
    </row>
    <row r="1159" spans="1:20">
      <c r="A1159" s="3"/>
      <c r="B1159" s="3"/>
      <c r="C1159" s="3"/>
      <c r="D1159" s="3"/>
      <c r="E1159" s="9"/>
      <c r="F1159" s="16"/>
      <c r="G1159" s="16"/>
      <c r="H1159" s="16"/>
      <c r="I1159" s="9"/>
      <c r="J1159" s="9"/>
      <c r="K1159" s="9"/>
      <c r="L1159" s="9"/>
      <c r="M1159" s="9"/>
      <c r="N1159" s="9"/>
      <c r="O1159" s="9"/>
      <c r="P1159" s="9"/>
      <c r="Q1159" s="9"/>
      <c r="R1159" s="9"/>
      <c r="S1159" s="9"/>
      <c r="T1159" s="9"/>
    </row>
    <row r="1160" spans="1:20">
      <c r="A1160" s="3"/>
      <c r="B1160" s="3"/>
      <c r="C1160" s="3"/>
      <c r="D1160" s="3"/>
      <c r="E1160" s="9"/>
      <c r="F1160" s="16"/>
      <c r="G1160" s="16"/>
      <c r="H1160" s="16"/>
      <c r="I1160" s="9"/>
      <c r="J1160" s="9"/>
      <c r="K1160" s="9"/>
      <c r="L1160" s="9"/>
      <c r="M1160" s="9"/>
      <c r="N1160" s="9"/>
      <c r="O1160" s="9"/>
      <c r="P1160" s="9"/>
      <c r="Q1160" s="9"/>
      <c r="R1160" s="9"/>
      <c r="S1160" s="9"/>
      <c r="T1160" s="9"/>
    </row>
    <row r="1161" spans="1:20">
      <c r="A1161" s="3"/>
      <c r="B1161" s="3"/>
      <c r="C1161" s="3"/>
      <c r="D1161" s="3"/>
      <c r="E1161" s="9"/>
      <c r="F1161" s="16"/>
      <c r="G1161" s="16"/>
      <c r="H1161" s="16"/>
      <c r="I1161" s="9"/>
      <c r="J1161" s="9"/>
      <c r="K1161" s="9"/>
      <c r="L1161" s="9"/>
      <c r="M1161" s="9"/>
      <c r="N1161" s="9"/>
      <c r="O1161" s="9"/>
      <c r="P1161" s="9"/>
      <c r="Q1161" s="9"/>
      <c r="R1161" s="9"/>
      <c r="S1161" s="9"/>
      <c r="T1161" s="9"/>
    </row>
    <row r="1162" spans="1:20">
      <c r="A1162" s="3"/>
      <c r="B1162" s="3"/>
      <c r="C1162" s="3"/>
      <c r="D1162" s="3"/>
      <c r="E1162" s="9"/>
      <c r="F1162" s="16"/>
      <c r="G1162" s="16"/>
      <c r="H1162" s="16"/>
      <c r="I1162" s="9"/>
      <c r="J1162" s="9"/>
      <c r="K1162" s="9"/>
      <c r="L1162" s="9"/>
      <c r="M1162" s="9"/>
      <c r="N1162" s="9"/>
      <c r="O1162" s="9"/>
      <c r="P1162" s="9"/>
      <c r="Q1162" s="9"/>
      <c r="R1162" s="9"/>
      <c r="S1162" s="9"/>
      <c r="T1162" s="9"/>
    </row>
    <row r="1163" spans="1:20">
      <c r="A1163" s="3"/>
      <c r="B1163" s="3"/>
      <c r="C1163" s="3"/>
      <c r="D1163" s="3"/>
      <c r="E1163" s="9"/>
      <c r="F1163" s="16"/>
      <c r="G1163" s="16"/>
      <c r="H1163" s="16"/>
      <c r="I1163" s="9"/>
      <c r="J1163" s="9"/>
      <c r="K1163" s="9"/>
      <c r="L1163" s="9"/>
      <c r="M1163" s="9"/>
      <c r="N1163" s="9"/>
      <c r="O1163" s="9"/>
      <c r="P1163" s="9"/>
      <c r="Q1163" s="9"/>
      <c r="R1163" s="9"/>
      <c r="S1163" s="9"/>
      <c r="T1163" s="9"/>
    </row>
    <row r="1164" spans="1:20">
      <c r="A1164" s="3"/>
      <c r="B1164" s="3"/>
      <c r="C1164" s="3"/>
      <c r="D1164" s="3"/>
      <c r="E1164" s="9"/>
      <c r="F1164" s="16"/>
      <c r="G1164" s="16"/>
      <c r="H1164" s="16"/>
      <c r="I1164" s="9"/>
      <c r="J1164" s="9"/>
      <c r="K1164" s="9"/>
      <c r="L1164" s="9"/>
      <c r="M1164" s="9"/>
      <c r="N1164" s="9"/>
      <c r="O1164" s="9"/>
      <c r="P1164" s="9"/>
      <c r="Q1164" s="9"/>
      <c r="R1164" s="9"/>
      <c r="S1164" s="9"/>
      <c r="T1164" s="9"/>
    </row>
    <row r="1165" spans="1:20">
      <c r="A1165" s="3"/>
      <c r="B1165" s="3"/>
      <c r="C1165" s="3"/>
      <c r="D1165" s="3"/>
      <c r="E1165" s="9"/>
      <c r="F1165" s="16"/>
      <c r="G1165" s="16"/>
      <c r="H1165" s="16"/>
      <c r="I1165" s="9"/>
      <c r="J1165" s="9"/>
      <c r="K1165" s="9"/>
      <c r="L1165" s="9"/>
      <c r="M1165" s="9"/>
      <c r="N1165" s="9"/>
      <c r="O1165" s="9"/>
      <c r="P1165" s="9"/>
      <c r="Q1165" s="9"/>
      <c r="R1165" s="9"/>
      <c r="S1165" s="9"/>
      <c r="T1165" s="9"/>
    </row>
    <row r="1166" spans="1:20">
      <c r="A1166" s="3"/>
      <c r="B1166" s="3"/>
      <c r="C1166" s="3"/>
      <c r="D1166" s="3"/>
      <c r="E1166" s="9"/>
      <c r="F1166" s="16"/>
      <c r="G1166" s="16"/>
      <c r="H1166" s="16"/>
      <c r="I1166" s="9"/>
      <c r="J1166" s="9"/>
      <c r="K1166" s="9"/>
      <c r="L1166" s="9"/>
      <c r="M1166" s="9"/>
      <c r="N1166" s="9"/>
      <c r="O1166" s="9"/>
      <c r="P1166" s="9"/>
      <c r="Q1166" s="9"/>
      <c r="R1166" s="9"/>
      <c r="S1166" s="9"/>
      <c r="T1166" s="9"/>
    </row>
    <row r="1167" spans="1:20">
      <c r="A1167" s="3"/>
      <c r="B1167" s="3"/>
      <c r="C1167" s="3"/>
      <c r="D1167" s="3"/>
      <c r="E1167" s="9"/>
      <c r="F1167" s="16"/>
      <c r="G1167" s="16"/>
      <c r="H1167" s="16"/>
      <c r="I1167" s="9"/>
      <c r="J1167" s="9"/>
      <c r="K1167" s="9"/>
      <c r="L1167" s="9"/>
      <c r="M1167" s="9"/>
      <c r="N1167" s="9"/>
      <c r="O1167" s="9"/>
      <c r="P1167" s="9"/>
      <c r="Q1167" s="9"/>
      <c r="R1167" s="9"/>
      <c r="S1167" s="9"/>
      <c r="T1167" s="9"/>
    </row>
    <row r="1168" spans="1:20">
      <c r="A1168" s="3"/>
      <c r="B1168" s="3"/>
      <c r="C1168" s="3"/>
      <c r="D1168" s="3"/>
      <c r="E1168" s="9"/>
      <c r="F1168" s="16"/>
      <c r="G1168" s="16"/>
      <c r="H1168" s="16"/>
      <c r="I1168" s="9"/>
      <c r="J1168" s="9"/>
      <c r="K1168" s="9"/>
      <c r="L1168" s="9"/>
      <c r="M1168" s="9"/>
      <c r="N1168" s="9"/>
      <c r="O1168" s="9"/>
      <c r="P1168" s="9"/>
      <c r="Q1168" s="9"/>
      <c r="R1168" s="9"/>
      <c r="S1168" s="9"/>
      <c r="T1168" s="9"/>
    </row>
    <row r="1169" spans="1:20">
      <c r="A1169" s="3"/>
      <c r="B1169" s="3"/>
      <c r="C1169" s="3"/>
      <c r="D1169" s="3"/>
      <c r="E1169" s="9"/>
      <c r="F1169" s="16"/>
      <c r="G1169" s="16"/>
      <c r="H1169" s="16"/>
      <c r="I1169" s="9"/>
      <c r="J1169" s="9"/>
      <c r="K1169" s="9"/>
      <c r="L1169" s="9"/>
      <c r="M1169" s="9"/>
      <c r="N1169" s="9"/>
      <c r="O1169" s="9"/>
      <c r="P1169" s="9"/>
      <c r="Q1169" s="9"/>
      <c r="R1169" s="9"/>
      <c r="S1169" s="9"/>
      <c r="T1169" s="9"/>
    </row>
    <row r="1170" spans="1:20">
      <c r="A1170" s="3"/>
      <c r="B1170" s="3"/>
      <c r="C1170" s="3"/>
      <c r="D1170" s="3"/>
      <c r="E1170" s="9"/>
      <c r="F1170" s="16"/>
      <c r="G1170" s="16"/>
      <c r="H1170" s="16"/>
      <c r="I1170" s="9"/>
      <c r="J1170" s="9"/>
      <c r="K1170" s="9"/>
      <c r="L1170" s="9"/>
      <c r="M1170" s="9"/>
      <c r="N1170" s="9"/>
      <c r="O1170" s="9"/>
      <c r="P1170" s="9"/>
      <c r="Q1170" s="9"/>
      <c r="R1170" s="9"/>
      <c r="S1170" s="9"/>
      <c r="T1170" s="9"/>
    </row>
    <row r="1171" spans="1:20">
      <c r="A1171" s="3"/>
      <c r="B1171" s="3"/>
      <c r="C1171" s="3"/>
      <c r="D1171" s="3"/>
      <c r="E1171" s="9"/>
      <c r="F1171" s="16"/>
      <c r="G1171" s="16"/>
      <c r="H1171" s="16"/>
      <c r="I1171" s="9"/>
      <c r="J1171" s="9"/>
      <c r="K1171" s="9"/>
      <c r="L1171" s="9"/>
      <c r="M1171" s="9"/>
      <c r="N1171" s="9"/>
      <c r="O1171" s="9"/>
      <c r="P1171" s="9"/>
      <c r="Q1171" s="9"/>
      <c r="R1171" s="9"/>
      <c r="S1171" s="9"/>
      <c r="T1171" s="9"/>
    </row>
    <row r="1172" spans="1:20">
      <c r="A1172" s="3"/>
      <c r="B1172" s="3"/>
      <c r="C1172" s="3"/>
      <c r="D1172" s="3"/>
      <c r="E1172" s="9"/>
      <c r="F1172" s="16"/>
      <c r="G1172" s="16"/>
      <c r="H1172" s="16"/>
      <c r="I1172" s="9"/>
      <c r="J1172" s="9"/>
      <c r="K1172" s="9"/>
      <c r="L1172" s="9"/>
      <c r="M1172" s="9"/>
      <c r="N1172" s="9"/>
      <c r="O1172" s="9"/>
      <c r="P1172" s="9"/>
      <c r="Q1172" s="9"/>
      <c r="R1172" s="9"/>
      <c r="S1172" s="9"/>
      <c r="T1172" s="9"/>
    </row>
    <row r="1173" spans="1:20">
      <c r="A1173" s="3"/>
      <c r="B1173" s="3"/>
      <c r="C1173" s="3"/>
      <c r="D1173" s="3"/>
      <c r="E1173" s="16"/>
      <c r="F1173" s="16"/>
      <c r="G1173" s="16"/>
      <c r="H1173" s="16"/>
      <c r="I1173" s="9"/>
      <c r="J1173" s="9"/>
      <c r="K1173" s="9"/>
      <c r="L1173" s="9"/>
      <c r="M1173" s="9"/>
      <c r="N1173" s="9"/>
      <c r="O1173" s="46"/>
      <c r="P1173" s="42"/>
      <c r="Q1173" s="42"/>
      <c r="R1173" s="50"/>
      <c r="S1173" s="42"/>
      <c r="T1173" s="42"/>
    </row>
    <row r="1174" spans="1:20">
      <c r="A1174" s="3"/>
      <c r="B1174" s="3"/>
      <c r="C1174" s="3"/>
      <c r="D1174" s="3"/>
      <c r="E1174" s="16"/>
      <c r="F1174" s="16"/>
      <c r="G1174" s="16"/>
      <c r="H1174" s="16"/>
      <c r="I1174" s="9"/>
      <c r="J1174" s="9"/>
      <c r="K1174" s="9"/>
      <c r="L1174" s="9"/>
      <c r="M1174" s="9"/>
      <c r="N1174" s="9"/>
      <c r="O1174" s="46"/>
      <c r="P1174" s="42"/>
      <c r="Q1174" s="42"/>
      <c r="R1174" s="50"/>
      <c r="S1174" s="42"/>
      <c r="T1174" s="42"/>
    </row>
    <row r="1175" spans="1:20">
      <c r="A1175" s="3"/>
      <c r="B1175" s="3"/>
      <c r="C1175" s="3"/>
      <c r="D1175" s="3"/>
      <c r="E1175" s="16"/>
      <c r="F1175" s="16"/>
      <c r="G1175" s="16"/>
      <c r="H1175" s="16"/>
      <c r="I1175" s="9"/>
      <c r="J1175" s="9"/>
      <c r="K1175" s="9"/>
      <c r="L1175" s="9"/>
      <c r="M1175" s="9"/>
      <c r="N1175" s="9"/>
      <c r="O1175" s="46"/>
      <c r="P1175" s="42"/>
      <c r="Q1175" s="42"/>
      <c r="R1175" s="50"/>
      <c r="S1175" s="42"/>
      <c r="T1175" s="42"/>
    </row>
    <row r="1176" spans="1:20">
      <c r="A1176" s="3"/>
      <c r="B1176" s="3"/>
      <c r="C1176" s="3"/>
      <c r="D1176" s="3"/>
      <c r="E1176" s="16"/>
      <c r="F1176" s="16"/>
      <c r="G1176" s="16"/>
      <c r="H1176" s="16"/>
      <c r="I1176" s="9"/>
      <c r="J1176" s="9"/>
      <c r="K1176" s="9"/>
      <c r="L1176" s="9"/>
      <c r="M1176" s="9"/>
      <c r="N1176" s="9"/>
      <c r="O1176" s="46"/>
      <c r="P1176" s="42"/>
      <c r="Q1176" s="42"/>
      <c r="R1176" s="50"/>
      <c r="S1176" s="42"/>
      <c r="T1176" s="42"/>
    </row>
    <row r="1177" spans="1:20">
      <c r="A1177" s="3"/>
      <c r="B1177" s="3"/>
      <c r="C1177" s="3"/>
      <c r="D1177" s="3"/>
      <c r="E1177" s="16"/>
      <c r="F1177" s="16"/>
      <c r="G1177" s="16"/>
      <c r="H1177" s="16"/>
      <c r="I1177" s="9"/>
      <c r="J1177" s="9"/>
      <c r="K1177" s="9"/>
      <c r="L1177" s="9"/>
      <c r="M1177" s="9"/>
      <c r="N1177" s="9"/>
      <c r="O1177" s="46"/>
      <c r="P1177" s="42"/>
      <c r="Q1177" s="42"/>
      <c r="R1177" s="50"/>
      <c r="S1177" s="42"/>
      <c r="T1177" s="42"/>
    </row>
    <row r="1178" spans="1:20">
      <c r="A1178" s="3"/>
      <c r="B1178" s="3"/>
      <c r="C1178" s="3"/>
      <c r="D1178" s="3"/>
      <c r="E1178" s="16"/>
      <c r="F1178" s="16"/>
      <c r="G1178" s="16"/>
      <c r="H1178" s="16"/>
      <c r="I1178" s="9"/>
      <c r="J1178" s="9"/>
      <c r="K1178" s="9"/>
      <c r="L1178" s="9"/>
      <c r="M1178" s="9"/>
      <c r="N1178" s="9"/>
      <c r="O1178" s="46"/>
      <c r="P1178" s="42"/>
      <c r="Q1178" s="42"/>
      <c r="R1178" s="50"/>
      <c r="S1178" s="42"/>
      <c r="T1178" s="42"/>
    </row>
    <row r="1179" spans="1:20">
      <c r="A1179" s="3"/>
      <c r="B1179" s="3"/>
      <c r="C1179" s="3"/>
      <c r="D1179" s="3"/>
      <c r="E1179" s="16"/>
      <c r="F1179" s="16"/>
      <c r="G1179" s="16"/>
      <c r="H1179" s="16"/>
      <c r="I1179" s="9"/>
      <c r="J1179" s="9"/>
      <c r="K1179" s="9"/>
      <c r="L1179" s="9"/>
      <c r="M1179" s="9"/>
      <c r="N1179" s="9"/>
      <c r="O1179" s="46"/>
      <c r="P1179" s="42"/>
      <c r="Q1179" s="42"/>
      <c r="R1179" s="50"/>
      <c r="S1179" s="42"/>
      <c r="T1179" s="42"/>
    </row>
    <row r="1180" spans="1:20">
      <c r="A1180" s="3"/>
      <c r="B1180" s="3"/>
      <c r="C1180" s="3"/>
      <c r="D1180" s="3"/>
      <c r="E1180" s="16"/>
      <c r="F1180" s="16"/>
      <c r="G1180" s="16"/>
      <c r="H1180" s="16"/>
      <c r="I1180" s="9"/>
      <c r="J1180" s="9"/>
      <c r="K1180" s="9"/>
      <c r="L1180" s="9"/>
      <c r="M1180" s="9"/>
      <c r="N1180" s="9"/>
      <c r="O1180" s="46"/>
      <c r="P1180" s="42"/>
      <c r="Q1180" s="42"/>
      <c r="R1180" s="50"/>
      <c r="S1180" s="42"/>
      <c r="T1180" s="42"/>
    </row>
    <row r="1181" spans="1:20">
      <c r="A1181" s="3"/>
      <c r="B1181" s="3"/>
      <c r="C1181" s="3"/>
      <c r="D1181" s="3"/>
      <c r="E1181" s="16"/>
      <c r="F1181" s="16"/>
      <c r="G1181" s="16"/>
      <c r="H1181" s="16"/>
      <c r="I1181" s="9"/>
      <c r="J1181" s="9"/>
      <c r="K1181" s="9"/>
      <c r="L1181" s="9"/>
      <c r="M1181" s="9"/>
      <c r="N1181" s="9"/>
      <c r="O1181" s="46"/>
      <c r="P1181" s="42"/>
      <c r="Q1181" s="42"/>
      <c r="R1181" s="50"/>
      <c r="S1181" s="42"/>
      <c r="T1181" s="42"/>
    </row>
    <row r="1182" spans="1:20">
      <c r="A1182" s="3"/>
      <c r="B1182" s="3"/>
      <c r="C1182" s="3"/>
      <c r="D1182" s="3"/>
      <c r="E1182" s="16"/>
      <c r="F1182" s="16"/>
      <c r="G1182" s="16"/>
      <c r="H1182" s="16"/>
      <c r="I1182" s="9"/>
      <c r="J1182" s="9"/>
      <c r="K1182" s="9"/>
      <c r="L1182" s="9"/>
      <c r="M1182" s="9"/>
      <c r="N1182" s="9"/>
      <c r="O1182" s="46"/>
      <c r="P1182" s="42"/>
      <c r="Q1182" s="42"/>
      <c r="R1182" s="50"/>
      <c r="S1182" s="42"/>
      <c r="T1182" s="42"/>
    </row>
    <row r="1183" spans="1:20">
      <c r="A1183" s="3"/>
      <c r="B1183" s="3"/>
      <c r="C1183" s="3"/>
      <c r="D1183" s="3"/>
      <c r="E1183" s="16"/>
      <c r="F1183" s="16"/>
      <c r="G1183" s="16"/>
      <c r="H1183" s="16"/>
      <c r="I1183" s="9"/>
      <c r="J1183" s="9"/>
      <c r="K1183" s="9"/>
      <c r="L1183" s="9"/>
      <c r="M1183" s="9"/>
      <c r="N1183" s="9"/>
      <c r="O1183" s="46"/>
      <c r="P1183" s="42"/>
      <c r="Q1183" s="42"/>
      <c r="R1183" s="50"/>
      <c r="S1183" s="42"/>
      <c r="T1183" s="42"/>
    </row>
    <row r="1184" spans="1:20">
      <c r="A1184" s="3"/>
      <c r="B1184" s="3"/>
      <c r="C1184" s="3"/>
      <c r="D1184" s="3"/>
      <c r="E1184" s="16"/>
      <c r="F1184" s="16"/>
      <c r="G1184" s="16"/>
      <c r="H1184" s="16"/>
      <c r="I1184" s="9"/>
      <c r="J1184" s="9"/>
      <c r="K1184" s="9"/>
      <c r="L1184" s="9"/>
      <c r="M1184" s="9"/>
      <c r="N1184" s="9"/>
      <c r="O1184" s="46"/>
      <c r="P1184" s="42"/>
      <c r="Q1184" s="42"/>
      <c r="R1184" s="50"/>
      <c r="S1184" s="42"/>
      <c r="T1184" s="42"/>
    </row>
    <row r="1185" spans="1:20">
      <c r="A1185" s="3"/>
      <c r="B1185" s="3"/>
      <c r="C1185" s="3"/>
      <c r="D1185" s="3"/>
      <c r="E1185" s="16"/>
      <c r="F1185" s="16"/>
      <c r="G1185" s="16"/>
      <c r="H1185" s="16"/>
      <c r="I1185" s="9"/>
      <c r="J1185" s="9"/>
      <c r="K1185" s="9"/>
      <c r="L1185" s="9"/>
      <c r="M1185" s="9"/>
      <c r="N1185" s="9"/>
      <c r="O1185" s="46"/>
      <c r="P1185" s="42"/>
      <c r="Q1185" s="42"/>
      <c r="R1185" s="50"/>
      <c r="S1185" s="42"/>
      <c r="T1185" s="42"/>
    </row>
    <row r="1186" spans="1:20">
      <c r="A1186" s="3"/>
      <c r="B1186" s="3"/>
      <c r="C1186" s="3"/>
      <c r="D1186" s="3"/>
      <c r="E1186" s="16"/>
      <c r="F1186" s="16"/>
      <c r="G1186" s="16"/>
      <c r="H1186" s="16"/>
      <c r="I1186" s="9"/>
      <c r="J1186" s="9"/>
      <c r="K1186" s="9"/>
      <c r="L1186" s="9"/>
      <c r="M1186" s="9"/>
      <c r="N1186" s="9"/>
      <c r="O1186" s="46"/>
      <c r="P1186" s="42"/>
      <c r="Q1186" s="42"/>
      <c r="R1186" s="50"/>
      <c r="S1186" s="42"/>
      <c r="T1186" s="42"/>
    </row>
    <row r="1187" spans="1:20">
      <c r="A1187" s="3"/>
      <c r="B1187" s="3"/>
      <c r="C1187" s="3"/>
      <c r="D1187" s="3"/>
      <c r="E1187" s="16"/>
      <c r="F1187" s="16"/>
      <c r="G1187" s="16"/>
      <c r="H1187" s="16"/>
      <c r="I1187" s="9"/>
      <c r="J1187" s="9"/>
      <c r="K1187" s="9"/>
      <c r="L1187" s="9"/>
      <c r="M1187" s="9"/>
      <c r="N1187" s="9"/>
      <c r="O1187" s="46"/>
      <c r="P1187" s="42"/>
      <c r="Q1187" s="42"/>
      <c r="R1187" s="50"/>
      <c r="S1187" s="42"/>
      <c r="T1187" s="42"/>
    </row>
    <row r="1188" spans="1:20">
      <c r="A1188" s="3"/>
      <c r="B1188" s="3"/>
      <c r="C1188" s="3"/>
      <c r="D1188" s="3"/>
      <c r="E1188" s="16"/>
      <c r="F1188" s="16"/>
      <c r="G1188" s="16"/>
      <c r="H1188" s="16"/>
      <c r="I1188" s="9"/>
      <c r="J1188" s="9"/>
      <c r="K1188" s="9"/>
      <c r="L1188" s="9"/>
      <c r="M1188" s="9"/>
      <c r="N1188" s="9"/>
      <c r="O1188" s="46"/>
      <c r="P1188" s="42"/>
      <c r="Q1188" s="42"/>
      <c r="R1188" s="50"/>
      <c r="S1188" s="42"/>
      <c r="T1188" s="42"/>
    </row>
    <row r="1189" spans="1:20">
      <c r="A1189" s="3"/>
      <c r="B1189" s="3"/>
      <c r="C1189" s="3"/>
      <c r="D1189" s="3"/>
      <c r="E1189" s="16"/>
      <c r="F1189" s="16"/>
      <c r="G1189" s="16"/>
      <c r="H1189" s="16"/>
      <c r="I1189" s="9"/>
      <c r="J1189" s="9"/>
      <c r="K1189" s="9"/>
      <c r="L1189" s="9"/>
      <c r="M1189" s="9"/>
      <c r="N1189" s="9"/>
      <c r="O1189" s="46"/>
      <c r="P1189" s="42"/>
      <c r="Q1189" s="42"/>
      <c r="R1189" s="50"/>
      <c r="S1189" s="42"/>
      <c r="T1189" s="42"/>
    </row>
    <row r="1190" spans="1:20">
      <c r="A1190" s="3"/>
      <c r="B1190" s="3"/>
      <c r="C1190" s="3"/>
      <c r="D1190" s="3"/>
      <c r="E1190" s="16"/>
      <c r="F1190" s="16"/>
      <c r="G1190" s="16"/>
      <c r="H1190" s="16"/>
      <c r="I1190" s="9"/>
      <c r="J1190" s="9"/>
      <c r="K1190" s="9"/>
      <c r="L1190" s="9"/>
      <c r="M1190" s="9"/>
      <c r="N1190" s="9"/>
      <c r="O1190" s="46"/>
      <c r="P1190" s="42"/>
      <c r="Q1190" s="42"/>
      <c r="R1190" s="50"/>
      <c r="S1190" s="42"/>
      <c r="T1190" s="42"/>
    </row>
    <row r="1191" spans="1:20">
      <c r="A1191" s="3"/>
      <c r="B1191" s="3"/>
      <c r="C1191" s="3"/>
      <c r="D1191" s="3"/>
      <c r="E1191" s="16"/>
      <c r="F1191" s="16"/>
      <c r="G1191" s="16"/>
      <c r="H1191" s="16"/>
      <c r="I1191" s="9"/>
      <c r="J1191" s="9"/>
      <c r="K1191" s="9"/>
      <c r="L1191" s="9"/>
      <c r="M1191" s="9"/>
      <c r="N1191" s="9"/>
      <c r="O1191" s="46"/>
      <c r="P1191" s="42"/>
      <c r="Q1191" s="42"/>
      <c r="R1191" s="50"/>
      <c r="S1191" s="42"/>
      <c r="T1191" s="42"/>
    </row>
    <row r="1192" spans="1:20">
      <c r="A1192" s="3"/>
      <c r="B1192" s="3"/>
      <c r="C1192" s="3"/>
      <c r="D1192" s="3"/>
      <c r="E1192" s="16"/>
      <c r="F1192" s="16"/>
      <c r="G1192" s="16"/>
      <c r="H1192" s="16"/>
      <c r="I1192" s="9"/>
      <c r="J1192" s="9"/>
      <c r="K1192" s="9"/>
      <c r="L1192" s="9"/>
      <c r="M1192" s="9"/>
      <c r="N1192" s="9"/>
      <c r="O1192" s="46"/>
      <c r="P1192" s="42"/>
      <c r="Q1192" s="42"/>
      <c r="R1192" s="50"/>
      <c r="S1192" s="42"/>
      <c r="T1192" s="42"/>
    </row>
    <row r="1193" spans="1:20">
      <c r="A1193" s="3"/>
      <c r="B1193" s="3"/>
      <c r="C1193" s="3"/>
      <c r="D1193" s="3"/>
      <c r="E1193" s="16"/>
      <c r="F1193" s="16"/>
      <c r="G1193" s="16"/>
      <c r="H1193" s="16"/>
      <c r="I1193" s="9"/>
      <c r="J1193" s="9"/>
      <c r="K1193" s="9"/>
      <c r="L1193" s="9"/>
      <c r="M1193" s="9"/>
      <c r="N1193" s="9"/>
      <c r="O1193" s="46"/>
      <c r="P1193" s="42"/>
      <c r="Q1193" s="42"/>
      <c r="R1193" s="50"/>
      <c r="S1193" s="42"/>
      <c r="T1193" s="42"/>
    </row>
    <row r="1194" spans="1:20">
      <c r="A1194" s="3"/>
      <c r="B1194" s="3"/>
      <c r="C1194" s="3"/>
      <c r="D1194" s="3"/>
      <c r="E1194" s="16"/>
      <c r="F1194" s="16"/>
      <c r="G1194" s="16"/>
      <c r="H1194" s="16"/>
      <c r="I1194" s="9"/>
      <c r="J1194" s="9"/>
      <c r="K1194" s="9"/>
      <c r="L1194" s="9"/>
      <c r="M1194" s="9"/>
      <c r="N1194" s="9"/>
      <c r="O1194" s="46"/>
      <c r="P1194" s="42"/>
      <c r="Q1194" s="42"/>
      <c r="R1194" s="50"/>
      <c r="S1194" s="42"/>
      <c r="T1194" s="42"/>
    </row>
    <row r="1195" spans="1:20">
      <c r="A1195" s="3"/>
      <c r="B1195" s="3"/>
      <c r="C1195" s="3"/>
      <c r="D1195" s="3"/>
      <c r="E1195" s="16"/>
      <c r="F1195" s="16"/>
      <c r="G1195" s="16"/>
      <c r="H1195" s="16"/>
      <c r="I1195" s="9"/>
      <c r="J1195" s="9"/>
      <c r="K1195" s="9"/>
      <c r="L1195" s="9"/>
      <c r="M1195" s="9"/>
      <c r="N1195" s="9"/>
      <c r="O1195" s="46"/>
      <c r="P1195" s="42"/>
      <c r="Q1195" s="42"/>
      <c r="R1195" s="50"/>
      <c r="S1195" s="42"/>
      <c r="T1195" s="42"/>
    </row>
    <row r="1196" spans="1:20">
      <c r="A1196" s="3"/>
      <c r="B1196" s="3"/>
      <c r="C1196" s="3"/>
      <c r="D1196" s="3"/>
      <c r="E1196" s="16"/>
      <c r="F1196" s="16"/>
      <c r="G1196" s="16"/>
      <c r="H1196" s="16"/>
      <c r="I1196" s="9"/>
      <c r="J1196" s="9"/>
      <c r="K1196" s="9"/>
      <c r="L1196" s="9"/>
      <c r="M1196" s="9"/>
      <c r="N1196" s="9"/>
      <c r="O1196" s="46"/>
      <c r="P1196" s="42"/>
      <c r="Q1196" s="42"/>
      <c r="R1196" s="50"/>
      <c r="S1196" s="42"/>
      <c r="T1196" s="42"/>
    </row>
    <row r="1197" spans="1:20">
      <c r="A1197" s="3"/>
      <c r="B1197" s="3"/>
      <c r="C1197" s="3"/>
      <c r="D1197" s="3"/>
      <c r="E1197" s="16"/>
      <c r="F1197" s="16"/>
      <c r="G1197" s="16"/>
      <c r="H1197" s="16"/>
      <c r="I1197" s="9"/>
      <c r="J1197" s="9"/>
      <c r="K1197" s="9"/>
      <c r="L1197" s="9"/>
      <c r="M1197" s="9"/>
      <c r="N1197" s="9"/>
      <c r="O1197" s="46"/>
      <c r="P1197" s="42"/>
      <c r="Q1197" s="42"/>
      <c r="R1197" s="50"/>
      <c r="S1197" s="42"/>
      <c r="T1197" s="42"/>
    </row>
    <row r="1198" spans="1:20">
      <c r="A1198" s="3"/>
      <c r="B1198" s="3"/>
      <c r="C1198" s="3"/>
      <c r="D1198" s="3"/>
      <c r="E1198" s="16"/>
      <c r="F1198" s="16"/>
      <c r="G1198" s="16"/>
      <c r="H1198" s="16"/>
      <c r="I1198" s="9"/>
      <c r="J1198" s="9"/>
      <c r="K1198" s="9"/>
      <c r="L1198" s="9"/>
      <c r="M1198" s="9"/>
      <c r="N1198" s="9"/>
      <c r="O1198" s="46"/>
      <c r="P1198" s="42"/>
      <c r="Q1198" s="42"/>
      <c r="R1198" s="50"/>
      <c r="S1198" s="42"/>
      <c r="T1198" s="42"/>
    </row>
    <row r="1199" spans="1:20">
      <c r="A1199" s="3"/>
      <c r="B1199" s="3"/>
      <c r="C1199" s="3"/>
      <c r="D1199" s="3"/>
      <c r="E1199" s="16"/>
      <c r="F1199" s="16"/>
      <c r="G1199" s="16"/>
      <c r="H1199" s="16"/>
      <c r="I1199" s="9"/>
      <c r="J1199" s="9"/>
      <c r="K1199" s="9"/>
      <c r="L1199" s="9"/>
      <c r="M1199" s="9"/>
      <c r="N1199" s="9"/>
      <c r="O1199" s="46"/>
      <c r="P1199" s="42"/>
      <c r="Q1199" s="42"/>
      <c r="R1199" s="50"/>
      <c r="S1199" s="42"/>
      <c r="T1199" s="42"/>
    </row>
    <row r="1200" spans="1:20">
      <c r="A1200" s="3"/>
      <c r="B1200" s="3"/>
      <c r="C1200" s="3"/>
      <c r="D1200" s="3"/>
      <c r="E1200" s="16"/>
      <c r="F1200" s="16"/>
      <c r="G1200" s="16"/>
      <c r="H1200" s="16"/>
      <c r="I1200" s="9"/>
      <c r="J1200" s="9"/>
      <c r="K1200" s="9"/>
      <c r="L1200" s="9"/>
      <c r="M1200" s="9"/>
      <c r="N1200" s="9"/>
      <c r="O1200" s="46"/>
      <c r="P1200" s="42"/>
      <c r="Q1200" s="42"/>
      <c r="R1200" s="50"/>
      <c r="S1200" s="42"/>
      <c r="T1200" s="42"/>
    </row>
    <row r="1201" spans="1:20">
      <c r="A1201" s="3"/>
      <c r="B1201" s="3"/>
      <c r="C1201" s="3"/>
      <c r="D1201" s="3"/>
      <c r="E1201" s="16"/>
      <c r="F1201" s="16"/>
      <c r="G1201" s="16"/>
      <c r="H1201" s="16"/>
      <c r="I1201" s="9"/>
      <c r="J1201" s="9"/>
      <c r="K1201" s="9"/>
      <c r="L1201" s="9"/>
      <c r="M1201" s="9"/>
      <c r="N1201" s="9"/>
      <c r="O1201" s="46"/>
      <c r="P1201" s="42"/>
      <c r="Q1201" s="42"/>
      <c r="R1201" s="50"/>
      <c r="S1201" s="42"/>
      <c r="T1201" s="42"/>
    </row>
    <row r="1202" spans="1:20">
      <c r="A1202" s="3"/>
      <c r="B1202" s="3"/>
      <c r="C1202" s="3"/>
      <c r="D1202" s="3"/>
      <c r="E1202" s="16"/>
      <c r="F1202" s="16"/>
      <c r="G1202" s="16"/>
      <c r="H1202" s="16"/>
      <c r="I1202" s="9"/>
      <c r="J1202" s="9"/>
      <c r="K1202" s="9"/>
      <c r="L1202" s="9"/>
      <c r="M1202" s="9"/>
      <c r="N1202" s="9"/>
      <c r="O1202" s="46"/>
      <c r="P1202" s="42"/>
      <c r="Q1202" s="42"/>
      <c r="R1202" s="50"/>
      <c r="S1202" s="42"/>
      <c r="T1202" s="42"/>
    </row>
    <row r="1203" spans="1:20">
      <c r="A1203" s="3"/>
      <c r="B1203" s="3"/>
      <c r="C1203" s="3"/>
      <c r="D1203" s="3"/>
      <c r="E1203" s="16"/>
      <c r="F1203" s="16"/>
      <c r="G1203" s="16"/>
      <c r="H1203" s="16"/>
      <c r="I1203" s="9"/>
      <c r="J1203" s="9"/>
      <c r="K1203" s="9"/>
      <c r="L1203" s="9"/>
      <c r="M1203" s="9"/>
      <c r="N1203" s="9"/>
      <c r="O1203" s="46"/>
      <c r="P1203" s="42"/>
      <c r="Q1203" s="42"/>
      <c r="R1203" s="50"/>
      <c r="S1203" s="42"/>
      <c r="T1203" s="42"/>
    </row>
    <row r="1204" spans="1:20">
      <c r="A1204" s="3"/>
      <c r="B1204" s="3"/>
      <c r="C1204" s="3"/>
      <c r="D1204" s="3"/>
    </row>
    <row r="1205" spans="1:20">
      <c r="A1205" s="3"/>
      <c r="B1205" s="3"/>
      <c r="C1205" s="3"/>
      <c r="D1205" s="3"/>
    </row>
    <row r="1206" spans="1:20">
      <c r="A1206" s="3"/>
      <c r="B1206" s="3"/>
      <c r="C1206" s="3"/>
      <c r="D1206" s="3"/>
    </row>
    <row r="1207" spans="1:20">
      <c r="A1207" s="3"/>
      <c r="B1207" s="3"/>
      <c r="C1207" s="3"/>
      <c r="D1207" s="3"/>
    </row>
    <row r="1208" spans="1:20">
      <c r="A1208" s="3"/>
      <c r="B1208" s="3"/>
      <c r="C1208" s="3"/>
      <c r="D1208" s="3"/>
    </row>
    <row r="1209" spans="1:20">
      <c r="A1209" s="3"/>
      <c r="B1209" s="3"/>
      <c r="C1209" s="3"/>
      <c r="D1209" s="3"/>
    </row>
    <row r="1210" spans="1:20">
      <c r="A1210" s="3"/>
      <c r="B1210" s="3"/>
      <c r="C1210" s="3"/>
      <c r="D1210" s="3"/>
    </row>
    <row r="1211" spans="1:20">
      <c r="A1211" s="3"/>
      <c r="B1211" s="3"/>
      <c r="C1211" s="3"/>
      <c r="D1211" s="3"/>
    </row>
    <row r="1212" spans="1:20">
      <c r="A1212" s="3"/>
      <c r="B1212" s="3"/>
      <c r="C1212" s="3"/>
      <c r="D1212" s="3"/>
    </row>
    <row r="1213" spans="1:20">
      <c r="A1213" s="3"/>
      <c r="B1213" s="3"/>
      <c r="C1213" s="3"/>
      <c r="D1213" s="3"/>
    </row>
    <row r="1214" spans="1:20">
      <c r="A1214" s="3"/>
      <c r="B1214" s="3"/>
      <c r="C1214" s="3"/>
      <c r="D1214" s="3"/>
    </row>
    <row r="1215" spans="1:20">
      <c r="A1215" s="3"/>
      <c r="B1215" s="3"/>
      <c r="C1215" s="3"/>
      <c r="D1215" s="3"/>
    </row>
    <row r="1216" spans="1:20">
      <c r="A1216" s="3"/>
      <c r="B1216" s="3"/>
      <c r="C1216" s="3"/>
      <c r="D1216" s="3"/>
    </row>
    <row r="1217" spans="1:4">
      <c r="A1217" s="3"/>
      <c r="B1217" s="3"/>
      <c r="C1217" s="3"/>
      <c r="D1217" s="3"/>
    </row>
    <row r="1218" spans="1:4">
      <c r="A1218" s="3"/>
      <c r="B1218" s="3"/>
      <c r="C1218" s="3"/>
      <c r="D1218" s="3"/>
    </row>
    <row r="1219" spans="1:4">
      <c r="A1219" s="3"/>
      <c r="B1219" s="3"/>
      <c r="C1219" s="3"/>
      <c r="D1219" s="3"/>
    </row>
    <row r="1220" spans="1:4">
      <c r="A1220" s="3"/>
      <c r="B1220" s="3"/>
      <c r="C1220" s="3"/>
      <c r="D1220" s="3"/>
    </row>
    <row r="1221" spans="1:4">
      <c r="A1221" s="3"/>
      <c r="B1221" s="3"/>
      <c r="C1221" s="3"/>
      <c r="D1221" s="3"/>
    </row>
    <row r="1222" spans="1:4">
      <c r="A1222" s="3"/>
      <c r="B1222" s="3"/>
      <c r="C1222" s="3"/>
      <c r="D1222" s="3"/>
    </row>
    <row r="1223" spans="1:4">
      <c r="A1223" s="3"/>
      <c r="B1223" s="3"/>
      <c r="C1223" s="3"/>
      <c r="D1223" s="3"/>
    </row>
    <row r="1224" spans="1:4">
      <c r="A1224" s="3"/>
      <c r="B1224" s="3"/>
      <c r="C1224" s="3"/>
      <c r="D1224" s="3"/>
    </row>
    <row r="1225" spans="1:4">
      <c r="A1225" s="3"/>
      <c r="B1225" s="3"/>
      <c r="C1225" s="3"/>
      <c r="D1225" s="3"/>
    </row>
    <row r="1226" spans="1:4">
      <c r="A1226" s="3"/>
      <c r="B1226" s="3"/>
      <c r="C1226" s="3"/>
      <c r="D1226" s="3"/>
    </row>
    <row r="1227" spans="1:4">
      <c r="A1227" s="3"/>
      <c r="B1227" s="3"/>
      <c r="C1227" s="3"/>
      <c r="D1227" s="3"/>
    </row>
    <row r="1228" spans="1:4">
      <c r="A1228" s="3"/>
      <c r="B1228" s="3"/>
      <c r="C1228" s="3"/>
      <c r="D1228" s="3"/>
    </row>
    <row r="1229" spans="1:4">
      <c r="A1229" s="3"/>
      <c r="B1229" s="3"/>
      <c r="C1229" s="3"/>
      <c r="D1229" s="3"/>
    </row>
    <row r="1230" spans="1:4">
      <c r="A1230" s="3"/>
      <c r="B1230" s="3"/>
      <c r="C1230" s="3"/>
      <c r="D1230" s="3"/>
    </row>
    <row r="1231" spans="1:4">
      <c r="A1231" s="3"/>
      <c r="B1231" s="3"/>
      <c r="C1231" s="3"/>
      <c r="D1231" s="3"/>
    </row>
    <row r="1232" spans="1:4">
      <c r="A1232" s="3"/>
      <c r="B1232" s="3"/>
      <c r="C1232" s="3"/>
      <c r="D1232" s="3"/>
    </row>
    <row r="1233" spans="1:4">
      <c r="A1233" s="3"/>
      <c r="B1233" s="3"/>
      <c r="C1233" s="3"/>
      <c r="D1233" s="3"/>
    </row>
    <row r="1234" spans="1:4">
      <c r="A1234" s="3"/>
      <c r="B1234" s="3"/>
      <c r="C1234" s="3"/>
      <c r="D1234" s="3"/>
    </row>
    <row r="1235" spans="1:4">
      <c r="A1235" s="3"/>
      <c r="B1235" s="3"/>
      <c r="C1235" s="3"/>
      <c r="D1235" s="3"/>
    </row>
    <row r="1236" spans="1:4">
      <c r="A1236" s="3"/>
      <c r="B1236" s="3"/>
      <c r="C1236" s="3"/>
      <c r="D1236" s="3"/>
    </row>
    <row r="1237" spans="1:4">
      <c r="A1237" s="3"/>
      <c r="B1237" s="3"/>
      <c r="C1237" s="3"/>
      <c r="D1237" s="3"/>
    </row>
    <row r="1238" spans="1:4">
      <c r="A1238" s="3"/>
      <c r="B1238" s="3"/>
      <c r="C1238" s="3"/>
      <c r="D1238" s="3"/>
    </row>
    <row r="1239" spans="1:4">
      <c r="A1239" s="3"/>
      <c r="B1239" s="3"/>
      <c r="C1239" s="3"/>
      <c r="D1239" s="3"/>
    </row>
    <row r="1240" spans="1:4">
      <c r="A1240" s="3"/>
      <c r="B1240" s="3"/>
      <c r="C1240" s="3"/>
      <c r="D1240" s="3"/>
    </row>
    <row r="1241" spans="1:4">
      <c r="A1241" s="3"/>
      <c r="B1241" s="3"/>
      <c r="C1241" s="3"/>
      <c r="D1241" s="3"/>
    </row>
    <row r="1242" spans="1:4">
      <c r="A1242" s="3"/>
      <c r="B1242" s="3"/>
      <c r="C1242" s="3"/>
      <c r="D1242" s="3"/>
    </row>
    <row r="1243" spans="1:4">
      <c r="A1243" s="3"/>
      <c r="B1243" s="3"/>
      <c r="C1243" s="3"/>
      <c r="D1243" s="3"/>
    </row>
    <row r="1244" spans="1:4">
      <c r="A1244" s="3"/>
      <c r="B1244" s="3"/>
      <c r="C1244" s="3"/>
      <c r="D1244" s="3"/>
    </row>
    <row r="1245" spans="1:4">
      <c r="A1245" s="3"/>
      <c r="B1245" s="3"/>
      <c r="C1245" s="3"/>
      <c r="D1245" s="3"/>
    </row>
    <row r="1246" spans="1:4">
      <c r="A1246" s="3"/>
      <c r="B1246" s="3"/>
      <c r="C1246" s="3"/>
      <c r="D1246" s="3"/>
    </row>
    <row r="1247" spans="1:4">
      <c r="A1247" s="3"/>
      <c r="B1247" s="3"/>
      <c r="C1247" s="3"/>
      <c r="D1247" s="3"/>
    </row>
    <row r="1248" spans="1:4">
      <c r="A1248" s="3"/>
      <c r="B1248" s="3"/>
      <c r="C1248" s="3"/>
      <c r="D1248" s="3"/>
    </row>
    <row r="1249" spans="1:4">
      <c r="A1249" s="3"/>
      <c r="B1249" s="3"/>
      <c r="C1249" s="3"/>
      <c r="D1249" s="3"/>
    </row>
    <row r="1250" spans="1:4">
      <c r="A1250" s="3"/>
      <c r="B1250" s="3"/>
      <c r="C1250" s="3"/>
      <c r="D1250" s="3"/>
    </row>
    <row r="1251" spans="1:4">
      <c r="A1251" s="3"/>
      <c r="B1251" s="3"/>
      <c r="C1251" s="3"/>
      <c r="D1251" s="3"/>
    </row>
    <row r="1252" spans="1:4">
      <c r="A1252" s="3"/>
      <c r="B1252" s="3"/>
      <c r="C1252" s="3"/>
      <c r="D1252" s="3"/>
    </row>
    <row r="1253" spans="1:4">
      <c r="A1253" s="3"/>
      <c r="B1253" s="3"/>
      <c r="C1253" s="3"/>
      <c r="D1253" s="3"/>
    </row>
    <row r="1254" spans="1:4">
      <c r="A1254" s="3"/>
      <c r="B1254" s="3"/>
      <c r="C1254" s="3"/>
      <c r="D1254" s="3"/>
    </row>
    <row r="1255" spans="1:4">
      <c r="A1255" s="3"/>
      <c r="B1255" s="3"/>
      <c r="C1255" s="3"/>
      <c r="D1255" s="3"/>
    </row>
    <row r="1256" spans="1:4">
      <c r="A1256" s="3"/>
      <c r="B1256" s="3"/>
      <c r="C1256" s="3"/>
      <c r="D1256" s="3"/>
    </row>
    <row r="1257" spans="1:4">
      <c r="A1257" s="3"/>
      <c r="B1257" s="3"/>
      <c r="C1257" s="3"/>
      <c r="D1257" s="3"/>
    </row>
    <row r="1258" spans="1:4">
      <c r="A1258" s="3"/>
      <c r="B1258" s="3"/>
      <c r="C1258" s="3"/>
      <c r="D1258" s="3"/>
    </row>
    <row r="1259" spans="1:4">
      <c r="A1259" s="3"/>
      <c r="B1259" s="3"/>
      <c r="C1259" s="3"/>
      <c r="D1259" s="3"/>
    </row>
    <row r="1260" spans="1:4">
      <c r="A1260" s="3"/>
      <c r="B1260" s="3"/>
      <c r="C1260" s="3"/>
      <c r="D1260" s="3"/>
    </row>
    <row r="1261" spans="1:4">
      <c r="A1261" s="3"/>
      <c r="B1261" s="3"/>
      <c r="C1261" s="3"/>
      <c r="D1261" s="3"/>
    </row>
    <row r="1262" spans="1:4">
      <c r="A1262" s="3"/>
      <c r="B1262" s="3"/>
      <c r="C1262" s="3"/>
      <c r="D1262" s="3"/>
    </row>
    <row r="1263" spans="1:4">
      <c r="A1263" s="3"/>
      <c r="B1263" s="3"/>
      <c r="C1263" s="3"/>
      <c r="D1263" s="3"/>
    </row>
    <row r="1264" spans="1:4">
      <c r="A1264" s="3"/>
      <c r="B1264" s="3"/>
      <c r="C1264" s="3"/>
      <c r="D1264" s="3"/>
    </row>
    <row r="1265" spans="1:4">
      <c r="A1265" s="3"/>
      <c r="B1265" s="3"/>
      <c r="C1265" s="3"/>
      <c r="D1265" s="3"/>
    </row>
    <row r="1266" spans="1:4">
      <c r="A1266" s="3"/>
      <c r="B1266" s="3"/>
      <c r="C1266" s="3"/>
      <c r="D1266" s="3"/>
    </row>
    <row r="1267" spans="1:4">
      <c r="A1267" s="3"/>
      <c r="B1267" s="3"/>
      <c r="C1267" s="3"/>
      <c r="D1267" s="3"/>
    </row>
    <row r="1268" spans="1:4">
      <c r="A1268" s="3"/>
      <c r="B1268" s="3"/>
      <c r="C1268" s="3"/>
      <c r="D1268" s="3"/>
    </row>
    <row r="1269" spans="1:4">
      <c r="A1269" s="3"/>
      <c r="B1269" s="3"/>
      <c r="C1269" s="3"/>
      <c r="D1269" s="3"/>
    </row>
    <row r="1270" spans="1:4">
      <c r="A1270" s="3"/>
      <c r="B1270" s="3"/>
      <c r="C1270" s="3"/>
      <c r="D1270" s="3"/>
    </row>
    <row r="1271" spans="1:4">
      <c r="A1271" s="3"/>
      <c r="B1271" s="3"/>
      <c r="C1271" s="3"/>
      <c r="D1271" s="3"/>
    </row>
    <row r="1272" spans="1:4">
      <c r="A1272" s="3"/>
      <c r="B1272" s="3"/>
      <c r="C1272" s="3"/>
      <c r="D1272" s="3"/>
    </row>
    <row r="1273" spans="1:4">
      <c r="A1273" s="3"/>
      <c r="B1273" s="3"/>
      <c r="C1273" s="3"/>
      <c r="D1273" s="3"/>
    </row>
    <row r="1274" spans="1:4">
      <c r="A1274" s="3"/>
      <c r="B1274" s="3"/>
      <c r="C1274" s="3"/>
      <c r="D1274" s="3"/>
    </row>
    <row r="1275" spans="1:4">
      <c r="A1275" s="3"/>
      <c r="B1275" s="3"/>
      <c r="C1275" s="3"/>
      <c r="D1275" s="3"/>
    </row>
    <row r="1276" spans="1:4">
      <c r="A1276" s="3"/>
      <c r="B1276" s="3"/>
      <c r="C1276" s="3"/>
      <c r="D1276" s="3"/>
    </row>
    <row r="1277" spans="1:4">
      <c r="A1277" s="3"/>
      <c r="B1277" s="3"/>
      <c r="C1277" s="3"/>
      <c r="D1277" s="3"/>
    </row>
    <row r="1278" spans="1:4">
      <c r="A1278" s="3"/>
      <c r="B1278" s="3"/>
      <c r="C1278" s="3"/>
      <c r="D1278" s="3"/>
    </row>
    <row r="1279" spans="1:4">
      <c r="A1279" s="3"/>
      <c r="B1279" s="3"/>
      <c r="C1279" s="3"/>
      <c r="D1279" s="3"/>
    </row>
    <row r="1280" spans="1:4">
      <c r="A1280" s="3"/>
      <c r="B1280" s="3"/>
      <c r="C1280" s="3"/>
      <c r="D1280" s="3"/>
    </row>
    <row r="1281" spans="1:4">
      <c r="A1281" s="3"/>
      <c r="B1281" s="3"/>
      <c r="C1281" s="3"/>
      <c r="D1281" s="3"/>
    </row>
    <row r="1282" spans="1:4">
      <c r="A1282" s="3"/>
      <c r="B1282" s="3"/>
      <c r="C1282" s="3"/>
      <c r="D1282" s="3"/>
    </row>
    <row r="1283" spans="1:4">
      <c r="A1283" s="3"/>
      <c r="B1283" s="3"/>
      <c r="C1283" s="3"/>
      <c r="D1283" s="3"/>
    </row>
    <row r="1284" spans="1:4">
      <c r="A1284" s="3"/>
      <c r="B1284" s="3"/>
      <c r="C1284" s="3"/>
      <c r="D1284" s="3"/>
    </row>
    <row r="1285" spans="1:4">
      <c r="A1285" s="3"/>
      <c r="B1285" s="3"/>
      <c r="C1285" s="3"/>
      <c r="D1285" s="3"/>
    </row>
    <row r="1286" spans="1:4">
      <c r="A1286" s="3"/>
      <c r="B1286" s="3"/>
      <c r="C1286" s="3"/>
      <c r="D1286" s="3"/>
    </row>
    <row r="1287" spans="1:4">
      <c r="A1287" s="3"/>
      <c r="B1287" s="3"/>
      <c r="C1287" s="3"/>
      <c r="D1287" s="3"/>
    </row>
    <row r="1288" spans="1:4">
      <c r="A1288" s="3"/>
      <c r="B1288" s="3"/>
      <c r="C1288" s="3"/>
      <c r="D1288" s="3"/>
    </row>
    <row r="1289" spans="1:4">
      <c r="A1289" s="3"/>
      <c r="B1289" s="3"/>
      <c r="C1289" s="3"/>
      <c r="D1289" s="3"/>
    </row>
    <row r="1290" spans="1:4">
      <c r="A1290" s="3"/>
      <c r="B1290" s="3"/>
      <c r="C1290" s="3"/>
      <c r="D1290" s="3"/>
    </row>
    <row r="1291" spans="1:4">
      <c r="A1291" s="3"/>
      <c r="B1291" s="3"/>
      <c r="C1291" s="3"/>
      <c r="D1291" s="3"/>
    </row>
    <row r="1292" spans="1:4">
      <c r="A1292" s="3"/>
      <c r="B1292" s="3"/>
      <c r="C1292" s="3"/>
      <c r="D1292" s="3"/>
    </row>
    <row r="1293" spans="1:4">
      <c r="A1293" s="3"/>
      <c r="B1293" s="3"/>
      <c r="C1293" s="3"/>
      <c r="D1293" s="3"/>
    </row>
    <row r="1294" spans="1:4">
      <c r="A1294" s="3"/>
      <c r="B1294" s="3"/>
      <c r="C1294" s="3"/>
      <c r="D1294" s="3"/>
    </row>
    <row r="1295" spans="1:4">
      <c r="A1295" s="3"/>
      <c r="B1295" s="3"/>
      <c r="C1295" s="3"/>
      <c r="D1295" s="3"/>
    </row>
    <row r="1296" spans="1:4">
      <c r="A1296" s="3"/>
      <c r="B1296" s="3"/>
      <c r="C1296" s="3"/>
      <c r="D1296" s="3"/>
    </row>
    <row r="1297" spans="1:4">
      <c r="A1297" s="3"/>
      <c r="B1297" s="3"/>
      <c r="C1297" s="3"/>
      <c r="D1297" s="3"/>
    </row>
    <row r="1298" spans="1:4">
      <c r="A1298" s="3"/>
      <c r="B1298" s="3"/>
      <c r="C1298" s="3"/>
      <c r="D1298" s="3"/>
    </row>
    <row r="1299" spans="1:4">
      <c r="A1299" s="3"/>
      <c r="B1299" s="3"/>
      <c r="C1299" s="3"/>
      <c r="D1299" s="3"/>
    </row>
    <row r="1300" spans="1:4">
      <c r="A1300" s="3"/>
      <c r="B1300" s="3"/>
      <c r="C1300" s="3"/>
      <c r="D1300" s="3"/>
    </row>
    <row r="1301" spans="1:4">
      <c r="A1301" s="3"/>
      <c r="B1301" s="3"/>
      <c r="C1301" s="3"/>
      <c r="D1301" s="3"/>
    </row>
    <row r="1302" spans="1:4">
      <c r="A1302" s="3"/>
      <c r="B1302" s="3"/>
      <c r="C1302" s="3"/>
      <c r="D1302" s="3"/>
    </row>
    <row r="1303" spans="1:4">
      <c r="A1303" s="3"/>
      <c r="B1303" s="3"/>
      <c r="C1303" s="3"/>
      <c r="D1303" s="3"/>
    </row>
    <row r="1304" spans="1:4">
      <c r="A1304" s="3"/>
      <c r="B1304" s="3"/>
      <c r="C1304" s="3"/>
      <c r="D1304" s="3"/>
    </row>
    <row r="1305" spans="1:4">
      <c r="A1305" s="3"/>
      <c r="B1305" s="3"/>
      <c r="C1305" s="3"/>
      <c r="D1305" s="3"/>
    </row>
    <row r="1306" spans="1:4">
      <c r="A1306" s="3"/>
      <c r="B1306" s="3"/>
      <c r="C1306" s="3"/>
      <c r="D1306" s="3"/>
    </row>
    <row r="1307" spans="1:4">
      <c r="A1307" s="3"/>
      <c r="B1307" s="3"/>
      <c r="C1307" s="3"/>
      <c r="D1307" s="3"/>
    </row>
    <row r="1308" spans="1:4">
      <c r="A1308" s="3"/>
      <c r="B1308" s="3"/>
      <c r="C1308" s="3"/>
      <c r="D1308" s="3"/>
    </row>
    <row r="1309" spans="1:4">
      <c r="A1309" s="3"/>
      <c r="B1309" s="3"/>
      <c r="C1309" s="3"/>
      <c r="D1309" s="3"/>
    </row>
    <row r="1310" spans="1:4">
      <c r="A1310" s="3"/>
      <c r="B1310" s="3"/>
      <c r="C1310" s="3"/>
      <c r="D1310" s="3"/>
    </row>
    <row r="1311" spans="1:4">
      <c r="A1311" s="3"/>
      <c r="B1311" s="3"/>
      <c r="C1311" s="3"/>
      <c r="D1311" s="3"/>
    </row>
    <row r="1312" spans="1:4">
      <c r="A1312" s="3"/>
      <c r="B1312" s="3"/>
      <c r="C1312" s="3"/>
      <c r="D1312" s="3"/>
    </row>
    <row r="1313" spans="1:4">
      <c r="A1313" s="3"/>
      <c r="B1313" s="3"/>
      <c r="C1313" s="3"/>
      <c r="D1313" s="3"/>
    </row>
    <row r="1314" spans="1:4">
      <c r="A1314" s="3"/>
      <c r="B1314" s="3"/>
      <c r="C1314" s="3"/>
      <c r="D1314" s="3"/>
    </row>
    <row r="1315" spans="1:4">
      <c r="A1315" s="3"/>
      <c r="B1315" s="3"/>
      <c r="C1315" s="3"/>
      <c r="D1315" s="3"/>
    </row>
    <row r="1316" spans="1:4">
      <c r="A1316" s="3"/>
      <c r="B1316" s="3"/>
      <c r="C1316" s="3"/>
      <c r="D1316" s="3"/>
    </row>
    <row r="1317" spans="1:4">
      <c r="A1317" s="3"/>
      <c r="B1317" s="3"/>
      <c r="C1317" s="3"/>
      <c r="D1317" s="3"/>
    </row>
    <row r="1318" spans="1:4">
      <c r="A1318" s="3"/>
      <c r="B1318" s="3"/>
      <c r="C1318" s="3"/>
      <c r="D1318" s="3"/>
    </row>
    <row r="1319" spans="1:4">
      <c r="A1319" s="3"/>
      <c r="B1319" s="3"/>
      <c r="C1319" s="3"/>
      <c r="D1319" s="3"/>
    </row>
    <row r="1320" spans="1:4">
      <c r="A1320" s="3"/>
      <c r="B1320" s="3"/>
      <c r="C1320" s="3"/>
      <c r="D1320" s="3"/>
    </row>
    <row r="1321" spans="1:4">
      <c r="A1321" s="3"/>
      <c r="B1321" s="3"/>
      <c r="C1321" s="3"/>
      <c r="D1321" s="3"/>
    </row>
    <row r="1322" spans="1:4">
      <c r="A1322" s="3"/>
      <c r="B1322" s="3"/>
      <c r="C1322" s="3"/>
      <c r="D1322" s="3"/>
    </row>
    <row r="1323" spans="1:4">
      <c r="A1323" s="3"/>
      <c r="B1323" s="3"/>
      <c r="C1323" s="3"/>
      <c r="D1323" s="3"/>
    </row>
    <row r="1324" spans="1:4">
      <c r="A1324" s="3"/>
      <c r="B1324" s="3"/>
      <c r="C1324" s="3"/>
      <c r="D1324" s="3"/>
    </row>
    <row r="1325" spans="1:4">
      <c r="A1325" s="3"/>
      <c r="B1325" s="3"/>
      <c r="C1325" s="3"/>
      <c r="D1325" s="3"/>
    </row>
    <row r="1326" spans="1:4">
      <c r="A1326" s="3"/>
      <c r="B1326" s="3"/>
      <c r="C1326" s="3"/>
      <c r="D1326" s="3"/>
    </row>
    <row r="1327" spans="1:4">
      <c r="A1327" s="3"/>
      <c r="B1327" s="3"/>
      <c r="C1327" s="3"/>
      <c r="D1327" s="3"/>
    </row>
    <row r="1328" spans="1:4">
      <c r="A1328" s="3"/>
      <c r="B1328" s="3"/>
      <c r="C1328" s="3"/>
      <c r="D1328" s="3"/>
    </row>
    <row r="1329" spans="1:4">
      <c r="A1329" s="3"/>
      <c r="B1329" s="3"/>
      <c r="C1329" s="3"/>
      <c r="D1329" s="3"/>
    </row>
    <row r="1330" spans="1:4">
      <c r="A1330" s="3"/>
      <c r="B1330" s="3"/>
      <c r="C1330" s="3"/>
      <c r="D1330" s="3"/>
    </row>
    <row r="1331" spans="1:4">
      <c r="A1331" s="3"/>
      <c r="B1331" s="3"/>
      <c r="C1331" s="3"/>
      <c r="D1331" s="3"/>
    </row>
    <row r="1332" spans="1:4">
      <c r="A1332" s="3"/>
      <c r="B1332" s="3"/>
      <c r="C1332" s="3"/>
      <c r="D1332" s="3"/>
    </row>
    <row r="1333" spans="1:4">
      <c r="A1333" s="3"/>
      <c r="B1333" s="3"/>
      <c r="C1333" s="3"/>
      <c r="D1333" s="3"/>
    </row>
    <row r="1334" spans="1:4">
      <c r="A1334" s="3"/>
      <c r="B1334" s="3"/>
      <c r="C1334" s="3"/>
      <c r="D1334" s="3"/>
    </row>
    <row r="1335" spans="1:4">
      <c r="A1335" s="3"/>
      <c r="B1335" s="3"/>
      <c r="C1335" s="3"/>
      <c r="D1335" s="3"/>
    </row>
    <row r="1336" spans="1:4">
      <c r="A1336" s="3"/>
      <c r="B1336" s="3"/>
      <c r="C1336" s="3"/>
      <c r="D1336" s="3"/>
    </row>
    <row r="1337" spans="1:4">
      <c r="A1337" s="3"/>
      <c r="B1337" s="3"/>
      <c r="C1337" s="3"/>
      <c r="D1337" s="3"/>
    </row>
    <row r="1338" spans="1:4">
      <c r="B1338" s="3"/>
      <c r="C1338" s="3"/>
      <c r="D1338" s="3"/>
    </row>
  </sheetData>
  <sheetProtection algorithmName="SHA-512" hashValue="Rso+i4ZSZs2ilD4Oc0mfzoV8d0Qm4UygbJm7Dmn6q7F8P+SM0/Yv5y0MjvjEBVCnnhLbUzNPse8+kSFEcZs6aA==" saltValue="nMnk2ihoo2kEFIhQCiB67w==" spinCount="100000" sheet="1" selectLockedCells="1" selectUnlockedCells="1"/>
  <mergeCells count="17">
    <mergeCell ref="L22:M23"/>
    <mergeCell ref="L25:M34"/>
    <mergeCell ref="L40:M42"/>
    <mergeCell ref="H39:K39"/>
    <mergeCell ref="O3:T3"/>
    <mergeCell ref="K3:K4"/>
    <mergeCell ref="H15:I15"/>
    <mergeCell ref="K19:K20"/>
    <mergeCell ref="D15:D16"/>
    <mergeCell ref="C15:C19"/>
    <mergeCell ref="D17:D32"/>
    <mergeCell ref="D3:D4"/>
    <mergeCell ref="D5:D6"/>
    <mergeCell ref="D9:D10"/>
    <mergeCell ref="D11:D12"/>
    <mergeCell ref="C3:C7"/>
    <mergeCell ref="C9:C13"/>
  </mergeCells>
  <phoneticPr fontId="3" type="noConversion"/>
  <conditionalFormatting sqref="O31:T33">
    <cfRule type="containsText" dxfId="34" priority="46" operator="containsText" text="Correct">
      <formula>NOT(ISERROR(SEARCH("Correct",O31)))</formula>
    </cfRule>
    <cfRule type="containsText" dxfId="33" priority="47" operator="containsText" text="ERROR">
      <formula>NOT(ISERROR(SEARCH("ERROR",O31)))</formula>
    </cfRule>
  </conditionalFormatting>
  <conditionalFormatting sqref="K21:K22 J22 K40">
    <cfRule type="containsText" dxfId="32" priority="43" operator="containsText" text="Caution">
      <formula>NOT(ISERROR(SEARCH("Caution",J21)))</formula>
    </cfRule>
    <cfRule type="containsText" dxfId="31" priority="44" operator="containsText" text="Correct">
      <formula>NOT(ISERROR(SEARCH("Correct",J21)))</formula>
    </cfRule>
    <cfRule type="containsText" dxfId="30" priority="45" operator="containsText" text="ERROR">
      <formula>NOT(ISERROR(SEARCH("ERROR",J21)))</formula>
    </cfRule>
  </conditionalFormatting>
  <conditionalFormatting sqref="K5:K7 K9:K14 K16">
    <cfRule type="containsText" dxfId="29" priority="37" operator="containsText" text="Caution">
      <formula>NOT(ISERROR(SEARCH("Caution",K5)))</formula>
    </cfRule>
    <cfRule type="containsText" dxfId="28" priority="38" operator="containsText" text="Correct">
      <formula>NOT(ISERROR(SEARCH("Correct",K5)))</formula>
    </cfRule>
    <cfRule type="containsText" dxfId="27" priority="39" operator="containsText" text="ERROR">
      <formula>NOT(ISERROR(SEARCH("ERROR",K5)))</formula>
    </cfRule>
  </conditionalFormatting>
  <conditionalFormatting sqref="K25">
    <cfRule type="containsText" dxfId="26" priority="34" operator="containsText" text="Caution">
      <formula>NOT(ISERROR(SEARCH("Caution",K25)))</formula>
    </cfRule>
    <cfRule type="containsText" dxfId="25" priority="35" operator="containsText" text="Correct">
      <formula>NOT(ISERROR(SEARCH("Correct",K25)))</formula>
    </cfRule>
    <cfRule type="containsText" dxfId="24" priority="36" operator="containsText" text="ERROR">
      <formula>NOT(ISERROR(SEARCH("ERROR",K25)))</formula>
    </cfRule>
  </conditionalFormatting>
  <conditionalFormatting sqref="K26:K27">
    <cfRule type="containsText" dxfId="23" priority="31" operator="containsText" text="Caution">
      <formula>NOT(ISERROR(SEARCH("Caution",K26)))</formula>
    </cfRule>
    <cfRule type="containsText" dxfId="22" priority="32" operator="containsText" text="Correct">
      <formula>NOT(ISERROR(SEARCH("Correct",K26)))</formula>
    </cfRule>
    <cfRule type="containsText" dxfId="21" priority="33" operator="containsText" text="ERROR">
      <formula>NOT(ISERROR(SEARCH("ERROR",K26)))</formula>
    </cfRule>
  </conditionalFormatting>
  <conditionalFormatting sqref="J37:K37">
    <cfRule type="containsText" dxfId="20" priority="28" operator="containsText" text="Caution">
      <formula>NOT(ISERROR(SEARCH("Caution",J37)))</formula>
    </cfRule>
    <cfRule type="containsText" dxfId="19" priority="29" operator="containsText" text="Correct">
      <formula>NOT(ISERROR(SEARCH("Correct",J37)))</formula>
    </cfRule>
    <cfRule type="containsText" dxfId="18" priority="30" operator="containsText" text="ERROR">
      <formula>NOT(ISERROR(SEARCH("ERROR",J37)))</formula>
    </cfRule>
  </conditionalFormatting>
  <conditionalFormatting sqref="D3">
    <cfRule type="containsText" dxfId="17" priority="27" operator="containsText" text="Correct">
      <formula>NOT(ISERROR(SEARCH("Correct",D3)))</formula>
    </cfRule>
  </conditionalFormatting>
  <conditionalFormatting sqref="L22 L40">
    <cfRule type="containsText" dxfId="16" priority="26" operator="containsText" text="ERROR">
      <formula>NOT(ISERROR(SEARCH("ERROR",L22)))</formula>
    </cfRule>
  </conditionalFormatting>
  <conditionalFormatting sqref="L25:M34">
    <cfRule type="containsText" dxfId="15" priority="20" operator="containsText" text="Rebalance">
      <formula>NOT(ISERROR(SEARCH("Rebalance",L25)))</formula>
    </cfRule>
    <cfRule type="containsText" dxfId="14" priority="24" operator="containsText" text="ERROR">
      <formula>NOT(ISERROR(SEARCH("ERROR",L25)))</formula>
    </cfRule>
  </conditionalFormatting>
  <conditionalFormatting sqref="K40">
    <cfRule type="containsText" dxfId="13" priority="23" operator="containsText" text="Calculation">
      <formula>NOT(ISERROR(SEARCH("Calculation",K40)))</formula>
    </cfRule>
  </conditionalFormatting>
  <conditionalFormatting sqref="K22">
    <cfRule type="containsText" dxfId="12" priority="22" operator="containsText" text="high">
      <formula>NOT(ISERROR(SEARCH("high",K22)))</formula>
    </cfRule>
  </conditionalFormatting>
  <conditionalFormatting sqref="L22:M23">
    <cfRule type="containsText" dxfId="11" priority="21" operator="containsText" text="You">
      <formula>NOT(ISERROR(SEARCH("You",L22)))</formula>
    </cfRule>
  </conditionalFormatting>
  <conditionalFormatting sqref="D11">
    <cfRule type="containsText" dxfId="10" priority="19" operator="containsText" text="No">
      <formula>NOT(ISERROR(SEARCH("No",D11)))</formula>
    </cfRule>
  </conditionalFormatting>
  <conditionalFormatting sqref="K26">
    <cfRule type="containsText" dxfId="9" priority="16" operator="containsText" text="Did">
      <formula>NOT(ISERROR(SEARCH("Did",K26)))</formula>
    </cfRule>
  </conditionalFormatting>
  <conditionalFormatting sqref="K28:K34">
    <cfRule type="containsText" dxfId="8" priority="12" operator="containsText" text="Okay">
      <formula>NOT(ISERROR(SEARCH("Okay",K28)))</formula>
    </cfRule>
    <cfRule type="containsText" dxfId="7" priority="13" operator="containsText" text="ERROR">
      <formula>NOT(ISERROR(SEARCH("ERROR",K28)))</formula>
    </cfRule>
    <cfRule type="containsText" dxfId="6" priority="14" operator="containsText" text="Correct">
      <formula>NOT(ISERROR(SEARCH("Correct",K28)))</formula>
    </cfRule>
  </conditionalFormatting>
  <conditionalFormatting sqref="D5:D7">
    <cfRule type="cellIs" dxfId="5" priority="5" operator="between">
      <formula>20</formula>
      <formula>42</formula>
    </cfRule>
    <cfRule type="cellIs" dxfId="4" priority="6" operator="lessThan">
      <formula>20</formula>
    </cfRule>
  </conditionalFormatting>
  <conditionalFormatting sqref="D9">
    <cfRule type="containsText" dxfId="3" priority="4" operator="containsText" text="Correct">
      <formula>NOT(ISERROR(SEARCH("Correct",D9)))</formula>
    </cfRule>
  </conditionalFormatting>
  <conditionalFormatting sqref="D15">
    <cfRule type="containsText" dxfId="2" priority="3" operator="containsText" text="Correct">
      <formula>NOT(ISERROR(SEARCH("Correct",D15)))</formula>
    </cfRule>
  </conditionalFormatting>
  <conditionalFormatting sqref="D11:D12">
    <cfRule type="containsText" dxfId="1" priority="2" operator="containsText" text="Error">
      <formula>NOT(ISERROR(SEARCH("Error",D11)))</formula>
    </cfRule>
    <cfRule type="containsText" dxfId="0" priority="1" operator="containsText" text="Calculation">
      <formula>NOT(ISERROR(SEARCH("Calculation",D11)))</formula>
    </cfRule>
  </conditionalFormatting>
  <dataValidations disablePrompts="1" count="3">
    <dataValidation type="list" allowBlank="1" showInputMessage="1" showErrorMessage="1" sqref="T12" xr:uid="{00000000-0002-0000-0100-000000000000}">
      <formula1>$DS$2:$DS$11</formula1>
    </dataValidation>
    <dataValidation type="list" allowBlank="1" showInputMessage="1" showErrorMessage="1" sqref="R44:R91" xr:uid="{00000000-0002-0000-0100-000001000000}">
      <formula1>$I$19:$I$24</formula1>
    </dataValidation>
    <dataValidation type="list" allowBlank="1" showInputMessage="1" showErrorMessage="1" sqref="S12" xr:uid="{00000000-0002-0000-0100-000002000000}">
      <formula1>$K$19:$K$35</formula1>
    </dataValidation>
  </dataValidations>
  <pageMargins left="0.75" right="0.75"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tint="-9.9978637043366805E-2"/>
    <pageSetUpPr fitToPage="1"/>
  </sheetPr>
  <dimension ref="A1:DD1352"/>
  <sheetViews>
    <sheetView topLeftCell="C1" zoomScale="79" zoomScaleNormal="79" zoomScalePageLayoutView="79" workbookViewId="0">
      <selection activeCell="D3" sqref="D3"/>
    </sheetView>
  </sheetViews>
  <sheetFormatPr defaultColWidth="7.453125" defaultRowHeight="20.399999999999999"/>
  <cols>
    <col min="1" max="2" width="1.90625" style="9" customWidth="1"/>
    <col min="3" max="3" width="8" style="1" customWidth="1"/>
    <col min="4" max="4" width="5.36328125" style="1" customWidth="1"/>
    <col min="5" max="5" width="5.6328125" style="1" customWidth="1"/>
    <col min="6" max="6" width="32" style="3" customWidth="1"/>
    <col min="7" max="8" width="20" style="3" customWidth="1"/>
    <col min="9" max="10" width="9.08984375" style="2" customWidth="1"/>
    <col min="11" max="11" width="9.453125" style="34" bestFit="1" customWidth="1"/>
    <col min="12" max="12" width="27.90625" style="8" customWidth="1"/>
    <col min="13" max="13" width="41.08984375" style="8" customWidth="1"/>
    <col min="14" max="14" width="13.36328125" style="41" customWidth="1"/>
    <col min="15" max="15" width="29.36328125" style="8" customWidth="1"/>
    <col min="16" max="16" width="43.08984375" style="8" customWidth="1"/>
    <col min="17" max="17" width="7.453125" style="9" customWidth="1"/>
    <col min="18" max="18" width="1.36328125" style="9" customWidth="1"/>
    <col min="19" max="107" width="7.453125" style="9"/>
    <col min="108" max="108" width="16.453125" style="9" customWidth="1"/>
    <col min="109" max="16384" width="7.453125" style="3"/>
  </cols>
  <sheetData>
    <row r="1" spans="1:108">
      <c r="A1" s="85"/>
      <c r="B1" s="85"/>
      <c r="C1" s="86"/>
      <c r="D1" s="86"/>
      <c r="E1" s="86"/>
      <c r="F1" s="85"/>
      <c r="G1" s="85"/>
      <c r="H1" s="85"/>
      <c r="I1" s="85"/>
      <c r="J1" s="85"/>
      <c r="K1" s="87"/>
      <c r="L1" s="88"/>
      <c r="M1" s="88"/>
      <c r="N1" s="89"/>
      <c r="O1" s="88"/>
      <c r="P1" s="88"/>
      <c r="Q1" s="85"/>
      <c r="R1" s="85"/>
    </row>
    <row r="2" spans="1:108" s="9" customFormat="1" ht="27" customHeight="1">
      <c r="A2" s="85"/>
      <c r="C2" s="16"/>
      <c r="D2" s="84"/>
      <c r="E2" s="84"/>
      <c r="F2" s="84"/>
      <c r="G2" s="54"/>
      <c r="Q2" s="51"/>
      <c r="R2" s="85"/>
      <c r="DD2" s="52" t="s">
        <v>8</v>
      </c>
    </row>
    <row r="3" spans="1:108" s="9" customFormat="1" ht="27" customHeight="1">
      <c r="A3" s="85"/>
      <c r="C3" s="16"/>
      <c r="D3" s="1"/>
      <c r="E3" s="106" t="s">
        <v>62</v>
      </c>
      <c r="F3" s="2"/>
      <c r="G3" s="54"/>
      <c r="H3" s="54"/>
      <c r="K3" s="360" t="s">
        <v>60</v>
      </c>
      <c r="L3" s="361"/>
      <c r="M3" s="361"/>
      <c r="N3" s="361"/>
      <c r="O3" s="361"/>
      <c r="P3" s="362"/>
      <c r="Q3" s="51"/>
      <c r="R3" s="85"/>
      <c r="DD3" s="52"/>
    </row>
    <row r="4" spans="1:108" ht="27" customHeight="1">
      <c r="A4" s="85"/>
      <c r="C4" s="16"/>
      <c r="F4" s="2"/>
      <c r="H4" s="103" t="s">
        <v>50</v>
      </c>
      <c r="K4" s="28"/>
      <c r="L4" s="15"/>
      <c r="M4" s="15"/>
      <c r="N4" s="35"/>
      <c r="O4" s="15"/>
      <c r="P4" s="15"/>
      <c r="R4" s="85"/>
      <c r="DD4" s="52" t="s">
        <v>5</v>
      </c>
    </row>
    <row r="5" spans="1:108" ht="27" customHeight="1" thickBot="1">
      <c r="A5" s="85"/>
      <c r="E5" s="65"/>
      <c r="F5" s="66"/>
      <c r="G5" s="67"/>
      <c r="H5" s="55" t="s">
        <v>61</v>
      </c>
      <c r="K5" s="74" t="s">
        <v>9</v>
      </c>
      <c r="L5" s="75" t="s">
        <v>17</v>
      </c>
      <c r="M5" s="75" t="s">
        <v>18</v>
      </c>
      <c r="N5" s="76" t="s">
        <v>16</v>
      </c>
      <c r="O5" s="75" t="s">
        <v>10</v>
      </c>
      <c r="P5" s="75" t="s">
        <v>19</v>
      </c>
      <c r="R5" s="85"/>
      <c r="DD5" s="52" t="s">
        <v>12</v>
      </c>
    </row>
    <row r="6" spans="1:108" ht="27" customHeight="1" thickBot="1">
      <c r="A6" s="85"/>
      <c r="E6" s="61" t="s">
        <v>41</v>
      </c>
      <c r="F6" s="68"/>
      <c r="G6" s="69" t="s">
        <v>30</v>
      </c>
      <c r="H6" s="56" t="s">
        <v>11</v>
      </c>
      <c r="K6" s="29"/>
      <c r="L6" s="13"/>
      <c r="M6" s="20"/>
      <c r="N6" s="36"/>
      <c r="O6" s="10"/>
      <c r="P6" s="21"/>
      <c r="Q6" s="14"/>
      <c r="R6" s="90"/>
      <c r="S6" s="14"/>
      <c r="T6" s="14"/>
      <c r="U6" s="14"/>
      <c r="V6" s="14"/>
      <c r="W6" s="14"/>
      <c r="X6" s="14"/>
      <c r="Y6" s="14"/>
      <c r="Z6" s="14"/>
      <c r="AA6" s="14"/>
      <c r="AB6" s="14"/>
      <c r="AC6" s="14"/>
      <c r="AD6" s="14"/>
      <c r="AE6" s="14"/>
      <c r="AF6" s="14"/>
      <c r="AG6" s="14"/>
      <c r="AH6" s="14"/>
      <c r="AI6" s="14"/>
      <c r="AJ6" s="14"/>
      <c r="AK6" s="14"/>
      <c r="AL6" s="14"/>
      <c r="AM6" s="14"/>
      <c r="AN6" s="14"/>
      <c r="AO6" s="14"/>
      <c r="AP6" s="14"/>
      <c r="DD6" s="53" t="s">
        <v>37</v>
      </c>
    </row>
    <row r="7" spans="1:108" s="4" customFormat="1" ht="27" customHeight="1">
      <c r="A7" s="90"/>
      <c r="B7" s="14"/>
      <c r="C7" s="365"/>
      <c r="D7" s="6"/>
      <c r="E7" s="6"/>
      <c r="F7" s="60" t="s">
        <v>63</v>
      </c>
      <c r="G7" s="91">
        <f>SUMIF($O$6:$O$220,F7,$N$6:$N$220)</f>
        <v>0</v>
      </c>
      <c r="H7" s="57"/>
      <c r="I7" s="6"/>
      <c r="J7" s="6"/>
      <c r="K7" s="30"/>
      <c r="L7" s="11"/>
      <c r="M7" s="12"/>
      <c r="N7" s="37"/>
      <c r="O7" s="11"/>
      <c r="P7" s="22"/>
      <c r="Q7" s="14"/>
      <c r="R7" s="90"/>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53" t="s">
        <v>39</v>
      </c>
    </row>
    <row r="8" spans="1:108" s="4" customFormat="1" ht="27" customHeight="1">
      <c r="A8" s="90"/>
      <c r="B8" s="14"/>
      <c r="C8" s="409"/>
      <c r="D8" s="6"/>
      <c r="E8" s="6"/>
      <c r="F8" s="60" t="s">
        <v>64</v>
      </c>
      <c r="G8" s="91">
        <f>SUMIF($O$6:$O$220,F8,$N$6:$N$220)</f>
        <v>0</v>
      </c>
      <c r="H8" s="58"/>
      <c r="I8" s="6"/>
      <c r="J8" s="6"/>
      <c r="K8" s="30"/>
      <c r="L8" s="12"/>
      <c r="M8" s="12"/>
      <c r="N8" s="37"/>
      <c r="O8" s="11"/>
      <c r="P8" s="22"/>
      <c r="Q8" s="14"/>
      <c r="R8" s="90"/>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53" t="s">
        <v>38</v>
      </c>
    </row>
    <row r="9" spans="1:108" s="4" customFormat="1" ht="27" customHeight="1" thickBot="1">
      <c r="A9" s="90"/>
      <c r="B9" s="14"/>
      <c r="C9" s="409"/>
      <c r="D9" s="6"/>
      <c r="E9" s="6"/>
      <c r="F9" s="73" t="s">
        <v>68</v>
      </c>
      <c r="G9" s="92">
        <f>SUMIF($O$6:$O$220,F9,$N$6:$N$220)</f>
        <v>0</v>
      </c>
      <c r="H9" s="59"/>
      <c r="I9" s="6"/>
      <c r="J9" s="6"/>
      <c r="K9" s="30"/>
      <c r="L9" s="12"/>
      <c r="M9" s="12"/>
      <c r="N9" s="37"/>
      <c r="O9" s="11"/>
      <c r="P9" s="22"/>
      <c r="Q9" s="14"/>
      <c r="R9" s="90"/>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row>
    <row r="10" spans="1:108" s="4" customFormat="1" ht="27" customHeight="1" thickBot="1">
      <c r="A10" s="90"/>
      <c r="B10" s="14"/>
      <c r="C10" s="5"/>
      <c r="D10" s="6"/>
      <c r="E10" s="64"/>
      <c r="F10" s="63" t="s">
        <v>44</v>
      </c>
      <c r="G10" s="93">
        <f>SUM(G7:G9)</f>
        <v>0</v>
      </c>
      <c r="H10" s="71">
        <f>SUM(H7:H9)</f>
        <v>0</v>
      </c>
      <c r="I10" s="6"/>
      <c r="J10" s="6"/>
      <c r="K10" s="30"/>
      <c r="L10" s="13"/>
      <c r="M10" s="12"/>
      <c r="N10" s="38"/>
      <c r="O10" s="12"/>
      <c r="P10" s="22"/>
      <c r="Q10" s="14"/>
      <c r="R10" s="90"/>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row>
    <row r="11" spans="1:108" s="4" customFormat="1" ht="27" customHeight="1" thickBot="1">
      <c r="A11" s="90"/>
      <c r="B11" s="14"/>
      <c r="C11" s="365"/>
      <c r="D11" s="6"/>
      <c r="E11" s="62" t="s">
        <v>43</v>
      </c>
      <c r="F11" s="61"/>
      <c r="G11" s="70" t="s">
        <v>30</v>
      </c>
      <c r="H11" s="72" t="s">
        <v>6</v>
      </c>
      <c r="I11" s="6"/>
      <c r="J11" s="6"/>
      <c r="K11" s="30"/>
      <c r="L11" s="12"/>
      <c r="M11" s="12"/>
      <c r="N11" s="38"/>
      <c r="O11" s="11"/>
      <c r="P11" s="22"/>
      <c r="Q11" s="14"/>
      <c r="R11" s="90"/>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row>
    <row r="12" spans="1:108" s="4" customFormat="1" ht="27" customHeight="1">
      <c r="A12" s="90"/>
      <c r="B12" s="14"/>
      <c r="C12" s="409"/>
      <c r="D12" s="5"/>
      <c r="E12" s="5"/>
      <c r="F12" s="60" t="s">
        <v>65</v>
      </c>
      <c r="G12" s="91">
        <f t="shared" ref="G12:G38" si="0">SUMIF($O$6:$O$220,F12,$N$6:$N$220)</f>
        <v>0</v>
      </c>
      <c r="H12" s="57"/>
      <c r="I12" s="6"/>
      <c r="J12" s="6"/>
      <c r="K12" s="30"/>
      <c r="L12" s="13"/>
      <c r="M12" s="12"/>
      <c r="N12" s="38"/>
      <c r="O12" s="12"/>
      <c r="P12" s="22"/>
      <c r="Q12" s="14"/>
      <c r="R12" s="90"/>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row>
    <row r="13" spans="1:108" s="4" customFormat="1" ht="27" customHeight="1">
      <c r="A13" s="90"/>
      <c r="B13" s="14"/>
      <c r="C13" s="5"/>
      <c r="D13" s="5"/>
      <c r="E13" s="5"/>
      <c r="F13" s="60" t="s">
        <v>66</v>
      </c>
      <c r="G13" s="91">
        <f t="shared" si="0"/>
        <v>0</v>
      </c>
      <c r="H13" s="58"/>
      <c r="I13" s="6"/>
      <c r="J13" s="6"/>
      <c r="K13" s="30"/>
      <c r="L13" s="13"/>
      <c r="M13" s="12"/>
      <c r="N13" s="38"/>
      <c r="O13" s="12"/>
      <c r="P13" s="22"/>
      <c r="Q13" s="14"/>
      <c r="R13" s="90"/>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row>
    <row r="14" spans="1:108" s="4" customFormat="1" ht="27" customHeight="1">
      <c r="A14" s="90"/>
      <c r="B14" s="14"/>
      <c r="C14" s="5"/>
      <c r="D14" s="5"/>
      <c r="E14" s="5"/>
      <c r="F14" s="60" t="s">
        <v>67</v>
      </c>
      <c r="G14" s="91">
        <f t="shared" si="0"/>
        <v>0</v>
      </c>
      <c r="H14" s="58"/>
      <c r="I14" s="6"/>
      <c r="J14" s="6"/>
      <c r="K14" s="30"/>
      <c r="L14" s="13"/>
      <c r="M14" s="12"/>
      <c r="N14" s="38"/>
      <c r="O14" s="12"/>
      <c r="P14" s="22"/>
      <c r="Q14" s="14"/>
      <c r="R14" s="90"/>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row>
    <row r="15" spans="1:108" s="4" customFormat="1" ht="27" customHeight="1">
      <c r="A15" s="90"/>
      <c r="B15" s="14"/>
      <c r="C15" s="5"/>
      <c r="D15" s="5"/>
      <c r="E15" s="5"/>
      <c r="F15" s="60" t="s">
        <v>68</v>
      </c>
      <c r="G15" s="91">
        <f t="shared" si="0"/>
        <v>0</v>
      </c>
      <c r="H15" s="58"/>
      <c r="I15" s="6"/>
      <c r="J15" s="6"/>
      <c r="K15" s="30"/>
      <c r="L15" s="13"/>
      <c r="M15" s="12"/>
      <c r="N15" s="38"/>
      <c r="O15" s="12"/>
      <c r="P15" s="22"/>
      <c r="Q15" s="14"/>
      <c r="R15" s="90"/>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row>
    <row r="16" spans="1:108" s="4" customFormat="1" ht="27" customHeight="1">
      <c r="A16" s="90"/>
      <c r="B16" s="14"/>
      <c r="C16" s="5"/>
      <c r="D16" s="5"/>
      <c r="E16" s="5"/>
      <c r="F16" s="60"/>
      <c r="G16" s="91">
        <f t="shared" si="0"/>
        <v>0</v>
      </c>
      <c r="H16" s="58"/>
      <c r="I16" s="6"/>
      <c r="J16" s="6"/>
      <c r="K16" s="30"/>
      <c r="L16" s="12"/>
      <c r="M16" s="12"/>
      <c r="N16" s="38"/>
      <c r="O16" s="12"/>
      <c r="P16" s="22"/>
      <c r="Q16" s="14"/>
      <c r="R16" s="90"/>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row>
    <row r="17" spans="1:108" s="4" customFormat="1" ht="27" customHeight="1">
      <c r="A17" s="90"/>
      <c r="B17" s="14"/>
      <c r="C17" s="5"/>
      <c r="D17" s="5"/>
      <c r="E17" s="5"/>
      <c r="F17" s="60"/>
      <c r="G17" s="91">
        <f t="shared" si="0"/>
        <v>0</v>
      </c>
      <c r="H17" s="58"/>
      <c r="I17" s="6"/>
      <c r="J17" s="6"/>
      <c r="K17" s="31"/>
      <c r="L17" s="12"/>
      <c r="M17" s="12"/>
      <c r="N17" s="38"/>
      <c r="O17" s="12"/>
      <c r="P17" s="23"/>
      <c r="Q17" s="14"/>
      <c r="R17" s="90"/>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row>
    <row r="18" spans="1:108" s="4" customFormat="1" ht="27" customHeight="1">
      <c r="A18" s="90"/>
      <c r="B18" s="14"/>
      <c r="C18" s="5"/>
      <c r="D18" s="5"/>
      <c r="E18" s="5"/>
      <c r="F18" s="60"/>
      <c r="G18" s="91">
        <f t="shared" si="0"/>
        <v>0</v>
      </c>
      <c r="H18" s="58"/>
      <c r="I18" s="6"/>
      <c r="J18" s="6"/>
      <c r="K18" s="30"/>
      <c r="L18" s="13"/>
      <c r="M18" s="12"/>
      <c r="N18" s="38"/>
      <c r="O18" s="12"/>
      <c r="P18" s="22"/>
      <c r="Q18" s="14"/>
      <c r="R18" s="90"/>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row>
    <row r="19" spans="1:108" s="4" customFormat="1" ht="27" customHeight="1">
      <c r="A19" s="90"/>
      <c r="B19" s="14"/>
      <c r="C19" s="5"/>
      <c r="D19" s="5"/>
      <c r="E19" s="5"/>
      <c r="F19" s="60"/>
      <c r="G19" s="91">
        <f t="shared" si="0"/>
        <v>0</v>
      </c>
      <c r="H19" s="58"/>
      <c r="I19" s="6"/>
      <c r="J19" s="6"/>
      <c r="K19" s="31"/>
      <c r="L19" s="11"/>
      <c r="M19" s="12"/>
      <c r="N19" s="37"/>
      <c r="O19" s="11"/>
      <c r="P19" s="23"/>
      <c r="Q19" s="14"/>
      <c r="R19" s="90"/>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row>
    <row r="20" spans="1:108" s="4" customFormat="1" ht="27" customHeight="1">
      <c r="A20" s="90"/>
      <c r="B20" s="14"/>
      <c r="C20" s="5"/>
      <c r="D20" s="5"/>
      <c r="E20" s="5"/>
      <c r="F20" s="60"/>
      <c r="G20" s="91">
        <f t="shared" si="0"/>
        <v>0</v>
      </c>
      <c r="H20" s="58"/>
      <c r="I20" s="6"/>
      <c r="J20" s="6"/>
      <c r="K20" s="30"/>
      <c r="L20" s="13"/>
      <c r="M20" s="12"/>
      <c r="N20" s="38"/>
      <c r="O20" s="12"/>
      <c r="P20" s="22"/>
      <c r="Q20" s="14"/>
      <c r="R20" s="90"/>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row>
    <row r="21" spans="1:108" s="4" customFormat="1" ht="27" customHeight="1">
      <c r="A21" s="90"/>
      <c r="B21" s="14"/>
      <c r="C21" s="5"/>
      <c r="D21" s="5"/>
      <c r="E21" s="5"/>
      <c r="F21" s="60"/>
      <c r="G21" s="91">
        <f t="shared" si="0"/>
        <v>0</v>
      </c>
      <c r="H21" s="58"/>
      <c r="I21" s="6"/>
      <c r="J21" s="6"/>
      <c r="K21" s="31"/>
      <c r="L21" s="11"/>
      <c r="M21" s="12"/>
      <c r="N21" s="37"/>
      <c r="O21" s="11"/>
      <c r="P21" s="23"/>
      <c r="Q21" s="14"/>
      <c r="R21" s="90"/>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row>
    <row r="22" spans="1:108" s="4" customFormat="1" ht="27" customHeight="1">
      <c r="A22" s="90"/>
      <c r="B22" s="14"/>
      <c r="C22" s="5"/>
      <c r="D22" s="5"/>
      <c r="E22" s="5"/>
      <c r="F22" s="60"/>
      <c r="G22" s="91">
        <f t="shared" si="0"/>
        <v>0</v>
      </c>
      <c r="H22" s="58"/>
      <c r="I22" s="6"/>
      <c r="J22" s="104"/>
      <c r="K22" s="30"/>
      <c r="L22" s="13"/>
      <c r="M22" s="12"/>
      <c r="N22" s="38"/>
      <c r="O22" s="12"/>
      <c r="P22" s="22"/>
      <c r="Q22" s="14"/>
      <c r="R22" s="90"/>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row>
    <row r="23" spans="1:108" s="4" customFormat="1" ht="27" customHeight="1">
      <c r="A23" s="90"/>
      <c r="B23" s="14"/>
      <c r="C23" s="5"/>
      <c r="D23" s="5"/>
      <c r="E23" s="5"/>
      <c r="F23" s="60"/>
      <c r="G23" s="91">
        <f t="shared" si="0"/>
        <v>0</v>
      </c>
      <c r="H23" s="58"/>
      <c r="I23" s="6"/>
      <c r="J23" s="104"/>
      <c r="K23" s="31"/>
      <c r="L23" s="11"/>
      <c r="M23" s="12"/>
      <c r="N23" s="37"/>
      <c r="O23" s="11"/>
      <c r="P23" s="23"/>
      <c r="Q23" s="9"/>
      <c r="R23" s="85"/>
      <c r="S23" s="9"/>
      <c r="T23" s="9"/>
      <c r="U23" s="9"/>
      <c r="V23" s="9"/>
      <c r="W23" s="9"/>
      <c r="X23" s="9"/>
      <c r="Y23" s="9"/>
      <c r="Z23" s="9"/>
      <c r="AA23" s="9"/>
      <c r="AB23" s="9"/>
      <c r="AC23" s="9"/>
      <c r="AD23" s="9"/>
      <c r="AE23" s="9"/>
      <c r="AF23" s="9"/>
      <c r="AG23" s="9"/>
      <c r="AH23" s="9"/>
      <c r="AI23" s="9"/>
      <c r="AJ23" s="9"/>
      <c r="AK23" s="9"/>
      <c r="AL23" s="9"/>
      <c r="AM23" s="9"/>
      <c r="AN23" s="9"/>
      <c r="AO23" s="9"/>
      <c r="AP23" s="9"/>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9"/>
    </row>
    <row r="24" spans="1:108" ht="27" customHeight="1">
      <c r="A24" s="85"/>
      <c r="F24" s="60"/>
      <c r="G24" s="91">
        <f t="shared" si="0"/>
        <v>0</v>
      </c>
      <c r="H24" s="58"/>
      <c r="J24" s="104"/>
      <c r="K24" s="30"/>
      <c r="L24" s="13"/>
      <c r="M24" s="12"/>
      <c r="N24" s="38"/>
      <c r="O24" s="12"/>
      <c r="P24" s="22"/>
      <c r="R24" s="85"/>
    </row>
    <row r="25" spans="1:108" ht="27" customHeight="1">
      <c r="A25" s="85"/>
      <c r="F25" s="60"/>
      <c r="G25" s="91">
        <f t="shared" si="0"/>
        <v>0</v>
      </c>
      <c r="H25" s="58"/>
      <c r="K25" s="31"/>
      <c r="L25" s="11"/>
      <c r="M25" s="12"/>
      <c r="N25" s="37"/>
      <c r="O25" s="11"/>
      <c r="P25" s="23"/>
      <c r="R25" s="85"/>
      <c r="T25" s="14"/>
      <c r="U25" s="14"/>
      <c r="V25" s="14"/>
      <c r="W25" s="14"/>
    </row>
    <row r="26" spans="1:108" ht="27" customHeight="1">
      <c r="A26" s="85"/>
      <c r="F26" s="60"/>
      <c r="G26" s="91">
        <f t="shared" si="0"/>
        <v>0</v>
      </c>
      <c r="H26" s="58"/>
      <c r="K26" s="30"/>
      <c r="L26" s="13"/>
      <c r="M26" s="12"/>
      <c r="N26" s="38"/>
      <c r="O26" s="12"/>
      <c r="P26" s="22"/>
      <c r="R26" s="85"/>
    </row>
    <row r="27" spans="1:108" ht="27" customHeight="1">
      <c r="A27" s="85"/>
      <c r="D27" s="5"/>
      <c r="E27" s="5"/>
      <c r="F27" s="60"/>
      <c r="G27" s="91">
        <f t="shared" si="0"/>
        <v>0</v>
      </c>
      <c r="H27" s="58"/>
      <c r="K27" s="31"/>
      <c r="L27" s="11"/>
      <c r="M27" s="12"/>
      <c r="N27" s="37"/>
      <c r="O27" s="11"/>
      <c r="P27" s="23"/>
      <c r="Q27" s="14"/>
      <c r="R27" s="90"/>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DD27" s="14"/>
    </row>
    <row r="28" spans="1:108" s="4" customFormat="1" ht="27" customHeight="1">
      <c r="A28" s="90"/>
      <c r="B28" s="14"/>
      <c r="C28" s="5"/>
      <c r="D28" s="5"/>
      <c r="E28" s="5"/>
      <c r="F28" s="60"/>
      <c r="G28" s="91">
        <f t="shared" si="0"/>
        <v>0</v>
      </c>
      <c r="H28" s="58"/>
      <c r="I28" s="6"/>
      <c r="J28" s="6"/>
      <c r="K28" s="30"/>
      <c r="L28" s="12"/>
      <c r="M28" s="12"/>
      <c r="N28" s="38"/>
      <c r="O28" s="11"/>
      <c r="P28" s="22"/>
      <c r="Q28" s="14"/>
      <c r="R28" s="90"/>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row>
    <row r="29" spans="1:108" s="4" customFormat="1" ht="27" customHeight="1">
      <c r="A29" s="90"/>
      <c r="B29" s="14"/>
      <c r="C29" s="5"/>
      <c r="D29" s="5"/>
      <c r="E29" s="5"/>
      <c r="F29" s="60"/>
      <c r="G29" s="91">
        <f t="shared" si="0"/>
        <v>0</v>
      </c>
      <c r="H29" s="105"/>
      <c r="I29" s="6"/>
      <c r="J29" s="6"/>
      <c r="K29" s="30"/>
      <c r="L29" s="12"/>
      <c r="M29" s="12"/>
      <c r="N29" s="38"/>
      <c r="O29" s="11"/>
      <c r="P29" s="22"/>
      <c r="Q29" s="14"/>
      <c r="R29" s="90"/>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row>
    <row r="30" spans="1:108" s="4" customFormat="1" ht="27" customHeight="1">
      <c r="A30" s="90"/>
      <c r="B30" s="14"/>
      <c r="C30" s="5"/>
      <c r="D30" s="5"/>
      <c r="E30" s="5"/>
      <c r="F30" s="60"/>
      <c r="G30" s="91">
        <f t="shared" si="0"/>
        <v>0</v>
      </c>
      <c r="H30" s="105"/>
      <c r="I30" s="6"/>
      <c r="J30" s="6"/>
      <c r="K30" s="30"/>
      <c r="L30" s="12"/>
      <c r="M30" s="12"/>
      <c r="N30" s="38"/>
      <c r="O30" s="11"/>
      <c r="P30" s="22"/>
      <c r="Q30" s="14"/>
      <c r="R30" s="90"/>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row>
    <row r="31" spans="1:108" s="4" customFormat="1" ht="27" customHeight="1">
      <c r="A31" s="90"/>
      <c r="B31" s="14"/>
      <c r="C31" s="5"/>
      <c r="D31" s="5"/>
      <c r="E31" s="5"/>
      <c r="F31" s="60"/>
      <c r="G31" s="91">
        <f t="shared" si="0"/>
        <v>0</v>
      </c>
      <c r="H31" s="105"/>
      <c r="I31" s="6"/>
      <c r="J31" s="6"/>
      <c r="K31" s="30"/>
      <c r="L31" s="12"/>
      <c r="M31" s="12"/>
      <c r="N31" s="38"/>
      <c r="O31" s="11"/>
      <c r="P31" s="22"/>
      <c r="Q31" s="14"/>
      <c r="R31" s="90"/>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row>
    <row r="32" spans="1:108" s="4" customFormat="1" ht="27" customHeight="1">
      <c r="A32" s="90"/>
      <c r="B32" s="14"/>
      <c r="C32" s="5"/>
      <c r="D32" s="5"/>
      <c r="E32" s="5"/>
      <c r="F32" s="60"/>
      <c r="G32" s="91">
        <f t="shared" si="0"/>
        <v>0</v>
      </c>
      <c r="H32" s="105"/>
      <c r="I32" s="6"/>
      <c r="J32" s="6"/>
      <c r="K32" s="30"/>
      <c r="L32" s="12"/>
      <c r="M32" s="12"/>
      <c r="N32" s="38"/>
      <c r="O32" s="11"/>
      <c r="P32" s="22"/>
      <c r="Q32" s="14"/>
      <c r="R32" s="90"/>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row>
    <row r="33" spans="1:108" s="4" customFormat="1" ht="27" customHeight="1">
      <c r="A33" s="90"/>
      <c r="B33" s="14"/>
      <c r="C33" s="5"/>
      <c r="D33" s="5"/>
      <c r="E33" s="5"/>
      <c r="F33" s="60"/>
      <c r="G33" s="91">
        <f t="shared" si="0"/>
        <v>0</v>
      </c>
      <c r="H33" s="105"/>
      <c r="I33" s="6"/>
      <c r="J33" s="6"/>
      <c r="K33" s="30"/>
      <c r="L33" s="12"/>
      <c r="M33" s="12"/>
      <c r="N33" s="38"/>
      <c r="O33" s="11"/>
      <c r="P33" s="22"/>
      <c r="Q33" s="14"/>
      <c r="R33" s="90"/>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row>
    <row r="34" spans="1:108" s="4" customFormat="1" ht="27" customHeight="1">
      <c r="A34" s="90"/>
      <c r="B34" s="14"/>
      <c r="C34" s="5"/>
      <c r="D34" s="5"/>
      <c r="E34" s="5"/>
      <c r="F34" s="60"/>
      <c r="G34" s="91">
        <f t="shared" si="0"/>
        <v>0</v>
      </c>
      <c r="H34" s="105"/>
      <c r="I34" s="6"/>
      <c r="J34" s="6"/>
      <c r="K34" s="30"/>
      <c r="L34" s="12"/>
      <c r="M34" s="12"/>
      <c r="N34" s="38"/>
      <c r="O34" s="11"/>
      <c r="P34" s="22"/>
      <c r="Q34" s="14"/>
      <c r="R34" s="90"/>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row>
    <row r="35" spans="1:108" s="4" customFormat="1" ht="27" customHeight="1">
      <c r="A35" s="90"/>
      <c r="B35" s="14"/>
      <c r="C35" s="5"/>
      <c r="D35" s="5"/>
      <c r="E35" s="5"/>
      <c r="F35" s="60"/>
      <c r="G35" s="91">
        <f t="shared" si="0"/>
        <v>0</v>
      </c>
      <c r="H35" s="105"/>
      <c r="I35" s="6"/>
      <c r="J35" s="6"/>
      <c r="K35" s="30"/>
      <c r="L35" s="12"/>
      <c r="M35" s="12"/>
      <c r="N35" s="38"/>
      <c r="O35" s="11"/>
      <c r="P35" s="22"/>
      <c r="Q35" s="14"/>
      <c r="R35" s="90"/>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row>
    <row r="36" spans="1:108" s="4" customFormat="1" ht="27" customHeight="1">
      <c r="A36" s="90"/>
      <c r="B36" s="14"/>
      <c r="C36" s="5"/>
      <c r="D36" s="5"/>
      <c r="E36" s="5"/>
      <c r="F36" s="60"/>
      <c r="G36" s="91">
        <f t="shared" si="0"/>
        <v>0</v>
      </c>
      <c r="H36" s="105"/>
      <c r="I36" s="6"/>
      <c r="J36" s="6"/>
      <c r="K36" s="30"/>
      <c r="L36" s="12"/>
      <c r="M36" s="12"/>
      <c r="N36" s="38"/>
      <c r="O36" s="11"/>
      <c r="P36" s="22"/>
      <c r="Q36" s="14"/>
      <c r="R36" s="90"/>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row>
    <row r="37" spans="1:108" s="4" customFormat="1" ht="27" customHeight="1">
      <c r="A37" s="90"/>
      <c r="B37" s="14"/>
      <c r="C37" s="5"/>
      <c r="D37" s="5"/>
      <c r="E37" s="5"/>
      <c r="F37" s="60"/>
      <c r="G37" s="91">
        <f t="shared" si="0"/>
        <v>0</v>
      </c>
      <c r="H37" s="105"/>
      <c r="I37" s="6"/>
      <c r="J37" s="6"/>
      <c r="K37" s="30"/>
      <c r="L37" s="12"/>
      <c r="M37" s="12"/>
      <c r="N37" s="38"/>
      <c r="O37" s="11"/>
      <c r="P37" s="22"/>
      <c r="Q37" s="14"/>
      <c r="R37" s="90"/>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row>
    <row r="38" spans="1:108" s="4" customFormat="1" ht="27" customHeight="1" thickBot="1">
      <c r="A38" s="90"/>
      <c r="B38" s="14"/>
      <c r="C38" s="5"/>
      <c r="D38" s="5"/>
      <c r="E38" s="5"/>
      <c r="F38" s="60"/>
      <c r="G38" s="91">
        <f t="shared" si="0"/>
        <v>0</v>
      </c>
      <c r="H38" s="59"/>
      <c r="I38" s="6"/>
      <c r="J38" s="6"/>
      <c r="K38" s="30"/>
      <c r="L38" s="12"/>
      <c r="M38" s="12"/>
      <c r="N38" s="38"/>
      <c r="O38" s="11"/>
      <c r="P38" s="25"/>
      <c r="Q38" s="14"/>
      <c r="R38" s="90"/>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row>
    <row r="39" spans="1:108" s="4" customFormat="1" ht="27" customHeight="1">
      <c r="A39" s="90"/>
      <c r="B39" s="14"/>
      <c r="C39" s="5"/>
      <c r="D39" s="5"/>
      <c r="E39" s="6"/>
      <c r="F39" s="77" t="s">
        <v>45</v>
      </c>
      <c r="G39" s="94">
        <f>SUM(G12:G38)</f>
        <v>0</v>
      </c>
      <c r="H39" s="81">
        <f>SUM(H12:H38)</f>
        <v>0</v>
      </c>
      <c r="I39" s="6"/>
      <c r="J39" s="6"/>
      <c r="K39" s="30"/>
      <c r="L39" s="12"/>
      <c r="M39" s="12"/>
      <c r="N39" s="38"/>
      <c r="O39" s="11"/>
      <c r="P39" s="25"/>
      <c r="Q39" s="14"/>
      <c r="R39" s="90"/>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row>
    <row r="40" spans="1:108" s="4" customFormat="1" ht="27" customHeight="1" thickBot="1">
      <c r="A40" s="90"/>
      <c r="B40" s="14"/>
      <c r="C40" s="5"/>
      <c r="D40" s="5"/>
      <c r="E40" s="64"/>
      <c r="F40" s="78"/>
      <c r="G40" s="79"/>
      <c r="H40" s="80"/>
      <c r="I40" s="6"/>
      <c r="J40" s="6"/>
      <c r="K40" s="30"/>
      <c r="L40" s="12"/>
      <c r="M40" s="12"/>
      <c r="N40" s="38"/>
      <c r="O40" s="11"/>
      <c r="P40" s="25"/>
      <c r="Q40" s="14"/>
      <c r="R40" s="90"/>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row>
    <row r="41" spans="1:108" s="4" customFormat="1" ht="27" customHeight="1" thickBot="1">
      <c r="A41" s="90"/>
      <c r="B41" s="14"/>
      <c r="C41" s="5"/>
      <c r="D41" s="5"/>
      <c r="E41" s="62" t="s">
        <v>13</v>
      </c>
      <c r="F41" s="61"/>
      <c r="G41" s="70" t="s">
        <v>30</v>
      </c>
      <c r="H41" s="72" t="s">
        <v>6</v>
      </c>
      <c r="I41" s="6"/>
      <c r="J41" s="6"/>
      <c r="K41" s="31"/>
      <c r="L41" s="11"/>
      <c r="M41" s="11"/>
      <c r="N41" s="37"/>
      <c r="O41" s="11"/>
      <c r="P41" s="24"/>
      <c r="Q41" s="14"/>
      <c r="R41" s="90"/>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row>
    <row r="42" spans="1:108" s="6" customFormat="1" ht="27" customHeight="1">
      <c r="A42" s="90"/>
      <c r="B42" s="14"/>
      <c r="C42" s="5"/>
      <c r="E42" s="5"/>
      <c r="F42" s="95" t="s">
        <v>14</v>
      </c>
      <c r="G42" s="96">
        <f>G10</f>
        <v>0</v>
      </c>
      <c r="H42" s="97">
        <f>H10</f>
        <v>0</v>
      </c>
      <c r="K42" s="31"/>
      <c r="L42" s="11"/>
      <c r="M42" s="11"/>
      <c r="N42" s="37"/>
      <c r="O42" s="11"/>
      <c r="P42" s="24"/>
      <c r="Q42" s="14"/>
      <c r="R42" s="90"/>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row>
    <row r="43" spans="1:108" s="6" customFormat="1" ht="27" customHeight="1" thickBot="1">
      <c r="A43" s="90"/>
      <c r="B43" s="14"/>
      <c r="C43" s="5"/>
      <c r="D43" s="5"/>
      <c r="E43" s="5"/>
      <c r="F43" s="98" t="s">
        <v>15</v>
      </c>
      <c r="G43" s="99">
        <f>G39</f>
        <v>0</v>
      </c>
      <c r="H43" s="100">
        <f>H39</f>
        <v>0</v>
      </c>
      <c r="K43" s="30"/>
      <c r="L43" s="12"/>
      <c r="M43" s="12"/>
      <c r="N43" s="38"/>
      <c r="O43" s="11"/>
      <c r="P43" s="25"/>
      <c r="Q43" s="14"/>
      <c r="R43" s="90"/>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row>
    <row r="44" spans="1:108" s="6" customFormat="1" ht="27" customHeight="1">
      <c r="A44" s="90"/>
      <c r="B44" s="14"/>
      <c r="C44" s="5"/>
      <c r="E44" s="5"/>
      <c r="F44" s="82" t="s">
        <v>46</v>
      </c>
      <c r="G44" s="101">
        <f>G42-G43</f>
        <v>0</v>
      </c>
      <c r="H44" s="83">
        <f>H42-H43</f>
        <v>0</v>
      </c>
      <c r="K44" s="30"/>
      <c r="L44" s="12"/>
      <c r="M44" s="12"/>
      <c r="N44" s="38"/>
      <c r="O44" s="11"/>
      <c r="P44" s="25"/>
      <c r="Q44" s="14"/>
      <c r="R44" s="90"/>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row>
    <row r="45" spans="1:108" s="6" customFormat="1" ht="27" customHeight="1">
      <c r="A45" s="90"/>
      <c r="B45" s="14"/>
      <c r="C45" s="5"/>
      <c r="E45" s="5"/>
      <c r="G45" s="7"/>
      <c r="H45" s="7"/>
      <c r="K45" s="30"/>
      <c r="L45" s="12"/>
      <c r="M45" s="12"/>
      <c r="N45" s="38"/>
      <c r="O45" s="11"/>
      <c r="P45" s="25"/>
      <c r="Q45" s="14"/>
      <c r="R45" s="90"/>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row>
    <row r="46" spans="1:108" s="6" customFormat="1" ht="27" customHeight="1">
      <c r="A46" s="90"/>
      <c r="B46" s="14"/>
      <c r="C46" s="5"/>
      <c r="F46" s="7"/>
      <c r="G46" s="7"/>
      <c r="H46" s="7"/>
      <c r="K46" s="30"/>
      <c r="L46" s="12"/>
      <c r="M46" s="12"/>
      <c r="N46" s="38"/>
      <c r="O46" s="11"/>
      <c r="P46" s="25"/>
      <c r="Q46" s="14"/>
      <c r="R46" s="90"/>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row>
    <row r="47" spans="1:108" s="6" customFormat="1" ht="27" customHeight="1">
      <c r="A47" s="90"/>
      <c r="B47" s="14"/>
      <c r="C47" s="5"/>
      <c r="F47" s="7"/>
      <c r="G47" s="7"/>
      <c r="H47" s="7"/>
      <c r="K47" s="30"/>
      <c r="L47" s="12"/>
      <c r="M47" s="12"/>
      <c r="N47" s="38"/>
      <c r="O47" s="11"/>
      <c r="P47" s="25"/>
      <c r="Q47" s="14"/>
      <c r="R47" s="90"/>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row>
    <row r="48" spans="1:108" s="6" customFormat="1" ht="27" customHeight="1">
      <c r="A48" s="90"/>
      <c r="B48" s="14"/>
      <c r="C48" s="5"/>
      <c r="F48" s="7"/>
      <c r="G48" s="7"/>
      <c r="H48" s="7"/>
      <c r="K48" s="30"/>
      <c r="L48" s="12"/>
      <c r="M48" s="12"/>
      <c r="N48" s="38"/>
      <c r="O48" s="11"/>
      <c r="P48" s="25"/>
      <c r="Q48" s="14"/>
      <c r="R48" s="90"/>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row>
    <row r="49" spans="1:108" s="6" customFormat="1" ht="27" customHeight="1">
      <c r="A49" s="90"/>
      <c r="B49" s="14"/>
      <c r="C49" s="5"/>
      <c r="F49" s="7"/>
      <c r="G49" s="7"/>
      <c r="H49" s="7"/>
      <c r="K49" s="30"/>
      <c r="L49" s="12"/>
      <c r="M49" s="12"/>
      <c r="N49" s="38"/>
      <c r="O49" s="11"/>
      <c r="P49" s="25"/>
      <c r="Q49" s="9"/>
      <c r="R49" s="85"/>
      <c r="S49" s="9"/>
      <c r="T49" s="9"/>
      <c r="U49" s="9"/>
      <c r="V49" s="9"/>
      <c r="W49" s="9"/>
      <c r="X49" s="9"/>
      <c r="Y49" s="9"/>
      <c r="Z49" s="9"/>
      <c r="AA49" s="9"/>
      <c r="AB49" s="9"/>
      <c r="AC49" s="9"/>
      <c r="AD49" s="9"/>
      <c r="AE49" s="9"/>
      <c r="AF49" s="9"/>
      <c r="AG49" s="9"/>
      <c r="AH49" s="9"/>
      <c r="AI49" s="9"/>
      <c r="AJ49" s="9"/>
      <c r="AK49" s="9"/>
      <c r="AL49" s="9"/>
      <c r="AM49" s="9"/>
      <c r="AN49" s="9"/>
      <c r="AO49" s="9"/>
      <c r="AP49" s="9"/>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9"/>
    </row>
    <row r="50" spans="1:108" s="6" customFormat="1" ht="27" customHeight="1">
      <c r="A50" s="90"/>
      <c r="B50" s="14"/>
      <c r="C50" s="5"/>
      <c r="D50" s="14"/>
      <c r="F50" s="7"/>
      <c r="G50" s="7"/>
      <c r="H50" s="7"/>
      <c r="K50" s="30"/>
      <c r="L50" s="12"/>
      <c r="M50" s="12"/>
      <c r="N50" s="38"/>
      <c r="O50" s="11"/>
      <c r="P50" s="25"/>
      <c r="Q50" s="14"/>
      <c r="R50" s="90"/>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row>
    <row r="51" spans="1:108" s="6" customFormat="1" ht="27" customHeight="1">
      <c r="A51" s="90"/>
      <c r="B51" s="14"/>
      <c r="C51" s="5"/>
      <c r="D51" s="45"/>
      <c r="E51" s="14"/>
      <c r="F51" s="43"/>
      <c r="G51" s="44"/>
      <c r="H51" s="43"/>
      <c r="K51" s="30"/>
      <c r="L51" s="12"/>
      <c r="M51" s="12"/>
      <c r="N51" s="38"/>
      <c r="O51" s="11"/>
      <c r="P51" s="25"/>
      <c r="Q51" s="14"/>
      <c r="R51" s="90"/>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row>
    <row r="52" spans="1:108" s="6" customFormat="1" ht="27" customHeight="1">
      <c r="A52" s="90"/>
      <c r="B52" s="14"/>
      <c r="C52" s="5"/>
      <c r="D52" s="45"/>
      <c r="E52" s="45"/>
      <c r="F52" s="43"/>
      <c r="G52" s="43"/>
      <c r="H52" s="43"/>
      <c r="K52" s="30"/>
      <c r="L52" s="12"/>
      <c r="M52" s="12"/>
      <c r="N52" s="38"/>
      <c r="O52" s="11"/>
      <c r="P52" s="25"/>
      <c r="Q52" s="14"/>
      <c r="R52" s="90"/>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row>
    <row r="53" spans="1:108" s="6" customFormat="1" ht="27" customHeight="1">
      <c r="A53" s="90"/>
      <c r="B53" s="14"/>
      <c r="C53" s="5"/>
      <c r="D53" s="45"/>
      <c r="E53" s="45"/>
      <c r="F53" s="14"/>
      <c r="G53" s="14"/>
      <c r="H53" s="14"/>
      <c r="K53" s="30"/>
      <c r="L53" s="12"/>
      <c r="M53" s="12"/>
      <c r="N53" s="38"/>
      <c r="O53" s="11"/>
      <c r="P53" s="25"/>
      <c r="Q53" s="14"/>
      <c r="R53" s="90"/>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row>
    <row r="54" spans="1:108" s="6" customFormat="1" ht="27" customHeight="1">
      <c r="A54" s="90"/>
      <c r="B54" s="14"/>
      <c r="C54" s="5"/>
      <c r="D54" s="45"/>
      <c r="E54" s="45"/>
      <c r="F54" s="14"/>
      <c r="G54" s="14"/>
      <c r="H54" s="14"/>
      <c r="K54" s="30"/>
      <c r="L54" s="12"/>
      <c r="M54" s="12"/>
      <c r="N54" s="38"/>
      <c r="O54" s="11"/>
      <c r="P54" s="25"/>
      <c r="Q54" s="14"/>
      <c r="R54" s="90"/>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row>
    <row r="55" spans="1:108" s="6" customFormat="1" ht="27" customHeight="1">
      <c r="A55" s="90"/>
      <c r="B55" s="14"/>
      <c r="C55" s="5"/>
      <c r="D55" s="45"/>
      <c r="E55" s="45"/>
      <c r="F55" s="14"/>
      <c r="G55" s="14"/>
      <c r="H55" s="14"/>
      <c r="K55" s="30"/>
      <c r="L55" s="12"/>
      <c r="M55" s="12"/>
      <c r="N55" s="38"/>
      <c r="O55" s="11"/>
      <c r="P55" s="25"/>
      <c r="Q55" s="14"/>
      <c r="R55" s="90"/>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row>
    <row r="56" spans="1:108" s="6" customFormat="1" ht="27" customHeight="1">
      <c r="A56" s="90"/>
      <c r="B56" s="14"/>
      <c r="C56" s="5"/>
      <c r="D56" s="45"/>
      <c r="E56" s="45"/>
      <c r="F56" s="14"/>
      <c r="G56" s="14"/>
      <c r="H56" s="14"/>
      <c r="K56" s="31"/>
      <c r="L56" s="11"/>
      <c r="M56" s="11"/>
      <c r="N56" s="37"/>
      <c r="O56" s="11"/>
      <c r="P56" s="24"/>
      <c r="Q56" s="14"/>
      <c r="R56" s="90"/>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row>
    <row r="57" spans="1:108" ht="27" customHeight="1">
      <c r="A57" s="85"/>
      <c r="D57" s="16"/>
      <c r="E57" s="45"/>
      <c r="F57" s="14"/>
      <c r="G57" s="14"/>
      <c r="H57" s="14"/>
      <c r="K57" s="30"/>
      <c r="L57" s="12"/>
      <c r="M57" s="12"/>
      <c r="N57" s="38"/>
      <c r="O57" s="11"/>
      <c r="P57" s="25"/>
      <c r="Q57" s="14"/>
      <c r="R57" s="90"/>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DD57" s="14"/>
    </row>
    <row r="58" spans="1:108" s="4" customFormat="1" ht="27" customHeight="1">
      <c r="A58" s="90"/>
      <c r="B58" s="14"/>
      <c r="C58" s="5"/>
      <c r="D58" s="45"/>
      <c r="E58" s="16"/>
      <c r="F58" s="9"/>
      <c r="G58" s="9"/>
      <c r="H58" s="9"/>
      <c r="I58" s="6"/>
      <c r="J58" s="6"/>
      <c r="K58" s="30"/>
      <c r="L58" s="12"/>
      <c r="M58" s="12"/>
      <c r="N58" s="38"/>
      <c r="O58" s="11"/>
      <c r="P58" s="25"/>
      <c r="Q58" s="9"/>
      <c r="R58" s="85"/>
      <c r="S58" s="9"/>
      <c r="T58" s="9"/>
      <c r="U58" s="9"/>
      <c r="V58" s="9"/>
      <c r="W58" s="9"/>
      <c r="X58" s="9"/>
      <c r="Y58" s="9"/>
      <c r="Z58" s="9"/>
      <c r="AA58" s="9"/>
      <c r="AB58" s="9"/>
      <c r="AC58" s="9"/>
      <c r="AD58" s="9"/>
      <c r="AE58" s="9"/>
      <c r="AF58" s="9"/>
      <c r="AG58" s="9"/>
      <c r="AH58" s="9"/>
      <c r="AI58" s="9"/>
      <c r="AJ58" s="9"/>
      <c r="AK58" s="9"/>
      <c r="AL58" s="9"/>
      <c r="AM58" s="9"/>
      <c r="AN58" s="9"/>
      <c r="AO58" s="9"/>
      <c r="AP58" s="9"/>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9"/>
    </row>
    <row r="59" spans="1:108" s="4" customFormat="1" ht="27" customHeight="1">
      <c r="A59" s="90"/>
      <c r="B59" s="14"/>
      <c r="C59" s="5"/>
      <c r="D59" s="45"/>
      <c r="E59" s="45"/>
      <c r="F59" s="14"/>
      <c r="G59" s="14"/>
      <c r="H59" s="14"/>
      <c r="I59" s="6"/>
      <c r="J59" s="6"/>
      <c r="K59" s="30"/>
      <c r="L59" s="12"/>
      <c r="M59" s="12"/>
      <c r="N59" s="38"/>
      <c r="O59" s="11"/>
      <c r="P59" s="25"/>
      <c r="Q59" s="9"/>
      <c r="R59" s="85"/>
      <c r="S59" s="9"/>
      <c r="T59" s="9"/>
      <c r="U59" s="9"/>
      <c r="V59" s="9"/>
      <c r="W59" s="9"/>
      <c r="X59" s="9"/>
      <c r="Y59" s="9"/>
      <c r="Z59" s="9"/>
      <c r="AA59" s="9"/>
      <c r="AB59" s="9"/>
      <c r="AC59" s="9"/>
      <c r="AD59" s="9"/>
      <c r="AE59" s="9"/>
      <c r="AF59" s="9"/>
      <c r="AG59" s="9"/>
      <c r="AH59" s="9"/>
      <c r="AI59" s="9"/>
      <c r="AJ59" s="9"/>
      <c r="AK59" s="9"/>
      <c r="AL59" s="9"/>
      <c r="AM59" s="9"/>
      <c r="AN59" s="9"/>
      <c r="AO59" s="9"/>
      <c r="AP59" s="9"/>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9"/>
    </row>
    <row r="60" spans="1:108" s="4" customFormat="1" ht="27" customHeight="1">
      <c r="A60" s="90"/>
      <c r="B60" s="14"/>
      <c r="C60" s="5"/>
      <c r="D60" s="45"/>
      <c r="E60" s="45"/>
      <c r="F60" s="14"/>
      <c r="G60" s="14"/>
      <c r="H60" s="14"/>
      <c r="I60" s="6"/>
      <c r="J60" s="6"/>
      <c r="K60" s="30"/>
      <c r="L60" s="12"/>
      <c r="M60" s="12"/>
      <c r="N60" s="38"/>
      <c r="O60" s="11"/>
      <c r="P60" s="25"/>
      <c r="Q60" s="14"/>
      <c r="R60" s="90"/>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row>
    <row r="61" spans="1:108" s="4" customFormat="1" ht="27" customHeight="1">
      <c r="A61" s="90"/>
      <c r="B61" s="14"/>
      <c r="C61" s="5"/>
      <c r="D61" s="45"/>
      <c r="E61" s="45"/>
      <c r="F61" s="14"/>
      <c r="G61" s="14"/>
      <c r="H61" s="14"/>
      <c r="I61" s="6"/>
      <c r="J61" s="6"/>
      <c r="K61" s="30"/>
      <c r="L61" s="12"/>
      <c r="M61" s="12"/>
      <c r="N61" s="38"/>
      <c r="O61" s="11"/>
      <c r="P61" s="25"/>
      <c r="Q61" s="14"/>
      <c r="R61" s="90"/>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row>
    <row r="62" spans="1:108" s="4" customFormat="1" ht="27" customHeight="1">
      <c r="A62" s="90"/>
      <c r="B62" s="14"/>
      <c r="C62" s="5"/>
      <c r="D62" s="45"/>
      <c r="E62" s="45"/>
      <c r="F62" s="14"/>
      <c r="G62" s="14"/>
      <c r="H62" s="14"/>
      <c r="I62" s="6"/>
      <c r="J62" s="6"/>
      <c r="K62" s="30"/>
      <c r="L62" s="12"/>
      <c r="M62" s="12"/>
      <c r="N62" s="38"/>
      <c r="O62" s="11"/>
      <c r="P62" s="25"/>
      <c r="Q62" s="14"/>
      <c r="R62" s="90"/>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row>
    <row r="63" spans="1:108" s="4" customFormat="1" ht="27" customHeight="1">
      <c r="A63" s="90"/>
      <c r="B63" s="14"/>
      <c r="C63" s="5"/>
      <c r="D63" s="45"/>
      <c r="E63" s="45"/>
      <c r="F63" s="14"/>
      <c r="G63" s="14"/>
      <c r="H63" s="14"/>
      <c r="I63" s="6"/>
      <c r="J63" s="6"/>
      <c r="K63" s="30"/>
      <c r="L63" s="12"/>
      <c r="M63" s="12"/>
      <c r="N63" s="38"/>
      <c r="O63" s="11"/>
      <c r="P63" s="25"/>
      <c r="Q63" s="14"/>
      <c r="R63" s="90"/>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row>
    <row r="64" spans="1:108" s="4" customFormat="1" ht="27" customHeight="1">
      <c r="A64" s="90"/>
      <c r="B64" s="14"/>
      <c r="C64" s="5"/>
      <c r="D64" s="45"/>
      <c r="E64" s="45"/>
      <c r="F64" s="14"/>
      <c r="G64" s="14"/>
      <c r="H64" s="14"/>
      <c r="I64" s="6"/>
      <c r="J64" s="6"/>
      <c r="K64" s="30"/>
      <c r="L64" s="12"/>
      <c r="M64" s="12"/>
      <c r="N64" s="38"/>
      <c r="O64" s="11"/>
      <c r="P64" s="25"/>
      <c r="Q64" s="14"/>
      <c r="R64" s="90"/>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row>
    <row r="65" spans="1:108" ht="27" customHeight="1">
      <c r="A65" s="85"/>
      <c r="D65" s="16"/>
      <c r="E65" s="45"/>
      <c r="F65" s="14"/>
      <c r="G65" s="14"/>
      <c r="H65" s="14"/>
      <c r="K65" s="31"/>
      <c r="L65" s="11"/>
      <c r="M65" s="11"/>
      <c r="N65" s="37"/>
      <c r="O65" s="11"/>
      <c r="P65" s="24"/>
      <c r="R65" s="85"/>
    </row>
    <row r="66" spans="1:108" ht="27" customHeight="1">
      <c r="A66" s="85"/>
      <c r="D66" s="16"/>
      <c r="E66" s="16"/>
      <c r="F66" s="9"/>
      <c r="G66" s="9"/>
      <c r="H66" s="9"/>
      <c r="K66" s="31"/>
      <c r="L66" s="11"/>
      <c r="M66" s="11"/>
      <c r="N66" s="37"/>
      <c r="O66" s="11"/>
      <c r="P66" s="24"/>
      <c r="R66" s="85"/>
    </row>
    <row r="67" spans="1:108" s="4" customFormat="1" ht="27" customHeight="1">
      <c r="A67" s="90"/>
      <c r="B67" s="14"/>
      <c r="C67" s="5"/>
      <c r="D67" s="45"/>
      <c r="E67" s="16"/>
      <c r="F67" s="9"/>
      <c r="G67" s="9"/>
      <c r="H67" s="9"/>
      <c r="I67" s="6"/>
      <c r="J67" s="6"/>
      <c r="K67" s="30"/>
      <c r="L67" s="12"/>
      <c r="M67" s="12"/>
      <c r="N67" s="38"/>
      <c r="O67" s="11"/>
      <c r="P67" s="25"/>
      <c r="Q67" s="14"/>
      <c r="R67" s="90"/>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row>
    <row r="68" spans="1:108" s="4" customFormat="1" ht="27" customHeight="1">
      <c r="A68" s="90"/>
      <c r="B68" s="14"/>
      <c r="C68" s="5"/>
      <c r="D68" s="45"/>
      <c r="E68" s="45"/>
      <c r="F68" s="14"/>
      <c r="G68" s="14"/>
      <c r="H68" s="14"/>
      <c r="I68" s="6"/>
      <c r="J68" s="6"/>
      <c r="K68" s="30"/>
      <c r="L68" s="12"/>
      <c r="M68" s="12"/>
      <c r="N68" s="38"/>
      <c r="O68" s="11"/>
      <c r="P68" s="25"/>
      <c r="Q68" s="14"/>
      <c r="R68" s="90"/>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row>
    <row r="69" spans="1:108" s="4" customFormat="1" ht="27" customHeight="1">
      <c r="A69" s="90"/>
      <c r="B69" s="14"/>
      <c r="C69" s="5"/>
      <c r="D69" s="45"/>
      <c r="E69" s="45"/>
      <c r="F69" s="14"/>
      <c r="G69" s="14"/>
      <c r="H69" s="14"/>
      <c r="I69" s="6"/>
      <c r="J69" s="6"/>
      <c r="K69" s="30"/>
      <c r="L69" s="12"/>
      <c r="M69" s="12"/>
      <c r="N69" s="38"/>
      <c r="O69" s="11"/>
      <c r="P69" s="25"/>
      <c r="Q69" s="14"/>
      <c r="R69" s="90"/>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row>
    <row r="70" spans="1:108" s="4" customFormat="1" ht="27" customHeight="1">
      <c r="A70" s="90"/>
      <c r="B70" s="14"/>
      <c r="C70" s="5"/>
      <c r="D70" s="45"/>
      <c r="E70" s="45"/>
      <c r="F70" s="14"/>
      <c r="G70" s="14"/>
      <c r="H70" s="14"/>
      <c r="I70" s="6"/>
      <c r="J70" s="6"/>
      <c r="K70" s="30"/>
      <c r="L70" s="12"/>
      <c r="M70" s="12"/>
      <c r="N70" s="38"/>
      <c r="O70" s="11"/>
      <c r="P70" s="25"/>
      <c r="Q70" s="14"/>
      <c r="R70" s="90"/>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row>
    <row r="71" spans="1:108" s="4" customFormat="1" ht="27" customHeight="1">
      <c r="A71" s="90"/>
      <c r="B71" s="14"/>
      <c r="C71" s="5"/>
      <c r="D71" s="45"/>
      <c r="E71" s="45"/>
      <c r="F71" s="14"/>
      <c r="G71" s="14"/>
      <c r="H71" s="14"/>
      <c r="I71" s="6"/>
      <c r="J71" s="6"/>
      <c r="K71" s="30"/>
      <c r="L71" s="12"/>
      <c r="M71" s="12"/>
      <c r="N71" s="38"/>
      <c r="O71" s="11"/>
      <c r="P71" s="25"/>
      <c r="Q71" s="14"/>
      <c r="R71" s="90"/>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row>
    <row r="72" spans="1:108" ht="27" customHeight="1">
      <c r="A72" s="85"/>
      <c r="D72" s="16"/>
      <c r="E72" s="45"/>
      <c r="F72" s="14"/>
      <c r="G72" s="14"/>
      <c r="H72" s="14"/>
      <c r="K72" s="31"/>
      <c r="L72" s="11"/>
      <c r="M72" s="11"/>
      <c r="N72" s="37"/>
      <c r="O72" s="11"/>
      <c r="P72" s="24"/>
      <c r="Q72" s="14"/>
      <c r="R72" s="90"/>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DD72" s="14"/>
    </row>
    <row r="73" spans="1:108" ht="27" customHeight="1">
      <c r="A73" s="85"/>
      <c r="D73" s="16"/>
      <c r="E73" s="16"/>
      <c r="F73" s="9"/>
      <c r="G73" s="9"/>
      <c r="H73" s="9"/>
      <c r="K73" s="31"/>
      <c r="L73" s="11"/>
      <c r="M73" s="11"/>
      <c r="N73" s="37"/>
      <c r="O73" s="11"/>
      <c r="P73" s="24"/>
      <c r="Q73" s="14"/>
      <c r="R73" s="90"/>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DD73" s="14"/>
    </row>
    <row r="74" spans="1:108" s="4" customFormat="1" ht="27" customHeight="1">
      <c r="A74" s="90"/>
      <c r="B74" s="14"/>
      <c r="C74" s="5"/>
      <c r="D74" s="45"/>
      <c r="E74" s="16"/>
      <c r="F74" s="9"/>
      <c r="G74" s="9"/>
      <c r="H74" s="9"/>
      <c r="I74" s="6"/>
      <c r="J74" s="6"/>
      <c r="K74" s="30"/>
      <c r="L74" s="12"/>
      <c r="M74" s="12"/>
      <c r="N74" s="38"/>
      <c r="O74" s="11"/>
      <c r="P74" s="25"/>
      <c r="Q74" s="14"/>
      <c r="R74" s="90"/>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row>
    <row r="75" spans="1:108" s="4" customFormat="1" ht="27" customHeight="1">
      <c r="A75" s="90"/>
      <c r="B75" s="14"/>
      <c r="C75" s="5"/>
      <c r="D75" s="45"/>
      <c r="E75" s="45"/>
      <c r="F75" s="14"/>
      <c r="G75" s="14"/>
      <c r="H75" s="14"/>
      <c r="I75" s="6"/>
      <c r="J75" s="6"/>
      <c r="K75" s="30"/>
      <c r="L75" s="12"/>
      <c r="M75" s="12"/>
      <c r="N75" s="38"/>
      <c r="O75" s="11"/>
      <c r="P75" s="25"/>
      <c r="Q75" s="14"/>
      <c r="R75" s="90"/>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row>
    <row r="76" spans="1:108" s="4" customFormat="1" ht="27" customHeight="1">
      <c r="A76" s="90"/>
      <c r="B76" s="14"/>
      <c r="C76" s="5"/>
      <c r="D76" s="45"/>
      <c r="E76" s="45"/>
      <c r="F76" s="14"/>
      <c r="G76" s="14"/>
      <c r="H76" s="14"/>
      <c r="I76" s="6"/>
      <c r="J76" s="6"/>
      <c r="K76" s="30"/>
      <c r="L76" s="12"/>
      <c r="M76" s="12"/>
      <c r="N76" s="38"/>
      <c r="O76" s="11"/>
      <c r="P76" s="25"/>
      <c r="Q76" s="9"/>
      <c r="R76" s="85"/>
      <c r="S76" s="9"/>
      <c r="T76" s="9"/>
      <c r="U76" s="9"/>
      <c r="V76" s="9"/>
      <c r="W76" s="9"/>
      <c r="X76" s="9"/>
      <c r="Y76" s="9"/>
      <c r="Z76" s="9"/>
      <c r="AA76" s="9"/>
      <c r="AB76" s="9"/>
      <c r="AC76" s="9"/>
      <c r="AD76" s="9"/>
      <c r="AE76" s="9"/>
      <c r="AF76" s="9"/>
      <c r="AG76" s="9"/>
      <c r="AH76" s="9"/>
      <c r="AI76" s="9"/>
      <c r="AJ76" s="9"/>
      <c r="AK76" s="9"/>
      <c r="AL76" s="9"/>
      <c r="AM76" s="9"/>
      <c r="AN76" s="9"/>
      <c r="AO76" s="9"/>
      <c r="AP76" s="9"/>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9"/>
    </row>
    <row r="77" spans="1:108" s="4" customFormat="1" ht="27" customHeight="1">
      <c r="A77" s="90"/>
      <c r="B77" s="14"/>
      <c r="C77" s="5"/>
      <c r="D77" s="45"/>
      <c r="E77" s="45"/>
      <c r="F77" s="14"/>
      <c r="G77" s="14"/>
      <c r="H77" s="14"/>
      <c r="I77" s="6"/>
      <c r="J77" s="6"/>
      <c r="K77" s="30"/>
      <c r="L77" s="12"/>
      <c r="M77" s="12"/>
      <c r="N77" s="38"/>
      <c r="O77" s="11"/>
      <c r="P77" s="25"/>
      <c r="Q77" s="9"/>
      <c r="R77" s="85"/>
      <c r="S77" s="9"/>
      <c r="T77" s="9"/>
      <c r="U77" s="9"/>
      <c r="V77" s="9"/>
      <c r="W77" s="9"/>
      <c r="X77" s="9"/>
      <c r="Y77" s="9"/>
      <c r="Z77" s="9"/>
      <c r="AA77" s="9"/>
      <c r="AB77" s="9"/>
      <c r="AC77" s="9"/>
      <c r="AD77" s="9"/>
      <c r="AE77" s="9"/>
      <c r="AF77" s="9"/>
      <c r="AG77" s="9"/>
      <c r="AH77" s="9"/>
      <c r="AI77" s="9"/>
      <c r="AJ77" s="9"/>
      <c r="AK77" s="9"/>
      <c r="AL77" s="9"/>
      <c r="AM77" s="9"/>
      <c r="AN77" s="9"/>
      <c r="AO77" s="9"/>
      <c r="AP77" s="9"/>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9"/>
    </row>
    <row r="78" spans="1:108" s="4" customFormat="1" ht="27" customHeight="1">
      <c r="A78" s="90"/>
      <c r="B78" s="14"/>
      <c r="C78" s="5"/>
      <c r="D78" s="45"/>
      <c r="E78" s="45"/>
      <c r="F78" s="14"/>
      <c r="G78" s="14"/>
      <c r="H78" s="14"/>
      <c r="I78" s="6"/>
      <c r="J78" s="6"/>
      <c r="K78" s="30"/>
      <c r="L78" s="12"/>
      <c r="M78" s="12"/>
      <c r="N78" s="38"/>
      <c r="O78" s="11"/>
      <c r="P78" s="25"/>
      <c r="Q78" s="9"/>
      <c r="R78" s="85"/>
      <c r="S78" s="9"/>
      <c r="T78" s="9"/>
      <c r="U78" s="9"/>
      <c r="V78" s="9"/>
      <c r="W78" s="9"/>
      <c r="X78" s="9"/>
      <c r="Y78" s="9"/>
      <c r="Z78" s="9"/>
      <c r="AA78" s="9"/>
      <c r="AB78" s="9"/>
      <c r="AC78" s="9"/>
      <c r="AD78" s="9"/>
      <c r="AE78" s="9"/>
      <c r="AF78" s="9"/>
      <c r="AG78" s="9"/>
      <c r="AH78" s="9"/>
      <c r="AI78" s="9"/>
      <c r="AJ78" s="9"/>
      <c r="AK78" s="9"/>
      <c r="AL78" s="9"/>
      <c r="AM78" s="9"/>
      <c r="AN78" s="9"/>
      <c r="AO78" s="9"/>
      <c r="AP78" s="9"/>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9"/>
    </row>
    <row r="79" spans="1:108" s="4" customFormat="1" ht="27" customHeight="1">
      <c r="A79" s="90"/>
      <c r="B79" s="14"/>
      <c r="C79" s="5"/>
      <c r="D79" s="45"/>
      <c r="E79" s="45"/>
      <c r="F79" s="14"/>
      <c r="G79" s="14"/>
      <c r="H79" s="14"/>
      <c r="I79" s="6"/>
      <c r="J79" s="6"/>
      <c r="K79" s="30"/>
      <c r="L79" s="12"/>
      <c r="M79" s="12"/>
      <c r="N79" s="38"/>
      <c r="O79" s="11"/>
      <c r="P79" s="25"/>
      <c r="Q79" s="9"/>
      <c r="R79" s="85"/>
      <c r="S79" s="9"/>
      <c r="T79" s="9"/>
      <c r="U79" s="9"/>
      <c r="V79" s="9"/>
      <c r="W79" s="9"/>
      <c r="X79" s="9"/>
      <c r="Y79" s="9"/>
      <c r="Z79" s="9"/>
      <c r="AA79" s="9"/>
      <c r="AB79" s="9"/>
      <c r="AC79" s="9"/>
      <c r="AD79" s="9"/>
      <c r="AE79" s="9"/>
      <c r="AF79" s="9"/>
      <c r="AG79" s="9"/>
      <c r="AH79" s="9"/>
      <c r="AI79" s="9"/>
      <c r="AJ79" s="9"/>
      <c r="AK79" s="9"/>
      <c r="AL79" s="9"/>
      <c r="AM79" s="9"/>
      <c r="AN79" s="9"/>
      <c r="AO79" s="9"/>
      <c r="AP79" s="9"/>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9"/>
    </row>
    <row r="80" spans="1:108" s="4" customFormat="1" ht="27" customHeight="1">
      <c r="A80" s="90"/>
      <c r="B80" s="14"/>
      <c r="C80" s="5"/>
      <c r="D80" s="45"/>
      <c r="E80" s="45"/>
      <c r="F80" s="14"/>
      <c r="G80" s="14"/>
      <c r="H80" s="14"/>
      <c r="I80" s="6"/>
      <c r="J80" s="6"/>
      <c r="K80" s="30"/>
      <c r="L80" s="12"/>
      <c r="M80" s="12"/>
      <c r="N80" s="38"/>
      <c r="O80" s="11"/>
      <c r="P80" s="25"/>
      <c r="Q80" s="9"/>
      <c r="R80" s="85"/>
      <c r="S80" s="9"/>
      <c r="T80" s="9"/>
      <c r="U80" s="9"/>
      <c r="V80" s="9"/>
      <c r="W80" s="9"/>
      <c r="X80" s="9"/>
      <c r="Y80" s="9"/>
      <c r="Z80" s="9"/>
      <c r="AA80" s="9"/>
      <c r="AB80" s="9"/>
      <c r="AC80" s="9"/>
      <c r="AD80" s="9"/>
      <c r="AE80" s="9"/>
      <c r="AF80" s="9"/>
      <c r="AG80" s="9"/>
      <c r="AH80" s="9"/>
      <c r="AI80" s="9"/>
      <c r="AJ80" s="9"/>
      <c r="AK80" s="9"/>
      <c r="AL80" s="9"/>
      <c r="AM80" s="9"/>
      <c r="AN80" s="9"/>
      <c r="AO80" s="9"/>
      <c r="AP80" s="9"/>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9"/>
    </row>
    <row r="81" spans="1:108" s="4" customFormat="1" ht="27" customHeight="1">
      <c r="A81" s="90"/>
      <c r="B81" s="14"/>
      <c r="C81" s="5"/>
      <c r="D81" s="45"/>
      <c r="E81" s="45"/>
      <c r="F81" s="14"/>
      <c r="G81" s="14"/>
      <c r="H81" s="14"/>
      <c r="I81" s="6"/>
      <c r="J81" s="6"/>
      <c r="K81" s="30"/>
      <c r="L81" s="12"/>
      <c r="M81" s="12"/>
      <c r="N81" s="38"/>
      <c r="O81" s="11"/>
      <c r="P81" s="25"/>
      <c r="Q81" s="9"/>
      <c r="R81" s="85"/>
      <c r="S81" s="9"/>
      <c r="T81" s="9"/>
      <c r="U81" s="9"/>
      <c r="V81" s="9"/>
      <c r="W81" s="9"/>
      <c r="X81" s="9"/>
      <c r="Y81" s="9"/>
      <c r="Z81" s="9"/>
      <c r="AA81" s="9"/>
      <c r="AB81" s="9"/>
      <c r="AC81" s="9"/>
      <c r="AD81" s="9"/>
      <c r="AE81" s="9"/>
      <c r="AF81" s="9"/>
      <c r="AG81" s="9"/>
      <c r="AH81" s="9"/>
      <c r="AI81" s="9"/>
      <c r="AJ81" s="9"/>
      <c r="AK81" s="9"/>
      <c r="AL81" s="9"/>
      <c r="AM81" s="9"/>
      <c r="AN81" s="9"/>
      <c r="AO81" s="9"/>
      <c r="AP81" s="9"/>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9"/>
    </row>
    <row r="82" spans="1:108" s="4" customFormat="1" ht="27" customHeight="1">
      <c r="A82" s="90"/>
      <c r="B82" s="14"/>
      <c r="C82" s="5"/>
      <c r="D82" s="45"/>
      <c r="E82" s="45"/>
      <c r="F82" s="14"/>
      <c r="G82" s="14"/>
      <c r="H82" s="14"/>
      <c r="I82" s="6"/>
      <c r="J82" s="6"/>
      <c r="K82" s="30"/>
      <c r="L82" s="12"/>
      <c r="M82" s="12"/>
      <c r="N82" s="38"/>
      <c r="O82" s="11"/>
      <c r="P82" s="25"/>
      <c r="Q82" s="9"/>
      <c r="R82" s="85"/>
      <c r="S82" s="9"/>
      <c r="T82" s="9"/>
      <c r="U82" s="9"/>
      <c r="V82" s="9"/>
      <c r="W82" s="9"/>
      <c r="X82" s="9"/>
      <c r="Y82" s="9"/>
      <c r="Z82" s="9"/>
      <c r="AA82" s="9"/>
      <c r="AB82" s="9"/>
      <c r="AC82" s="9"/>
      <c r="AD82" s="9"/>
      <c r="AE82" s="9"/>
      <c r="AF82" s="9"/>
      <c r="AG82" s="9"/>
      <c r="AH82" s="9"/>
      <c r="AI82" s="9"/>
      <c r="AJ82" s="9"/>
      <c r="AK82" s="9"/>
      <c r="AL82" s="9"/>
      <c r="AM82" s="9"/>
      <c r="AN82" s="9"/>
      <c r="AO82" s="9"/>
      <c r="AP82" s="9"/>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9"/>
    </row>
    <row r="83" spans="1:108" ht="27" customHeight="1">
      <c r="A83" s="85"/>
      <c r="D83" s="16"/>
      <c r="E83" s="45"/>
      <c r="F83" s="14"/>
      <c r="G83" s="14"/>
      <c r="H83" s="14"/>
      <c r="K83" s="31"/>
      <c r="L83" s="11"/>
      <c r="M83" s="11"/>
      <c r="N83" s="37"/>
      <c r="O83" s="11"/>
      <c r="P83" s="24"/>
      <c r="R83" s="85"/>
    </row>
    <row r="84" spans="1:108" ht="27" customHeight="1">
      <c r="A84" s="85"/>
      <c r="D84" s="16"/>
      <c r="E84" s="16"/>
      <c r="F84" s="9"/>
      <c r="G84" s="9"/>
      <c r="H84" s="9"/>
      <c r="K84" s="31"/>
      <c r="L84" s="11"/>
      <c r="M84" s="11"/>
      <c r="N84" s="37"/>
      <c r="O84" s="11"/>
      <c r="P84" s="24"/>
      <c r="R84" s="85"/>
    </row>
    <row r="85" spans="1:108" ht="27" customHeight="1">
      <c r="A85" s="85"/>
      <c r="D85" s="16"/>
      <c r="E85" s="16"/>
      <c r="F85" s="9"/>
      <c r="G85" s="9"/>
      <c r="H85" s="9"/>
      <c r="K85" s="31"/>
      <c r="L85" s="11"/>
      <c r="M85" s="11"/>
      <c r="N85" s="37"/>
      <c r="O85" s="11"/>
      <c r="P85" s="24"/>
      <c r="R85" s="85"/>
    </row>
    <row r="86" spans="1:108" ht="27" customHeight="1">
      <c r="A86" s="85"/>
      <c r="D86" s="16"/>
      <c r="E86" s="16"/>
      <c r="F86" s="9"/>
      <c r="G86" s="9"/>
      <c r="H86" s="9"/>
      <c r="K86" s="31"/>
      <c r="L86" s="11"/>
      <c r="M86" s="11"/>
      <c r="N86" s="37"/>
      <c r="O86" s="11"/>
      <c r="P86" s="24"/>
      <c r="R86" s="85"/>
    </row>
    <row r="87" spans="1:108" ht="27" customHeight="1">
      <c r="A87" s="85"/>
      <c r="D87" s="16"/>
      <c r="E87" s="16"/>
      <c r="F87" s="9"/>
      <c r="G87" s="9"/>
      <c r="H87" s="9"/>
      <c r="K87" s="31"/>
      <c r="L87" s="11"/>
      <c r="M87" s="11"/>
      <c r="N87" s="37"/>
      <c r="O87" s="11"/>
      <c r="P87" s="24"/>
      <c r="R87" s="85"/>
    </row>
    <row r="88" spans="1:108" ht="27" customHeight="1">
      <c r="A88" s="85"/>
      <c r="D88" s="16"/>
      <c r="E88" s="16"/>
      <c r="F88" s="9"/>
      <c r="G88" s="9"/>
      <c r="H88" s="9"/>
      <c r="K88" s="31"/>
      <c r="L88" s="11"/>
      <c r="M88" s="11"/>
      <c r="N88" s="37"/>
      <c r="O88" s="11"/>
      <c r="P88" s="24"/>
      <c r="R88" s="85"/>
    </row>
    <row r="89" spans="1:108" ht="27" customHeight="1">
      <c r="A89" s="85"/>
      <c r="D89" s="16"/>
      <c r="E89" s="16"/>
      <c r="F89" s="9"/>
      <c r="G89" s="9"/>
      <c r="H89" s="9"/>
      <c r="K89" s="31"/>
      <c r="L89" s="11"/>
      <c r="M89" s="11"/>
      <c r="N89" s="37"/>
      <c r="O89" s="11"/>
      <c r="P89" s="24"/>
      <c r="R89" s="85"/>
    </row>
    <row r="90" spans="1:108" ht="27" customHeight="1">
      <c r="A90" s="85"/>
      <c r="D90" s="16"/>
      <c r="E90" s="16"/>
      <c r="F90" s="9"/>
      <c r="G90" s="9"/>
      <c r="H90" s="9"/>
      <c r="K90" s="31"/>
      <c r="L90" s="11"/>
      <c r="M90" s="11"/>
      <c r="N90" s="37"/>
      <c r="O90" s="11"/>
      <c r="P90" s="24"/>
      <c r="R90" s="85"/>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row>
    <row r="91" spans="1:108" ht="27" customHeight="1">
      <c r="A91" s="85"/>
      <c r="D91" s="16"/>
      <c r="E91" s="16"/>
      <c r="F91" s="9"/>
      <c r="G91" s="9"/>
      <c r="H91" s="9"/>
      <c r="K91" s="31"/>
      <c r="L91" s="11"/>
      <c r="M91" s="11"/>
      <c r="N91" s="37"/>
      <c r="O91" s="11"/>
      <c r="P91" s="24"/>
      <c r="R91" s="85"/>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row>
    <row r="92" spans="1:108" ht="27" customHeight="1">
      <c r="A92" s="85"/>
      <c r="D92" s="16"/>
      <c r="E92" s="16"/>
      <c r="F92" s="9"/>
      <c r="G92" s="9"/>
      <c r="H92" s="9"/>
      <c r="K92" s="31"/>
      <c r="L92" s="11"/>
      <c r="M92" s="11"/>
      <c r="N92" s="37"/>
      <c r="O92" s="11"/>
      <c r="P92" s="24"/>
      <c r="R92" s="85"/>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row>
    <row r="93" spans="1:108" ht="27" customHeight="1">
      <c r="A93" s="85"/>
      <c r="D93" s="16"/>
      <c r="E93" s="16"/>
      <c r="F93" s="9"/>
      <c r="G93" s="9"/>
      <c r="H93" s="9"/>
      <c r="K93" s="31"/>
      <c r="L93" s="11"/>
      <c r="M93" s="11"/>
      <c r="N93" s="37"/>
      <c r="O93" s="11"/>
      <c r="P93" s="24"/>
      <c r="R93" s="85"/>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row>
    <row r="94" spans="1:108" ht="27" customHeight="1">
      <c r="A94" s="85"/>
      <c r="D94" s="16"/>
      <c r="E94" s="16"/>
      <c r="F94" s="9"/>
      <c r="G94" s="9"/>
      <c r="H94" s="9"/>
      <c r="K94" s="31"/>
      <c r="L94" s="11"/>
      <c r="M94" s="11"/>
      <c r="N94" s="37"/>
      <c r="O94" s="11"/>
      <c r="P94" s="24"/>
      <c r="R94" s="85"/>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row>
    <row r="95" spans="1:108" ht="27" customHeight="1">
      <c r="A95" s="85"/>
      <c r="D95" s="16"/>
      <c r="E95" s="16"/>
      <c r="F95" s="9"/>
      <c r="G95" s="9"/>
      <c r="H95" s="9"/>
      <c r="K95" s="31"/>
      <c r="L95" s="11"/>
      <c r="M95" s="11"/>
      <c r="N95" s="37"/>
      <c r="O95" s="11"/>
      <c r="P95" s="24"/>
      <c r="R95" s="85"/>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row>
    <row r="96" spans="1:108" ht="27" customHeight="1">
      <c r="A96" s="85"/>
      <c r="D96" s="16"/>
      <c r="E96" s="16"/>
      <c r="F96" s="9"/>
      <c r="G96" s="9"/>
      <c r="H96" s="9"/>
      <c r="K96" s="31"/>
      <c r="L96" s="11"/>
      <c r="M96" s="11"/>
      <c r="N96" s="37"/>
      <c r="O96" s="11"/>
      <c r="P96" s="24"/>
      <c r="R96" s="85"/>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row>
    <row r="97" spans="1:108" ht="27" customHeight="1">
      <c r="A97" s="85"/>
      <c r="D97" s="16"/>
      <c r="E97" s="16"/>
      <c r="F97" s="9"/>
      <c r="G97" s="9"/>
      <c r="H97" s="9"/>
      <c r="K97" s="31"/>
      <c r="L97" s="11"/>
      <c r="M97" s="11"/>
      <c r="N97" s="37"/>
      <c r="O97" s="11"/>
      <c r="P97" s="24"/>
      <c r="R97" s="85"/>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row>
    <row r="98" spans="1:108" ht="27" customHeight="1">
      <c r="A98" s="85"/>
      <c r="D98" s="16"/>
      <c r="E98" s="16"/>
      <c r="F98" s="9"/>
      <c r="G98" s="9"/>
      <c r="H98" s="9"/>
      <c r="K98" s="31"/>
      <c r="L98" s="11"/>
      <c r="M98" s="11"/>
      <c r="N98" s="37"/>
      <c r="O98" s="11"/>
      <c r="P98" s="24"/>
      <c r="R98" s="85"/>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row>
    <row r="99" spans="1:108" ht="27" customHeight="1">
      <c r="A99" s="85"/>
      <c r="D99" s="16"/>
      <c r="E99" s="16"/>
      <c r="F99" s="9"/>
      <c r="G99" s="9"/>
      <c r="H99" s="9"/>
      <c r="K99" s="31"/>
      <c r="L99" s="11"/>
      <c r="M99" s="11"/>
      <c r="N99" s="37"/>
      <c r="O99" s="11"/>
      <c r="P99" s="24"/>
      <c r="R99" s="85"/>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row>
    <row r="100" spans="1:108" ht="27" customHeight="1">
      <c r="A100" s="85"/>
      <c r="D100" s="16"/>
      <c r="E100" s="16"/>
      <c r="F100" s="9"/>
      <c r="G100" s="9"/>
      <c r="H100" s="9"/>
      <c r="K100" s="31"/>
      <c r="L100" s="11"/>
      <c r="M100" s="11"/>
      <c r="N100" s="37"/>
      <c r="O100" s="11"/>
      <c r="P100" s="24"/>
      <c r="R100" s="85"/>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row>
    <row r="101" spans="1:108" ht="27" customHeight="1">
      <c r="A101" s="85"/>
      <c r="D101" s="16"/>
      <c r="E101" s="16"/>
      <c r="F101" s="9"/>
      <c r="G101" s="9"/>
      <c r="H101" s="9"/>
      <c r="K101" s="31"/>
      <c r="L101" s="11"/>
      <c r="M101" s="11"/>
      <c r="N101" s="37"/>
      <c r="O101" s="11"/>
      <c r="P101" s="24"/>
      <c r="R101" s="85"/>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row>
    <row r="102" spans="1:108" ht="27" customHeight="1">
      <c r="A102" s="85"/>
      <c r="D102" s="16"/>
      <c r="E102" s="16"/>
      <c r="F102" s="9"/>
      <c r="G102" s="9"/>
      <c r="H102" s="9"/>
      <c r="K102" s="31"/>
      <c r="L102" s="11"/>
      <c r="M102" s="11"/>
      <c r="N102" s="37"/>
      <c r="O102" s="11"/>
      <c r="P102" s="24"/>
      <c r="R102" s="85"/>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row>
    <row r="103" spans="1:108" ht="27" customHeight="1">
      <c r="A103" s="85"/>
      <c r="D103" s="16"/>
      <c r="E103" s="16"/>
      <c r="F103" s="9"/>
      <c r="G103" s="9"/>
      <c r="H103" s="9"/>
      <c r="K103" s="31"/>
      <c r="L103" s="11"/>
      <c r="M103" s="11"/>
      <c r="N103" s="37"/>
      <c r="O103" s="11"/>
      <c r="P103" s="24"/>
      <c r="R103" s="85"/>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row>
    <row r="104" spans="1:108" ht="27" customHeight="1">
      <c r="A104" s="85"/>
      <c r="D104" s="16"/>
      <c r="E104" s="16"/>
      <c r="F104" s="9"/>
      <c r="G104" s="9"/>
      <c r="H104" s="9"/>
      <c r="K104" s="31"/>
      <c r="L104" s="11"/>
      <c r="M104" s="11"/>
      <c r="N104" s="37"/>
      <c r="O104" s="11"/>
      <c r="P104" s="24"/>
      <c r="R104" s="85"/>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row>
    <row r="105" spans="1:108" ht="27" customHeight="1">
      <c r="A105" s="85"/>
      <c r="D105" s="16"/>
      <c r="E105" s="16"/>
      <c r="F105" s="9"/>
      <c r="G105" s="9"/>
      <c r="H105" s="9"/>
      <c r="K105" s="31"/>
      <c r="L105" s="11"/>
      <c r="M105" s="11"/>
      <c r="N105" s="37"/>
      <c r="O105" s="11"/>
      <c r="P105" s="24"/>
      <c r="R105" s="85"/>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row>
    <row r="106" spans="1:108" ht="27" customHeight="1">
      <c r="A106" s="85"/>
      <c r="D106" s="16"/>
      <c r="E106" s="16"/>
      <c r="F106" s="9"/>
      <c r="G106" s="9"/>
      <c r="H106" s="9"/>
      <c r="K106" s="31"/>
      <c r="L106" s="11"/>
      <c r="M106" s="11"/>
      <c r="N106" s="37"/>
      <c r="O106" s="11"/>
      <c r="P106" s="24"/>
      <c r="R106" s="85"/>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row>
    <row r="107" spans="1:108" ht="27" customHeight="1">
      <c r="A107" s="85"/>
      <c r="D107" s="16"/>
      <c r="E107" s="16"/>
      <c r="F107" s="9"/>
      <c r="G107" s="9"/>
      <c r="H107" s="9"/>
      <c r="K107" s="31"/>
      <c r="L107" s="11"/>
      <c r="M107" s="11"/>
      <c r="N107" s="37"/>
      <c r="O107" s="11"/>
      <c r="P107" s="24"/>
      <c r="R107" s="85"/>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row>
    <row r="108" spans="1:108" ht="27" customHeight="1">
      <c r="A108" s="85"/>
      <c r="D108" s="16"/>
      <c r="E108" s="16"/>
      <c r="F108" s="9"/>
      <c r="G108" s="9"/>
      <c r="H108" s="9"/>
      <c r="K108" s="31"/>
      <c r="L108" s="11"/>
      <c r="M108" s="11"/>
      <c r="N108" s="37"/>
      <c r="O108" s="11"/>
      <c r="P108" s="24"/>
      <c r="R108" s="85"/>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row>
    <row r="109" spans="1:108" ht="27" customHeight="1">
      <c r="A109" s="85"/>
      <c r="D109" s="16"/>
      <c r="E109" s="16"/>
      <c r="F109" s="9"/>
      <c r="G109" s="9"/>
      <c r="H109" s="9"/>
      <c r="K109" s="31"/>
      <c r="L109" s="11"/>
      <c r="M109" s="11"/>
      <c r="N109" s="37"/>
      <c r="O109" s="11"/>
      <c r="P109" s="24"/>
      <c r="R109" s="85"/>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row>
    <row r="110" spans="1:108" ht="27" customHeight="1">
      <c r="A110" s="85"/>
      <c r="D110" s="16"/>
      <c r="E110" s="16"/>
      <c r="F110" s="9"/>
      <c r="G110" s="9"/>
      <c r="H110" s="9"/>
      <c r="K110" s="31"/>
      <c r="L110" s="11"/>
      <c r="M110" s="11"/>
      <c r="N110" s="37"/>
      <c r="O110" s="11"/>
      <c r="P110" s="24"/>
      <c r="R110" s="85"/>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row>
    <row r="111" spans="1:108" ht="27" customHeight="1">
      <c r="A111" s="85"/>
      <c r="D111" s="16"/>
      <c r="E111" s="16"/>
      <c r="F111" s="9"/>
      <c r="G111" s="9"/>
      <c r="H111" s="9"/>
      <c r="K111" s="31"/>
      <c r="L111" s="11"/>
      <c r="M111" s="11"/>
      <c r="N111" s="37"/>
      <c r="O111" s="11"/>
      <c r="P111" s="24"/>
      <c r="R111" s="85"/>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row>
    <row r="112" spans="1:108" ht="27" customHeight="1">
      <c r="A112" s="85"/>
      <c r="D112" s="16"/>
      <c r="E112" s="16"/>
      <c r="F112" s="9"/>
      <c r="G112" s="9"/>
      <c r="H112" s="9"/>
      <c r="K112" s="31"/>
      <c r="L112" s="11"/>
      <c r="M112" s="11"/>
      <c r="N112" s="37"/>
      <c r="O112" s="11"/>
      <c r="P112" s="24"/>
      <c r="R112" s="85"/>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row>
    <row r="113" spans="1:108" ht="27" customHeight="1">
      <c r="A113" s="85"/>
      <c r="D113" s="16"/>
      <c r="E113" s="16"/>
      <c r="F113" s="9"/>
      <c r="G113" s="9"/>
      <c r="H113" s="9"/>
      <c r="K113" s="31"/>
      <c r="L113" s="11"/>
      <c r="M113" s="11"/>
      <c r="N113" s="37"/>
      <c r="O113" s="11"/>
      <c r="P113" s="24"/>
      <c r="R113" s="85"/>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row>
    <row r="114" spans="1:108" ht="27" customHeight="1">
      <c r="A114" s="85"/>
      <c r="D114" s="16"/>
      <c r="E114" s="16"/>
      <c r="F114" s="9"/>
      <c r="G114" s="9"/>
      <c r="H114" s="9"/>
      <c r="K114" s="31"/>
      <c r="L114" s="11"/>
      <c r="M114" s="11"/>
      <c r="N114" s="37"/>
      <c r="O114" s="11"/>
      <c r="P114" s="24"/>
      <c r="R114" s="85"/>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row>
    <row r="115" spans="1:108" ht="27" customHeight="1">
      <c r="A115" s="85"/>
      <c r="D115" s="16"/>
      <c r="E115" s="16"/>
      <c r="F115" s="9"/>
      <c r="G115" s="9"/>
      <c r="H115" s="9"/>
      <c r="K115" s="31"/>
      <c r="L115" s="11"/>
      <c r="M115" s="11"/>
      <c r="N115" s="37"/>
      <c r="O115" s="11"/>
      <c r="P115" s="24"/>
      <c r="R115" s="85"/>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row>
    <row r="116" spans="1:108" ht="27" customHeight="1">
      <c r="A116" s="85"/>
      <c r="D116" s="16"/>
      <c r="E116" s="16"/>
      <c r="F116" s="9"/>
      <c r="G116" s="9"/>
      <c r="H116" s="9"/>
      <c r="K116" s="31"/>
      <c r="L116" s="11"/>
      <c r="M116" s="11"/>
      <c r="N116" s="37"/>
      <c r="O116" s="11"/>
      <c r="P116" s="24"/>
      <c r="R116" s="85"/>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row>
    <row r="117" spans="1:108" ht="27" customHeight="1">
      <c r="A117" s="85"/>
      <c r="D117" s="16"/>
      <c r="E117" s="16"/>
      <c r="F117" s="9"/>
      <c r="G117" s="9"/>
      <c r="H117" s="9"/>
      <c r="K117" s="31"/>
      <c r="L117" s="11"/>
      <c r="M117" s="11"/>
      <c r="N117" s="37"/>
      <c r="O117" s="11"/>
      <c r="P117" s="24"/>
      <c r="R117" s="85"/>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row>
    <row r="118" spans="1:108" ht="27" customHeight="1">
      <c r="A118" s="85"/>
      <c r="D118" s="16"/>
      <c r="E118" s="16"/>
      <c r="F118" s="9"/>
      <c r="G118" s="9"/>
      <c r="H118" s="9"/>
      <c r="K118" s="31"/>
      <c r="L118" s="11"/>
      <c r="M118" s="11"/>
      <c r="N118" s="37"/>
      <c r="O118" s="11"/>
      <c r="P118" s="24"/>
      <c r="R118" s="85"/>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row>
    <row r="119" spans="1:108" ht="27" customHeight="1">
      <c r="A119" s="85"/>
      <c r="D119" s="16"/>
      <c r="E119" s="16"/>
      <c r="F119" s="9"/>
      <c r="G119" s="9"/>
      <c r="H119" s="9"/>
      <c r="K119" s="31"/>
      <c r="L119" s="11"/>
      <c r="M119" s="11"/>
      <c r="N119" s="37"/>
      <c r="O119" s="11"/>
      <c r="P119" s="24"/>
      <c r="R119" s="85"/>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row>
    <row r="120" spans="1:108" ht="27" customHeight="1">
      <c r="A120" s="85"/>
      <c r="D120" s="16"/>
      <c r="E120" s="16"/>
      <c r="F120" s="9"/>
      <c r="G120" s="9"/>
      <c r="H120" s="9"/>
      <c r="K120" s="31"/>
      <c r="L120" s="11"/>
      <c r="M120" s="11"/>
      <c r="N120" s="37"/>
      <c r="O120" s="11"/>
      <c r="P120" s="24"/>
      <c r="R120" s="85"/>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row>
    <row r="121" spans="1:108" ht="27" customHeight="1">
      <c r="A121" s="85"/>
      <c r="D121" s="16"/>
      <c r="E121" s="16"/>
      <c r="F121" s="9"/>
      <c r="G121" s="9"/>
      <c r="H121" s="9"/>
      <c r="K121" s="31"/>
      <c r="L121" s="11"/>
      <c r="M121" s="11"/>
      <c r="N121" s="37"/>
      <c r="O121" s="11"/>
      <c r="P121" s="24"/>
      <c r="R121" s="85"/>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row>
    <row r="122" spans="1:108" ht="27" customHeight="1">
      <c r="A122" s="85"/>
      <c r="D122" s="16"/>
      <c r="E122" s="16"/>
      <c r="F122" s="9"/>
      <c r="G122" s="9"/>
      <c r="H122" s="9"/>
      <c r="K122" s="31"/>
      <c r="L122" s="11"/>
      <c r="M122" s="11"/>
      <c r="N122" s="37"/>
      <c r="O122" s="11"/>
      <c r="P122" s="24"/>
      <c r="R122" s="85"/>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row>
    <row r="123" spans="1:108" ht="27" customHeight="1">
      <c r="A123" s="85"/>
      <c r="D123" s="16"/>
      <c r="E123" s="16"/>
      <c r="F123" s="9"/>
      <c r="G123" s="9"/>
      <c r="H123" s="9"/>
      <c r="K123" s="31"/>
      <c r="L123" s="11"/>
      <c r="M123" s="11"/>
      <c r="N123" s="37"/>
      <c r="O123" s="11"/>
      <c r="P123" s="24"/>
      <c r="R123" s="85"/>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row>
    <row r="124" spans="1:108" ht="27" customHeight="1">
      <c r="A124" s="85"/>
      <c r="D124" s="16"/>
      <c r="E124" s="16"/>
      <c r="F124" s="9"/>
      <c r="G124" s="9"/>
      <c r="H124" s="9"/>
      <c r="K124" s="31"/>
      <c r="L124" s="11"/>
      <c r="M124" s="11"/>
      <c r="N124" s="37"/>
      <c r="O124" s="11"/>
      <c r="P124" s="24"/>
      <c r="R124" s="85"/>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row>
    <row r="125" spans="1:108" ht="27" customHeight="1">
      <c r="A125" s="85"/>
      <c r="D125" s="16"/>
      <c r="E125" s="16"/>
      <c r="F125" s="9"/>
      <c r="G125" s="9"/>
      <c r="H125" s="9"/>
      <c r="K125" s="31"/>
      <c r="L125" s="11"/>
      <c r="M125" s="11"/>
      <c r="N125" s="37"/>
      <c r="O125" s="11"/>
      <c r="P125" s="24"/>
      <c r="R125" s="85"/>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row>
    <row r="126" spans="1:108" ht="27" customHeight="1">
      <c r="A126" s="85"/>
      <c r="D126" s="16"/>
      <c r="E126" s="16"/>
      <c r="F126" s="9"/>
      <c r="G126" s="9"/>
      <c r="H126" s="9"/>
      <c r="K126" s="31"/>
      <c r="L126" s="11"/>
      <c r="M126" s="11"/>
      <c r="N126" s="37"/>
      <c r="O126" s="11"/>
      <c r="P126" s="24"/>
      <c r="R126" s="85"/>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row>
    <row r="127" spans="1:108" ht="27" customHeight="1">
      <c r="A127" s="85"/>
      <c r="D127" s="16"/>
      <c r="E127" s="16"/>
      <c r="F127" s="9"/>
      <c r="G127" s="9"/>
      <c r="H127" s="9"/>
      <c r="K127" s="31"/>
      <c r="L127" s="11"/>
      <c r="M127" s="11"/>
      <c r="N127" s="37"/>
      <c r="O127" s="11"/>
      <c r="P127" s="24"/>
      <c r="R127" s="85"/>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row>
    <row r="128" spans="1:108" ht="27" customHeight="1">
      <c r="A128" s="85"/>
      <c r="D128" s="16"/>
      <c r="E128" s="16"/>
      <c r="F128" s="9"/>
      <c r="G128" s="9"/>
      <c r="H128" s="9"/>
      <c r="K128" s="31"/>
      <c r="L128" s="11"/>
      <c r="M128" s="11"/>
      <c r="N128" s="37"/>
      <c r="O128" s="11"/>
      <c r="P128" s="24"/>
      <c r="R128" s="85"/>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row>
    <row r="129" spans="1:108" ht="27" customHeight="1">
      <c r="A129" s="85"/>
      <c r="D129" s="16"/>
      <c r="E129" s="16"/>
      <c r="F129" s="9"/>
      <c r="G129" s="9"/>
      <c r="H129" s="9"/>
      <c r="K129" s="31"/>
      <c r="L129" s="11"/>
      <c r="M129" s="11"/>
      <c r="N129" s="37"/>
      <c r="O129" s="11"/>
      <c r="P129" s="24"/>
      <c r="R129" s="85"/>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row>
    <row r="130" spans="1:108" ht="27" customHeight="1">
      <c r="A130" s="85"/>
      <c r="D130" s="16"/>
      <c r="E130" s="16"/>
      <c r="F130" s="9"/>
      <c r="G130" s="9"/>
      <c r="H130" s="9"/>
      <c r="K130" s="31"/>
      <c r="L130" s="11"/>
      <c r="M130" s="11"/>
      <c r="N130" s="37"/>
      <c r="O130" s="11"/>
      <c r="P130" s="24"/>
      <c r="R130" s="85"/>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row>
    <row r="131" spans="1:108" ht="27" customHeight="1">
      <c r="A131" s="85"/>
      <c r="D131" s="16"/>
      <c r="E131" s="16"/>
      <c r="F131" s="9"/>
      <c r="G131" s="9"/>
      <c r="H131" s="9"/>
      <c r="K131" s="31"/>
      <c r="L131" s="11"/>
      <c r="M131" s="11"/>
      <c r="N131" s="37"/>
      <c r="O131" s="11"/>
      <c r="P131" s="24"/>
      <c r="R131" s="85"/>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row>
    <row r="132" spans="1:108" ht="27" customHeight="1">
      <c r="A132" s="85"/>
      <c r="D132" s="16"/>
      <c r="E132" s="16"/>
      <c r="F132" s="9"/>
      <c r="G132" s="9"/>
      <c r="H132" s="9"/>
      <c r="K132" s="31"/>
      <c r="L132" s="11"/>
      <c r="M132" s="11"/>
      <c r="N132" s="37"/>
      <c r="O132" s="11"/>
      <c r="P132" s="24"/>
      <c r="R132" s="85"/>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row>
    <row r="133" spans="1:108" ht="27" customHeight="1">
      <c r="A133" s="85"/>
      <c r="D133" s="16"/>
      <c r="E133" s="16"/>
      <c r="F133" s="9"/>
      <c r="G133" s="9"/>
      <c r="H133" s="9"/>
      <c r="K133" s="31"/>
      <c r="L133" s="11"/>
      <c r="M133" s="11"/>
      <c r="N133" s="37"/>
      <c r="O133" s="11"/>
      <c r="P133" s="24"/>
      <c r="R133" s="85"/>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row>
    <row r="134" spans="1:108" ht="27" customHeight="1">
      <c r="A134" s="85"/>
      <c r="D134" s="16"/>
      <c r="E134" s="16"/>
      <c r="F134" s="9"/>
      <c r="G134" s="9"/>
      <c r="H134" s="9"/>
      <c r="K134" s="31"/>
      <c r="L134" s="11"/>
      <c r="M134" s="11"/>
      <c r="N134" s="37"/>
      <c r="O134" s="11"/>
      <c r="P134" s="24"/>
      <c r="R134" s="85"/>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row>
    <row r="135" spans="1:108" ht="27" customHeight="1">
      <c r="A135" s="85"/>
      <c r="D135" s="16"/>
      <c r="E135" s="16"/>
      <c r="F135" s="9"/>
      <c r="G135" s="9"/>
      <c r="H135" s="9"/>
      <c r="K135" s="31"/>
      <c r="L135" s="11"/>
      <c r="M135" s="11"/>
      <c r="N135" s="37"/>
      <c r="O135" s="11"/>
      <c r="P135" s="24"/>
      <c r="R135" s="85"/>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row>
    <row r="136" spans="1:108" ht="27" customHeight="1">
      <c r="A136" s="85"/>
      <c r="D136" s="16"/>
      <c r="E136" s="16"/>
      <c r="F136" s="9"/>
      <c r="G136" s="9"/>
      <c r="H136" s="9"/>
      <c r="K136" s="31"/>
      <c r="L136" s="11"/>
      <c r="M136" s="11"/>
      <c r="N136" s="37"/>
      <c r="O136" s="11"/>
      <c r="P136" s="24"/>
      <c r="R136" s="85"/>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row>
    <row r="137" spans="1:108" ht="27" customHeight="1">
      <c r="A137" s="85"/>
      <c r="D137" s="16"/>
      <c r="E137" s="16"/>
      <c r="F137" s="9"/>
      <c r="G137" s="9"/>
      <c r="H137" s="9"/>
      <c r="K137" s="31"/>
      <c r="L137" s="11"/>
      <c r="M137" s="11"/>
      <c r="N137" s="37"/>
      <c r="O137" s="11"/>
      <c r="P137" s="24"/>
      <c r="R137" s="85"/>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row>
    <row r="138" spans="1:108" ht="27" customHeight="1">
      <c r="A138" s="85"/>
      <c r="D138" s="16"/>
      <c r="E138" s="16"/>
      <c r="F138" s="9"/>
      <c r="G138" s="9"/>
      <c r="H138" s="9"/>
      <c r="K138" s="31"/>
      <c r="L138" s="11"/>
      <c r="M138" s="11"/>
      <c r="N138" s="37"/>
      <c r="O138" s="11"/>
      <c r="P138" s="24"/>
      <c r="R138" s="85"/>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row>
    <row r="139" spans="1:108" ht="27" customHeight="1">
      <c r="A139" s="85"/>
      <c r="D139" s="16"/>
      <c r="E139" s="16"/>
      <c r="F139" s="9"/>
      <c r="G139" s="9"/>
      <c r="H139" s="9"/>
      <c r="K139" s="31"/>
      <c r="L139" s="11"/>
      <c r="M139" s="11"/>
      <c r="N139" s="37"/>
      <c r="O139" s="11"/>
      <c r="P139" s="24"/>
      <c r="R139" s="85"/>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row>
    <row r="140" spans="1:108" ht="27" customHeight="1">
      <c r="A140" s="85"/>
      <c r="D140" s="16"/>
      <c r="E140" s="16"/>
      <c r="F140" s="9"/>
      <c r="G140" s="9"/>
      <c r="H140" s="9"/>
      <c r="K140" s="31"/>
      <c r="L140" s="11"/>
      <c r="M140" s="11"/>
      <c r="N140" s="37"/>
      <c r="O140" s="11"/>
      <c r="P140" s="24"/>
      <c r="R140" s="85"/>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row>
    <row r="141" spans="1:108" ht="27" customHeight="1">
      <c r="A141" s="85"/>
      <c r="D141" s="16"/>
      <c r="E141" s="16"/>
      <c r="F141" s="9"/>
      <c r="G141" s="9"/>
      <c r="H141" s="9"/>
      <c r="K141" s="31"/>
      <c r="L141" s="11"/>
      <c r="M141" s="11"/>
      <c r="N141" s="37"/>
      <c r="O141" s="11"/>
      <c r="P141" s="24"/>
      <c r="R141" s="85"/>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row>
    <row r="142" spans="1:108" ht="27" customHeight="1">
      <c r="A142" s="85"/>
      <c r="D142" s="16"/>
      <c r="E142" s="16"/>
      <c r="F142" s="9"/>
      <c r="G142" s="9"/>
      <c r="H142" s="9"/>
      <c r="K142" s="31"/>
      <c r="L142" s="11"/>
      <c r="M142" s="11"/>
      <c r="N142" s="37"/>
      <c r="O142" s="11"/>
      <c r="P142" s="24"/>
      <c r="R142" s="85"/>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row>
    <row r="143" spans="1:108" ht="27" customHeight="1">
      <c r="A143" s="85"/>
      <c r="D143" s="16"/>
      <c r="E143" s="16"/>
      <c r="F143" s="9"/>
      <c r="G143" s="9"/>
      <c r="H143" s="9"/>
      <c r="K143" s="31"/>
      <c r="L143" s="11"/>
      <c r="M143" s="11"/>
      <c r="N143" s="37"/>
      <c r="O143" s="11"/>
      <c r="P143" s="24"/>
      <c r="R143" s="85"/>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row>
    <row r="144" spans="1:108" ht="27" customHeight="1">
      <c r="A144" s="85"/>
      <c r="D144" s="16"/>
      <c r="E144" s="16"/>
      <c r="F144" s="9"/>
      <c r="G144" s="9"/>
      <c r="H144" s="9"/>
      <c r="K144" s="31"/>
      <c r="L144" s="11"/>
      <c r="M144" s="11"/>
      <c r="N144" s="37"/>
      <c r="O144" s="11"/>
      <c r="P144" s="24"/>
      <c r="R144" s="85"/>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row>
    <row r="145" spans="1:108" ht="27" customHeight="1">
      <c r="A145" s="85"/>
      <c r="D145" s="16"/>
      <c r="E145" s="16"/>
      <c r="F145" s="9"/>
      <c r="G145" s="9"/>
      <c r="H145" s="9"/>
      <c r="K145" s="31"/>
      <c r="L145" s="11"/>
      <c r="M145" s="11"/>
      <c r="N145" s="37"/>
      <c r="O145" s="11"/>
      <c r="P145" s="24"/>
      <c r="R145" s="85"/>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row>
    <row r="146" spans="1:108" ht="27" customHeight="1">
      <c r="A146" s="85"/>
      <c r="D146" s="16"/>
      <c r="E146" s="16"/>
      <c r="F146" s="9"/>
      <c r="G146" s="9"/>
      <c r="H146" s="9"/>
      <c r="K146" s="31"/>
      <c r="L146" s="11"/>
      <c r="M146" s="11"/>
      <c r="N146" s="37"/>
      <c r="O146" s="11"/>
      <c r="P146" s="24"/>
      <c r="R146" s="85"/>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row>
    <row r="147" spans="1:108" ht="27" customHeight="1">
      <c r="A147" s="85"/>
      <c r="D147" s="16"/>
      <c r="E147" s="16"/>
      <c r="F147" s="9"/>
      <c r="G147" s="9"/>
      <c r="H147" s="9"/>
      <c r="K147" s="31"/>
      <c r="L147" s="11"/>
      <c r="M147" s="11"/>
      <c r="N147" s="37"/>
      <c r="O147" s="11"/>
      <c r="P147" s="24"/>
      <c r="R147" s="85"/>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row>
    <row r="148" spans="1:108" ht="27" customHeight="1">
      <c r="A148" s="85"/>
      <c r="D148" s="16"/>
      <c r="E148" s="16"/>
      <c r="F148" s="9"/>
      <c r="G148" s="9"/>
      <c r="H148" s="9"/>
      <c r="K148" s="31"/>
      <c r="L148" s="11"/>
      <c r="M148" s="11"/>
      <c r="N148" s="37"/>
      <c r="O148" s="11"/>
      <c r="P148" s="24"/>
      <c r="R148" s="85"/>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row>
    <row r="149" spans="1:108" ht="27" customHeight="1">
      <c r="A149" s="85"/>
      <c r="D149" s="16"/>
      <c r="E149" s="16"/>
      <c r="F149" s="9"/>
      <c r="G149" s="9"/>
      <c r="H149" s="9"/>
      <c r="K149" s="31"/>
      <c r="L149" s="11"/>
      <c r="M149" s="11"/>
      <c r="N149" s="37"/>
      <c r="O149" s="11"/>
      <c r="P149" s="24"/>
      <c r="R149" s="85"/>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row>
    <row r="150" spans="1:108" ht="27" customHeight="1">
      <c r="A150" s="85"/>
      <c r="D150" s="16"/>
      <c r="E150" s="16"/>
      <c r="F150" s="9"/>
      <c r="G150" s="9"/>
      <c r="H150" s="9"/>
      <c r="K150" s="31"/>
      <c r="L150" s="11"/>
      <c r="M150" s="11"/>
      <c r="N150" s="37"/>
      <c r="O150" s="11"/>
      <c r="P150" s="24"/>
      <c r="R150" s="85"/>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row>
    <row r="151" spans="1:108" ht="27" customHeight="1">
      <c r="A151" s="85"/>
      <c r="D151" s="16"/>
      <c r="E151" s="16"/>
      <c r="F151" s="9"/>
      <c r="G151" s="9"/>
      <c r="H151" s="9"/>
      <c r="K151" s="31"/>
      <c r="L151" s="11"/>
      <c r="M151" s="11"/>
      <c r="N151" s="37"/>
      <c r="O151" s="11"/>
      <c r="P151" s="24"/>
      <c r="R151" s="85"/>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row>
    <row r="152" spans="1:108" ht="27" customHeight="1">
      <c r="A152" s="85"/>
      <c r="D152" s="16"/>
      <c r="E152" s="16"/>
      <c r="F152" s="9"/>
      <c r="G152" s="9"/>
      <c r="H152" s="9"/>
      <c r="K152" s="31"/>
      <c r="L152" s="11"/>
      <c r="M152" s="11"/>
      <c r="N152" s="37"/>
      <c r="O152" s="11"/>
      <c r="P152" s="24"/>
      <c r="R152" s="85"/>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row>
    <row r="153" spans="1:108" ht="27" customHeight="1">
      <c r="A153" s="85"/>
      <c r="D153" s="16"/>
      <c r="E153" s="16"/>
      <c r="F153" s="9"/>
      <c r="G153" s="9"/>
      <c r="H153" s="9"/>
      <c r="K153" s="31"/>
      <c r="L153" s="11"/>
      <c r="M153" s="11"/>
      <c r="N153" s="37"/>
      <c r="O153" s="11"/>
      <c r="P153" s="24"/>
      <c r="R153" s="85"/>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row>
    <row r="154" spans="1:108" ht="27" customHeight="1">
      <c r="A154" s="85"/>
      <c r="D154" s="16"/>
      <c r="E154" s="16"/>
      <c r="F154" s="9"/>
      <c r="G154" s="9"/>
      <c r="H154" s="9"/>
      <c r="K154" s="31"/>
      <c r="L154" s="11"/>
      <c r="M154" s="11"/>
      <c r="N154" s="37"/>
      <c r="O154" s="11"/>
      <c r="P154" s="24"/>
      <c r="R154" s="85"/>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row>
    <row r="155" spans="1:108" ht="27" customHeight="1">
      <c r="A155" s="85"/>
      <c r="D155" s="16"/>
      <c r="E155" s="16"/>
      <c r="F155" s="9"/>
      <c r="G155" s="9"/>
      <c r="H155" s="9"/>
      <c r="K155" s="31"/>
      <c r="L155" s="11"/>
      <c r="M155" s="11"/>
      <c r="N155" s="37"/>
      <c r="O155" s="11"/>
      <c r="P155" s="24"/>
      <c r="R155" s="85"/>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row>
    <row r="156" spans="1:108" ht="27" customHeight="1">
      <c r="A156" s="85"/>
      <c r="D156" s="16"/>
      <c r="E156" s="16"/>
      <c r="F156" s="9"/>
      <c r="G156" s="9"/>
      <c r="H156" s="9"/>
      <c r="K156" s="31"/>
      <c r="L156" s="11"/>
      <c r="M156" s="11"/>
      <c r="N156" s="37"/>
      <c r="O156" s="11"/>
      <c r="P156" s="24"/>
      <c r="R156" s="85"/>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row>
    <row r="157" spans="1:108" ht="27" customHeight="1">
      <c r="A157" s="85"/>
      <c r="D157" s="16"/>
      <c r="E157" s="16"/>
      <c r="F157" s="9"/>
      <c r="G157" s="9"/>
      <c r="H157" s="9"/>
      <c r="K157" s="31"/>
      <c r="L157" s="11"/>
      <c r="M157" s="11"/>
      <c r="N157" s="37"/>
      <c r="O157" s="11"/>
      <c r="P157" s="24"/>
      <c r="R157" s="85"/>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row>
    <row r="158" spans="1:108" ht="27" customHeight="1">
      <c r="A158" s="85"/>
      <c r="D158" s="16"/>
      <c r="E158" s="16"/>
      <c r="F158" s="9"/>
      <c r="G158" s="9"/>
      <c r="H158" s="9"/>
      <c r="K158" s="31"/>
      <c r="L158" s="11"/>
      <c r="M158" s="11"/>
      <c r="N158" s="37"/>
      <c r="O158" s="11"/>
      <c r="P158" s="24"/>
      <c r="R158" s="85"/>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row>
    <row r="159" spans="1:108" ht="27" customHeight="1">
      <c r="A159" s="85"/>
      <c r="D159" s="16"/>
      <c r="E159" s="16"/>
      <c r="F159" s="9"/>
      <c r="G159" s="9"/>
      <c r="H159" s="9"/>
      <c r="K159" s="31"/>
      <c r="L159" s="11"/>
      <c r="M159" s="11"/>
      <c r="N159" s="37"/>
      <c r="O159" s="11"/>
      <c r="P159" s="24"/>
      <c r="R159" s="85"/>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row>
    <row r="160" spans="1:108" ht="27" customHeight="1">
      <c r="A160" s="85"/>
      <c r="D160" s="16"/>
      <c r="E160" s="16"/>
      <c r="F160" s="9"/>
      <c r="G160" s="9"/>
      <c r="H160" s="9"/>
      <c r="K160" s="31"/>
      <c r="L160" s="11"/>
      <c r="M160" s="11"/>
      <c r="N160" s="37"/>
      <c r="O160" s="11"/>
      <c r="P160" s="24"/>
      <c r="R160" s="85"/>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row>
    <row r="161" spans="1:108" ht="27" customHeight="1">
      <c r="A161" s="85"/>
      <c r="D161" s="16"/>
      <c r="E161" s="16"/>
      <c r="F161" s="9"/>
      <c r="G161" s="9"/>
      <c r="H161" s="9"/>
      <c r="K161" s="31"/>
      <c r="L161" s="11"/>
      <c r="M161" s="11"/>
      <c r="N161" s="37"/>
      <c r="O161" s="11"/>
      <c r="P161" s="24"/>
      <c r="R161" s="85"/>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row>
    <row r="162" spans="1:108" ht="27" customHeight="1">
      <c r="A162" s="85"/>
      <c r="D162" s="16"/>
      <c r="E162" s="16"/>
      <c r="F162" s="9"/>
      <c r="G162" s="9"/>
      <c r="H162" s="9"/>
      <c r="K162" s="31"/>
      <c r="L162" s="11"/>
      <c r="M162" s="11"/>
      <c r="N162" s="37"/>
      <c r="O162" s="11"/>
      <c r="P162" s="24"/>
      <c r="R162" s="85"/>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row>
    <row r="163" spans="1:108" ht="27" customHeight="1">
      <c r="A163" s="85"/>
      <c r="D163" s="16"/>
      <c r="E163" s="16"/>
      <c r="F163" s="9"/>
      <c r="G163" s="9"/>
      <c r="H163" s="9"/>
      <c r="K163" s="31"/>
      <c r="L163" s="11"/>
      <c r="M163" s="11"/>
      <c r="N163" s="37"/>
      <c r="O163" s="11"/>
      <c r="P163" s="24"/>
      <c r="R163" s="85"/>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row>
    <row r="164" spans="1:108" ht="27" customHeight="1">
      <c r="A164" s="85"/>
      <c r="D164" s="16"/>
      <c r="E164" s="16"/>
      <c r="F164" s="9"/>
      <c r="G164" s="9"/>
      <c r="H164" s="9"/>
      <c r="K164" s="31"/>
      <c r="L164" s="11"/>
      <c r="M164" s="11"/>
      <c r="N164" s="37"/>
      <c r="O164" s="11"/>
      <c r="P164" s="24"/>
      <c r="R164" s="85"/>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row>
    <row r="165" spans="1:108" ht="27" customHeight="1">
      <c r="A165" s="85"/>
      <c r="D165" s="16"/>
      <c r="E165" s="16"/>
      <c r="F165" s="9"/>
      <c r="G165" s="9"/>
      <c r="H165" s="9"/>
      <c r="K165" s="31"/>
      <c r="L165" s="11"/>
      <c r="M165" s="11"/>
      <c r="N165" s="37"/>
      <c r="O165" s="11"/>
      <c r="P165" s="24"/>
      <c r="R165" s="85"/>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row>
    <row r="166" spans="1:108" ht="27" customHeight="1">
      <c r="A166" s="85"/>
      <c r="D166" s="16"/>
      <c r="E166" s="16"/>
      <c r="F166" s="9"/>
      <c r="G166" s="9"/>
      <c r="H166" s="9"/>
      <c r="K166" s="31"/>
      <c r="L166" s="11"/>
      <c r="M166" s="11"/>
      <c r="N166" s="37"/>
      <c r="O166" s="11"/>
      <c r="P166" s="24"/>
      <c r="R166" s="85"/>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row>
    <row r="167" spans="1:108" ht="27" customHeight="1">
      <c r="A167" s="85"/>
      <c r="D167" s="16"/>
      <c r="E167" s="16"/>
      <c r="F167" s="9"/>
      <c r="G167" s="9"/>
      <c r="H167" s="9"/>
      <c r="K167" s="31"/>
      <c r="L167" s="11"/>
      <c r="M167" s="11"/>
      <c r="N167" s="37"/>
      <c r="O167" s="11"/>
      <c r="P167" s="24"/>
      <c r="R167" s="85"/>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row>
    <row r="168" spans="1:108" ht="27" customHeight="1">
      <c r="A168" s="85"/>
      <c r="D168" s="16"/>
      <c r="E168" s="16"/>
      <c r="F168" s="9"/>
      <c r="G168" s="9"/>
      <c r="H168" s="9"/>
      <c r="K168" s="31"/>
      <c r="L168" s="11"/>
      <c r="M168" s="11"/>
      <c r="N168" s="37"/>
      <c r="O168" s="11"/>
      <c r="P168" s="24"/>
      <c r="R168" s="85"/>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row>
    <row r="169" spans="1:108" ht="27" customHeight="1">
      <c r="A169" s="85"/>
      <c r="D169" s="16"/>
      <c r="E169" s="16"/>
      <c r="F169" s="9"/>
      <c r="G169" s="9"/>
      <c r="H169" s="9"/>
      <c r="K169" s="31"/>
      <c r="L169" s="11"/>
      <c r="M169" s="11"/>
      <c r="N169" s="37"/>
      <c r="O169" s="11"/>
      <c r="P169" s="24"/>
      <c r="R169" s="85"/>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row>
    <row r="170" spans="1:108" ht="27" customHeight="1">
      <c r="A170" s="85"/>
      <c r="D170" s="16"/>
      <c r="E170" s="16"/>
      <c r="F170" s="9"/>
      <c r="G170" s="9"/>
      <c r="H170" s="9"/>
      <c r="K170" s="31"/>
      <c r="L170" s="11"/>
      <c r="M170" s="11"/>
      <c r="N170" s="37"/>
      <c r="O170" s="11"/>
      <c r="P170" s="24"/>
      <c r="R170" s="85"/>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row>
    <row r="171" spans="1:108" ht="27" customHeight="1">
      <c r="A171" s="85"/>
      <c r="D171" s="16"/>
      <c r="E171" s="16"/>
      <c r="F171" s="9"/>
      <c r="G171" s="9"/>
      <c r="H171" s="9"/>
      <c r="K171" s="31"/>
      <c r="L171" s="11"/>
      <c r="M171" s="11"/>
      <c r="N171" s="37"/>
      <c r="O171" s="11"/>
      <c r="P171" s="24"/>
      <c r="R171" s="85"/>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row>
    <row r="172" spans="1:108" ht="27" customHeight="1">
      <c r="A172" s="85"/>
      <c r="D172" s="16"/>
      <c r="E172" s="16"/>
      <c r="F172" s="9"/>
      <c r="G172" s="9"/>
      <c r="H172" s="9"/>
      <c r="K172" s="31"/>
      <c r="L172" s="11"/>
      <c r="M172" s="11"/>
      <c r="N172" s="37"/>
      <c r="O172" s="11"/>
      <c r="P172" s="24"/>
      <c r="R172" s="85"/>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row>
    <row r="173" spans="1:108" ht="27" customHeight="1">
      <c r="A173" s="85"/>
      <c r="D173" s="16"/>
      <c r="E173" s="16"/>
      <c r="F173" s="9"/>
      <c r="G173" s="9"/>
      <c r="H173" s="9"/>
      <c r="K173" s="31"/>
      <c r="L173" s="11"/>
      <c r="M173" s="11"/>
      <c r="N173" s="37"/>
      <c r="O173" s="11"/>
      <c r="P173" s="24"/>
      <c r="R173" s="85"/>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row>
    <row r="174" spans="1:108" ht="27" customHeight="1">
      <c r="A174" s="85"/>
      <c r="D174" s="16"/>
      <c r="E174" s="16"/>
      <c r="F174" s="9"/>
      <c r="G174" s="9"/>
      <c r="H174" s="9"/>
      <c r="K174" s="31"/>
      <c r="L174" s="11"/>
      <c r="M174" s="11"/>
      <c r="N174" s="37"/>
      <c r="O174" s="11"/>
      <c r="P174" s="24"/>
      <c r="R174" s="85"/>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row>
    <row r="175" spans="1:108" ht="27" customHeight="1">
      <c r="A175" s="85"/>
      <c r="D175" s="16"/>
      <c r="E175" s="16"/>
      <c r="F175" s="9"/>
      <c r="G175" s="9"/>
      <c r="H175" s="9"/>
      <c r="K175" s="31"/>
      <c r="L175" s="11"/>
      <c r="M175" s="11"/>
      <c r="N175" s="37"/>
      <c r="O175" s="11"/>
      <c r="P175" s="24"/>
      <c r="R175" s="85"/>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row>
    <row r="176" spans="1:108" ht="27" customHeight="1">
      <c r="A176" s="85"/>
      <c r="D176" s="16"/>
      <c r="E176" s="16"/>
      <c r="F176" s="9"/>
      <c r="G176" s="9"/>
      <c r="H176" s="9"/>
      <c r="K176" s="31"/>
      <c r="L176" s="11"/>
      <c r="M176" s="11"/>
      <c r="N176" s="37"/>
      <c r="O176" s="11"/>
      <c r="P176" s="24"/>
      <c r="R176" s="85"/>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row>
    <row r="177" spans="1:108" ht="27" customHeight="1">
      <c r="A177" s="85"/>
      <c r="D177" s="16"/>
      <c r="E177" s="16"/>
      <c r="F177" s="9"/>
      <c r="G177" s="9"/>
      <c r="H177" s="9"/>
      <c r="K177" s="31"/>
      <c r="L177" s="11"/>
      <c r="M177" s="11"/>
      <c r="N177" s="37"/>
      <c r="O177" s="11"/>
      <c r="P177" s="24"/>
      <c r="R177" s="85"/>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row>
    <row r="178" spans="1:108" ht="27" customHeight="1">
      <c r="A178" s="85"/>
      <c r="D178" s="16"/>
      <c r="E178" s="16"/>
      <c r="F178" s="9"/>
      <c r="G178" s="9"/>
      <c r="H178" s="9"/>
      <c r="K178" s="31"/>
      <c r="L178" s="11"/>
      <c r="M178" s="11"/>
      <c r="N178" s="37"/>
      <c r="O178" s="11"/>
      <c r="P178" s="24"/>
      <c r="R178" s="85"/>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row>
    <row r="179" spans="1:108" ht="27" customHeight="1">
      <c r="A179" s="85"/>
      <c r="D179" s="16"/>
      <c r="E179" s="16"/>
      <c r="F179" s="9"/>
      <c r="G179" s="9"/>
      <c r="H179" s="9"/>
      <c r="K179" s="31"/>
      <c r="L179" s="11"/>
      <c r="M179" s="11"/>
      <c r="N179" s="37"/>
      <c r="O179" s="11"/>
      <c r="P179" s="24"/>
      <c r="R179" s="85"/>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row>
    <row r="180" spans="1:108" ht="27" customHeight="1">
      <c r="A180" s="85"/>
      <c r="D180" s="16"/>
      <c r="E180" s="16"/>
      <c r="F180" s="9"/>
      <c r="G180" s="9"/>
      <c r="H180" s="9"/>
      <c r="K180" s="31"/>
      <c r="L180" s="11"/>
      <c r="M180" s="11"/>
      <c r="N180" s="37"/>
      <c r="O180" s="11"/>
      <c r="P180" s="24"/>
      <c r="R180" s="85"/>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row>
    <row r="181" spans="1:108" ht="27" customHeight="1">
      <c r="A181" s="85"/>
      <c r="D181" s="16"/>
      <c r="E181" s="16"/>
      <c r="F181" s="9"/>
      <c r="G181" s="9"/>
      <c r="H181" s="9"/>
      <c r="K181" s="31"/>
      <c r="L181" s="11"/>
      <c r="M181" s="11"/>
      <c r="N181" s="37"/>
      <c r="O181" s="11"/>
      <c r="P181" s="24"/>
      <c r="R181" s="85"/>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row>
    <row r="182" spans="1:108" ht="27" customHeight="1">
      <c r="A182" s="85"/>
      <c r="D182" s="16"/>
      <c r="E182" s="16"/>
      <c r="F182" s="9"/>
      <c r="G182" s="9"/>
      <c r="H182" s="9"/>
      <c r="K182" s="31"/>
      <c r="L182" s="11"/>
      <c r="M182" s="11"/>
      <c r="N182" s="37"/>
      <c r="O182" s="11"/>
      <c r="P182" s="24"/>
      <c r="R182" s="85"/>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row>
    <row r="183" spans="1:108" ht="27" customHeight="1">
      <c r="A183" s="85"/>
      <c r="D183" s="16"/>
      <c r="E183" s="16"/>
      <c r="F183" s="9"/>
      <c r="G183" s="9"/>
      <c r="H183" s="9"/>
      <c r="K183" s="31"/>
      <c r="L183" s="11"/>
      <c r="M183" s="11"/>
      <c r="N183" s="37"/>
      <c r="O183" s="11"/>
      <c r="P183" s="24"/>
      <c r="R183" s="85"/>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row>
    <row r="184" spans="1:108" ht="27" customHeight="1">
      <c r="A184" s="85"/>
      <c r="D184" s="16"/>
      <c r="E184" s="16"/>
      <c r="F184" s="9"/>
      <c r="G184" s="9"/>
      <c r="H184" s="9"/>
      <c r="K184" s="31"/>
      <c r="L184" s="11"/>
      <c r="M184" s="11"/>
      <c r="N184" s="37"/>
      <c r="O184" s="11"/>
      <c r="P184" s="24"/>
      <c r="R184" s="85"/>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row>
    <row r="185" spans="1:108" ht="27" customHeight="1">
      <c r="A185" s="85"/>
      <c r="D185" s="16"/>
      <c r="E185" s="16"/>
      <c r="F185" s="9"/>
      <c r="G185" s="9"/>
      <c r="H185" s="9"/>
      <c r="K185" s="31"/>
      <c r="L185" s="11"/>
      <c r="M185" s="11"/>
      <c r="N185" s="37"/>
      <c r="O185" s="11"/>
      <c r="P185" s="24"/>
      <c r="R185" s="85"/>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row>
    <row r="186" spans="1:108" ht="27" customHeight="1">
      <c r="A186" s="85"/>
      <c r="D186" s="16"/>
      <c r="E186" s="16"/>
      <c r="F186" s="9"/>
      <c r="G186" s="9"/>
      <c r="H186" s="9"/>
      <c r="K186" s="31"/>
      <c r="L186" s="11"/>
      <c r="M186" s="11"/>
      <c r="N186" s="37"/>
      <c r="O186" s="11"/>
      <c r="P186" s="24"/>
      <c r="R186" s="85"/>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row>
    <row r="187" spans="1:108" ht="27" customHeight="1">
      <c r="A187" s="85"/>
      <c r="D187" s="16"/>
      <c r="E187" s="16"/>
      <c r="F187" s="9"/>
      <c r="G187" s="9"/>
      <c r="H187" s="9"/>
      <c r="K187" s="31"/>
      <c r="L187" s="11"/>
      <c r="M187" s="11"/>
      <c r="N187" s="37"/>
      <c r="O187" s="11"/>
      <c r="P187" s="24"/>
      <c r="R187" s="85"/>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row>
    <row r="188" spans="1:108" ht="27" customHeight="1">
      <c r="A188" s="85"/>
      <c r="D188" s="16"/>
      <c r="E188" s="16"/>
      <c r="F188" s="9"/>
      <c r="G188" s="9"/>
      <c r="H188" s="9"/>
      <c r="K188" s="31"/>
      <c r="L188" s="11"/>
      <c r="M188" s="11"/>
      <c r="N188" s="37"/>
      <c r="O188" s="11"/>
      <c r="P188" s="24"/>
      <c r="R188" s="85"/>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row>
    <row r="189" spans="1:108" ht="27" customHeight="1">
      <c r="A189" s="85"/>
      <c r="D189" s="16"/>
      <c r="E189" s="16"/>
      <c r="F189" s="9"/>
      <c r="G189" s="9"/>
      <c r="H189" s="9"/>
      <c r="K189" s="31"/>
      <c r="L189" s="11"/>
      <c r="M189" s="11"/>
      <c r="N189" s="37"/>
      <c r="O189" s="11"/>
      <c r="P189" s="24"/>
      <c r="R189" s="85"/>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row>
    <row r="190" spans="1:108" ht="27" customHeight="1">
      <c r="A190" s="85"/>
      <c r="D190" s="16"/>
      <c r="E190" s="16"/>
      <c r="F190" s="9"/>
      <c r="G190" s="9"/>
      <c r="H190" s="9"/>
      <c r="K190" s="31"/>
      <c r="L190" s="11"/>
      <c r="M190" s="11"/>
      <c r="N190" s="37"/>
      <c r="O190" s="11"/>
      <c r="P190" s="24"/>
      <c r="R190" s="85"/>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row>
    <row r="191" spans="1:108" ht="27" customHeight="1">
      <c r="A191" s="85"/>
      <c r="D191" s="16"/>
      <c r="E191" s="16"/>
      <c r="F191" s="9"/>
      <c r="G191" s="9"/>
      <c r="H191" s="9"/>
      <c r="K191" s="31"/>
      <c r="L191" s="11"/>
      <c r="M191" s="11"/>
      <c r="N191" s="37"/>
      <c r="O191" s="11"/>
      <c r="P191" s="24"/>
      <c r="R191" s="85"/>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row>
    <row r="192" spans="1:108" ht="27" customHeight="1">
      <c r="A192" s="85"/>
      <c r="D192" s="16"/>
      <c r="E192" s="16"/>
      <c r="F192" s="9"/>
      <c r="G192" s="9"/>
      <c r="H192" s="9"/>
      <c r="K192" s="31"/>
      <c r="L192" s="11"/>
      <c r="M192" s="11"/>
      <c r="N192" s="37"/>
      <c r="O192" s="11"/>
      <c r="P192" s="24"/>
      <c r="R192" s="85"/>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row>
    <row r="193" spans="1:108" ht="27" customHeight="1">
      <c r="A193" s="85"/>
      <c r="D193" s="16"/>
      <c r="E193" s="16"/>
      <c r="F193" s="9"/>
      <c r="G193" s="9"/>
      <c r="H193" s="9"/>
      <c r="K193" s="31"/>
      <c r="L193" s="11"/>
      <c r="M193" s="11"/>
      <c r="N193" s="37"/>
      <c r="O193" s="11"/>
      <c r="P193" s="24"/>
      <c r="R193" s="85"/>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row>
    <row r="194" spans="1:108" ht="27" customHeight="1">
      <c r="A194" s="85"/>
      <c r="D194" s="16"/>
      <c r="E194" s="16"/>
      <c r="F194" s="9"/>
      <c r="G194" s="9"/>
      <c r="H194" s="9"/>
      <c r="K194" s="31"/>
      <c r="L194" s="11"/>
      <c r="M194" s="11"/>
      <c r="N194" s="37"/>
      <c r="O194" s="11"/>
      <c r="P194" s="24"/>
      <c r="R194" s="85"/>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row>
    <row r="195" spans="1:108" ht="27" customHeight="1">
      <c r="A195" s="85"/>
      <c r="D195" s="16"/>
      <c r="E195" s="16"/>
      <c r="F195" s="9"/>
      <c r="G195" s="9"/>
      <c r="H195" s="9"/>
      <c r="K195" s="31"/>
      <c r="L195" s="11"/>
      <c r="M195" s="11"/>
      <c r="N195" s="37"/>
      <c r="O195" s="11"/>
      <c r="P195" s="24"/>
      <c r="R195" s="85"/>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row>
    <row r="196" spans="1:108" ht="27" customHeight="1">
      <c r="A196" s="85"/>
      <c r="D196" s="16"/>
      <c r="E196" s="16"/>
      <c r="F196" s="9"/>
      <c r="G196" s="9"/>
      <c r="H196" s="9"/>
      <c r="K196" s="31"/>
      <c r="L196" s="11"/>
      <c r="M196" s="11"/>
      <c r="N196" s="37"/>
      <c r="O196" s="11"/>
      <c r="P196" s="24"/>
      <c r="R196" s="85"/>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row>
    <row r="197" spans="1:108" ht="27" customHeight="1">
      <c r="A197" s="85"/>
      <c r="D197" s="16"/>
      <c r="E197" s="16"/>
      <c r="F197" s="9"/>
      <c r="G197" s="9"/>
      <c r="H197" s="9"/>
      <c r="K197" s="31"/>
      <c r="L197" s="11"/>
      <c r="M197" s="11"/>
      <c r="N197" s="37"/>
      <c r="O197" s="11"/>
      <c r="P197" s="24"/>
      <c r="R197" s="85"/>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row>
    <row r="198" spans="1:108" ht="27" customHeight="1">
      <c r="A198" s="85"/>
      <c r="D198" s="16"/>
      <c r="E198" s="16"/>
      <c r="F198" s="9"/>
      <c r="G198" s="9"/>
      <c r="H198" s="9"/>
      <c r="K198" s="31"/>
      <c r="L198" s="11"/>
      <c r="M198" s="11"/>
      <c r="N198" s="37"/>
      <c r="O198" s="11"/>
      <c r="P198" s="24"/>
      <c r="R198" s="85"/>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row>
    <row r="199" spans="1:108" ht="27" customHeight="1">
      <c r="A199" s="85"/>
      <c r="D199" s="16"/>
      <c r="E199" s="16"/>
      <c r="F199" s="9"/>
      <c r="G199" s="9"/>
      <c r="H199" s="9"/>
      <c r="K199" s="31"/>
      <c r="L199" s="11"/>
      <c r="M199" s="11"/>
      <c r="N199" s="37"/>
      <c r="O199" s="11"/>
      <c r="P199" s="24"/>
      <c r="R199" s="85"/>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row>
    <row r="200" spans="1:108" ht="27" customHeight="1">
      <c r="A200" s="85"/>
      <c r="D200" s="16"/>
      <c r="E200" s="16"/>
      <c r="F200" s="9"/>
      <c r="G200" s="9"/>
      <c r="H200" s="9"/>
      <c r="K200" s="31"/>
      <c r="L200" s="11"/>
      <c r="M200" s="11"/>
      <c r="N200" s="37"/>
      <c r="O200" s="11"/>
      <c r="P200" s="24"/>
      <c r="R200" s="85"/>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row>
    <row r="201" spans="1:108" ht="27" customHeight="1">
      <c r="A201" s="85"/>
      <c r="D201" s="16"/>
      <c r="E201" s="16"/>
      <c r="F201" s="9"/>
      <c r="G201" s="9"/>
      <c r="H201" s="9"/>
      <c r="K201" s="32"/>
      <c r="L201" s="17"/>
      <c r="M201" s="17"/>
      <c r="N201" s="39"/>
      <c r="O201" s="11"/>
      <c r="P201" s="26"/>
      <c r="R201" s="85"/>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row>
    <row r="202" spans="1:108" ht="27" customHeight="1">
      <c r="A202" s="85"/>
      <c r="D202" s="16"/>
      <c r="E202" s="16"/>
      <c r="F202" s="9"/>
      <c r="G202" s="9"/>
      <c r="H202" s="9"/>
      <c r="K202" s="32"/>
      <c r="L202" s="17"/>
      <c r="M202" s="17"/>
      <c r="N202" s="39"/>
      <c r="O202" s="11"/>
      <c r="P202" s="26"/>
      <c r="R202" s="85"/>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row>
    <row r="203" spans="1:108" ht="27" customHeight="1">
      <c r="A203" s="85"/>
      <c r="D203" s="16"/>
      <c r="E203" s="16"/>
      <c r="F203" s="9"/>
      <c r="G203" s="9"/>
      <c r="H203" s="9"/>
      <c r="K203" s="32"/>
      <c r="L203" s="17"/>
      <c r="M203" s="17"/>
      <c r="N203" s="39"/>
      <c r="O203" s="11"/>
      <c r="P203" s="26"/>
      <c r="R203" s="85"/>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row>
    <row r="204" spans="1:108" ht="27" customHeight="1">
      <c r="A204" s="85"/>
      <c r="D204" s="16"/>
      <c r="E204" s="16"/>
      <c r="F204" s="9"/>
      <c r="G204" s="9"/>
      <c r="H204" s="9"/>
      <c r="K204" s="32"/>
      <c r="L204" s="17"/>
      <c r="M204" s="17"/>
      <c r="N204" s="39"/>
      <c r="O204" s="11"/>
      <c r="P204" s="26"/>
      <c r="R204" s="85"/>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row>
    <row r="205" spans="1:108" ht="27" customHeight="1">
      <c r="A205" s="85"/>
      <c r="D205" s="16"/>
      <c r="E205" s="16"/>
      <c r="F205" s="9"/>
      <c r="G205" s="9"/>
      <c r="H205" s="9"/>
      <c r="K205" s="32"/>
      <c r="L205" s="17"/>
      <c r="M205" s="17"/>
      <c r="N205" s="39"/>
      <c r="O205" s="11"/>
      <c r="P205" s="26"/>
      <c r="R205" s="85"/>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row>
    <row r="206" spans="1:108" ht="27" customHeight="1">
      <c r="A206" s="85"/>
      <c r="D206" s="16"/>
      <c r="E206" s="16"/>
      <c r="F206" s="9"/>
      <c r="G206" s="9"/>
      <c r="H206" s="9"/>
      <c r="K206" s="32"/>
      <c r="L206" s="17"/>
      <c r="M206" s="17"/>
      <c r="N206" s="39"/>
      <c r="O206" s="11"/>
      <c r="P206" s="26"/>
      <c r="R206" s="85"/>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row>
    <row r="207" spans="1:108" ht="27" customHeight="1">
      <c r="A207" s="85"/>
      <c r="D207" s="16"/>
      <c r="E207" s="16"/>
      <c r="F207" s="9"/>
      <c r="G207" s="9"/>
      <c r="H207" s="9"/>
      <c r="K207" s="32"/>
      <c r="L207" s="17"/>
      <c r="M207" s="17"/>
      <c r="N207" s="39"/>
      <c r="O207" s="11"/>
      <c r="P207" s="26"/>
      <c r="R207" s="85"/>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row>
    <row r="208" spans="1:108" ht="27" customHeight="1">
      <c r="A208" s="85"/>
      <c r="D208" s="16"/>
      <c r="E208" s="16"/>
      <c r="F208" s="9"/>
      <c r="G208" s="9"/>
      <c r="H208" s="9"/>
      <c r="K208" s="32"/>
      <c r="L208" s="17"/>
      <c r="M208" s="17"/>
      <c r="N208" s="39"/>
      <c r="O208" s="11"/>
      <c r="P208" s="26"/>
      <c r="R208" s="85"/>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row>
    <row r="209" spans="1:108" ht="27" customHeight="1">
      <c r="A209" s="85"/>
      <c r="D209" s="16"/>
      <c r="E209" s="16"/>
      <c r="F209" s="9"/>
      <c r="G209" s="9"/>
      <c r="H209" s="9"/>
      <c r="K209" s="32"/>
      <c r="L209" s="17"/>
      <c r="M209" s="17"/>
      <c r="N209" s="39"/>
      <c r="O209" s="11"/>
      <c r="P209" s="26"/>
      <c r="R209" s="85"/>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row>
    <row r="210" spans="1:108" ht="27" customHeight="1">
      <c r="A210" s="85"/>
      <c r="D210" s="16"/>
      <c r="E210" s="16"/>
      <c r="F210" s="9"/>
      <c r="G210" s="9"/>
      <c r="H210" s="9"/>
      <c r="K210" s="32"/>
      <c r="L210" s="17"/>
      <c r="M210" s="17"/>
      <c r="N210" s="39"/>
      <c r="O210" s="11"/>
      <c r="P210" s="26"/>
      <c r="R210" s="85"/>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row>
    <row r="211" spans="1:108" ht="27" customHeight="1">
      <c r="A211" s="85"/>
      <c r="D211" s="16"/>
      <c r="E211" s="16"/>
      <c r="F211" s="9"/>
      <c r="G211" s="9"/>
      <c r="H211" s="9"/>
      <c r="K211" s="32"/>
      <c r="L211" s="17"/>
      <c r="M211" s="17"/>
      <c r="N211" s="39"/>
      <c r="O211" s="11"/>
      <c r="P211" s="26"/>
      <c r="R211" s="85"/>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ht="27" customHeight="1">
      <c r="A212" s="85"/>
      <c r="D212" s="16"/>
      <c r="E212" s="16"/>
      <c r="F212" s="9"/>
      <c r="G212" s="9"/>
      <c r="H212" s="9"/>
      <c r="K212" s="32"/>
      <c r="L212" s="17"/>
      <c r="M212" s="17"/>
      <c r="N212" s="39"/>
      <c r="O212" s="11"/>
      <c r="P212" s="26"/>
      <c r="R212" s="85"/>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ht="27" customHeight="1">
      <c r="A213" s="85"/>
      <c r="D213" s="16"/>
      <c r="E213" s="16"/>
      <c r="F213" s="9"/>
      <c r="G213" s="9"/>
      <c r="H213" s="9"/>
      <c r="K213" s="32"/>
      <c r="L213" s="17"/>
      <c r="M213" s="17"/>
      <c r="N213" s="39"/>
      <c r="O213" s="11"/>
      <c r="P213" s="26"/>
      <c r="R213" s="85"/>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27" customHeight="1">
      <c r="A214" s="85"/>
      <c r="D214" s="16"/>
      <c r="E214" s="16"/>
      <c r="F214" s="9"/>
      <c r="G214" s="9"/>
      <c r="H214" s="9"/>
      <c r="K214" s="32"/>
      <c r="L214" s="17"/>
      <c r="M214" s="17"/>
      <c r="N214" s="39"/>
      <c r="O214" s="11"/>
      <c r="P214" s="26"/>
      <c r="R214" s="85"/>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row>
    <row r="215" spans="1:108" ht="27" customHeight="1">
      <c r="A215" s="85"/>
      <c r="D215" s="16"/>
      <c r="E215" s="16"/>
      <c r="F215" s="9"/>
      <c r="G215" s="9"/>
      <c r="H215" s="9"/>
      <c r="K215" s="32"/>
      <c r="L215" s="17"/>
      <c r="M215" s="17"/>
      <c r="N215" s="39"/>
      <c r="O215" s="11"/>
      <c r="P215" s="26"/>
      <c r="R215" s="85"/>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row>
    <row r="216" spans="1:108" ht="27" customHeight="1">
      <c r="A216" s="85"/>
      <c r="D216" s="16"/>
      <c r="E216" s="16"/>
      <c r="F216" s="9"/>
      <c r="G216" s="9"/>
      <c r="H216" s="9"/>
      <c r="K216" s="32"/>
      <c r="L216" s="17"/>
      <c r="M216" s="17"/>
      <c r="N216" s="39"/>
      <c r="O216" s="11"/>
      <c r="P216" s="26"/>
      <c r="R216" s="85"/>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row>
    <row r="217" spans="1:108" ht="27" customHeight="1">
      <c r="A217" s="85"/>
      <c r="D217" s="16"/>
      <c r="E217" s="16"/>
      <c r="F217" s="9"/>
      <c r="G217" s="9"/>
      <c r="H217" s="9"/>
      <c r="K217" s="32"/>
      <c r="L217" s="17"/>
      <c r="M217" s="17"/>
      <c r="N217" s="39"/>
      <c r="O217" s="11"/>
      <c r="P217" s="26"/>
      <c r="R217" s="85"/>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row>
    <row r="218" spans="1:108" ht="27" customHeight="1">
      <c r="A218" s="85"/>
      <c r="D218" s="16"/>
      <c r="E218" s="16"/>
      <c r="F218" s="9"/>
      <c r="G218" s="9"/>
      <c r="H218" s="9"/>
      <c r="K218" s="32"/>
      <c r="L218" s="17"/>
      <c r="M218" s="17"/>
      <c r="N218" s="39"/>
      <c r="O218" s="11"/>
      <c r="P218" s="26"/>
      <c r="R218" s="85"/>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row>
    <row r="219" spans="1:108" ht="27" customHeight="1">
      <c r="A219" s="85"/>
      <c r="D219" s="16"/>
      <c r="E219" s="16"/>
      <c r="F219" s="9"/>
      <c r="G219" s="9"/>
      <c r="H219" s="9"/>
      <c r="K219" s="32"/>
      <c r="L219" s="17"/>
      <c r="M219" s="17"/>
      <c r="N219" s="39"/>
      <c r="O219" s="11"/>
      <c r="P219" s="26"/>
      <c r="R219" s="85"/>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row>
    <row r="220" spans="1:108" ht="27" customHeight="1">
      <c r="A220" s="85"/>
      <c r="D220" s="16"/>
      <c r="E220" s="16"/>
      <c r="F220" s="9"/>
      <c r="G220" s="9"/>
      <c r="H220" s="9"/>
      <c r="K220" s="33"/>
      <c r="L220" s="19"/>
      <c r="M220" s="19"/>
      <c r="N220" s="40"/>
      <c r="O220" s="18"/>
      <c r="P220" s="27"/>
      <c r="R220" s="85"/>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row>
    <row r="221" spans="1:108" ht="27" customHeight="1">
      <c r="A221" s="85"/>
      <c r="D221" s="16"/>
      <c r="E221" s="16"/>
      <c r="F221" s="9"/>
      <c r="G221" s="9"/>
      <c r="H221" s="9"/>
      <c r="R221" s="85"/>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row>
    <row r="222" spans="1:108" ht="27" customHeight="1">
      <c r="A222" s="85"/>
      <c r="D222" s="16"/>
      <c r="E222" s="16"/>
      <c r="F222" s="9"/>
      <c r="G222" s="9"/>
      <c r="H222" s="9"/>
      <c r="K222" s="46"/>
      <c r="L222" s="47"/>
      <c r="M222" s="48"/>
      <c r="N222" s="49"/>
      <c r="O222" s="42"/>
      <c r="P222" s="42"/>
      <c r="R222" s="85"/>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row>
    <row r="223" spans="1:108" ht="21" customHeight="1">
      <c r="A223" s="85"/>
      <c r="B223" s="85"/>
      <c r="C223" s="85"/>
      <c r="D223" s="85"/>
      <c r="E223" s="85"/>
      <c r="F223" s="85"/>
      <c r="G223" s="85"/>
      <c r="H223" s="85"/>
      <c r="I223" s="85"/>
      <c r="J223" s="85"/>
      <c r="K223" s="85"/>
      <c r="L223" s="85"/>
      <c r="M223" s="85"/>
      <c r="N223" s="85"/>
      <c r="O223" s="85"/>
      <c r="P223" s="85"/>
      <c r="Q223" s="85"/>
      <c r="R223" s="85"/>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row>
    <row r="224" spans="1:108" ht="21" customHeight="1">
      <c r="D224" s="16"/>
      <c r="E224" s="16"/>
      <c r="F224" s="9"/>
      <c r="G224" s="9"/>
      <c r="H224" s="9"/>
      <c r="K224" s="46"/>
      <c r="L224" s="47"/>
      <c r="M224" s="48"/>
      <c r="N224" s="49"/>
      <c r="O224" s="42"/>
      <c r="P224" s="42"/>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row>
    <row r="225" spans="1:108" ht="21" customHeight="1">
      <c r="D225" s="16"/>
      <c r="E225" s="16"/>
      <c r="F225" s="9"/>
      <c r="G225" s="9"/>
      <c r="H225" s="9"/>
      <c r="K225" s="46"/>
      <c r="L225" s="47"/>
      <c r="M225" s="48"/>
      <c r="N225" s="49"/>
      <c r="O225" s="42"/>
      <c r="P225" s="42"/>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row>
    <row r="226" spans="1:108" ht="21" customHeight="1">
      <c r="D226" s="16"/>
      <c r="E226" s="16"/>
      <c r="F226" s="9"/>
      <c r="G226" s="9"/>
      <c r="H226" s="9"/>
      <c r="K226" s="46"/>
      <c r="L226" s="47"/>
      <c r="M226" s="48"/>
      <c r="N226" s="49"/>
      <c r="O226" s="42"/>
      <c r="P226" s="42"/>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row>
    <row r="227" spans="1:108" ht="21" customHeight="1">
      <c r="D227" s="16"/>
      <c r="E227" s="16"/>
      <c r="F227" s="9"/>
      <c r="G227" s="9"/>
      <c r="H227" s="9"/>
      <c r="K227" s="46"/>
      <c r="L227" s="47"/>
      <c r="M227" s="48"/>
      <c r="N227" s="49"/>
      <c r="O227" s="42"/>
      <c r="P227" s="42"/>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row>
    <row r="228" spans="1:108" ht="21" customHeight="1">
      <c r="D228" s="16"/>
      <c r="E228" s="16"/>
      <c r="F228" s="9"/>
      <c r="G228" s="9"/>
      <c r="H228" s="9"/>
      <c r="K228" s="46"/>
      <c r="L228" s="47"/>
      <c r="M228" s="48"/>
      <c r="N228" s="49"/>
      <c r="O228" s="42"/>
      <c r="P228" s="42"/>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row>
    <row r="229" spans="1:108" ht="21" customHeight="1">
      <c r="D229" s="16"/>
      <c r="E229" s="16"/>
      <c r="F229" s="9"/>
      <c r="G229" s="9"/>
      <c r="H229" s="9"/>
      <c r="K229" s="46"/>
      <c r="L229" s="47"/>
      <c r="M229" s="48"/>
      <c r="N229" s="49"/>
      <c r="O229" s="42"/>
      <c r="P229" s="42"/>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row>
    <row r="230" spans="1:108" ht="21" customHeight="1">
      <c r="D230" s="16"/>
      <c r="E230" s="16"/>
      <c r="F230" s="9"/>
      <c r="G230" s="9"/>
      <c r="H230" s="9"/>
      <c r="K230" s="46"/>
      <c r="L230" s="47"/>
      <c r="M230" s="48"/>
      <c r="N230" s="49"/>
      <c r="O230" s="42"/>
      <c r="P230" s="42"/>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row>
    <row r="231" spans="1:108" ht="21" customHeight="1">
      <c r="D231" s="16"/>
      <c r="E231" s="16"/>
      <c r="F231" s="9"/>
      <c r="G231" s="9"/>
      <c r="H231" s="9"/>
      <c r="K231" s="46"/>
      <c r="L231" s="47"/>
      <c r="M231" s="48"/>
      <c r="N231" s="49"/>
      <c r="O231" s="42"/>
      <c r="P231" s="42"/>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row>
    <row r="232" spans="1:108" ht="21" customHeight="1">
      <c r="D232" s="16"/>
      <c r="E232" s="16"/>
      <c r="F232" s="9"/>
      <c r="G232" s="9"/>
      <c r="H232" s="9"/>
      <c r="K232" s="46"/>
      <c r="L232" s="47"/>
      <c r="M232" s="48"/>
      <c r="N232" s="49"/>
      <c r="O232" s="42"/>
      <c r="P232" s="42"/>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row>
    <row r="233" spans="1:108" ht="21" customHeight="1">
      <c r="D233" s="16"/>
      <c r="E233" s="16"/>
      <c r="F233" s="9"/>
      <c r="G233" s="9"/>
      <c r="H233" s="9"/>
      <c r="K233" s="46"/>
      <c r="L233" s="47"/>
      <c r="M233" s="48"/>
      <c r="N233" s="49"/>
      <c r="O233" s="42"/>
      <c r="P233" s="42"/>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row>
    <row r="234" spans="1:108" ht="21" customHeight="1">
      <c r="A234" s="3"/>
      <c r="B234" s="3"/>
      <c r="C234" s="3"/>
      <c r="D234" s="16"/>
      <c r="E234" s="16"/>
      <c r="F234" s="9"/>
      <c r="G234" s="9"/>
      <c r="H234" s="9"/>
      <c r="K234" s="46"/>
      <c r="L234" s="47"/>
      <c r="M234" s="48"/>
      <c r="N234" s="49"/>
      <c r="O234" s="42"/>
      <c r="P234" s="42"/>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row>
    <row r="235" spans="1:108" ht="21" customHeight="1">
      <c r="A235" s="3"/>
      <c r="B235" s="3"/>
      <c r="C235" s="3"/>
      <c r="D235" s="16"/>
      <c r="E235" s="16"/>
      <c r="F235" s="9"/>
      <c r="G235" s="9"/>
      <c r="H235" s="9"/>
      <c r="K235" s="46"/>
      <c r="L235" s="47"/>
      <c r="M235" s="48"/>
      <c r="N235" s="49"/>
      <c r="O235" s="42"/>
      <c r="P235" s="42"/>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row>
    <row r="236" spans="1:108" ht="21" customHeight="1">
      <c r="A236" s="3"/>
      <c r="B236" s="3"/>
      <c r="C236" s="3"/>
      <c r="D236" s="16"/>
      <c r="E236" s="16"/>
      <c r="F236" s="9"/>
      <c r="G236" s="9"/>
      <c r="H236" s="9"/>
      <c r="K236" s="46"/>
      <c r="L236" s="47"/>
      <c r="M236" s="48"/>
      <c r="N236" s="49"/>
      <c r="O236" s="42"/>
      <c r="P236" s="42"/>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row>
    <row r="237" spans="1:108" ht="21" customHeight="1">
      <c r="A237" s="3"/>
      <c r="B237" s="3"/>
      <c r="C237" s="3"/>
      <c r="D237" s="16"/>
      <c r="E237" s="16"/>
      <c r="F237" s="9"/>
      <c r="G237" s="9"/>
      <c r="H237" s="9"/>
      <c r="K237" s="46"/>
      <c r="L237" s="47"/>
      <c r="M237" s="48"/>
      <c r="N237" s="49"/>
      <c r="O237" s="42"/>
      <c r="P237" s="42"/>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row>
    <row r="238" spans="1:108" ht="21" customHeight="1">
      <c r="A238" s="3"/>
      <c r="B238" s="3"/>
      <c r="C238" s="3"/>
      <c r="D238" s="16"/>
      <c r="E238" s="16"/>
      <c r="F238" s="9"/>
      <c r="G238" s="9"/>
      <c r="H238" s="9"/>
      <c r="K238" s="46"/>
      <c r="L238" s="47"/>
      <c r="M238" s="48"/>
      <c r="N238" s="49"/>
      <c r="O238" s="42"/>
      <c r="P238" s="42"/>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row>
    <row r="239" spans="1:108" ht="21" customHeight="1">
      <c r="A239" s="3"/>
      <c r="B239" s="3"/>
      <c r="C239" s="3"/>
      <c r="D239" s="16"/>
      <c r="E239" s="16"/>
      <c r="F239" s="9"/>
      <c r="G239" s="9"/>
      <c r="H239" s="9"/>
      <c r="K239" s="46"/>
      <c r="L239" s="47"/>
      <c r="M239" s="48"/>
      <c r="N239" s="49"/>
      <c r="O239" s="42"/>
      <c r="P239" s="42"/>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row>
    <row r="240" spans="1:108" ht="21" customHeight="1">
      <c r="A240" s="3"/>
      <c r="B240" s="3"/>
      <c r="C240" s="3"/>
      <c r="D240" s="16"/>
      <c r="E240" s="16"/>
      <c r="F240" s="9"/>
      <c r="G240" s="9"/>
      <c r="H240" s="9"/>
      <c r="K240" s="46"/>
      <c r="L240" s="47"/>
      <c r="M240" s="48"/>
      <c r="N240" s="49"/>
      <c r="O240" s="42"/>
      <c r="P240" s="42"/>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row>
    <row r="241" spans="4:16" s="3" customFormat="1" ht="21" customHeight="1">
      <c r="D241" s="16"/>
      <c r="E241" s="16"/>
      <c r="F241" s="9"/>
      <c r="G241" s="9"/>
      <c r="H241" s="9"/>
      <c r="I241" s="2"/>
      <c r="J241" s="2"/>
      <c r="K241" s="46"/>
      <c r="L241" s="47"/>
      <c r="M241" s="48"/>
      <c r="N241" s="49"/>
      <c r="O241" s="42"/>
      <c r="P241" s="42"/>
    </row>
    <row r="242" spans="4:16" s="3" customFormat="1" ht="21" customHeight="1">
      <c r="D242" s="16"/>
      <c r="E242" s="16"/>
      <c r="F242" s="9"/>
      <c r="G242" s="9"/>
      <c r="H242" s="9"/>
      <c r="I242" s="2"/>
      <c r="J242" s="2"/>
      <c r="K242" s="46"/>
      <c r="L242" s="47"/>
      <c r="M242" s="48"/>
      <c r="N242" s="49"/>
      <c r="O242" s="42"/>
      <c r="P242" s="42"/>
    </row>
    <row r="243" spans="4:16" s="3" customFormat="1" ht="21" customHeight="1">
      <c r="D243" s="16"/>
      <c r="E243" s="16"/>
      <c r="F243" s="9"/>
      <c r="G243" s="9"/>
      <c r="H243" s="9"/>
      <c r="I243" s="2"/>
      <c r="J243" s="2"/>
      <c r="K243" s="46"/>
      <c r="L243" s="47"/>
      <c r="M243" s="48"/>
      <c r="N243" s="49"/>
      <c r="O243" s="42"/>
      <c r="P243" s="42"/>
    </row>
    <row r="244" spans="4:16" s="3" customFormat="1" ht="21" customHeight="1">
      <c r="D244" s="16"/>
      <c r="E244" s="16"/>
      <c r="F244" s="9"/>
      <c r="G244" s="9"/>
      <c r="H244" s="9"/>
      <c r="I244" s="2"/>
      <c r="J244" s="2"/>
      <c r="K244" s="46"/>
      <c r="L244" s="47"/>
      <c r="M244" s="48"/>
      <c r="N244" s="49"/>
      <c r="O244" s="42"/>
      <c r="P244" s="42"/>
    </row>
    <row r="245" spans="4:16" s="3" customFormat="1" ht="21" customHeight="1">
      <c r="D245" s="16"/>
      <c r="E245" s="16"/>
      <c r="F245" s="9"/>
      <c r="G245" s="9"/>
      <c r="H245" s="9"/>
      <c r="I245" s="2"/>
      <c r="J245" s="2"/>
      <c r="K245" s="46"/>
      <c r="L245" s="47"/>
      <c r="M245" s="48"/>
      <c r="N245" s="49"/>
      <c r="O245" s="42"/>
      <c r="P245" s="42"/>
    </row>
    <row r="246" spans="4:16" s="3" customFormat="1" ht="21" customHeight="1">
      <c r="D246" s="16"/>
      <c r="E246" s="16"/>
      <c r="F246" s="9"/>
      <c r="G246" s="9"/>
      <c r="H246" s="9"/>
      <c r="I246" s="2"/>
      <c r="J246" s="2"/>
      <c r="K246" s="46"/>
      <c r="L246" s="47"/>
      <c r="M246" s="42"/>
      <c r="N246" s="49"/>
      <c r="O246" s="42"/>
      <c r="P246" s="42"/>
    </row>
    <row r="247" spans="4:16" s="3" customFormat="1" ht="21" customHeight="1">
      <c r="D247" s="16"/>
      <c r="E247" s="16"/>
      <c r="F247" s="9"/>
      <c r="G247" s="9"/>
      <c r="H247" s="9"/>
      <c r="I247" s="2"/>
      <c r="J247" s="2"/>
      <c r="K247" s="46"/>
      <c r="L247" s="47"/>
      <c r="M247" s="42"/>
      <c r="N247" s="49"/>
      <c r="O247" s="42"/>
      <c r="P247" s="42"/>
    </row>
    <row r="248" spans="4:16" s="3" customFormat="1" ht="21" customHeight="1">
      <c r="D248" s="16"/>
      <c r="E248" s="16"/>
      <c r="F248" s="9"/>
      <c r="G248" s="9"/>
      <c r="H248" s="9"/>
      <c r="I248" s="2"/>
      <c r="J248" s="2"/>
      <c r="K248" s="46"/>
      <c r="L248" s="47"/>
      <c r="M248" s="42"/>
      <c r="N248" s="49"/>
      <c r="O248" s="42"/>
      <c r="P248" s="42"/>
    </row>
    <row r="249" spans="4:16" s="3" customFormat="1" ht="21" customHeight="1">
      <c r="D249" s="16"/>
      <c r="E249" s="16"/>
      <c r="F249" s="9"/>
      <c r="G249" s="9"/>
      <c r="H249" s="9"/>
      <c r="I249" s="2"/>
      <c r="J249" s="2"/>
      <c r="K249" s="46"/>
      <c r="L249" s="47"/>
      <c r="M249" s="42"/>
      <c r="N249" s="49"/>
      <c r="O249" s="42"/>
      <c r="P249" s="42"/>
    </row>
    <row r="250" spans="4:16" s="3" customFormat="1" ht="21" customHeight="1">
      <c r="D250" s="16"/>
      <c r="E250" s="16"/>
      <c r="F250" s="9"/>
      <c r="G250" s="9"/>
      <c r="H250" s="9"/>
      <c r="I250" s="2"/>
      <c r="J250" s="2"/>
      <c r="K250" s="46"/>
      <c r="L250" s="47"/>
      <c r="M250" s="42"/>
      <c r="N250" s="49"/>
      <c r="O250" s="42"/>
      <c r="P250" s="42"/>
    </row>
    <row r="251" spans="4:16" s="3" customFormat="1" ht="21" customHeight="1">
      <c r="D251" s="16"/>
      <c r="E251" s="16"/>
      <c r="F251" s="9"/>
      <c r="G251" s="9"/>
      <c r="H251" s="9"/>
      <c r="I251" s="2"/>
      <c r="J251" s="2"/>
      <c r="K251" s="46"/>
      <c r="L251" s="47"/>
      <c r="M251" s="42"/>
      <c r="N251" s="49"/>
      <c r="O251" s="42"/>
      <c r="P251" s="42"/>
    </row>
    <row r="252" spans="4:16" s="3" customFormat="1" ht="21" customHeight="1">
      <c r="D252" s="16"/>
      <c r="E252" s="16"/>
      <c r="F252" s="9"/>
      <c r="G252" s="9"/>
      <c r="H252" s="9"/>
      <c r="I252" s="2"/>
      <c r="J252" s="2"/>
      <c r="K252" s="46"/>
      <c r="L252" s="47"/>
      <c r="M252" s="42"/>
      <c r="N252" s="49"/>
      <c r="O252" s="42"/>
      <c r="P252" s="42"/>
    </row>
    <row r="253" spans="4:16" s="3" customFormat="1" ht="21" customHeight="1">
      <c r="D253" s="16"/>
      <c r="E253" s="16"/>
      <c r="F253" s="9"/>
      <c r="G253" s="9"/>
      <c r="H253" s="9"/>
      <c r="I253" s="2"/>
      <c r="J253" s="2"/>
      <c r="K253" s="46"/>
      <c r="L253" s="47"/>
      <c r="M253" s="42"/>
      <c r="N253" s="49"/>
      <c r="O253" s="42"/>
      <c r="P253" s="42"/>
    </row>
    <row r="254" spans="4:16" s="3" customFormat="1" ht="21" customHeight="1">
      <c r="D254" s="16"/>
      <c r="E254" s="16"/>
      <c r="F254" s="9"/>
      <c r="G254" s="9"/>
      <c r="H254" s="9"/>
      <c r="I254" s="2"/>
      <c r="J254" s="2"/>
      <c r="K254" s="46"/>
      <c r="L254" s="47"/>
      <c r="M254" s="42"/>
      <c r="N254" s="49"/>
      <c r="O254" s="42"/>
      <c r="P254" s="42"/>
    </row>
    <row r="255" spans="4:16" s="3" customFormat="1" ht="21" customHeight="1">
      <c r="D255" s="16"/>
      <c r="E255" s="16"/>
      <c r="F255" s="9"/>
      <c r="G255" s="9"/>
      <c r="H255" s="9"/>
      <c r="I255" s="2"/>
      <c r="J255" s="2"/>
      <c r="K255" s="46"/>
      <c r="L255" s="47"/>
      <c r="M255" s="42"/>
      <c r="N255" s="49"/>
      <c r="O255" s="42"/>
      <c r="P255" s="42"/>
    </row>
    <row r="256" spans="4:16" s="3" customFormat="1" ht="21" customHeight="1">
      <c r="D256" s="16"/>
      <c r="E256" s="16"/>
      <c r="F256" s="9"/>
      <c r="G256" s="9"/>
      <c r="H256" s="9"/>
      <c r="I256" s="2"/>
      <c r="J256" s="2"/>
      <c r="K256" s="46"/>
      <c r="L256" s="47"/>
      <c r="M256" s="42"/>
      <c r="N256" s="49"/>
      <c r="O256" s="42"/>
      <c r="P256" s="42"/>
    </row>
    <row r="257" spans="4:16" s="3" customFormat="1" ht="21" customHeight="1">
      <c r="D257" s="16"/>
      <c r="E257" s="16"/>
      <c r="F257" s="9"/>
      <c r="G257" s="9"/>
      <c r="H257" s="9"/>
      <c r="I257" s="2"/>
      <c r="J257" s="2"/>
      <c r="K257" s="46"/>
      <c r="L257" s="47"/>
      <c r="M257" s="42"/>
      <c r="N257" s="49"/>
      <c r="O257" s="42"/>
      <c r="P257" s="42"/>
    </row>
    <row r="258" spans="4:16" s="3" customFormat="1" ht="21" customHeight="1">
      <c r="D258" s="16"/>
      <c r="E258" s="16"/>
      <c r="F258" s="9"/>
      <c r="G258" s="9"/>
      <c r="H258" s="9"/>
      <c r="I258" s="2"/>
      <c r="J258" s="2"/>
      <c r="K258" s="46"/>
      <c r="L258" s="47"/>
      <c r="M258" s="42"/>
      <c r="N258" s="49"/>
      <c r="O258" s="42"/>
      <c r="P258" s="42"/>
    </row>
    <row r="259" spans="4:16" s="3" customFormat="1" ht="21" customHeight="1">
      <c r="D259" s="16"/>
      <c r="E259" s="16"/>
      <c r="F259" s="9"/>
      <c r="G259" s="9"/>
      <c r="H259" s="9"/>
      <c r="I259" s="2"/>
      <c r="J259" s="2"/>
      <c r="K259" s="46"/>
      <c r="L259" s="47"/>
      <c r="M259" s="42"/>
      <c r="N259" s="49"/>
      <c r="O259" s="42"/>
      <c r="P259" s="42"/>
    </row>
    <row r="260" spans="4:16" s="3" customFormat="1" ht="21" customHeight="1">
      <c r="D260" s="16"/>
      <c r="E260" s="16"/>
      <c r="F260" s="9"/>
      <c r="G260" s="9"/>
      <c r="H260" s="9"/>
      <c r="I260" s="2"/>
      <c r="J260" s="2"/>
      <c r="K260" s="46"/>
      <c r="L260" s="47"/>
      <c r="M260" s="42"/>
      <c r="N260" s="49"/>
      <c r="O260" s="42"/>
      <c r="P260" s="42"/>
    </row>
    <row r="261" spans="4:16" s="3" customFormat="1" ht="21" customHeight="1">
      <c r="D261" s="16"/>
      <c r="E261" s="16"/>
      <c r="F261" s="9"/>
      <c r="G261" s="9"/>
      <c r="H261" s="9"/>
      <c r="I261" s="2"/>
      <c r="J261" s="2"/>
      <c r="K261" s="46"/>
      <c r="L261" s="47"/>
      <c r="M261" s="42"/>
      <c r="N261" s="49"/>
      <c r="O261" s="42"/>
      <c r="P261" s="42"/>
    </row>
    <row r="262" spans="4:16" s="3" customFormat="1" ht="21" customHeight="1">
      <c r="D262" s="16"/>
      <c r="E262" s="16"/>
      <c r="F262" s="9"/>
      <c r="G262" s="9"/>
      <c r="H262" s="9"/>
      <c r="I262" s="2"/>
      <c r="J262" s="2"/>
      <c r="K262" s="46"/>
      <c r="L262" s="47"/>
      <c r="M262" s="42"/>
      <c r="N262" s="49"/>
      <c r="O262" s="42"/>
      <c r="P262" s="42"/>
    </row>
    <row r="263" spans="4:16" s="3" customFormat="1" ht="21" customHeight="1">
      <c r="D263" s="16"/>
      <c r="E263" s="16"/>
      <c r="F263" s="9"/>
      <c r="G263" s="9"/>
      <c r="H263" s="9"/>
      <c r="I263" s="2"/>
      <c r="J263" s="2"/>
      <c r="K263" s="46"/>
      <c r="L263" s="47"/>
      <c r="M263" s="42"/>
      <c r="N263" s="49"/>
      <c r="O263" s="42"/>
      <c r="P263" s="42"/>
    </row>
    <row r="264" spans="4:16" s="3" customFormat="1" ht="21" customHeight="1">
      <c r="D264" s="16"/>
      <c r="E264" s="16"/>
      <c r="F264" s="9"/>
      <c r="G264" s="9"/>
      <c r="H264" s="9"/>
      <c r="I264" s="2"/>
      <c r="J264" s="2"/>
      <c r="K264" s="46"/>
      <c r="L264" s="47"/>
      <c r="M264" s="42"/>
      <c r="N264" s="49"/>
      <c r="O264" s="42"/>
      <c r="P264" s="42"/>
    </row>
    <row r="265" spans="4:16" s="3" customFormat="1" ht="21" customHeight="1">
      <c r="D265" s="16"/>
      <c r="E265" s="16"/>
      <c r="F265" s="9"/>
      <c r="G265" s="9"/>
      <c r="H265" s="9"/>
      <c r="I265" s="2"/>
      <c r="J265" s="2"/>
      <c r="K265" s="46"/>
      <c r="L265" s="47"/>
      <c r="M265" s="42"/>
      <c r="N265" s="49"/>
      <c r="O265" s="42"/>
      <c r="P265" s="42"/>
    </row>
    <row r="266" spans="4:16" s="3" customFormat="1" ht="21" customHeight="1">
      <c r="D266" s="16"/>
      <c r="E266" s="16"/>
      <c r="F266" s="9"/>
      <c r="G266" s="9"/>
      <c r="H266" s="9"/>
      <c r="I266" s="2"/>
      <c r="J266" s="2"/>
      <c r="K266" s="46"/>
      <c r="L266" s="47"/>
      <c r="M266" s="42"/>
      <c r="N266" s="49"/>
      <c r="O266" s="42"/>
      <c r="P266" s="42"/>
    </row>
    <row r="267" spans="4:16" s="3" customFormat="1" ht="21" customHeight="1">
      <c r="D267" s="16"/>
      <c r="E267" s="16"/>
      <c r="F267" s="9"/>
      <c r="G267" s="9"/>
      <c r="H267" s="9"/>
      <c r="I267" s="2"/>
      <c r="J267" s="2"/>
      <c r="K267" s="46"/>
      <c r="L267" s="47"/>
      <c r="M267" s="42"/>
      <c r="N267" s="49"/>
      <c r="O267" s="42"/>
      <c r="P267" s="42"/>
    </row>
    <row r="268" spans="4:16" s="3" customFormat="1" ht="21" customHeight="1">
      <c r="D268" s="16"/>
      <c r="E268" s="16"/>
      <c r="F268" s="9"/>
      <c r="G268" s="9"/>
      <c r="H268" s="9"/>
      <c r="I268" s="2"/>
      <c r="J268" s="2"/>
      <c r="K268" s="46"/>
      <c r="L268" s="47"/>
      <c r="M268" s="42"/>
      <c r="N268" s="49"/>
      <c r="O268" s="42"/>
      <c r="P268" s="42"/>
    </row>
    <row r="269" spans="4:16" s="3" customFormat="1" ht="21" customHeight="1">
      <c r="D269" s="16"/>
      <c r="E269" s="16"/>
      <c r="F269" s="9"/>
      <c r="G269" s="9"/>
      <c r="H269" s="9"/>
      <c r="I269" s="2"/>
      <c r="J269" s="2"/>
      <c r="K269" s="46"/>
      <c r="L269" s="47"/>
      <c r="M269" s="42"/>
      <c r="N269" s="49"/>
      <c r="O269" s="42"/>
      <c r="P269" s="42"/>
    </row>
    <row r="270" spans="4:16" s="3" customFormat="1" ht="21" customHeight="1">
      <c r="D270" s="16"/>
      <c r="E270" s="16"/>
      <c r="F270" s="9"/>
      <c r="G270" s="9"/>
      <c r="H270" s="9"/>
      <c r="I270" s="2"/>
      <c r="J270" s="2"/>
      <c r="K270" s="46"/>
      <c r="L270" s="47"/>
      <c r="M270" s="42"/>
      <c r="N270" s="49"/>
      <c r="O270" s="42"/>
      <c r="P270" s="42"/>
    </row>
    <row r="271" spans="4:16" s="3" customFormat="1" ht="21" customHeight="1">
      <c r="D271" s="16"/>
      <c r="E271" s="16"/>
      <c r="F271" s="9"/>
      <c r="G271" s="9"/>
      <c r="H271" s="9"/>
      <c r="I271" s="2"/>
      <c r="J271" s="2"/>
      <c r="K271" s="46"/>
      <c r="L271" s="47"/>
      <c r="M271" s="42"/>
      <c r="N271" s="49"/>
      <c r="O271" s="42"/>
      <c r="P271" s="42"/>
    </row>
    <row r="272" spans="4:16" s="3" customFormat="1" ht="21" customHeight="1">
      <c r="D272" s="16"/>
      <c r="E272" s="16"/>
      <c r="F272" s="9"/>
      <c r="G272" s="9"/>
      <c r="H272" s="9"/>
      <c r="I272" s="2"/>
      <c r="J272" s="2"/>
      <c r="K272" s="46"/>
      <c r="L272" s="42"/>
      <c r="M272" s="42"/>
      <c r="N272" s="50"/>
      <c r="O272" s="42"/>
      <c r="P272" s="42"/>
    </row>
    <row r="273" spans="4:16" s="3" customFormat="1" ht="21" customHeight="1">
      <c r="D273" s="16"/>
      <c r="E273" s="16"/>
      <c r="F273" s="9"/>
      <c r="G273" s="9"/>
      <c r="H273" s="9"/>
      <c r="I273" s="2"/>
      <c r="J273" s="2"/>
      <c r="K273" s="46"/>
      <c r="L273" s="42"/>
      <c r="M273" s="42"/>
      <c r="N273" s="50"/>
      <c r="O273" s="42"/>
      <c r="P273" s="42"/>
    </row>
    <row r="274" spans="4:16" s="3" customFormat="1" ht="21" customHeight="1">
      <c r="D274" s="16"/>
      <c r="E274" s="16"/>
      <c r="F274" s="9"/>
      <c r="G274" s="9"/>
      <c r="H274" s="9"/>
      <c r="I274" s="2"/>
      <c r="J274" s="2"/>
      <c r="K274" s="46"/>
      <c r="L274" s="42"/>
      <c r="M274" s="42"/>
      <c r="N274" s="50"/>
      <c r="O274" s="42"/>
      <c r="P274" s="42"/>
    </row>
    <row r="275" spans="4:16" s="3" customFormat="1" ht="21" customHeight="1">
      <c r="D275" s="16"/>
      <c r="E275" s="16"/>
      <c r="F275" s="9"/>
      <c r="G275" s="9"/>
      <c r="H275" s="9"/>
      <c r="I275" s="2"/>
      <c r="J275" s="2"/>
      <c r="K275" s="46"/>
      <c r="L275" s="42"/>
      <c r="M275" s="42"/>
      <c r="N275" s="50"/>
      <c r="O275" s="42"/>
      <c r="P275" s="42"/>
    </row>
    <row r="276" spans="4:16" s="3" customFormat="1" ht="21" customHeight="1">
      <c r="D276" s="16"/>
      <c r="E276" s="16"/>
      <c r="F276" s="9"/>
      <c r="G276" s="9"/>
      <c r="H276" s="9"/>
      <c r="I276" s="2"/>
      <c r="J276" s="2"/>
      <c r="K276" s="46"/>
      <c r="L276" s="42"/>
      <c r="M276" s="42"/>
      <c r="N276" s="50"/>
      <c r="O276" s="42"/>
      <c r="P276" s="42"/>
    </row>
    <row r="277" spans="4:16" s="3" customFormat="1" ht="21" customHeight="1">
      <c r="D277" s="16"/>
      <c r="E277" s="16"/>
      <c r="F277" s="9"/>
      <c r="G277" s="9"/>
      <c r="H277" s="9"/>
      <c r="I277" s="2"/>
      <c r="J277" s="2"/>
      <c r="K277" s="46"/>
      <c r="L277" s="42"/>
      <c r="M277" s="42"/>
      <c r="N277" s="50"/>
      <c r="O277" s="42"/>
      <c r="P277" s="42"/>
    </row>
    <row r="278" spans="4:16" s="3" customFormat="1" ht="21" customHeight="1">
      <c r="D278" s="16"/>
      <c r="E278" s="16"/>
      <c r="F278" s="9"/>
      <c r="G278" s="9"/>
      <c r="H278" s="9"/>
      <c r="I278" s="2"/>
      <c r="J278" s="2"/>
      <c r="K278" s="46"/>
      <c r="L278" s="42"/>
      <c r="M278" s="42"/>
      <c r="N278" s="50"/>
      <c r="O278" s="42"/>
      <c r="P278" s="42"/>
    </row>
    <row r="279" spans="4:16" s="3" customFormat="1" ht="21" customHeight="1">
      <c r="D279" s="16"/>
      <c r="E279" s="16"/>
      <c r="F279" s="9"/>
      <c r="G279" s="9"/>
      <c r="H279" s="9"/>
      <c r="I279" s="2"/>
      <c r="J279" s="2"/>
      <c r="K279" s="46"/>
      <c r="L279" s="42"/>
      <c r="M279" s="42"/>
      <c r="N279" s="50"/>
      <c r="O279" s="42"/>
      <c r="P279" s="42"/>
    </row>
    <row r="280" spans="4:16" s="3" customFormat="1" ht="21" customHeight="1">
      <c r="D280" s="16"/>
      <c r="E280" s="16"/>
      <c r="F280" s="9"/>
      <c r="G280" s="9"/>
      <c r="H280" s="9"/>
      <c r="I280" s="2"/>
      <c r="J280" s="2"/>
      <c r="K280" s="46"/>
      <c r="L280" s="42"/>
      <c r="M280" s="42"/>
      <c r="N280" s="50"/>
      <c r="O280" s="42"/>
      <c r="P280" s="42"/>
    </row>
    <row r="281" spans="4:16" s="3" customFormat="1" ht="21" customHeight="1">
      <c r="D281" s="16"/>
      <c r="E281" s="16"/>
      <c r="F281" s="9"/>
      <c r="G281" s="9"/>
      <c r="H281" s="9"/>
      <c r="I281" s="2"/>
      <c r="J281" s="2"/>
      <c r="K281" s="46"/>
      <c r="L281" s="42"/>
      <c r="M281" s="42"/>
      <c r="N281" s="50"/>
      <c r="O281" s="42"/>
      <c r="P281" s="42"/>
    </row>
    <row r="282" spans="4:16" s="3" customFormat="1" ht="21" customHeight="1">
      <c r="D282" s="16"/>
      <c r="E282" s="16"/>
      <c r="F282" s="9"/>
      <c r="G282" s="9"/>
      <c r="H282" s="9"/>
      <c r="I282" s="2"/>
      <c r="J282" s="2"/>
      <c r="K282" s="46"/>
      <c r="L282" s="42"/>
      <c r="M282" s="42"/>
      <c r="N282" s="50"/>
      <c r="O282" s="42"/>
      <c r="P282" s="42"/>
    </row>
    <row r="283" spans="4:16" s="3" customFormat="1" ht="21" customHeight="1">
      <c r="D283" s="16"/>
      <c r="E283" s="16"/>
      <c r="F283" s="9"/>
      <c r="G283" s="9"/>
      <c r="H283" s="9"/>
      <c r="I283" s="2"/>
      <c r="J283" s="2"/>
      <c r="K283" s="46"/>
      <c r="L283" s="42"/>
      <c r="M283" s="42"/>
      <c r="N283" s="50"/>
      <c r="O283" s="42"/>
      <c r="P283" s="42"/>
    </row>
    <row r="284" spans="4:16" s="3" customFormat="1" ht="21" customHeight="1">
      <c r="D284" s="16"/>
      <c r="E284" s="16"/>
      <c r="F284" s="9"/>
      <c r="G284" s="9"/>
      <c r="H284" s="9"/>
      <c r="I284" s="2"/>
      <c r="J284" s="2"/>
      <c r="K284" s="46"/>
      <c r="L284" s="42"/>
      <c r="M284" s="42"/>
      <c r="N284" s="50"/>
      <c r="O284" s="42"/>
      <c r="P284" s="42"/>
    </row>
    <row r="285" spans="4:16" s="3" customFormat="1" ht="21" customHeight="1">
      <c r="D285" s="16"/>
      <c r="E285" s="16"/>
      <c r="F285" s="9"/>
      <c r="G285" s="9"/>
      <c r="H285" s="9"/>
      <c r="I285" s="2"/>
      <c r="J285" s="2"/>
      <c r="K285" s="46"/>
      <c r="L285" s="42"/>
      <c r="M285" s="42"/>
      <c r="N285" s="50"/>
      <c r="O285" s="42"/>
      <c r="P285" s="42"/>
    </row>
    <row r="286" spans="4:16" s="3" customFormat="1" ht="21" customHeight="1">
      <c r="D286" s="16"/>
      <c r="E286" s="16"/>
      <c r="F286" s="9"/>
      <c r="G286" s="9"/>
      <c r="H286" s="9"/>
      <c r="I286" s="2"/>
      <c r="J286" s="2"/>
      <c r="K286" s="46"/>
      <c r="L286" s="42"/>
      <c r="M286" s="42"/>
      <c r="N286" s="50"/>
      <c r="O286" s="42"/>
      <c r="P286" s="42"/>
    </row>
    <row r="287" spans="4:16" s="3" customFormat="1" ht="21" customHeight="1">
      <c r="D287" s="16"/>
      <c r="E287" s="16"/>
      <c r="F287" s="9"/>
      <c r="G287" s="9"/>
      <c r="H287" s="9"/>
      <c r="I287" s="2"/>
      <c r="J287" s="2"/>
      <c r="K287" s="46"/>
      <c r="L287" s="42"/>
      <c r="M287" s="42"/>
      <c r="N287" s="50"/>
      <c r="O287" s="42"/>
      <c r="P287" s="42"/>
    </row>
    <row r="288" spans="4:16" s="3" customFormat="1" ht="21" customHeight="1">
      <c r="D288" s="16"/>
      <c r="E288" s="16"/>
      <c r="F288" s="9"/>
      <c r="G288" s="9"/>
      <c r="H288" s="9"/>
      <c r="I288" s="2"/>
      <c r="J288" s="2"/>
      <c r="K288" s="46"/>
      <c r="L288" s="42"/>
      <c r="M288" s="42"/>
      <c r="N288" s="50"/>
      <c r="O288" s="42"/>
      <c r="P288" s="42"/>
    </row>
    <row r="289" spans="4:16" s="3" customFormat="1" ht="21" customHeight="1">
      <c r="D289" s="16"/>
      <c r="E289" s="16"/>
      <c r="F289" s="9"/>
      <c r="G289" s="9"/>
      <c r="H289" s="9"/>
      <c r="I289" s="2"/>
      <c r="J289" s="2"/>
      <c r="K289" s="46"/>
      <c r="L289" s="42"/>
      <c r="M289" s="42"/>
      <c r="N289" s="50"/>
      <c r="O289" s="42"/>
      <c r="P289" s="42"/>
    </row>
    <row r="290" spans="4:16" s="3" customFormat="1" ht="21" customHeight="1">
      <c r="D290" s="16"/>
      <c r="E290" s="16"/>
      <c r="F290" s="9"/>
      <c r="G290" s="9"/>
      <c r="H290" s="9"/>
      <c r="I290" s="2"/>
      <c r="J290" s="2"/>
      <c r="K290" s="46"/>
      <c r="L290" s="42"/>
      <c r="M290" s="42"/>
      <c r="N290" s="50"/>
      <c r="O290" s="42"/>
      <c r="P290" s="42"/>
    </row>
    <row r="291" spans="4:16" s="3" customFormat="1" ht="21" customHeight="1">
      <c r="D291" s="16"/>
      <c r="E291" s="16"/>
      <c r="F291" s="9"/>
      <c r="G291" s="9"/>
      <c r="H291" s="9"/>
      <c r="I291" s="2"/>
      <c r="J291" s="2"/>
      <c r="K291" s="46"/>
      <c r="L291" s="42"/>
      <c r="M291" s="42"/>
      <c r="N291" s="50"/>
      <c r="O291" s="42"/>
      <c r="P291" s="42"/>
    </row>
    <row r="292" spans="4:16" s="3" customFormat="1" ht="21" customHeight="1">
      <c r="D292" s="16"/>
      <c r="E292" s="16"/>
      <c r="F292" s="9"/>
      <c r="G292" s="9"/>
      <c r="H292" s="9"/>
      <c r="I292" s="2"/>
      <c r="J292" s="2"/>
      <c r="K292" s="46"/>
      <c r="L292" s="42"/>
      <c r="M292" s="42"/>
      <c r="N292" s="50"/>
      <c r="O292" s="42"/>
      <c r="P292" s="42"/>
    </row>
    <row r="293" spans="4:16" s="3" customFormat="1" ht="21" customHeight="1">
      <c r="D293" s="16"/>
      <c r="E293" s="16"/>
      <c r="F293" s="9"/>
      <c r="G293" s="9"/>
      <c r="H293" s="9"/>
      <c r="I293" s="2"/>
      <c r="J293" s="2"/>
      <c r="K293" s="46"/>
      <c r="L293" s="42"/>
      <c r="M293" s="42"/>
      <c r="N293" s="50"/>
      <c r="O293" s="42"/>
      <c r="P293" s="42"/>
    </row>
    <row r="294" spans="4:16" s="3" customFormat="1" ht="21" customHeight="1">
      <c r="D294" s="16"/>
      <c r="E294" s="16"/>
      <c r="F294" s="9"/>
      <c r="G294" s="9"/>
      <c r="H294" s="9"/>
      <c r="I294" s="2"/>
      <c r="J294" s="2"/>
      <c r="K294" s="46"/>
      <c r="L294" s="42"/>
      <c r="M294" s="42"/>
      <c r="N294" s="50"/>
      <c r="O294" s="42"/>
      <c r="P294" s="42"/>
    </row>
    <row r="295" spans="4:16" s="3" customFormat="1" ht="21" customHeight="1">
      <c r="D295" s="16"/>
      <c r="E295" s="16"/>
      <c r="F295" s="9"/>
      <c r="G295" s="9"/>
      <c r="H295" s="9"/>
      <c r="I295" s="2"/>
      <c r="J295" s="2"/>
      <c r="K295" s="46"/>
      <c r="L295" s="42"/>
      <c r="M295" s="42"/>
      <c r="N295" s="50"/>
      <c r="O295" s="42"/>
      <c r="P295" s="42"/>
    </row>
    <row r="296" spans="4:16" s="3" customFormat="1" ht="21" customHeight="1">
      <c r="D296" s="16"/>
      <c r="E296" s="16"/>
      <c r="F296" s="9"/>
      <c r="G296" s="9"/>
      <c r="H296" s="9"/>
      <c r="I296" s="2"/>
      <c r="J296" s="2"/>
      <c r="K296" s="46"/>
      <c r="L296" s="42"/>
      <c r="M296" s="42"/>
      <c r="N296" s="50"/>
      <c r="O296" s="42"/>
      <c r="P296" s="42"/>
    </row>
    <row r="297" spans="4:16" s="3" customFormat="1" ht="21" customHeight="1">
      <c r="D297" s="16"/>
      <c r="E297" s="16"/>
      <c r="F297" s="9"/>
      <c r="G297" s="9"/>
      <c r="H297" s="9"/>
      <c r="I297" s="2"/>
      <c r="J297" s="2"/>
      <c r="K297" s="46"/>
      <c r="L297" s="42"/>
      <c r="M297" s="42"/>
      <c r="N297" s="50"/>
      <c r="O297" s="42"/>
      <c r="P297" s="42"/>
    </row>
    <row r="298" spans="4:16" s="3" customFormat="1" ht="21" customHeight="1">
      <c r="D298" s="16"/>
      <c r="E298" s="16"/>
      <c r="F298" s="9"/>
      <c r="G298" s="9"/>
      <c r="H298" s="9"/>
      <c r="I298" s="2"/>
      <c r="J298" s="2"/>
      <c r="K298" s="46"/>
      <c r="L298" s="42"/>
      <c r="M298" s="42"/>
      <c r="N298" s="50"/>
      <c r="O298" s="42"/>
      <c r="P298" s="42"/>
    </row>
    <row r="299" spans="4:16" s="3" customFormat="1" ht="21" customHeight="1">
      <c r="D299" s="16"/>
      <c r="E299" s="16"/>
      <c r="F299" s="9"/>
      <c r="G299" s="9"/>
      <c r="H299" s="9"/>
      <c r="I299" s="2"/>
      <c r="J299" s="2"/>
      <c r="K299" s="46"/>
      <c r="L299" s="42"/>
      <c r="M299" s="42"/>
      <c r="N299" s="50"/>
      <c r="O299" s="42"/>
      <c r="P299" s="42"/>
    </row>
    <row r="300" spans="4:16" s="3" customFormat="1" ht="21" customHeight="1">
      <c r="D300" s="16"/>
      <c r="E300" s="16"/>
      <c r="F300" s="9"/>
      <c r="G300" s="9"/>
      <c r="H300" s="9"/>
      <c r="I300" s="2"/>
      <c r="J300" s="2"/>
      <c r="K300" s="46"/>
      <c r="L300" s="42"/>
      <c r="M300" s="42"/>
      <c r="N300" s="50"/>
      <c r="O300" s="42"/>
      <c r="P300" s="42"/>
    </row>
    <row r="301" spans="4:16" s="3" customFormat="1" ht="21" customHeight="1">
      <c r="D301" s="16"/>
      <c r="E301" s="16"/>
      <c r="F301" s="9"/>
      <c r="G301" s="9"/>
      <c r="H301" s="9"/>
      <c r="I301" s="2"/>
      <c r="J301" s="2"/>
      <c r="K301" s="46"/>
      <c r="L301" s="42"/>
      <c r="M301" s="42"/>
      <c r="N301" s="50"/>
      <c r="O301" s="42"/>
      <c r="P301" s="42"/>
    </row>
    <row r="302" spans="4:16" s="3" customFormat="1" ht="21" customHeight="1">
      <c r="D302" s="16"/>
      <c r="E302" s="16"/>
      <c r="F302" s="9"/>
      <c r="G302" s="9"/>
      <c r="H302" s="9"/>
      <c r="I302" s="2"/>
      <c r="J302" s="2"/>
      <c r="K302" s="46"/>
      <c r="L302" s="42"/>
      <c r="M302" s="42"/>
      <c r="N302" s="50"/>
      <c r="O302" s="42"/>
      <c r="P302" s="42"/>
    </row>
    <row r="303" spans="4:16" s="3" customFormat="1" ht="21" customHeight="1">
      <c r="D303" s="16"/>
      <c r="E303" s="16"/>
      <c r="F303" s="9"/>
      <c r="G303" s="9"/>
      <c r="H303" s="9"/>
      <c r="I303" s="2"/>
      <c r="J303" s="2"/>
      <c r="K303" s="46"/>
      <c r="L303" s="42"/>
      <c r="M303" s="42"/>
      <c r="N303" s="50"/>
      <c r="O303" s="42"/>
      <c r="P303" s="42"/>
    </row>
    <row r="304" spans="4:16" s="3" customFormat="1" ht="21" customHeight="1">
      <c r="D304" s="16"/>
      <c r="E304" s="16"/>
      <c r="F304" s="9"/>
      <c r="G304" s="9"/>
      <c r="H304" s="9"/>
      <c r="I304" s="2"/>
      <c r="J304" s="2"/>
      <c r="K304" s="46"/>
      <c r="L304" s="42"/>
      <c r="M304" s="42"/>
      <c r="N304" s="50"/>
      <c r="O304" s="42"/>
      <c r="P304" s="42"/>
    </row>
    <row r="305" spans="4:16" s="3" customFormat="1" ht="21" customHeight="1">
      <c r="D305" s="16"/>
      <c r="E305" s="16"/>
      <c r="F305" s="9"/>
      <c r="G305" s="9"/>
      <c r="H305" s="9"/>
      <c r="I305" s="2"/>
      <c r="J305" s="2"/>
      <c r="K305" s="46"/>
      <c r="L305" s="42"/>
      <c r="M305" s="42"/>
      <c r="N305" s="50"/>
      <c r="O305" s="42"/>
      <c r="P305" s="42"/>
    </row>
    <row r="306" spans="4:16" s="3" customFormat="1" ht="21" customHeight="1">
      <c r="D306" s="16"/>
      <c r="E306" s="16"/>
      <c r="F306" s="9"/>
      <c r="G306" s="9"/>
      <c r="H306" s="9"/>
      <c r="I306" s="2"/>
      <c r="J306" s="2"/>
      <c r="K306" s="46"/>
      <c r="L306" s="42"/>
      <c r="M306" s="42"/>
      <c r="N306" s="50"/>
      <c r="O306" s="42"/>
      <c r="P306" s="42"/>
    </row>
    <row r="307" spans="4:16" s="3" customFormat="1" ht="21" customHeight="1">
      <c r="D307" s="16"/>
      <c r="E307" s="16"/>
      <c r="F307" s="9"/>
      <c r="G307" s="9"/>
      <c r="H307" s="9"/>
      <c r="I307" s="2"/>
      <c r="J307" s="2"/>
      <c r="K307" s="46"/>
      <c r="L307" s="42"/>
      <c r="M307" s="42"/>
      <c r="N307" s="50"/>
      <c r="O307" s="42"/>
      <c r="P307" s="42"/>
    </row>
    <row r="308" spans="4:16" s="3" customFormat="1" ht="21" customHeight="1">
      <c r="D308" s="16"/>
      <c r="E308" s="16"/>
      <c r="F308" s="9"/>
      <c r="G308" s="9"/>
      <c r="H308" s="9"/>
      <c r="I308" s="2"/>
      <c r="J308" s="2"/>
      <c r="K308" s="46"/>
      <c r="L308" s="42"/>
      <c r="M308" s="42"/>
      <c r="N308" s="50"/>
      <c r="O308" s="42"/>
      <c r="P308" s="42"/>
    </row>
    <row r="309" spans="4:16" s="3" customFormat="1" ht="21" customHeight="1">
      <c r="D309" s="16"/>
      <c r="E309" s="16"/>
      <c r="F309" s="9"/>
      <c r="G309" s="9"/>
      <c r="H309" s="9"/>
      <c r="I309" s="2"/>
      <c r="J309" s="2"/>
      <c r="K309" s="46"/>
      <c r="L309" s="42"/>
      <c r="M309" s="42"/>
      <c r="N309" s="50"/>
      <c r="O309" s="42"/>
      <c r="P309" s="42"/>
    </row>
    <row r="310" spans="4:16" s="3" customFormat="1" ht="21" customHeight="1">
      <c r="D310" s="16"/>
      <c r="E310" s="16"/>
      <c r="F310" s="9"/>
      <c r="G310" s="9"/>
      <c r="H310" s="9"/>
      <c r="I310" s="2"/>
      <c r="J310" s="2"/>
      <c r="K310" s="46"/>
      <c r="L310" s="42"/>
      <c r="M310" s="42"/>
      <c r="N310" s="50"/>
      <c r="O310" s="42"/>
      <c r="P310" s="42"/>
    </row>
    <row r="311" spans="4:16" s="3" customFormat="1" ht="21" customHeight="1">
      <c r="D311" s="16"/>
      <c r="E311" s="16"/>
      <c r="F311" s="9"/>
      <c r="G311" s="9"/>
      <c r="H311" s="9"/>
      <c r="I311" s="2"/>
      <c r="J311" s="2"/>
      <c r="K311" s="46"/>
      <c r="L311" s="42"/>
      <c r="M311" s="42"/>
      <c r="N311" s="50"/>
      <c r="O311" s="42"/>
      <c r="P311" s="42"/>
    </row>
    <row r="312" spans="4:16" s="3" customFormat="1" ht="21" customHeight="1">
      <c r="D312" s="16"/>
      <c r="E312" s="16"/>
      <c r="F312" s="9"/>
      <c r="G312" s="9"/>
      <c r="H312" s="9"/>
      <c r="I312" s="2"/>
      <c r="J312" s="2"/>
      <c r="K312" s="46"/>
      <c r="L312" s="42"/>
      <c r="M312" s="42"/>
      <c r="N312" s="50"/>
      <c r="O312" s="42"/>
      <c r="P312" s="42"/>
    </row>
    <row r="313" spans="4:16" s="3" customFormat="1" ht="21" customHeight="1">
      <c r="D313" s="16"/>
      <c r="E313" s="16"/>
      <c r="F313" s="9"/>
      <c r="G313" s="9"/>
      <c r="H313" s="9"/>
      <c r="I313" s="2"/>
      <c r="J313" s="2"/>
      <c r="K313" s="46"/>
      <c r="L313" s="42"/>
      <c r="M313" s="42"/>
      <c r="N313" s="50"/>
      <c r="O313" s="42"/>
      <c r="P313" s="42"/>
    </row>
    <row r="314" spans="4:16" s="3" customFormat="1" ht="21" customHeight="1">
      <c r="D314" s="16"/>
      <c r="E314" s="16"/>
      <c r="F314" s="9"/>
      <c r="G314" s="9"/>
      <c r="H314" s="9"/>
      <c r="I314" s="2"/>
      <c r="J314" s="2"/>
      <c r="K314" s="46"/>
      <c r="L314" s="42"/>
      <c r="M314" s="42"/>
      <c r="N314" s="50"/>
      <c r="O314" s="42"/>
      <c r="P314" s="42"/>
    </row>
    <row r="315" spans="4:16" s="3" customFormat="1" ht="21" customHeight="1">
      <c r="D315" s="16"/>
      <c r="E315" s="16"/>
      <c r="F315" s="9"/>
      <c r="G315" s="9"/>
      <c r="H315" s="9"/>
      <c r="I315" s="2"/>
      <c r="J315" s="2"/>
      <c r="K315" s="46"/>
      <c r="L315" s="42"/>
      <c r="M315" s="42"/>
      <c r="N315" s="50"/>
      <c r="O315" s="42"/>
      <c r="P315" s="42"/>
    </row>
    <row r="316" spans="4:16" s="3" customFormat="1" ht="21" customHeight="1">
      <c r="D316" s="16"/>
      <c r="E316" s="16"/>
      <c r="F316" s="9"/>
      <c r="G316" s="9"/>
      <c r="H316" s="9"/>
      <c r="I316" s="2"/>
      <c r="J316" s="2"/>
      <c r="K316" s="46"/>
      <c r="L316" s="42"/>
      <c r="M316" s="42"/>
      <c r="N316" s="50"/>
      <c r="O316" s="42"/>
      <c r="P316" s="42"/>
    </row>
    <row r="317" spans="4:16" s="3" customFormat="1" ht="21" customHeight="1">
      <c r="D317" s="16"/>
      <c r="E317" s="16"/>
      <c r="F317" s="9"/>
      <c r="G317" s="9"/>
      <c r="H317" s="9"/>
      <c r="I317" s="2"/>
      <c r="J317" s="2"/>
      <c r="K317" s="46"/>
      <c r="L317" s="42"/>
      <c r="M317" s="42"/>
      <c r="N317" s="50"/>
      <c r="O317" s="42"/>
      <c r="P317" s="42"/>
    </row>
    <row r="318" spans="4:16" s="3" customFormat="1" ht="21" customHeight="1">
      <c r="D318" s="16"/>
      <c r="E318" s="16"/>
      <c r="F318" s="9"/>
      <c r="G318" s="9"/>
      <c r="H318" s="9"/>
      <c r="I318" s="2"/>
      <c r="J318" s="2"/>
      <c r="K318" s="46"/>
      <c r="L318" s="42"/>
      <c r="M318" s="42"/>
      <c r="N318" s="50"/>
      <c r="O318" s="42"/>
      <c r="P318" s="42"/>
    </row>
    <row r="319" spans="4:16" s="3" customFormat="1" ht="21" customHeight="1">
      <c r="D319" s="16"/>
      <c r="E319" s="16"/>
      <c r="F319" s="9"/>
      <c r="G319" s="9"/>
      <c r="H319" s="9"/>
      <c r="I319" s="2"/>
      <c r="J319" s="2"/>
      <c r="K319" s="46"/>
      <c r="L319" s="42"/>
      <c r="M319" s="42"/>
      <c r="N319" s="50"/>
      <c r="O319" s="42"/>
      <c r="P319" s="42"/>
    </row>
    <row r="320" spans="4:16" s="3" customFormat="1" ht="21" customHeight="1">
      <c r="D320" s="16"/>
      <c r="E320" s="16"/>
      <c r="F320" s="9"/>
      <c r="G320" s="9"/>
      <c r="H320" s="9"/>
      <c r="I320" s="2"/>
      <c r="J320" s="2"/>
      <c r="K320" s="46"/>
      <c r="L320" s="42"/>
      <c r="M320" s="42"/>
      <c r="N320" s="50"/>
      <c r="O320" s="42"/>
      <c r="P320" s="42"/>
    </row>
    <row r="321" spans="4:16" s="3" customFormat="1" ht="21" customHeight="1">
      <c r="D321" s="16"/>
      <c r="E321" s="16"/>
      <c r="F321" s="9"/>
      <c r="G321" s="9"/>
      <c r="H321" s="9"/>
      <c r="I321" s="2"/>
      <c r="J321" s="2"/>
      <c r="K321" s="46"/>
      <c r="L321" s="42"/>
      <c r="M321" s="42"/>
      <c r="N321" s="50"/>
      <c r="O321" s="42"/>
      <c r="P321" s="42"/>
    </row>
    <row r="322" spans="4:16" s="3" customFormat="1" ht="21" customHeight="1">
      <c r="D322" s="16"/>
      <c r="E322" s="16"/>
      <c r="F322" s="9"/>
      <c r="G322" s="9"/>
      <c r="H322" s="9"/>
      <c r="I322" s="2"/>
      <c r="J322" s="2"/>
      <c r="K322" s="46"/>
      <c r="L322" s="42"/>
      <c r="M322" s="42"/>
      <c r="N322" s="50"/>
      <c r="O322" s="42"/>
      <c r="P322" s="42"/>
    </row>
    <row r="323" spans="4:16" s="3" customFormat="1" ht="21" customHeight="1">
      <c r="D323" s="16"/>
      <c r="E323" s="16"/>
      <c r="F323" s="9"/>
      <c r="G323" s="9"/>
      <c r="H323" s="9"/>
      <c r="I323" s="2"/>
      <c r="J323" s="2"/>
      <c r="K323" s="46"/>
      <c r="L323" s="42"/>
      <c r="M323" s="42"/>
      <c r="N323" s="50"/>
      <c r="O323" s="42"/>
      <c r="P323" s="42"/>
    </row>
    <row r="324" spans="4:16" s="3" customFormat="1" ht="21" customHeight="1">
      <c r="D324" s="16"/>
      <c r="E324" s="16"/>
      <c r="F324" s="9"/>
      <c r="G324" s="9"/>
      <c r="H324" s="9"/>
      <c r="I324" s="2"/>
      <c r="J324" s="2"/>
      <c r="K324" s="46"/>
      <c r="L324" s="42"/>
      <c r="M324" s="42"/>
      <c r="N324" s="50"/>
      <c r="O324" s="42"/>
      <c r="P324" s="42"/>
    </row>
    <row r="325" spans="4:16" s="3" customFormat="1" ht="21" customHeight="1">
      <c r="D325" s="16"/>
      <c r="E325" s="16"/>
      <c r="F325" s="9"/>
      <c r="G325" s="9"/>
      <c r="H325" s="9"/>
      <c r="I325" s="2"/>
      <c r="J325" s="2"/>
      <c r="K325" s="46"/>
      <c r="L325" s="42"/>
      <c r="M325" s="42"/>
      <c r="N325" s="50"/>
      <c r="O325" s="42"/>
      <c r="P325" s="42"/>
    </row>
    <row r="326" spans="4:16" s="3" customFormat="1" ht="21" customHeight="1">
      <c r="D326" s="16"/>
      <c r="E326" s="16"/>
      <c r="F326" s="9"/>
      <c r="G326" s="9"/>
      <c r="H326" s="9"/>
      <c r="I326" s="2"/>
      <c r="J326" s="2"/>
      <c r="K326" s="46"/>
      <c r="L326" s="42"/>
      <c r="M326" s="42"/>
      <c r="N326" s="50"/>
      <c r="O326" s="42"/>
      <c r="P326" s="42"/>
    </row>
    <row r="327" spans="4:16" s="3" customFormat="1" ht="21" customHeight="1">
      <c r="D327" s="16"/>
      <c r="E327" s="16"/>
      <c r="F327" s="9"/>
      <c r="G327" s="9"/>
      <c r="H327" s="9"/>
      <c r="I327" s="2"/>
      <c r="J327" s="2"/>
      <c r="K327" s="46"/>
      <c r="L327" s="42"/>
      <c r="M327" s="42"/>
      <c r="N327" s="50"/>
      <c r="O327" s="42"/>
      <c r="P327" s="42"/>
    </row>
    <row r="328" spans="4:16" s="3" customFormat="1" ht="21" customHeight="1">
      <c r="D328" s="16"/>
      <c r="E328" s="16"/>
      <c r="F328" s="9"/>
      <c r="G328" s="9"/>
      <c r="H328" s="9"/>
      <c r="I328" s="2"/>
      <c r="J328" s="2"/>
      <c r="K328" s="46"/>
      <c r="L328" s="42"/>
      <c r="M328" s="42"/>
      <c r="N328" s="50"/>
      <c r="O328" s="42"/>
      <c r="P328" s="42"/>
    </row>
    <row r="329" spans="4:16" s="3" customFormat="1" ht="21" customHeight="1">
      <c r="D329" s="16"/>
      <c r="E329" s="16"/>
      <c r="F329" s="9"/>
      <c r="G329" s="9"/>
      <c r="H329" s="9"/>
      <c r="I329" s="2"/>
      <c r="J329" s="2"/>
      <c r="K329" s="46"/>
      <c r="L329" s="42"/>
      <c r="M329" s="42"/>
      <c r="N329" s="50"/>
      <c r="O329" s="42"/>
      <c r="P329" s="42"/>
    </row>
    <row r="330" spans="4:16" s="3" customFormat="1" ht="21" customHeight="1">
      <c r="D330" s="16"/>
      <c r="E330" s="16"/>
      <c r="F330" s="9"/>
      <c r="G330" s="9"/>
      <c r="H330" s="9"/>
      <c r="I330" s="2"/>
      <c r="J330" s="2"/>
      <c r="K330" s="46"/>
      <c r="L330" s="42"/>
      <c r="M330" s="42"/>
      <c r="N330" s="50"/>
      <c r="O330" s="42"/>
      <c r="P330" s="42"/>
    </row>
    <row r="331" spans="4:16" s="3" customFormat="1" ht="21" customHeight="1">
      <c r="D331" s="16"/>
      <c r="E331" s="16"/>
      <c r="F331" s="9"/>
      <c r="G331" s="9"/>
      <c r="H331" s="9"/>
      <c r="I331" s="2"/>
      <c r="J331" s="2"/>
      <c r="K331" s="46"/>
      <c r="L331" s="42"/>
      <c r="M331" s="42"/>
      <c r="N331" s="50"/>
      <c r="O331" s="42"/>
      <c r="P331" s="42"/>
    </row>
    <row r="332" spans="4:16" s="3" customFormat="1" ht="21" customHeight="1">
      <c r="D332" s="16"/>
      <c r="E332" s="16"/>
      <c r="F332" s="9"/>
      <c r="G332" s="9"/>
      <c r="H332" s="9"/>
      <c r="I332" s="2"/>
      <c r="J332" s="2"/>
      <c r="K332" s="46"/>
      <c r="L332" s="42"/>
      <c r="M332" s="42"/>
      <c r="N332" s="50"/>
      <c r="O332" s="42"/>
      <c r="P332" s="42"/>
    </row>
    <row r="333" spans="4:16" s="3" customFormat="1" ht="21" customHeight="1">
      <c r="D333" s="16"/>
      <c r="E333" s="16"/>
      <c r="F333" s="9"/>
      <c r="G333" s="9"/>
      <c r="H333" s="9"/>
      <c r="I333" s="2"/>
      <c r="J333" s="2"/>
      <c r="K333" s="46"/>
      <c r="L333" s="42"/>
      <c r="M333" s="42"/>
      <c r="N333" s="50"/>
      <c r="O333" s="42"/>
      <c r="P333" s="42"/>
    </row>
    <row r="334" spans="4:16" s="3" customFormat="1" ht="21" customHeight="1">
      <c r="D334" s="16"/>
      <c r="E334" s="16"/>
      <c r="F334" s="9"/>
      <c r="G334" s="9"/>
      <c r="H334" s="9"/>
      <c r="I334" s="2"/>
      <c r="J334" s="2"/>
      <c r="K334" s="46"/>
      <c r="L334" s="42"/>
      <c r="M334" s="42"/>
      <c r="N334" s="50"/>
      <c r="O334" s="42"/>
      <c r="P334" s="42"/>
    </row>
    <row r="335" spans="4:16" s="3" customFormat="1" ht="21" customHeight="1">
      <c r="D335" s="16"/>
      <c r="E335" s="16"/>
      <c r="F335" s="9"/>
      <c r="G335" s="9"/>
      <c r="H335" s="9"/>
      <c r="I335" s="2"/>
      <c r="J335" s="2"/>
      <c r="K335" s="46"/>
      <c r="L335" s="42"/>
      <c r="M335" s="42"/>
      <c r="N335" s="50"/>
      <c r="O335" s="42"/>
      <c r="P335" s="42"/>
    </row>
    <row r="336" spans="4:16" s="3" customFormat="1" ht="21" customHeight="1">
      <c r="D336" s="16"/>
      <c r="E336" s="16"/>
      <c r="F336" s="9"/>
      <c r="G336" s="9"/>
      <c r="H336" s="9"/>
      <c r="I336" s="2"/>
      <c r="J336" s="2"/>
      <c r="K336" s="46"/>
      <c r="L336" s="42"/>
      <c r="M336" s="42"/>
      <c r="N336" s="50"/>
      <c r="O336" s="42"/>
      <c r="P336" s="42"/>
    </row>
    <row r="337" spans="4:16" s="3" customFormat="1" ht="21" customHeight="1">
      <c r="D337" s="16"/>
      <c r="E337" s="16"/>
      <c r="F337" s="9"/>
      <c r="G337" s="9"/>
      <c r="H337" s="9"/>
      <c r="I337" s="2"/>
      <c r="J337" s="2"/>
      <c r="K337" s="46"/>
      <c r="L337" s="42"/>
      <c r="M337" s="42"/>
      <c r="N337" s="50"/>
      <c r="O337" s="42"/>
      <c r="P337" s="42"/>
    </row>
    <row r="338" spans="4:16" s="3" customFormat="1" ht="21" customHeight="1">
      <c r="D338" s="16"/>
      <c r="E338" s="16"/>
      <c r="F338" s="9"/>
      <c r="G338" s="9"/>
      <c r="H338" s="9"/>
      <c r="I338" s="2"/>
      <c r="J338" s="2"/>
      <c r="K338" s="46"/>
      <c r="L338" s="42"/>
      <c r="M338" s="42"/>
      <c r="N338" s="50"/>
      <c r="O338" s="42"/>
      <c r="P338" s="42"/>
    </row>
    <row r="339" spans="4:16" s="3" customFormat="1" ht="21" customHeight="1">
      <c r="D339" s="16"/>
      <c r="E339" s="16"/>
      <c r="F339" s="9"/>
      <c r="G339" s="9"/>
      <c r="H339" s="9"/>
      <c r="I339" s="2"/>
      <c r="J339" s="2"/>
      <c r="K339" s="46"/>
      <c r="L339" s="42"/>
      <c r="M339" s="42"/>
      <c r="N339" s="50"/>
      <c r="O339" s="42"/>
      <c r="P339" s="42"/>
    </row>
    <row r="340" spans="4:16" s="3" customFormat="1" ht="21" customHeight="1">
      <c r="D340" s="16"/>
      <c r="E340" s="16"/>
      <c r="F340" s="9"/>
      <c r="G340" s="9"/>
      <c r="H340" s="9"/>
      <c r="I340" s="2"/>
      <c r="J340" s="2"/>
      <c r="K340" s="46"/>
      <c r="L340" s="42"/>
      <c r="M340" s="42"/>
      <c r="N340" s="50"/>
      <c r="O340" s="42"/>
      <c r="P340" s="42"/>
    </row>
    <row r="341" spans="4:16" s="3" customFormat="1" ht="21" customHeight="1">
      <c r="D341" s="16"/>
      <c r="E341" s="16"/>
      <c r="F341" s="9"/>
      <c r="G341" s="9"/>
      <c r="H341" s="9"/>
      <c r="I341" s="2"/>
      <c r="J341" s="2"/>
      <c r="K341" s="46"/>
      <c r="L341" s="42"/>
      <c r="M341" s="42"/>
      <c r="N341" s="50"/>
      <c r="O341" s="42"/>
      <c r="P341" s="42"/>
    </row>
    <row r="342" spans="4:16" s="3" customFormat="1" ht="21" customHeight="1">
      <c r="D342" s="16"/>
      <c r="E342" s="16"/>
      <c r="F342" s="9"/>
      <c r="G342" s="9"/>
      <c r="H342" s="9"/>
      <c r="I342" s="2"/>
      <c r="J342" s="2"/>
      <c r="K342" s="46"/>
      <c r="L342" s="42"/>
      <c r="M342" s="42"/>
      <c r="N342" s="50"/>
      <c r="O342" s="42"/>
      <c r="P342" s="42"/>
    </row>
    <row r="343" spans="4:16" s="3" customFormat="1" ht="21" customHeight="1">
      <c r="D343" s="16"/>
      <c r="E343" s="16"/>
      <c r="F343" s="9"/>
      <c r="G343" s="9"/>
      <c r="H343" s="9"/>
      <c r="I343" s="2"/>
      <c r="J343" s="2"/>
      <c r="K343" s="46"/>
      <c r="L343" s="42"/>
      <c r="M343" s="42"/>
      <c r="N343" s="50"/>
      <c r="O343" s="42"/>
      <c r="P343" s="42"/>
    </row>
    <row r="344" spans="4:16" s="3" customFormat="1" ht="21" customHeight="1">
      <c r="D344" s="16"/>
      <c r="E344" s="16"/>
      <c r="F344" s="9"/>
      <c r="G344" s="9"/>
      <c r="H344" s="9"/>
      <c r="I344" s="2"/>
      <c r="J344" s="2"/>
      <c r="K344" s="46"/>
      <c r="L344" s="42"/>
      <c r="M344" s="42"/>
      <c r="N344" s="50"/>
      <c r="O344" s="42"/>
      <c r="P344" s="42"/>
    </row>
    <row r="345" spans="4:16" s="3" customFormat="1" ht="21" customHeight="1">
      <c r="D345" s="16"/>
      <c r="E345" s="16"/>
      <c r="F345" s="9"/>
      <c r="G345" s="9"/>
      <c r="H345" s="9"/>
      <c r="I345" s="2"/>
      <c r="J345" s="2"/>
      <c r="K345" s="46"/>
      <c r="L345" s="42"/>
      <c r="M345" s="42"/>
      <c r="N345" s="50"/>
      <c r="O345" s="42"/>
      <c r="P345" s="42"/>
    </row>
    <row r="346" spans="4:16" s="3" customFormat="1" ht="21" customHeight="1">
      <c r="D346" s="16"/>
      <c r="E346" s="16"/>
      <c r="F346" s="9"/>
      <c r="G346" s="9"/>
      <c r="H346" s="9"/>
      <c r="I346" s="2"/>
      <c r="J346" s="2"/>
      <c r="K346" s="46"/>
      <c r="L346" s="42"/>
      <c r="M346" s="42"/>
      <c r="N346" s="50"/>
      <c r="O346" s="42"/>
      <c r="P346" s="42"/>
    </row>
    <row r="347" spans="4:16" s="3" customFormat="1" ht="21" customHeight="1">
      <c r="D347" s="16"/>
      <c r="E347" s="16"/>
      <c r="F347" s="9"/>
      <c r="G347" s="9"/>
      <c r="H347" s="9"/>
      <c r="I347" s="2"/>
      <c r="J347" s="2"/>
      <c r="K347" s="46"/>
      <c r="L347" s="42"/>
      <c r="M347" s="42"/>
      <c r="N347" s="50"/>
      <c r="O347" s="42"/>
      <c r="P347" s="42"/>
    </row>
    <row r="348" spans="4:16" s="3" customFormat="1" ht="21" customHeight="1">
      <c r="D348" s="16"/>
      <c r="E348" s="16"/>
      <c r="F348" s="9"/>
      <c r="G348" s="9"/>
      <c r="H348" s="9"/>
      <c r="I348" s="2"/>
      <c r="J348" s="2"/>
      <c r="K348" s="46"/>
      <c r="L348" s="42"/>
      <c r="M348" s="42"/>
      <c r="N348" s="50"/>
      <c r="O348" s="42"/>
      <c r="P348" s="42"/>
    </row>
    <row r="349" spans="4:16" s="3" customFormat="1" ht="21" customHeight="1">
      <c r="D349" s="16"/>
      <c r="E349" s="16"/>
      <c r="F349" s="9"/>
      <c r="G349" s="9"/>
      <c r="H349" s="9"/>
      <c r="I349" s="2"/>
      <c r="J349" s="2"/>
      <c r="K349" s="46"/>
      <c r="L349" s="42"/>
      <c r="M349" s="42"/>
      <c r="N349" s="50"/>
      <c r="O349" s="42"/>
      <c r="P349" s="42"/>
    </row>
    <row r="350" spans="4:16" s="3" customFormat="1" ht="21" customHeight="1">
      <c r="D350" s="16"/>
      <c r="E350" s="16"/>
      <c r="F350" s="9"/>
      <c r="G350" s="9"/>
      <c r="H350" s="9"/>
      <c r="I350" s="2"/>
      <c r="J350" s="2"/>
      <c r="K350" s="46"/>
      <c r="L350" s="42"/>
      <c r="M350" s="42"/>
      <c r="N350" s="50"/>
      <c r="O350" s="42"/>
      <c r="P350" s="42"/>
    </row>
    <row r="351" spans="4:16" s="3" customFormat="1" ht="21" customHeight="1">
      <c r="D351" s="16"/>
      <c r="E351" s="16"/>
      <c r="F351" s="9"/>
      <c r="G351" s="9"/>
      <c r="H351" s="9"/>
      <c r="I351" s="2"/>
      <c r="J351" s="2"/>
      <c r="K351" s="46"/>
      <c r="L351" s="42"/>
      <c r="M351" s="42"/>
      <c r="N351" s="50"/>
      <c r="O351" s="42"/>
      <c r="P351" s="42"/>
    </row>
    <row r="352" spans="4:16" s="3" customFormat="1" ht="21" customHeight="1">
      <c r="D352" s="16"/>
      <c r="E352" s="16"/>
      <c r="F352" s="9"/>
      <c r="G352" s="9"/>
      <c r="H352" s="9"/>
      <c r="I352" s="2"/>
      <c r="J352" s="2"/>
      <c r="K352" s="46"/>
      <c r="L352" s="42"/>
      <c r="M352" s="42"/>
      <c r="N352" s="50"/>
      <c r="O352" s="42"/>
      <c r="P352" s="42"/>
    </row>
    <row r="353" spans="4:16" s="3" customFormat="1" ht="21" customHeight="1">
      <c r="D353" s="16"/>
      <c r="E353" s="16"/>
      <c r="F353" s="9"/>
      <c r="G353" s="9"/>
      <c r="H353" s="9"/>
      <c r="I353" s="2"/>
      <c r="J353" s="2"/>
      <c r="K353" s="46"/>
      <c r="L353" s="42"/>
      <c r="M353" s="42"/>
      <c r="N353" s="50"/>
      <c r="O353" s="42"/>
      <c r="P353" s="42"/>
    </row>
    <row r="354" spans="4:16" s="3" customFormat="1" ht="21" customHeight="1">
      <c r="D354" s="16"/>
      <c r="E354" s="16"/>
      <c r="F354" s="9"/>
      <c r="G354" s="9"/>
      <c r="H354" s="9"/>
      <c r="I354" s="2"/>
      <c r="J354" s="2"/>
      <c r="K354" s="46"/>
      <c r="L354" s="42"/>
      <c r="M354" s="42"/>
      <c r="N354" s="50"/>
      <c r="O354" s="42"/>
      <c r="P354" s="42"/>
    </row>
    <row r="355" spans="4:16" s="3" customFormat="1" ht="21" customHeight="1">
      <c r="D355" s="16"/>
      <c r="E355" s="16"/>
      <c r="F355" s="9"/>
      <c r="G355" s="9"/>
      <c r="H355" s="9"/>
      <c r="I355" s="2"/>
      <c r="J355" s="2"/>
      <c r="K355" s="46"/>
      <c r="L355" s="42"/>
      <c r="M355" s="42"/>
      <c r="N355" s="50"/>
      <c r="O355" s="42"/>
      <c r="P355" s="42"/>
    </row>
    <row r="356" spans="4:16" s="3" customFormat="1" ht="21" customHeight="1">
      <c r="D356" s="16"/>
      <c r="E356" s="16"/>
      <c r="F356" s="9"/>
      <c r="G356" s="9"/>
      <c r="H356" s="9"/>
      <c r="I356" s="2"/>
      <c r="J356" s="2"/>
      <c r="K356" s="46"/>
      <c r="L356" s="42"/>
      <c r="M356" s="42"/>
      <c r="N356" s="50"/>
      <c r="O356" s="42"/>
      <c r="P356" s="42"/>
    </row>
    <row r="357" spans="4:16" s="3" customFormat="1" ht="21" customHeight="1">
      <c r="D357" s="16"/>
      <c r="E357" s="16"/>
      <c r="F357" s="9"/>
      <c r="G357" s="9"/>
      <c r="H357" s="9"/>
      <c r="I357" s="2"/>
      <c r="J357" s="2"/>
      <c r="K357" s="46"/>
      <c r="L357" s="42"/>
      <c r="M357" s="42"/>
      <c r="N357" s="50"/>
      <c r="O357" s="42"/>
      <c r="P357" s="42"/>
    </row>
    <row r="358" spans="4:16" s="3" customFormat="1" ht="21" customHeight="1">
      <c r="D358" s="16"/>
      <c r="E358" s="16"/>
      <c r="F358" s="9"/>
      <c r="G358" s="9"/>
      <c r="H358" s="9"/>
      <c r="I358" s="2"/>
      <c r="J358" s="2"/>
      <c r="K358" s="46"/>
      <c r="L358" s="42"/>
      <c r="M358" s="42"/>
      <c r="N358" s="50"/>
      <c r="O358" s="42"/>
      <c r="P358" s="42"/>
    </row>
    <row r="359" spans="4:16" s="3" customFormat="1" ht="21" customHeight="1">
      <c r="D359" s="16"/>
      <c r="E359" s="16"/>
      <c r="F359" s="9"/>
      <c r="G359" s="9"/>
      <c r="H359" s="9"/>
      <c r="I359" s="2"/>
      <c r="J359" s="2"/>
      <c r="K359" s="46"/>
      <c r="L359" s="42"/>
      <c r="M359" s="42"/>
      <c r="N359" s="50"/>
      <c r="O359" s="42"/>
      <c r="P359" s="42"/>
    </row>
    <row r="360" spans="4:16" s="3" customFormat="1" ht="21" customHeight="1">
      <c r="D360" s="16"/>
      <c r="E360" s="16"/>
      <c r="F360" s="9"/>
      <c r="G360" s="9"/>
      <c r="H360" s="9"/>
      <c r="I360" s="2"/>
      <c r="J360" s="2"/>
      <c r="K360" s="46"/>
      <c r="L360" s="42"/>
      <c r="M360" s="42"/>
      <c r="N360" s="50"/>
      <c r="O360" s="42"/>
      <c r="P360" s="42"/>
    </row>
    <row r="361" spans="4:16" s="3" customFormat="1" ht="21" customHeight="1">
      <c r="D361" s="16"/>
      <c r="E361" s="16"/>
      <c r="F361" s="9"/>
      <c r="G361" s="9"/>
      <c r="H361" s="9"/>
      <c r="I361" s="2"/>
      <c r="J361" s="2"/>
      <c r="K361" s="46"/>
      <c r="L361" s="42"/>
      <c r="M361" s="42"/>
      <c r="N361" s="50"/>
      <c r="O361" s="42"/>
      <c r="P361" s="42"/>
    </row>
    <row r="362" spans="4:16" s="3" customFormat="1" ht="21" customHeight="1">
      <c r="D362" s="16"/>
      <c r="E362" s="16"/>
      <c r="F362" s="9"/>
      <c r="G362" s="9"/>
      <c r="H362" s="9"/>
      <c r="I362" s="2"/>
      <c r="J362" s="2"/>
      <c r="K362" s="46"/>
      <c r="L362" s="42"/>
      <c r="M362" s="42"/>
      <c r="N362" s="50"/>
      <c r="O362" s="42"/>
      <c r="P362" s="42"/>
    </row>
    <row r="363" spans="4:16" s="3" customFormat="1" ht="21" customHeight="1">
      <c r="D363" s="16"/>
      <c r="E363" s="16"/>
      <c r="F363" s="9"/>
      <c r="G363" s="9"/>
      <c r="H363" s="9"/>
      <c r="I363" s="2"/>
      <c r="J363" s="2"/>
      <c r="K363" s="46"/>
      <c r="L363" s="42"/>
      <c r="M363" s="42"/>
      <c r="N363" s="50"/>
      <c r="O363" s="42"/>
      <c r="P363" s="42"/>
    </row>
    <row r="364" spans="4:16" s="3" customFormat="1" ht="21" customHeight="1">
      <c r="D364" s="16"/>
      <c r="E364" s="16"/>
      <c r="F364" s="9"/>
      <c r="G364" s="9"/>
      <c r="H364" s="9"/>
      <c r="I364" s="2"/>
      <c r="J364" s="2"/>
      <c r="K364" s="46"/>
      <c r="L364" s="42"/>
      <c r="M364" s="42"/>
      <c r="N364" s="50"/>
      <c r="O364" s="42"/>
      <c r="P364" s="42"/>
    </row>
    <row r="365" spans="4:16" s="3" customFormat="1" ht="21" customHeight="1">
      <c r="D365" s="16"/>
      <c r="E365" s="16"/>
      <c r="F365" s="9"/>
      <c r="G365" s="9"/>
      <c r="H365" s="9"/>
      <c r="I365" s="2"/>
      <c r="J365" s="2"/>
      <c r="K365" s="46"/>
      <c r="L365" s="42"/>
      <c r="M365" s="42"/>
      <c r="N365" s="50"/>
      <c r="O365" s="42"/>
      <c r="P365" s="42"/>
    </row>
    <row r="366" spans="4:16" s="3" customFormat="1" ht="21" customHeight="1">
      <c r="D366" s="16"/>
      <c r="E366" s="16"/>
      <c r="F366" s="9"/>
      <c r="G366" s="9"/>
      <c r="H366" s="9"/>
      <c r="I366" s="2"/>
      <c r="J366" s="2"/>
      <c r="K366" s="46"/>
      <c r="L366" s="42"/>
      <c r="M366" s="42"/>
      <c r="N366" s="50"/>
      <c r="O366" s="42"/>
      <c r="P366" s="42"/>
    </row>
    <row r="367" spans="4:16" s="3" customFormat="1" ht="21" customHeight="1">
      <c r="D367" s="16"/>
      <c r="E367" s="16"/>
      <c r="F367" s="9"/>
      <c r="G367" s="9"/>
      <c r="H367" s="9"/>
      <c r="I367" s="2"/>
      <c r="J367" s="2"/>
      <c r="K367" s="46"/>
      <c r="L367" s="42"/>
      <c r="M367" s="42"/>
      <c r="N367" s="50"/>
      <c r="O367" s="42"/>
      <c r="P367" s="42"/>
    </row>
    <row r="368" spans="4:16" s="3" customFormat="1" ht="21" customHeight="1">
      <c r="D368" s="16"/>
      <c r="E368" s="16"/>
      <c r="F368" s="9"/>
      <c r="G368" s="9"/>
      <c r="H368" s="9"/>
      <c r="I368" s="2"/>
      <c r="J368" s="2"/>
      <c r="K368" s="46"/>
      <c r="L368" s="42"/>
      <c r="M368" s="42"/>
      <c r="N368" s="50"/>
      <c r="O368" s="42"/>
      <c r="P368" s="42"/>
    </row>
    <row r="369" spans="4:16" s="3" customFormat="1" ht="21" customHeight="1">
      <c r="D369" s="16"/>
      <c r="E369" s="16"/>
      <c r="F369" s="9"/>
      <c r="G369" s="9"/>
      <c r="H369" s="9"/>
      <c r="I369" s="2"/>
      <c r="J369" s="2"/>
      <c r="K369" s="46"/>
      <c r="L369" s="42"/>
      <c r="M369" s="42"/>
      <c r="N369" s="50"/>
      <c r="O369" s="42"/>
      <c r="P369" s="42"/>
    </row>
    <row r="370" spans="4:16" s="3" customFormat="1" ht="21" customHeight="1">
      <c r="D370" s="16"/>
      <c r="E370" s="16"/>
      <c r="F370" s="9"/>
      <c r="G370" s="9"/>
      <c r="H370" s="9"/>
      <c r="I370" s="2"/>
      <c r="J370" s="2"/>
      <c r="K370" s="46"/>
      <c r="L370" s="42"/>
      <c r="M370" s="42"/>
      <c r="N370" s="50"/>
      <c r="O370" s="42"/>
      <c r="P370" s="42"/>
    </row>
    <row r="371" spans="4:16" s="3" customFormat="1" ht="21" customHeight="1">
      <c r="D371" s="16"/>
      <c r="E371" s="16"/>
      <c r="F371" s="9"/>
      <c r="G371" s="9"/>
      <c r="H371" s="9"/>
      <c r="I371" s="2"/>
      <c r="J371" s="2"/>
      <c r="K371" s="46"/>
      <c r="L371" s="42"/>
      <c r="M371" s="42"/>
      <c r="N371" s="50"/>
      <c r="O371" s="42"/>
      <c r="P371" s="42"/>
    </row>
    <row r="372" spans="4:16" s="3" customFormat="1" ht="21" customHeight="1">
      <c r="D372" s="16"/>
      <c r="E372" s="16"/>
      <c r="F372" s="9"/>
      <c r="G372" s="9"/>
      <c r="H372" s="9"/>
      <c r="I372" s="2"/>
      <c r="J372" s="2"/>
      <c r="K372" s="46"/>
      <c r="L372" s="42"/>
      <c r="M372" s="42"/>
      <c r="N372" s="50"/>
      <c r="O372" s="42"/>
      <c r="P372" s="42"/>
    </row>
    <row r="373" spans="4:16" s="3" customFormat="1" ht="21" customHeight="1">
      <c r="D373" s="16"/>
      <c r="E373" s="16"/>
      <c r="F373" s="9"/>
      <c r="G373" s="9"/>
      <c r="H373" s="9"/>
      <c r="I373" s="2"/>
      <c r="J373" s="2"/>
      <c r="K373" s="46"/>
      <c r="L373" s="42"/>
      <c r="M373" s="42"/>
      <c r="N373" s="50"/>
      <c r="O373" s="42"/>
      <c r="P373" s="42"/>
    </row>
    <row r="374" spans="4:16" s="3" customFormat="1" ht="21" customHeight="1">
      <c r="D374" s="16"/>
      <c r="E374" s="16"/>
      <c r="F374" s="9"/>
      <c r="G374" s="9"/>
      <c r="H374" s="9"/>
      <c r="I374" s="2"/>
      <c r="J374" s="2"/>
      <c r="K374" s="46"/>
      <c r="L374" s="42"/>
      <c r="M374" s="42"/>
      <c r="N374" s="50"/>
      <c r="O374" s="42"/>
      <c r="P374" s="42"/>
    </row>
    <row r="375" spans="4:16" s="3" customFormat="1" ht="21" customHeight="1">
      <c r="D375" s="16"/>
      <c r="E375" s="16"/>
      <c r="F375" s="9"/>
      <c r="G375" s="9"/>
      <c r="H375" s="9"/>
      <c r="I375" s="2"/>
      <c r="J375" s="2"/>
      <c r="K375" s="46"/>
      <c r="L375" s="42"/>
      <c r="M375" s="42"/>
      <c r="N375" s="50"/>
      <c r="O375" s="42"/>
      <c r="P375" s="42"/>
    </row>
    <row r="376" spans="4:16" s="3" customFormat="1" ht="21" customHeight="1">
      <c r="D376" s="16"/>
      <c r="E376" s="16"/>
      <c r="F376" s="9"/>
      <c r="G376" s="9"/>
      <c r="H376" s="9"/>
      <c r="I376" s="2"/>
      <c r="J376" s="2"/>
      <c r="K376" s="46"/>
      <c r="L376" s="42"/>
      <c r="M376" s="42"/>
      <c r="N376" s="50"/>
      <c r="O376" s="42"/>
      <c r="P376" s="42"/>
    </row>
    <row r="377" spans="4:16" s="3" customFormat="1" ht="21" customHeight="1">
      <c r="D377" s="16"/>
      <c r="E377" s="16"/>
      <c r="F377" s="9"/>
      <c r="G377" s="9"/>
      <c r="H377" s="9"/>
      <c r="I377" s="2"/>
      <c r="J377" s="2"/>
      <c r="K377" s="46"/>
      <c r="L377" s="42"/>
      <c r="M377" s="42"/>
      <c r="N377" s="50"/>
      <c r="O377" s="42"/>
      <c r="P377" s="42"/>
    </row>
    <row r="378" spans="4:16" s="3" customFormat="1" ht="21" customHeight="1">
      <c r="D378" s="16"/>
      <c r="E378" s="16"/>
      <c r="F378" s="9"/>
      <c r="G378" s="9"/>
      <c r="H378" s="9"/>
      <c r="I378" s="2"/>
      <c r="J378" s="2"/>
      <c r="K378" s="46"/>
      <c r="L378" s="42"/>
      <c r="M378" s="42"/>
      <c r="N378" s="50"/>
      <c r="O378" s="42"/>
      <c r="P378" s="42"/>
    </row>
    <row r="379" spans="4:16" s="3" customFormat="1" ht="21" customHeight="1">
      <c r="D379" s="16"/>
      <c r="E379" s="16"/>
      <c r="F379" s="9"/>
      <c r="G379" s="9"/>
      <c r="H379" s="9"/>
      <c r="I379" s="2"/>
      <c r="J379" s="2"/>
      <c r="K379" s="46"/>
      <c r="L379" s="42"/>
      <c r="M379" s="42"/>
      <c r="N379" s="50"/>
      <c r="O379" s="42"/>
      <c r="P379" s="42"/>
    </row>
    <row r="380" spans="4:16" s="3" customFormat="1" ht="21" customHeight="1">
      <c r="D380" s="16"/>
      <c r="E380" s="16"/>
      <c r="F380" s="9"/>
      <c r="G380" s="9"/>
      <c r="H380" s="9"/>
      <c r="I380" s="2"/>
      <c r="J380" s="2"/>
      <c r="K380" s="46"/>
      <c r="L380" s="42"/>
      <c r="M380" s="42"/>
      <c r="N380" s="50"/>
      <c r="O380" s="42"/>
      <c r="P380" s="42"/>
    </row>
    <row r="381" spans="4:16" s="3" customFormat="1" ht="21" customHeight="1">
      <c r="D381" s="16"/>
      <c r="E381" s="16"/>
      <c r="F381" s="9"/>
      <c r="G381" s="9"/>
      <c r="H381" s="9"/>
      <c r="I381" s="2"/>
      <c r="J381" s="2"/>
      <c r="K381" s="46"/>
      <c r="L381" s="42"/>
      <c r="M381" s="42"/>
      <c r="N381" s="50"/>
      <c r="O381" s="42"/>
      <c r="P381" s="42"/>
    </row>
    <row r="382" spans="4:16" s="3" customFormat="1" ht="21" customHeight="1">
      <c r="D382" s="16"/>
      <c r="E382" s="16"/>
      <c r="F382" s="9"/>
      <c r="G382" s="9"/>
      <c r="H382" s="9"/>
      <c r="I382" s="2"/>
      <c r="J382" s="2"/>
      <c r="K382" s="46"/>
      <c r="L382" s="42"/>
      <c r="M382" s="42"/>
      <c r="N382" s="50"/>
      <c r="O382" s="42"/>
      <c r="P382" s="42"/>
    </row>
    <row r="383" spans="4:16" s="3" customFormat="1" ht="21" customHeight="1">
      <c r="D383" s="16"/>
      <c r="E383" s="16"/>
      <c r="F383" s="9"/>
      <c r="G383" s="9"/>
      <c r="H383" s="9"/>
      <c r="I383" s="2"/>
      <c r="J383" s="2"/>
      <c r="K383" s="46"/>
      <c r="L383" s="42"/>
      <c r="M383" s="42"/>
      <c r="N383" s="50"/>
      <c r="O383" s="42"/>
      <c r="P383" s="42"/>
    </row>
    <row r="384" spans="4:16" s="3" customFormat="1" ht="21" customHeight="1">
      <c r="D384" s="16"/>
      <c r="E384" s="16"/>
      <c r="F384" s="9"/>
      <c r="G384" s="9"/>
      <c r="H384" s="9"/>
      <c r="I384" s="2"/>
      <c r="J384" s="2"/>
      <c r="K384" s="46"/>
      <c r="L384" s="42"/>
      <c r="M384" s="42"/>
      <c r="N384" s="50"/>
      <c r="O384" s="42"/>
      <c r="P384" s="42"/>
    </row>
    <row r="385" spans="4:16" s="3" customFormat="1" ht="21" customHeight="1">
      <c r="D385" s="16"/>
      <c r="E385" s="16"/>
      <c r="F385" s="9"/>
      <c r="G385" s="9"/>
      <c r="H385" s="9"/>
      <c r="I385" s="2"/>
      <c r="J385" s="2"/>
      <c r="K385" s="46"/>
      <c r="L385" s="42"/>
      <c r="M385" s="42"/>
      <c r="N385" s="50"/>
      <c r="O385" s="42"/>
      <c r="P385" s="42"/>
    </row>
    <row r="386" spans="4:16" s="3" customFormat="1" ht="21" customHeight="1">
      <c r="D386" s="16"/>
      <c r="E386" s="16"/>
      <c r="F386" s="9"/>
      <c r="G386" s="9"/>
      <c r="H386" s="9"/>
      <c r="I386" s="2"/>
      <c r="J386" s="2"/>
      <c r="K386" s="46"/>
      <c r="L386" s="42"/>
      <c r="M386" s="42"/>
      <c r="N386" s="50"/>
      <c r="O386" s="42"/>
      <c r="P386" s="42"/>
    </row>
    <row r="387" spans="4:16" s="3" customFormat="1" ht="21" customHeight="1">
      <c r="D387" s="16"/>
      <c r="E387" s="16"/>
      <c r="F387" s="9"/>
      <c r="G387" s="9"/>
      <c r="H387" s="9"/>
      <c r="I387" s="2"/>
      <c r="J387" s="2"/>
      <c r="K387" s="46"/>
      <c r="L387" s="42"/>
      <c r="M387" s="42"/>
      <c r="N387" s="50"/>
      <c r="O387" s="42"/>
      <c r="P387" s="42"/>
    </row>
    <row r="388" spans="4:16" s="3" customFormat="1" ht="21" customHeight="1">
      <c r="D388" s="16"/>
      <c r="E388" s="16"/>
      <c r="F388" s="9"/>
      <c r="G388" s="9"/>
      <c r="H388" s="9"/>
      <c r="I388" s="2"/>
      <c r="J388" s="2"/>
      <c r="K388" s="46"/>
      <c r="L388" s="42"/>
      <c r="M388" s="42"/>
      <c r="N388" s="50"/>
      <c r="O388" s="42"/>
      <c r="P388" s="42"/>
    </row>
    <row r="389" spans="4:16" s="3" customFormat="1" ht="21" customHeight="1">
      <c r="D389" s="16"/>
      <c r="E389" s="16"/>
      <c r="F389" s="9"/>
      <c r="G389" s="9"/>
      <c r="H389" s="9"/>
      <c r="I389" s="2"/>
      <c r="J389" s="2"/>
      <c r="K389" s="46"/>
      <c r="L389" s="42"/>
      <c r="M389" s="42"/>
      <c r="N389" s="50"/>
      <c r="O389" s="42"/>
      <c r="P389" s="42"/>
    </row>
    <row r="390" spans="4:16" s="3" customFormat="1" ht="21" customHeight="1">
      <c r="D390" s="16"/>
      <c r="E390" s="16"/>
      <c r="F390" s="9"/>
      <c r="G390" s="9"/>
      <c r="H390" s="9"/>
      <c r="I390" s="2"/>
      <c r="J390" s="2"/>
      <c r="K390" s="46"/>
      <c r="L390" s="42"/>
      <c r="M390" s="42"/>
      <c r="N390" s="50"/>
      <c r="O390" s="42"/>
      <c r="P390" s="42"/>
    </row>
    <row r="391" spans="4:16" s="3" customFormat="1" ht="21" customHeight="1">
      <c r="D391" s="16"/>
      <c r="E391" s="16"/>
      <c r="F391" s="9"/>
      <c r="G391" s="9"/>
      <c r="H391" s="9"/>
      <c r="I391" s="2"/>
      <c r="J391" s="2"/>
      <c r="K391" s="46"/>
      <c r="L391" s="42"/>
      <c r="M391" s="42"/>
      <c r="N391" s="50"/>
      <c r="O391" s="42"/>
      <c r="P391" s="42"/>
    </row>
    <row r="392" spans="4:16" s="3" customFormat="1" ht="21" customHeight="1">
      <c r="D392" s="16"/>
      <c r="E392" s="16"/>
      <c r="F392" s="9"/>
      <c r="G392" s="9"/>
      <c r="H392" s="9"/>
      <c r="I392" s="2"/>
      <c r="J392" s="2"/>
      <c r="K392" s="46"/>
      <c r="L392" s="42"/>
      <c r="M392" s="42"/>
      <c r="N392" s="50"/>
      <c r="O392" s="42"/>
      <c r="P392" s="42"/>
    </row>
    <row r="393" spans="4:16" s="3" customFormat="1" ht="21" customHeight="1">
      <c r="D393" s="16"/>
      <c r="E393" s="16"/>
      <c r="F393" s="9"/>
      <c r="G393" s="9"/>
      <c r="H393" s="9"/>
      <c r="I393" s="2"/>
      <c r="J393" s="2"/>
      <c r="K393" s="46"/>
      <c r="L393" s="42"/>
      <c r="M393" s="42"/>
      <c r="N393" s="50"/>
      <c r="O393" s="42"/>
      <c r="P393" s="42"/>
    </row>
    <row r="394" spans="4:16" s="3" customFormat="1" ht="21" customHeight="1">
      <c r="D394" s="16"/>
      <c r="E394" s="16"/>
      <c r="F394" s="9"/>
      <c r="G394" s="9"/>
      <c r="H394" s="9"/>
      <c r="I394" s="2"/>
      <c r="J394" s="2"/>
      <c r="K394" s="46"/>
      <c r="L394" s="42"/>
      <c r="M394" s="42"/>
      <c r="N394" s="50"/>
      <c r="O394" s="42"/>
      <c r="P394" s="42"/>
    </row>
    <row r="395" spans="4:16" s="3" customFormat="1" ht="21" customHeight="1">
      <c r="D395" s="16"/>
      <c r="E395" s="16"/>
      <c r="F395" s="9"/>
      <c r="G395" s="9"/>
      <c r="H395" s="9"/>
      <c r="I395" s="2"/>
      <c r="J395" s="2"/>
      <c r="K395" s="46"/>
      <c r="L395" s="42"/>
      <c r="M395" s="42"/>
      <c r="N395" s="50"/>
      <c r="O395" s="42"/>
      <c r="P395" s="42"/>
    </row>
    <row r="396" spans="4:16" s="3" customFormat="1" ht="21" customHeight="1">
      <c r="D396" s="16"/>
      <c r="E396" s="16"/>
      <c r="F396" s="9"/>
      <c r="G396" s="9"/>
      <c r="H396" s="9"/>
      <c r="I396" s="2"/>
      <c r="J396" s="2"/>
      <c r="K396" s="46"/>
      <c r="L396" s="42"/>
      <c r="M396" s="42"/>
      <c r="N396" s="50"/>
      <c r="O396" s="42"/>
      <c r="P396" s="42"/>
    </row>
    <row r="397" spans="4:16" s="3" customFormat="1" ht="21" customHeight="1">
      <c r="D397" s="16"/>
      <c r="E397" s="16"/>
      <c r="F397" s="9"/>
      <c r="G397" s="9"/>
      <c r="H397" s="9"/>
      <c r="I397" s="2"/>
      <c r="J397" s="2"/>
      <c r="K397" s="46"/>
      <c r="L397" s="42"/>
      <c r="M397" s="42"/>
      <c r="N397" s="50"/>
      <c r="O397" s="42"/>
      <c r="P397" s="42"/>
    </row>
    <row r="398" spans="4:16" s="3" customFormat="1" ht="21" customHeight="1">
      <c r="D398" s="16"/>
      <c r="E398" s="16"/>
      <c r="F398" s="9"/>
      <c r="G398" s="9"/>
      <c r="H398" s="9"/>
      <c r="I398" s="2"/>
      <c r="J398" s="2"/>
      <c r="K398" s="46"/>
      <c r="L398" s="42"/>
      <c r="M398" s="42"/>
      <c r="N398" s="50"/>
      <c r="O398" s="42"/>
      <c r="P398" s="42"/>
    </row>
    <row r="399" spans="4:16" s="3" customFormat="1" ht="21" customHeight="1">
      <c r="D399" s="16"/>
      <c r="E399" s="16"/>
      <c r="F399" s="9"/>
      <c r="G399" s="9"/>
      <c r="H399" s="9"/>
      <c r="I399" s="2"/>
      <c r="J399" s="2"/>
      <c r="K399" s="46"/>
      <c r="L399" s="42"/>
      <c r="M399" s="42"/>
      <c r="N399" s="50"/>
      <c r="O399" s="42"/>
      <c r="P399" s="42"/>
    </row>
    <row r="400" spans="4:16" s="3" customFormat="1" ht="21" customHeight="1">
      <c r="D400" s="16"/>
      <c r="E400" s="16"/>
      <c r="F400" s="9"/>
      <c r="G400" s="9"/>
      <c r="H400" s="9"/>
      <c r="I400" s="2"/>
      <c r="J400" s="2"/>
      <c r="K400" s="46"/>
      <c r="L400" s="42"/>
      <c r="M400" s="42"/>
      <c r="N400" s="50"/>
      <c r="O400" s="42"/>
      <c r="P400" s="42"/>
    </row>
    <row r="401" spans="4:16" s="3" customFormat="1" ht="21" customHeight="1">
      <c r="D401" s="16"/>
      <c r="E401" s="16"/>
      <c r="F401" s="9"/>
      <c r="G401" s="9"/>
      <c r="H401" s="9"/>
      <c r="I401" s="2"/>
      <c r="J401" s="2"/>
      <c r="K401" s="46"/>
      <c r="L401" s="42"/>
      <c r="M401" s="42"/>
      <c r="N401" s="50"/>
      <c r="O401" s="42"/>
      <c r="P401" s="42"/>
    </row>
    <row r="402" spans="4:16" s="3" customFormat="1" ht="21" customHeight="1">
      <c r="D402" s="16"/>
      <c r="E402" s="16"/>
      <c r="F402" s="9"/>
      <c r="G402" s="9"/>
      <c r="H402" s="9"/>
      <c r="I402" s="2"/>
      <c r="J402" s="2"/>
      <c r="K402" s="46"/>
      <c r="L402" s="42"/>
      <c r="M402" s="42"/>
      <c r="N402" s="50"/>
      <c r="O402" s="42"/>
      <c r="P402" s="42"/>
    </row>
    <row r="403" spans="4:16" s="3" customFormat="1" ht="21" customHeight="1">
      <c r="D403" s="16"/>
      <c r="E403" s="16"/>
      <c r="F403" s="9"/>
      <c r="G403" s="9"/>
      <c r="H403" s="9"/>
      <c r="I403" s="2"/>
      <c r="J403" s="2"/>
      <c r="K403" s="46"/>
      <c r="L403" s="42"/>
      <c r="M403" s="42"/>
      <c r="N403" s="50"/>
      <c r="O403" s="42"/>
      <c r="P403" s="42"/>
    </row>
    <row r="404" spans="4:16" s="3" customFormat="1" ht="21" customHeight="1">
      <c r="D404" s="16"/>
      <c r="E404" s="16"/>
      <c r="F404" s="9"/>
      <c r="G404" s="9"/>
      <c r="H404" s="9"/>
      <c r="I404" s="2"/>
      <c r="J404" s="2"/>
      <c r="K404" s="46"/>
      <c r="L404" s="42"/>
      <c r="M404" s="42"/>
      <c r="N404" s="50"/>
      <c r="O404" s="42"/>
      <c r="P404" s="42"/>
    </row>
    <row r="405" spans="4:16" s="3" customFormat="1" ht="21" customHeight="1">
      <c r="D405" s="16"/>
      <c r="E405" s="16"/>
      <c r="F405" s="9"/>
      <c r="G405" s="9"/>
      <c r="H405" s="9"/>
      <c r="I405" s="2"/>
      <c r="J405" s="2"/>
      <c r="K405" s="46"/>
      <c r="L405" s="42"/>
      <c r="M405" s="42"/>
      <c r="N405" s="50"/>
      <c r="O405" s="42"/>
      <c r="P405" s="42"/>
    </row>
    <row r="406" spans="4:16" s="3" customFormat="1" ht="21" customHeight="1">
      <c r="D406" s="16"/>
      <c r="E406" s="16"/>
      <c r="F406" s="9"/>
      <c r="G406" s="9"/>
      <c r="H406" s="9"/>
      <c r="I406" s="2"/>
      <c r="J406" s="2"/>
      <c r="K406" s="46"/>
      <c r="L406" s="42"/>
      <c r="M406" s="42"/>
      <c r="N406" s="50"/>
      <c r="O406" s="42"/>
      <c r="P406" s="42"/>
    </row>
    <row r="407" spans="4:16" s="3" customFormat="1" ht="21" customHeight="1">
      <c r="D407" s="16"/>
      <c r="E407" s="16"/>
      <c r="F407" s="9"/>
      <c r="G407" s="9"/>
      <c r="H407" s="9"/>
      <c r="I407" s="2"/>
      <c r="J407" s="2"/>
      <c r="K407" s="46"/>
      <c r="L407" s="42"/>
      <c r="M407" s="42"/>
      <c r="N407" s="50"/>
      <c r="O407" s="42"/>
      <c r="P407" s="42"/>
    </row>
    <row r="408" spans="4:16" s="3" customFormat="1" ht="21" customHeight="1">
      <c r="D408" s="16"/>
      <c r="E408" s="16"/>
      <c r="F408" s="9"/>
      <c r="G408" s="9"/>
      <c r="H408" s="9"/>
      <c r="I408" s="2"/>
      <c r="J408" s="2"/>
      <c r="K408" s="46"/>
      <c r="L408" s="42"/>
      <c r="M408" s="42"/>
      <c r="N408" s="50"/>
      <c r="O408" s="42"/>
      <c r="P408" s="42"/>
    </row>
    <row r="409" spans="4:16" s="3" customFormat="1" ht="21" customHeight="1">
      <c r="D409" s="16"/>
      <c r="E409" s="16"/>
      <c r="F409" s="9"/>
      <c r="G409" s="9"/>
      <c r="H409" s="9"/>
      <c r="I409" s="2"/>
      <c r="J409" s="2"/>
      <c r="K409" s="46"/>
      <c r="L409" s="42"/>
      <c r="M409" s="42"/>
      <c r="N409" s="50"/>
      <c r="O409" s="42"/>
      <c r="P409" s="42"/>
    </row>
    <row r="410" spans="4:16" s="3" customFormat="1" ht="21" customHeight="1">
      <c r="D410" s="16"/>
      <c r="E410" s="16"/>
      <c r="F410" s="9"/>
      <c r="G410" s="9"/>
      <c r="H410" s="9"/>
      <c r="I410" s="2"/>
      <c r="J410" s="2"/>
      <c r="K410" s="46"/>
      <c r="L410" s="42"/>
      <c r="M410" s="42"/>
      <c r="N410" s="50"/>
      <c r="O410" s="42"/>
      <c r="P410" s="42"/>
    </row>
    <row r="411" spans="4:16" s="3" customFormat="1" ht="21" customHeight="1">
      <c r="D411" s="16"/>
      <c r="E411" s="16"/>
      <c r="F411" s="9"/>
      <c r="G411" s="9"/>
      <c r="H411" s="9"/>
      <c r="I411" s="2"/>
      <c r="J411" s="2"/>
      <c r="K411" s="46"/>
      <c r="L411" s="42"/>
      <c r="M411" s="42"/>
      <c r="N411" s="50"/>
      <c r="O411" s="42"/>
      <c r="P411" s="42"/>
    </row>
    <row r="412" spans="4:16" s="3" customFormat="1" ht="21" customHeight="1">
      <c r="D412" s="16"/>
      <c r="E412" s="16"/>
      <c r="F412" s="9"/>
      <c r="G412" s="9"/>
      <c r="H412" s="9"/>
      <c r="I412" s="2"/>
      <c r="J412" s="2"/>
      <c r="K412" s="46"/>
      <c r="L412" s="42"/>
      <c r="M412" s="42"/>
      <c r="N412" s="50"/>
      <c r="O412" s="42"/>
      <c r="P412" s="42"/>
    </row>
    <row r="413" spans="4:16" s="3" customFormat="1" ht="21" customHeight="1">
      <c r="D413" s="16"/>
      <c r="E413" s="16"/>
      <c r="F413" s="9"/>
      <c r="G413" s="9"/>
      <c r="H413" s="9"/>
      <c r="I413" s="2"/>
      <c r="J413" s="2"/>
      <c r="K413" s="46"/>
      <c r="L413" s="42"/>
      <c r="M413" s="42"/>
      <c r="N413" s="50"/>
      <c r="O413" s="42"/>
      <c r="P413" s="42"/>
    </row>
    <row r="414" spans="4:16" s="3" customFormat="1" ht="21" customHeight="1">
      <c r="D414" s="16"/>
      <c r="E414" s="16"/>
      <c r="F414" s="9"/>
      <c r="G414" s="9"/>
      <c r="H414" s="9"/>
      <c r="I414" s="2"/>
      <c r="J414" s="2"/>
      <c r="K414" s="46"/>
      <c r="L414" s="42"/>
      <c r="M414" s="42"/>
      <c r="N414" s="50"/>
      <c r="O414" s="42"/>
      <c r="P414" s="42"/>
    </row>
    <row r="415" spans="4:16" s="3" customFormat="1" ht="21" customHeight="1">
      <c r="D415" s="16"/>
      <c r="E415" s="16"/>
      <c r="F415" s="9"/>
      <c r="G415" s="9"/>
      <c r="H415" s="9"/>
      <c r="I415" s="2"/>
      <c r="J415" s="2"/>
      <c r="K415" s="46"/>
      <c r="L415" s="42"/>
      <c r="M415" s="42"/>
      <c r="N415" s="50"/>
      <c r="O415" s="42"/>
      <c r="P415" s="42"/>
    </row>
    <row r="416" spans="4:16" s="3" customFormat="1" ht="21" customHeight="1">
      <c r="D416" s="16"/>
      <c r="E416" s="16"/>
      <c r="F416" s="9"/>
      <c r="G416" s="9"/>
      <c r="H416" s="9"/>
      <c r="I416" s="2"/>
      <c r="J416" s="2"/>
      <c r="K416" s="46"/>
      <c r="L416" s="42"/>
      <c r="M416" s="42"/>
      <c r="N416" s="50"/>
      <c r="O416" s="42"/>
      <c r="P416" s="42"/>
    </row>
    <row r="417" spans="4:16" s="3" customFormat="1" ht="21" customHeight="1">
      <c r="D417" s="16"/>
      <c r="E417" s="16"/>
      <c r="F417" s="9"/>
      <c r="G417" s="9"/>
      <c r="H417" s="9"/>
      <c r="I417" s="2"/>
      <c r="J417" s="2"/>
      <c r="K417" s="46"/>
      <c r="L417" s="42"/>
      <c r="M417" s="42"/>
      <c r="N417" s="50"/>
      <c r="O417" s="42"/>
      <c r="P417" s="42"/>
    </row>
    <row r="418" spans="4:16" s="3" customFormat="1" ht="21" customHeight="1">
      <c r="D418" s="16"/>
      <c r="E418" s="16"/>
      <c r="F418" s="9"/>
      <c r="G418" s="9"/>
      <c r="H418" s="9"/>
      <c r="I418" s="2"/>
      <c r="J418" s="2"/>
      <c r="K418" s="46"/>
      <c r="L418" s="42"/>
      <c r="M418" s="42"/>
      <c r="N418" s="50"/>
      <c r="O418" s="42"/>
      <c r="P418" s="42"/>
    </row>
    <row r="419" spans="4:16" s="3" customFormat="1" ht="21" customHeight="1">
      <c r="D419" s="16"/>
      <c r="E419" s="16"/>
      <c r="F419" s="9"/>
      <c r="G419" s="9"/>
      <c r="H419" s="9"/>
      <c r="I419" s="2"/>
      <c r="J419" s="2"/>
      <c r="K419" s="46"/>
      <c r="L419" s="42"/>
      <c r="M419" s="42"/>
      <c r="N419" s="50"/>
      <c r="O419" s="42"/>
      <c r="P419" s="42"/>
    </row>
    <row r="420" spans="4:16" s="3" customFormat="1" ht="21" customHeight="1">
      <c r="D420" s="16"/>
      <c r="E420" s="16"/>
      <c r="F420" s="9"/>
      <c r="G420" s="9"/>
      <c r="H420" s="9"/>
      <c r="I420" s="2"/>
      <c r="J420" s="2"/>
      <c r="K420" s="46"/>
      <c r="L420" s="42"/>
      <c r="M420" s="42"/>
      <c r="N420" s="50"/>
      <c r="O420" s="42"/>
      <c r="P420" s="42"/>
    </row>
    <row r="421" spans="4:16" s="3" customFormat="1" ht="21" customHeight="1">
      <c r="D421" s="16"/>
      <c r="E421" s="16"/>
      <c r="F421" s="9"/>
      <c r="G421" s="9"/>
      <c r="H421" s="9"/>
      <c r="I421" s="2"/>
      <c r="J421" s="2"/>
      <c r="K421" s="46"/>
      <c r="L421" s="42"/>
      <c r="M421" s="42"/>
      <c r="N421" s="50"/>
      <c r="O421" s="42"/>
      <c r="P421" s="42"/>
    </row>
    <row r="422" spans="4:16" s="3" customFormat="1" ht="21" customHeight="1">
      <c r="D422" s="16"/>
      <c r="E422" s="16"/>
      <c r="F422" s="9"/>
      <c r="G422" s="9"/>
      <c r="H422" s="9"/>
      <c r="I422" s="2"/>
      <c r="J422" s="2"/>
      <c r="K422" s="46"/>
      <c r="L422" s="42"/>
      <c r="M422" s="42"/>
      <c r="N422" s="50"/>
      <c r="O422" s="42"/>
      <c r="P422" s="42"/>
    </row>
    <row r="423" spans="4:16" s="3" customFormat="1" ht="21" customHeight="1">
      <c r="D423" s="16"/>
      <c r="E423" s="16"/>
      <c r="F423" s="9"/>
      <c r="G423" s="9"/>
      <c r="H423" s="9"/>
      <c r="I423" s="2"/>
      <c r="J423" s="2"/>
      <c r="K423" s="46"/>
      <c r="L423" s="42"/>
      <c r="M423" s="42"/>
      <c r="N423" s="50"/>
      <c r="O423" s="42"/>
      <c r="P423" s="42"/>
    </row>
    <row r="424" spans="4:16" s="3" customFormat="1" ht="21" customHeight="1">
      <c r="D424" s="16"/>
      <c r="E424" s="16"/>
      <c r="F424" s="9"/>
      <c r="G424" s="9"/>
      <c r="H424" s="9"/>
      <c r="I424" s="2"/>
      <c r="J424" s="2"/>
      <c r="K424" s="46"/>
      <c r="L424" s="42"/>
      <c r="M424" s="42"/>
      <c r="N424" s="50"/>
      <c r="O424" s="42"/>
      <c r="P424" s="42"/>
    </row>
    <row r="425" spans="4:16" s="3" customFormat="1" ht="21" customHeight="1">
      <c r="D425" s="16"/>
      <c r="E425" s="16"/>
      <c r="F425" s="9"/>
      <c r="G425" s="9"/>
      <c r="H425" s="9"/>
      <c r="I425" s="2"/>
      <c r="J425" s="2"/>
      <c r="K425" s="46"/>
      <c r="L425" s="42"/>
      <c r="M425" s="42"/>
      <c r="N425" s="50"/>
      <c r="O425" s="42"/>
      <c r="P425" s="42"/>
    </row>
    <row r="426" spans="4:16" s="3" customFormat="1" ht="21" customHeight="1">
      <c r="D426" s="16"/>
      <c r="E426" s="16"/>
      <c r="F426" s="9"/>
      <c r="G426" s="9"/>
      <c r="H426" s="9"/>
      <c r="I426" s="2"/>
      <c r="J426" s="2"/>
      <c r="K426" s="46"/>
      <c r="L426" s="42"/>
      <c r="M426" s="42"/>
      <c r="N426" s="50"/>
      <c r="O426" s="42"/>
      <c r="P426" s="42"/>
    </row>
    <row r="427" spans="4:16" s="3" customFormat="1" ht="21" customHeight="1">
      <c r="D427" s="16"/>
      <c r="E427" s="16"/>
      <c r="F427" s="9"/>
      <c r="G427" s="9"/>
      <c r="H427" s="9"/>
      <c r="I427" s="2"/>
      <c r="J427" s="2"/>
      <c r="K427" s="46"/>
      <c r="L427" s="42"/>
      <c r="M427" s="42"/>
      <c r="N427" s="50"/>
      <c r="O427" s="42"/>
      <c r="P427" s="42"/>
    </row>
    <row r="428" spans="4:16" s="3" customFormat="1" ht="21" customHeight="1">
      <c r="D428" s="16"/>
      <c r="E428" s="16"/>
      <c r="F428" s="9"/>
      <c r="G428" s="9"/>
      <c r="H428" s="9"/>
      <c r="I428" s="2"/>
      <c r="J428" s="2"/>
      <c r="K428" s="46"/>
      <c r="L428" s="42"/>
      <c r="M428" s="42"/>
      <c r="N428" s="50"/>
      <c r="O428" s="42"/>
      <c r="P428" s="42"/>
    </row>
    <row r="429" spans="4:16" s="3" customFormat="1" ht="21" customHeight="1">
      <c r="D429" s="16"/>
      <c r="E429" s="16"/>
      <c r="F429" s="9"/>
      <c r="G429" s="9"/>
      <c r="H429" s="9"/>
      <c r="I429" s="2"/>
      <c r="J429" s="2"/>
      <c r="K429" s="46"/>
      <c r="L429" s="42"/>
      <c r="M429" s="42"/>
      <c r="N429" s="50"/>
      <c r="O429" s="42"/>
      <c r="P429" s="42"/>
    </row>
    <row r="430" spans="4:16" s="3" customFormat="1" ht="21" customHeight="1">
      <c r="D430" s="16"/>
      <c r="E430" s="16"/>
      <c r="F430" s="9"/>
      <c r="G430" s="9"/>
      <c r="H430" s="9"/>
      <c r="I430" s="2"/>
      <c r="J430" s="2"/>
      <c r="K430" s="46"/>
      <c r="L430" s="42"/>
      <c r="M430" s="42"/>
      <c r="N430" s="50"/>
      <c r="O430" s="42"/>
      <c r="P430" s="42"/>
    </row>
    <row r="431" spans="4:16" s="3" customFormat="1" ht="21" customHeight="1">
      <c r="D431" s="16"/>
      <c r="E431" s="16"/>
      <c r="F431" s="9"/>
      <c r="G431" s="9"/>
      <c r="H431" s="9"/>
      <c r="I431" s="2"/>
      <c r="J431" s="2"/>
      <c r="K431" s="46"/>
      <c r="L431" s="42"/>
      <c r="M431" s="42"/>
      <c r="N431" s="50"/>
      <c r="O431" s="42"/>
      <c r="P431" s="42"/>
    </row>
    <row r="432" spans="4:16" s="3" customFormat="1" ht="21" customHeight="1">
      <c r="D432" s="16"/>
      <c r="E432" s="16"/>
      <c r="F432" s="9"/>
      <c r="G432" s="9"/>
      <c r="H432" s="9"/>
      <c r="I432" s="2"/>
      <c r="J432" s="2"/>
      <c r="K432" s="46"/>
      <c r="L432" s="42"/>
      <c r="M432" s="42"/>
      <c r="N432" s="50"/>
      <c r="O432" s="42"/>
      <c r="P432" s="42"/>
    </row>
    <row r="433" spans="4:16" s="3" customFormat="1" ht="21" customHeight="1">
      <c r="D433" s="16"/>
      <c r="E433" s="16"/>
      <c r="F433" s="9"/>
      <c r="G433" s="9"/>
      <c r="H433" s="9"/>
      <c r="I433" s="2"/>
      <c r="J433" s="2"/>
      <c r="K433" s="46"/>
      <c r="L433" s="42"/>
      <c r="M433" s="42"/>
      <c r="N433" s="50"/>
      <c r="O433" s="42"/>
      <c r="P433" s="42"/>
    </row>
    <row r="434" spans="4:16" s="3" customFormat="1" ht="21" customHeight="1">
      <c r="D434" s="16"/>
      <c r="E434" s="16"/>
      <c r="F434" s="9"/>
      <c r="G434" s="9"/>
      <c r="H434" s="9"/>
      <c r="I434" s="2"/>
      <c r="J434" s="2"/>
      <c r="K434" s="46"/>
      <c r="L434" s="42"/>
      <c r="M434" s="42"/>
      <c r="N434" s="50"/>
      <c r="O434" s="42"/>
      <c r="P434" s="42"/>
    </row>
    <row r="435" spans="4:16" s="3" customFormat="1" ht="21" customHeight="1">
      <c r="D435" s="16"/>
      <c r="E435" s="16"/>
      <c r="F435" s="9"/>
      <c r="G435" s="9"/>
      <c r="H435" s="9"/>
      <c r="I435" s="2"/>
      <c r="J435" s="2"/>
      <c r="K435" s="46"/>
      <c r="L435" s="42"/>
      <c r="M435" s="42"/>
      <c r="N435" s="50"/>
      <c r="O435" s="42"/>
      <c r="P435" s="42"/>
    </row>
    <row r="436" spans="4:16" s="3" customFormat="1" ht="21" customHeight="1">
      <c r="D436" s="16"/>
      <c r="E436" s="16"/>
      <c r="F436" s="9"/>
      <c r="G436" s="9"/>
      <c r="H436" s="9"/>
      <c r="I436" s="2"/>
      <c r="J436" s="2"/>
      <c r="K436" s="46"/>
      <c r="L436" s="42"/>
      <c r="M436" s="42"/>
      <c r="N436" s="50"/>
      <c r="O436" s="42"/>
      <c r="P436" s="42"/>
    </row>
    <row r="437" spans="4:16" s="3" customFormat="1" ht="21" customHeight="1">
      <c r="D437" s="16"/>
      <c r="E437" s="16"/>
      <c r="F437" s="9"/>
      <c r="G437" s="9"/>
      <c r="H437" s="9"/>
      <c r="I437" s="2"/>
      <c r="J437" s="2"/>
      <c r="K437" s="46"/>
      <c r="L437" s="42"/>
      <c r="M437" s="42"/>
      <c r="N437" s="50"/>
      <c r="O437" s="42"/>
      <c r="P437" s="42"/>
    </row>
    <row r="438" spans="4:16" s="3" customFormat="1" ht="21" customHeight="1">
      <c r="D438" s="16"/>
      <c r="E438" s="16"/>
      <c r="F438" s="9"/>
      <c r="G438" s="9"/>
      <c r="H438" s="9"/>
      <c r="I438" s="2"/>
      <c r="J438" s="2"/>
      <c r="K438" s="46"/>
      <c r="L438" s="42"/>
      <c r="M438" s="42"/>
      <c r="N438" s="50"/>
      <c r="O438" s="42"/>
      <c r="P438" s="42"/>
    </row>
    <row r="439" spans="4:16" s="3" customFormat="1" ht="21" customHeight="1">
      <c r="D439" s="16"/>
      <c r="E439" s="16"/>
      <c r="F439" s="9"/>
      <c r="G439" s="9"/>
      <c r="H439" s="9"/>
      <c r="I439" s="2"/>
      <c r="J439" s="2"/>
      <c r="K439" s="46"/>
      <c r="L439" s="42"/>
      <c r="M439" s="42"/>
      <c r="N439" s="50"/>
      <c r="O439" s="42"/>
      <c r="P439" s="42"/>
    </row>
    <row r="440" spans="4:16" s="3" customFormat="1" ht="21" customHeight="1">
      <c r="D440" s="16"/>
      <c r="E440" s="16"/>
      <c r="F440" s="9"/>
      <c r="G440" s="9"/>
      <c r="H440" s="9"/>
      <c r="I440" s="2"/>
      <c r="J440" s="2"/>
      <c r="K440" s="46"/>
      <c r="L440" s="42"/>
      <c r="M440" s="42"/>
      <c r="N440" s="50"/>
      <c r="O440" s="42"/>
      <c r="P440" s="42"/>
    </row>
    <row r="441" spans="4:16" s="3" customFormat="1" ht="21" customHeight="1">
      <c r="D441" s="16"/>
      <c r="E441" s="16"/>
      <c r="F441" s="9"/>
      <c r="G441" s="9"/>
      <c r="H441" s="9"/>
      <c r="I441" s="2"/>
      <c r="J441" s="2"/>
      <c r="K441" s="46"/>
      <c r="L441" s="42"/>
      <c r="M441" s="42"/>
      <c r="N441" s="50"/>
      <c r="O441" s="42"/>
      <c r="P441" s="42"/>
    </row>
    <row r="442" spans="4:16" s="3" customFormat="1" ht="21" customHeight="1">
      <c r="D442" s="16"/>
      <c r="E442" s="16"/>
      <c r="F442" s="9"/>
      <c r="G442" s="9"/>
      <c r="H442" s="9"/>
      <c r="I442" s="2"/>
      <c r="J442" s="2"/>
      <c r="K442" s="46"/>
      <c r="L442" s="42"/>
      <c r="M442" s="42"/>
      <c r="N442" s="50"/>
      <c r="O442" s="42"/>
      <c r="P442" s="42"/>
    </row>
    <row r="443" spans="4:16" s="3" customFormat="1" ht="21" customHeight="1">
      <c r="D443" s="16"/>
      <c r="E443" s="16"/>
      <c r="F443" s="9"/>
      <c r="G443" s="9"/>
      <c r="H443" s="9"/>
      <c r="I443" s="2"/>
      <c r="J443" s="2"/>
      <c r="K443" s="46"/>
      <c r="L443" s="42"/>
      <c r="M443" s="42"/>
      <c r="N443" s="50"/>
      <c r="O443" s="42"/>
      <c r="P443" s="42"/>
    </row>
    <row r="444" spans="4:16" s="3" customFormat="1" ht="21" customHeight="1">
      <c r="D444" s="16"/>
      <c r="E444" s="16"/>
      <c r="F444" s="9"/>
      <c r="G444" s="9"/>
      <c r="H444" s="9"/>
      <c r="I444" s="2"/>
      <c r="J444" s="2"/>
      <c r="K444" s="46"/>
      <c r="L444" s="42"/>
      <c r="M444" s="42"/>
      <c r="N444" s="50"/>
      <c r="O444" s="42"/>
      <c r="P444" s="42"/>
    </row>
    <row r="445" spans="4:16" s="3" customFormat="1" ht="21" customHeight="1">
      <c r="D445" s="16"/>
      <c r="E445" s="16"/>
      <c r="F445" s="9"/>
      <c r="G445" s="9"/>
      <c r="H445" s="9"/>
      <c r="I445" s="2"/>
      <c r="J445" s="2"/>
      <c r="K445" s="46"/>
      <c r="L445" s="42"/>
      <c r="M445" s="42"/>
      <c r="N445" s="50"/>
      <c r="O445" s="42"/>
      <c r="P445" s="42"/>
    </row>
    <row r="446" spans="4:16" s="3" customFormat="1" ht="21" customHeight="1">
      <c r="D446" s="16"/>
      <c r="E446" s="16"/>
      <c r="F446" s="9"/>
      <c r="G446" s="9"/>
      <c r="H446" s="9"/>
      <c r="I446" s="2"/>
      <c r="J446" s="2"/>
      <c r="K446" s="46"/>
      <c r="L446" s="42"/>
      <c r="M446" s="42"/>
      <c r="N446" s="50"/>
      <c r="O446" s="42"/>
      <c r="P446" s="42"/>
    </row>
    <row r="447" spans="4:16" s="3" customFormat="1" ht="21" customHeight="1">
      <c r="D447" s="16"/>
      <c r="E447" s="16"/>
      <c r="F447" s="9"/>
      <c r="G447" s="9"/>
      <c r="H447" s="9"/>
      <c r="I447" s="2"/>
      <c r="J447" s="2"/>
      <c r="K447" s="46"/>
      <c r="L447" s="42"/>
      <c r="M447" s="42"/>
      <c r="N447" s="50"/>
      <c r="O447" s="42"/>
      <c r="P447" s="42"/>
    </row>
    <row r="448" spans="4:16" s="3" customFormat="1" ht="21" customHeight="1">
      <c r="D448" s="16"/>
      <c r="E448" s="16"/>
      <c r="F448" s="9"/>
      <c r="G448" s="9"/>
      <c r="H448" s="9"/>
      <c r="I448" s="2"/>
      <c r="J448" s="2"/>
      <c r="K448" s="46"/>
      <c r="L448" s="42"/>
      <c r="M448" s="42"/>
      <c r="N448" s="50"/>
      <c r="O448" s="42"/>
      <c r="P448" s="42"/>
    </row>
    <row r="449" spans="4:16" s="3" customFormat="1" ht="21" customHeight="1">
      <c r="D449" s="16"/>
      <c r="E449" s="16"/>
      <c r="F449" s="9"/>
      <c r="G449" s="9"/>
      <c r="H449" s="9"/>
      <c r="I449" s="2"/>
      <c r="J449" s="2"/>
      <c r="K449" s="46"/>
      <c r="L449" s="42"/>
      <c r="M449" s="42"/>
      <c r="N449" s="50"/>
      <c r="O449" s="42"/>
      <c r="P449" s="42"/>
    </row>
    <row r="450" spans="4:16" s="3" customFormat="1" ht="21" customHeight="1">
      <c r="D450" s="16"/>
      <c r="E450" s="16"/>
      <c r="F450" s="9"/>
      <c r="G450" s="9"/>
      <c r="H450" s="9"/>
      <c r="I450" s="2"/>
      <c r="J450" s="2"/>
      <c r="K450" s="46"/>
      <c r="L450" s="42"/>
      <c r="M450" s="42"/>
      <c r="N450" s="50"/>
      <c r="O450" s="42"/>
      <c r="P450" s="42"/>
    </row>
    <row r="451" spans="4:16" s="3" customFormat="1" ht="21" customHeight="1">
      <c r="D451" s="16"/>
      <c r="E451" s="16"/>
      <c r="F451" s="9"/>
      <c r="G451" s="9"/>
      <c r="H451" s="9"/>
      <c r="I451" s="2"/>
      <c r="J451" s="2"/>
      <c r="K451" s="46"/>
      <c r="L451" s="42"/>
      <c r="M451" s="42"/>
      <c r="N451" s="50"/>
      <c r="O451" s="42"/>
      <c r="P451" s="42"/>
    </row>
    <row r="452" spans="4:16" s="3" customFormat="1" ht="21" customHeight="1">
      <c r="D452" s="16"/>
      <c r="E452" s="16"/>
      <c r="F452" s="9"/>
      <c r="G452" s="9"/>
      <c r="H452" s="9"/>
      <c r="I452" s="2"/>
      <c r="J452" s="2"/>
      <c r="K452" s="46"/>
      <c r="L452" s="42"/>
      <c r="M452" s="42"/>
      <c r="N452" s="50"/>
      <c r="O452" s="42"/>
      <c r="P452" s="42"/>
    </row>
    <row r="453" spans="4:16" s="3" customFormat="1" ht="21" customHeight="1">
      <c r="D453" s="16"/>
      <c r="E453" s="16"/>
      <c r="F453" s="9"/>
      <c r="G453" s="9"/>
      <c r="H453" s="9"/>
      <c r="I453" s="2"/>
      <c r="J453" s="2"/>
      <c r="K453" s="46"/>
      <c r="L453" s="42"/>
      <c r="M453" s="42"/>
      <c r="N453" s="50"/>
      <c r="O453" s="42"/>
      <c r="P453" s="42"/>
    </row>
    <row r="454" spans="4:16" s="3" customFormat="1" ht="21" customHeight="1">
      <c r="D454" s="16"/>
      <c r="E454" s="16"/>
      <c r="F454" s="9"/>
      <c r="G454" s="9"/>
      <c r="H454" s="9"/>
      <c r="I454" s="2"/>
      <c r="J454" s="2"/>
      <c r="K454" s="46"/>
      <c r="L454" s="42"/>
      <c r="M454" s="42"/>
      <c r="N454" s="50"/>
      <c r="O454" s="42"/>
      <c r="P454" s="42"/>
    </row>
    <row r="455" spans="4:16" s="3" customFormat="1" ht="21" customHeight="1">
      <c r="D455" s="16"/>
      <c r="E455" s="16"/>
      <c r="F455" s="9"/>
      <c r="G455" s="9"/>
      <c r="H455" s="9"/>
      <c r="I455" s="2"/>
      <c r="J455" s="2"/>
      <c r="K455" s="46"/>
      <c r="L455" s="42"/>
      <c r="M455" s="42"/>
      <c r="N455" s="50"/>
      <c r="O455" s="42"/>
      <c r="P455" s="42"/>
    </row>
    <row r="456" spans="4:16" s="3" customFormat="1" ht="21" customHeight="1">
      <c r="D456" s="16"/>
      <c r="E456" s="16"/>
      <c r="F456" s="9"/>
      <c r="G456" s="9"/>
      <c r="H456" s="9"/>
      <c r="I456" s="2"/>
      <c r="J456" s="2"/>
      <c r="K456" s="46"/>
      <c r="L456" s="42"/>
      <c r="M456" s="42"/>
      <c r="N456" s="50"/>
      <c r="O456" s="42"/>
      <c r="P456" s="42"/>
    </row>
    <row r="457" spans="4:16" s="3" customFormat="1" ht="21" customHeight="1">
      <c r="D457" s="16"/>
      <c r="E457" s="16"/>
      <c r="F457" s="9"/>
      <c r="G457" s="9"/>
      <c r="H457" s="9"/>
      <c r="I457" s="2"/>
      <c r="J457" s="2"/>
      <c r="K457" s="46"/>
      <c r="L457" s="42"/>
      <c r="M457" s="42"/>
      <c r="N457" s="50"/>
      <c r="O457" s="42"/>
      <c r="P457" s="42"/>
    </row>
    <row r="458" spans="4:16" s="3" customFormat="1" ht="21" customHeight="1">
      <c r="D458" s="16"/>
      <c r="E458" s="16"/>
      <c r="F458" s="9"/>
      <c r="G458" s="9"/>
      <c r="H458" s="9"/>
      <c r="I458" s="2"/>
      <c r="J458" s="2"/>
      <c r="K458" s="46"/>
      <c r="L458" s="42"/>
      <c r="M458" s="42"/>
      <c r="N458" s="50"/>
      <c r="O458" s="42"/>
      <c r="P458" s="42"/>
    </row>
    <row r="459" spans="4:16" s="3" customFormat="1" ht="21" customHeight="1">
      <c r="D459" s="16"/>
      <c r="E459" s="16"/>
      <c r="F459" s="9"/>
      <c r="G459" s="9"/>
      <c r="H459" s="9"/>
      <c r="I459" s="2"/>
      <c r="J459" s="2"/>
      <c r="K459" s="46"/>
      <c r="L459" s="42"/>
      <c r="M459" s="42"/>
      <c r="N459" s="50"/>
      <c r="O459" s="42"/>
      <c r="P459" s="42"/>
    </row>
    <row r="460" spans="4:16" s="3" customFormat="1" ht="21" customHeight="1">
      <c r="D460" s="16"/>
      <c r="E460" s="16"/>
      <c r="F460" s="9"/>
      <c r="G460" s="9"/>
      <c r="H460" s="9"/>
      <c r="I460" s="2"/>
      <c r="J460" s="2"/>
      <c r="K460" s="46"/>
      <c r="L460" s="42"/>
      <c r="M460" s="42"/>
      <c r="N460" s="50"/>
      <c r="O460" s="42"/>
      <c r="P460" s="42"/>
    </row>
    <row r="461" spans="4:16" s="3" customFormat="1" ht="21" customHeight="1">
      <c r="D461" s="16"/>
      <c r="E461" s="16"/>
      <c r="F461" s="9"/>
      <c r="G461" s="9"/>
      <c r="H461" s="9"/>
      <c r="I461" s="2"/>
      <c r="J461" s="2"/>
      <c r="K461" s="46"/>
      <c r="L461" s="42"/>
      <c r="M461" s="42"/>
      <c r="N461" s="50"/>
      <c r="O461" s="42"/>
      <c r="P461" s="42"/>
    </row>
    <row r="462" spans="4:16" s="3" customFormat="1" ht="21" customHeight="1">
      <c r="D462" s="16"/>
      <c r="E462" s="16"/>
      <c r="F462" s="9"/>
      <c r="G462" s="9"/>
      <c r="H462" s="9"/>
      <c r="I462" s="2"/>
      <c r="J462" s="2"/>
      <c r="K462" s="46"/>
      <c r="L462" s="42"/>
      <c r="M462" s="42"/>
      <c r="N462" s="50"/>
      <c r="O462" s="42"/>
      <c r="P462" s="42"/>
    </row>
    <row r="463" spans="4:16" s="3" customFormat="1" ht="21" customHeight="1">
      <c r="D463" s="16"/>
      <c r="E463" s="16"/>
      <c r="F463" s="9"/>
      <c r="G463" s="9"/>
      <c r="H463" s="9"/>
      <c r="I463" s="2"/>
      <c r="J463" s="2"/>
      <c r="K463" s="46"/>
      <c r="L463" s="42"/>
      <c r="M463" s="42"/>
      <c r="N463" s="50"/>
      <c r="O463" s="42"/>
      <c r="P463" s="42"/>
    </row>
    <row r="464" spans="4:16" s="3" customFormat="1" ht="21" customHeight="1">
      <c r="D464" s="16"/>
      <c r="E464" s="16"/>
      <c r="F464" s="9"/>
      <c r="G464" s="9"/>
      <c r="H464" s="9"/>
      <c r="I464" s="2"/>
      <c r="J464" s="2"/>
      <c r="K464" s="46"/>
      <c r="L464" s="42"/>
      <c r="M464" s="42"/>
      <c r="N464" s="50"/>
      <c r="O464" s="42"/>
      <c r="P464" s="42"/>
    </row>
    <row r="465" spans="4:16" s="3" customFormat="1" ht="21" customHeight="1">
      <c r="D465" s="16"/>
      <c r="E465" s="16"/>
      <c r="F465" s="9"/>
      <c r="G465" s="9"/>
      <c r="H465" s="9"/>
      <c r="I465" s="2"/>
      <c r="J465" s="2"/>
      <c r="K465" s="46"/>
      <c r="L465" s="42"/>
      <c r="M465" s="42"/>
      <c r="N465" s="50"/>
      <c r="O465" s="42"/>
      <c r="P465" s="42"/>
    </row>
    <row r="466" spans="4:16" s="3" customFormat="1" ht="21" customHeight="1">
      <c r="D466" s="16"/>
      <c r="E466" s="16"/>
      <c r="F466" s="9"/>
      <c r="G466" s="9"/>
      <c r="H466" s="9"/>
      <c r="I466" s="2"/>
      <c r="J466" s="2"/>
      <c r="K466" s="46"/>
      <c r="L466" s="42"/>
      <c r="M466" s="42"/>
      <c r="N466" s="50"/>
      <c r="O466" s="42"/>
      <c r="P466" s="42"/>
    </row>
    <row r="467" spans="4:16" s="3" customFormat="1" ht="21" customHeight="1">
      <c r="D467" s="16"/>
      <c r="E467" s="16"/>
      <c r="F467" s="9"/>
      <c r="G467" s="9"/>
      <c r="H467" s="9"/>
      <c r="I467" s="2"/>
      <c r="J467" s="2"/>
      <c r="K467" s="46"/>
      <c r="L467" s="42"/>
      <c r="M467" s="42"/>
      <c r="N467" s="50"/>
      <c r="O467" s="42"/>
      <c r="P467" s="42"/>
    </row>
    <row r="468" spans="4:16" s="3" customFormat="1" ht="21" customHeight="1">
      <c r="D468" s="16"/>
      <c r="E468" s="16"/>
      <c r="F468" s="9"/>
      <c r="G468" s="9"/>
      <c r="H468" s="9"/>
      <c r="I468" s="2"/>
      <c r="J468" s="2"/>
      <c r="K468" s="46"/>
      <c r="L468" s="42"/>
      <c r="M468" s="42"/>
      <c r="N468" s="50"/>
      <c r="O468" s="42"/>
      <c r="P468" s="42"/>
    </row>
    <row r="469" spans="4:16" s="3" customFormat="1" ht="21" customHeight="1">
      <c r="D469" s="16"/>
      <c r="E469" s="16"/>
      <c r="F469" s="9"/>
      <c r="G469" s="9"/>
      <c r="H469" s="9"/>
      <c r="I469" s="2"/>
      <c r="J469" s="2"/>
      <c r="K469" s="46"/>
      <c r="L469" s="42"/>
      <c r="M469" s="42"/>
      <c r="N469" s="50"/>
      <c r="O469" s="42"/>
      <c r="P469" s="42"/>
    </row>
    <row r="470" spans="4:16" s="3" customFormat="1" ht="21" customHeight="1">
      <c r="D470" s="16"/>
      <c r="E470" s="16"/>
      <c r="F470" s="9"/>
      <c r="G470" s="9"/>
      <c r="H470" s="9"/>
      <c r="I470" s="2"/>
      <c r="J470" s="2"/>
      <c r="K470" s="46"/>
      <c r="L470" s="42"/>
      <c r="M470" s="42"/>
      <c r="N470" s="50"/>
      <c r="O470" s="42"/>
      <c r="P470" s="42"/>
    </row>
    <row r="471" spans="4:16" s="3" customFormat="1" ht="21" customHeight="1">
      <c r="D471" s="16"/>
      <c r="E471" s="16"/>
      <c r="F471" s="9"/>
      <c r="G471" s="9"/>
      <c r="H471" s="9"/>
      <c r="I471" s="2"/>
      <c r="J471" s="2"/>
      <c r="K471" s="46"/>
      <c r="L471" s="42"/>
      <c r="M471" s="42"/>
      <c r="N471" s="50"/>
      <c r="O471" s="42"/>
      <c r="P471" s="42"/>
    </row>
    <row r="472" spans="4:16" s="3" customFormat="1" ht="21" customHeight="1">
      <c r="D472" s="16"/>
      <c r="E472" s="16"/>
      <c r="F472" s="9"/>
      <c r="G472" s="9"/>
      <c r="H472" s="9"/>
      <c r="I472" s="2"/>
      <c r="J472" s="2"/>
      <c r="K472" s="46"/>
      <c r="L472" s="42"/>
      <c r="M472" s="42"/>
      <c r="N472" s="50"/>
      <c r="O472" s="42"/>
      <c r="P472" s="42"/>
    </row>
    <row r="473" spans="4:16" s="3" customFormat="1" ht="21" customHeight="1">
      <c r="D473" s="16"/>
      <c r="E473" s="16"/>
      <c r="F473" s="9"/>
      <c r="G473" s="9"/>
      <c r="H473" s="9"/>
      <c r="I473" s="2"/>
      <c r="J473" s="2"/>
      <c r="K473" s="46"/>
      <c r="L473" s="42"/>
      <c r="M473" s="42"/>
      <c r="N473" s="50"/>
      <c r="O473" s="42"/>
      <c r="P473" s="42"/>
    </row>
    <row r="474" spans="4:16" s="3" customFormat="1" ht="21" customHeight="1">
      <c r="D474" s="16"/>
      <c r="E474" s="16"/>
      <c r="F474" s="9"/>
      <c r="G474" s="9"/>
      <c r="H474" s="9"/>
      <c r="I474" s="2"/>
      <c r="J474" s="2"/>
      <c r="K474" s="46"/>
      <c r="L474" s="42"/>
      <c r="M474" s="42"/>
      <c r="N474" s="50"/>
      <c r="O474" s="42"/>
      <c r="P474" s="42"/>
    </row>
    <row r="475" spans="4:16" s="3" customFormat="1" ht="21" customHeight="1">
      <c r="D475" s="16"/>
      <c r="E475" s="16"/>
      <c r="F475" s="9"/>
      <c r="G475" s="9"/>
      <c r="H475" s="9"/>
      <c r="I475" s="2"/>
      <c r="J475" s="2"/>
      <c r="K475" s="34"/>
      <c r="L475" s="8"/>
      <c r="M475" s="8"/>
      <c r="N475" s="41"/>
      <c r="O475" s="8"/>
      <c r="P475" s="8"/>
    </row>
    <row r="476" spans="4:16" s="3" customFormat="1" ht="21" customHeight="1">
      <c r="D476" s="16"/>
      <c r="E476" s="16"/>
      <c r="F476" s="9"/>
      <c r="G476" s="9"/>
      <c r="H476" s="9"/>
      <c r="I476" s="2"/>
      <c r="J476" s="2"/>
      <c r="K476" s="34"/>
      <c r="L476" s="8"/>
      <c r="M476" s="8"/>
      <c r="N476" s="41"/>
      <c r="O476" s="8"/>
      <c r="P476" s="8"/>
    </row>
    <row r="477" spans="4:16" s="3" customFormat="1" ht="21" customHeight="1">
      <c r="D477" s="16"/>
      <c r="E477" s="16"/>
      <c r="F477" s="9"/>
      <c r="G477" s="9"/>
      <c r="H477" s="9"/>
      <c r="I477" s="2"/>
      <c r="J477" s="2"/>
      <c r="K477" s="34"/>
      <c r="L477" s="8"/>
      <c r="M477" s="8"/>
      <c r="N477" s="41"/>
      <c r="O477" s="8"/>
      <c r="P477" s="8"/>
    </row>
    <row r="478" spans="4:16" s="3" customFormat="1" ht="21" customHeight="1">
      <c r="D478" s="16"/>
      <c r="E478" s="16"/>
      <c r="F478" s="9"/>
      <c r="G478" s="9"/>
      <c r="H478" s="9"/>
      <c r="I478" s="2"/>
      <c r="J478" s="2"/>
      <c r="K478" s="34"/>
      <c r="L478" s="8"/>
      <c r="M478" s="8"/>
      <c r="N478" s="41"/>
      <c r="O478" s="8"/>
      <c r="P478" s="8"/>
    </row>
    <row r="479" spans="4:16" s="3" customFormat="1" ht="21" customHeight="1">
      <c r="D479" s="16"/>
      <c r="E479" s="16"/>
      <c r="F479" s="9"/>
      <c r="G479" s="9"/>
      <c r="H479" s="9"/>
      <c r="I479" s="2"/>
      <c r="J479" s="2"/>
      <c r="K479" s="34"/>
      <c r="L479" s="8"/>
      <c r="M479" s="8"/>
      <c r="N479" s="41"/>
      <c r="O479" s="8"/>
      <c r="P479" s="8"/>
    </row>
    <row r="480" spans="4:16" s="3" customFormat="1" ht="21" customHeight="1">
      <c r="D480" s="16"/>
      <c r="E480" s="16"/>
      <c r="F480" s="9"/>
      <c r="G480" s="9"/>
      <c r="H480" s="9"/>
      <c r="I480" s="2"/>
      <c r="J480" s="2"/>
      <c r="K480" s="34"/>
      <c r="L480" s="8"/>
      <c r="M480" s="8"/>
      <c r="N480" s="41"/>
      <c r="O480" s="8"/>
      <c r="P480" s="8"/>
    </row>
    <row r="481" spans="4:16" s="3" customFormat="1" ht="21" customHeight="1">
      <c r="D481" s="16"/>
      <c r="E481" s="16"/>
      <c r="F481" s="9"/>
      <c r="G481" s="9"/>
      <c r="H481" s="9"/>
      <c r="I481" s="2"/>
      <c r="J481" s="2"/>
      <c r="K481" s="34"/>
      <c r="L481" s="8"/>
      <c r="M481" s="8"/>
      <c r="N481" s="41"/>
      <c r="O481" s="8"/>
      <c r="P481" s="8"/>
    </row>
    <row r="482" spans="4:16" s="3" customFormat="1" ht="21" customHeight="1">
      <c r="D482" s="16"/>
      <c r="E482" s="16"/>
      <c r="F482" s="9"/>
      <c r="G482" s="9"/>
      <c r="H482" s="9"/>
      <c r="I482" s="2"/>
      <c r="J482" s="2"/>
      <c r="K482" s="34"/>
      <c r="L482" s="8"/>
      <c r="M482" s="8"/>
      <c r="N482" s="41"/>
      <c r="O482" s="8"/>
      <c r="P482" s="8"/>
    </row>
    <row r="483" spans="4:16" s="3" customFormat="1" ht="21" customHeight="1">
      <c r="D483" s="16"/>
      <c r="E483" s="16"/>
      <c r="F483" s="9"/>
      <c r="G483" s="9"/>
      <c r="H483" s="9"/>
      <c r="I483" s="2"/>
      <c r="J483" s="2"/>
      <c r="K483" s="34"/>
      <c r="L483" s="8"/>
      <c r="M483" s="8"/>
      <c r="N483" s="41"/>
      <c r="O483" s="8"/>
      <c r="P483" s="8"/>
    </row>
    <row r="484" spans="4:16" s="3" customFormat="1" ht="21" customHeight="1">
      <c r="D484" s="16"/>
      <c r="E484" s="16"/>
      <c r="F484" s="9"/>
      <c r="G484" s="9"/>
      <c r="H484" s="9"/>
      <c r="I484" s="2"/>
      <c r="J484" s="2"/>
      <c r="K484" s="34"/>
      <c r="L484" s="8"/>
      <c r="M484" s="8"/>
      <c r="N484" s="41"/>
      <c r="O484" s="8"/>
      <c r="P484" s="8"/>
    </row>
    <row r="485" spans="4:16" s="3" customFormat="1" ht="21" customHeight="1">
      <c r="D485" s="16"/>
      <c r="E485" s="16"/>
      <c r="F485" s="9"/>
      <c r="G485" s="9"/>
      <c r="H485" s="9"/>
      <c r="I485" s="2"/>
      <c r="J485" s="2"/>
      <c r="K485" s="34"/>
      <c r="L485" s="8"/>
      <c r="M485" s="8"/>
      <c r="N485" s="41"/>
      <c r="O485" s="8"/>
      <c r="P485" s="8"/>
    </row>
    <row r="486" spans="4:16" s="3" customFormat="1" ht="21" customHeight="1">
      <c r="D486" s="16"/>
      <c r="E486" s="16"/>
      <c r="F486" s="9"/>
      <c r="G486" s="9"/>
      <c r="H486" s="9"/>
      <c r="I486" s="2"/>
      <c r="J486" s="2"/>
      <c r="K486" s="34"/>
      <c r="L486" s="8"/>
      <c r="M486" s="8"/>
      <c r="N486" s="41"/>
      <c r="O486" s="8"/>
      <c r="P486" s="8"/>
    </row>
    <row r="487" spans="4:16" s="3" customFormat="1" ht="21" customHeight="1">
      <c r="D487" s="16"/>
      <c r="E487" s="16"/>
      <c r="F487" s="9"/>
      <c r="G487" s="9"/>
      <c r="H487" s="9"/>
      <c r="I487" s="2"/>
      <c r="J487" s="2"/>
      <c r="K487" s="34"/>
      <c r="L487" s="8"/>
      <c r="M487" s="8"/>
      <c r="N487" s="41"/>
      <c r="O487" s="8"/>
      <c r="P487" s="8"/>
    </row>
    <row r="488" spans="4:16" s="3" customFormat="1" ht="21" customHeight="1">
      <c r="D488" s="16"/>
      <c r="E488" s="16"/>
      <c r="F488" s="9"/>
      <c r="G488" s="9"/>
      <c r="H488" s="9"/>
      <c r="I488" s="2"/>
      <c r="J488" s="2"/>
      <c r="K488" s="34"/>
      <c r="L488" s="8"/>
      <c r="M488" s="8"/>
      <c r="N488" s="41"/>
      <c r="O488" s="8"/>
      <c r="P488" s="8"/>
    </row>
    <row r="489" spans="4:16" s="3" customFormat="1" ht="21" customHeight="1">
      <c r="D489" s="16"/>
      <c r="E489" s="16"/>
      <c r="F489" s="9"/>
      <c r="G489" s="9"/>
      <c r="H489" s="9"/>
      <c r="I489" s="2"/>
      <c r="J489" s="2"/>
      <c r="K489" s="34"/>
      <c r="L489" s="8"/>
      <c r="M489" s="8"/>
      <c r="N489" s="41"/>
      <c r="O489" s="8"/>
      <c r="P489" s="8"/>
    </row>
    <row r="490" spans="4:16" s="3" customFormat="1" ht="21" customHeight="1">
      <c r="D490" s="16"/>
      <c r="E490" s="16"/>
      <c r="F490" s="9"/>
      <c r="G490" s="9"/>
      <c r="H490" s="9"/>
    </row>
    <row r="491" spans="4:16" s="3" customFormat="1" ht="21" customHeight="1">
      <c r="D491" s="16"/>
      <c r="E491" s="16"/>
      <c r="F491" s="9"/>
      <c r="G491" s="9"/>
      <c r="H491" s="9"/>
    </row>
    <row r="492" spans="4:16" s="3" customFormat="1" ht="21" customHeight="1">
      <c r="D492" s="16"/>
      <c r="E492" s="16"/>
      <c r="F492" s="9"/>
      <c r="G492" s="9"/>
      <c r="H492" s="9"/>
    </row>
    <row r="493" spans="4:16" s="3" customFormat="1" ht="21" customHeight="1">
      <c r="D493" s="16"/>
      <c r="E493" s="16"/>
      <c r="F493" s="9"/>
      <c r="G493" s="9"/>
      <c r="H493" s="9"/>
    </row>
    <row r="494" spans="4:16" s="3" customFormat="1" ht="21" customHeight="1">
      <c r="D494" s="16"/>
      <c r="E494" s="16"/>
      <c r="F494" s="9"/>
      <c r="G494" s="9"/>
      <c r="H494" s="9"/>
    </row>
    <row r="495" spans="4:16" s="3" customFormat="1" ht="21" customHeight="1">
      <c r="D495" s="16"/>
      <c r="E495" s="16"/>
      <c r="F495" s="9"/>
      <c r="G495" s="9"/>
      <c r="H495" s="9"/>
    </row>
    <row r="496" spans="4:16" s="3" customFormat="1" ht="21" customHeight="1">
      <c r="D496" s="16"/>
      <c r="E496" s="16"/>
      <c r="F496" s="9"/>
      <c r="G496" s="9"/>
      <c r="H496" s="9"/>
    </row>
    <row r="497" spans="4:8" s="3" customFormat="1" ht="21" customHeight="1">
      <c r="D497" s="16"/>
      <c r="E497" s="16"/>
      <c r="F497" s="9"/>
      <c r="G497" s="9"/>
      <c r="H497" s="9"/>
    </row>
    <row r="498" spans="4:8" s="3" customFormat="1" ht="21" customHeight="1">
      <c r="D498" s="16"/>
      <c r="E498" s="16"/>
      <c r="F498" s="9"/>
      <c r="G498" s="9"/>
      <c r="H498" s="9"/>
    </row>
    <row r="499" spans="4:8" s="3" customFormat="1" ht="21" customHeight="1">
      <c r="D499" s="16"/>
      <c r="E499" s="16"/>
      <c r="F499" s="9"/>
      <c r="G499" s="9"/>
      <c r="H499" s="9"/>
    </row>
    <row r="500" spans="4:8" s="3" customFormat="1" ht="21" customHeight="1">
      <c r="D500" s="16"/>
      <c r="E500" s="16"/>
      <c r="F500" s="9"/>
      <c r="G500" s="9"/>
      <c r="H500" s="9"/>
    </row>
    <row r="501" spans="4:8" s="3" customFormat="1" ht="21" customHeight="1">
      <c r="D501" s="16"/>
      <c r="E501" s="16"/>
      <c r="F501" s="9"/>
      <c r="G501" s="9"/>
      <c r="H501" s="9"/>
    </row>
    <row r="502" spans="4:8" s="3" customFormat="1" ht="21" customHeight="1">
      <c r="D502" s="16"/>
      <c r="E502" s="16"/>
      <c r="F502" s="9"/>
      <c r="G502" s="9"/>
      <c r="H502" s="9"/>
    </row>
    <row r="503" spans="4:8" s="3" customFormat="1" ht="21" customHeight="1">
      <c r="D503" s="16"/>
      <c r="E503" s="16"/>
      <c r="F503" s="9"/>
      <c r="G503" s="9"/>
      <c r="H503" s="9"/>
    </row>
    <row r="504" spans="4:8" s="3" customFormat="1" ht="21" customHeight="1">
      <c r="D504" s="16"/>
      <c r="E504" s="16"/>
      <c r="F504" s="9"/>
      <c r="G504" s="9"/>
      <c r="H504" s="9"/>
    </row>
    <row r="505" spans="4:8" s="3" customFormat="1" ht="21" customHeight="1">
      <c r="D505" s="16"/>
      <c r="E505" s="16"/>
      <c r="F505" s="9"/>
      <c r="G505" s="9"/>
      <c r="H505" s="9"/>
    </row>
    <row r="506" spans="4:8" s="3" customFormat="1" ht="21" customHeight="1">
      <c r="D506" s="16"/>
      <c r="E506" s="16"/>
      <c r="F506" s="9"/>
      <c r="G506" s="9"/>
      <c r="H506" s="9"/>
    </row>
    <row r="507" spans="4:8" s="3" customFormat="1" ht="21" customHeight="1">
      <c r="D507" s="16"/>
      <c r="E507" s="16"/>
      <c r="F507" s="9"/>
      <c r="G507" s="9"/>
      <c r="H507" s="9"/>
    </row>
    <row r="508" spans="4:8" s="3" customFormat="1" ht="21" customHeight="1">
      <c r="D508" s="16"/>
      <c r="E508" s="16"/>
      <c r="F508" s="9"/>
      <c r="G508" s="9"/>
      <c r="H508" s="9"/>
    </row>
    <row r="509" spans="4:8" s="3" customFormat="1" ht="21" customHeight="1">
      <c r="D509" s="16"/>
      <c r="E509" s="16"/>
      <c r="F509" s="9"/>
      <c r="G509" s="9"/>
      <c r="H509" s="9"/>
    </row>
    <row r="510" spans="4:8" s="3" customFormat="1" ht="21" customHeight="1">
      <c r="D510" s="16"/>
      <c r="E510" s="16"/>
      <c r="F510" s="9"/>
      <c r="G510" s="9"/>
      <c r="H510" s="9"/>
    </row>
    <row r="511" spans="4:8" s="3" customFormat="1" ht="21" customHeight="1">
      <c r="D511" s="16"/>
      <c r="E511" s="16"/>
      <c r="F511" s="9"/>
      <c r="G511" s="9"/>
      <c r="H511" s="9"/>
    </row>
    <row r="512" spans="4:8" s="3" customFormat="1" ht="21" customHeight="1">
      <c r="D512" s="16"/>
      <c r="E512" s="16"/>
      <c r="F512" s="9"/>
      <c r="G512" s="9"/>
      <c r="H512" s="9"/>
    </row>
    <row r="513" spans="4:8" s="3" customFormat="1" ht="21" customHeight="1">
      <c r="D513" s="16"/>
      <c r="E513" s="16"/>
      <c r="F513" s="9"/>
      <c r="G513" s="9"/>
      <c r="H513" s="9"/>
    </row>
    <row r="514" spans="4:8" s="3" customFormat="1" ht="21" customHeight="1">
      <c r="D514" s="16"/>
      <c r="E514" s="16"/>
      <c r="F514" s="9"/>
      <c r="G514" s="9"/>
      <c r="H514" s="9"/>
    </row>
    <row r="515" spans="4:8" s="3" customFormat="1" ht="21" customHeight="1">
      <c r="D515" s="16"/>
      <c r="E515" s="16"/>
      <c r="F515" s="9"/>
      <c r="G515" s="9"/>
      <c r="H515" s="9"/>
    </row>
    <row r="516" spans="4:8" s="3" customFormat="1" ht="21" customHeight="1">
      <c r="D516" s="16"/>
      <c r="E516" s="16"/>
      <c r="F516" s="9"/>
      <c r="G516" s="9"/>
      <c r="H516" s="9"/>
    </row>
    <row r="517" spans="4:8" s="3" customFormat="1" ht="21" customHeight="1">
      <c r="D517" s="16"/>
      <c r="E517" s="16"/>
      <c r="F517" s="9"/>
      <c r="G517" s="9"/>
      <c r="H517" s="9"/>
    </row>
    <row r="518" spans="4:8" s="3" customFormat="1" ht="21" customHeight="1">
      <c r="D518" s="16"/>
      <c r="E518" s="16"/>
      <c r="F518" s="9"/>
      <c r="G518" s="9"/>
      <c r="H518" s="9"/>
    </row>
    <row r="519" spans="4:8" s="3" customFormat="1" ht="21" customHeight="1">
      <c r="D519" s="16"/>
      <c r="E519" s="16"/>
      <c r="F519" s="9"/>
      <c r="G519" s="9"/>
      <c r="H519" s="9"/>
    </row>
    <row r="520" spans="4:8" s="3" customFormat="1" ht="21" customHeight="1">
      <c r="D520" s="16"/>
      <c r="E520" s="16"/>
      <c r="F520" s="9"/>
      <c r="G520" s="9"/>
      <c r="H520" s="9"/>
    </row>
    <row r="521" spans="4:8" s="3" customFormat="1" ht="21" customHeight="1">
      <c r="D521" s="16"/>
      <c r="E521" s="16"/>
      <c r="F521" s="9"/>
      <c r="G521" s="9"/>
      <c r="H521" s="9"/>
    </row>
    <row r="522" spans="4:8" s="3" customFormat="1" ht="21" customHeight="1">
      <c r="D522" s="16"/>
      <c r="E522" s="16"/>
      <c r="F522" s="9"/>
      <c r="G522" s="9"/>
      <c r="H522" s="9"/>
    </row>
    <row r="523" spans="4:8" s="3" customFormat="1" ht="21" customHeight="1">
      <c r="D523" s="16"/>
      <c r="E523" s="16"/>
      <c r="F523" s="9"/>
      <c r="G523" s="9"/>
      <c r="H523" s="9"/>
    </row>
    <row r="524" spans="4:8" s="3" customFormat="1" ht="21" customHeight="1">
      <c r="D524" s="16"/>
      <c r="E524" s="16"/>
      <c r="F524" s="9"/>
      <c r="G524" s="9"/>
      <c r="H524" s="9"/>
    </row>
    <row r="525" spans="4:8" s="3" customFormat="1" ht="21" customHeight="1">
      <c r="D525" s="16"/>
      <c r="E525" s="16"/>
      <c r="F525" s="9"/>
      <c r="G525" s="9"/>
      <c r="H525" s="9"/>
    </row>
    <row r="526" spans="4:8" s="3" customFormat="1" ht="21" customHeight="1">
      <c r="D526" s="16"/>
      <c r="E526" s="16"/>
      <c r="F526" s="9"/>
      <c r="G526" s="9"/>
      <c r="H526" s="9"/>
    </row>
    <row r="527" spans="4:8" s="3" customFormat="1" ht="21" customHeight="1">
      <c r="D527" s="16"/>
      <c r="E527" s="16"/>
      <c r="F527" s="9"/>
      <c r="G527" s="9"/>
      <c r="H527" s="9"/>
    </row>
    <row r="528" spans="4:8" s="3" customFormat="1" ht="21" customHeight="1">
      <c r="D528" s="16"/>
      <c r="E528" s="16"/>
      <c r="F528" s="9"/>
      <c r="G528" s="9"/>
      <c r="H528" s="9"/>
    </row>
    <row r="529" spans="4:8" s="3" customFormat="1" ht="21" customHeight="1">
      <c r="D529" s="16"/>
      <c r="E529" s="16"/>
      <c r="F529" s="9"/>
      <c r="G529" s="9"/>
      <c r="H529" s="9"/>
    </row>
    <row r="530" spans="4:8" s="3" customFormat="1" ht="21" customHeight="1">
      <c r="D530" s="16"/>
      <c r="E530" s="16"/>
      <c r="F530" s="9"/>
      <c r="G530" s="9"/>
      <c r="H530" s="9"/>
    </row>
    <row r="531" spans="4:8" s="3" customFormat="1" ht="21" customHeight="1">
      <c r="D531" s="16"/>
      <c r="E531" s="16"/>
      <c r="F531" s="9"/>
      <c r="G531" s="9"/>
      <c r="H531" s="9"/>
    </row>
    <row r="532" spans="4:8" s="3" customFormat="1" ht="21" customHeight="1">
      <c r="D532" s="16"/>
      <c r="E532" s="16"/>
      <c r="F532" s="9"/>
      <c r="G532" s="9"/>
      <c r="H532" s="9"/>
    </row>
    <row r="533" spans="4:8" s="3" customFormat="1" ht="21" customHeight="1">
      <c r="D533" s="16"/>
      <c r="E533" s="16"/>
      <c r="F533" s="9"/>
      <c r="G533" s="9"/>
      <c r="H533" s="9"/>
    </row>
    <row r="534" spans="4:8" s="3" customFormat="1" ht="21" customHeight="1">
      <c r="D534" s="16"/>
      <c r="E534" s="16"/>
      <c r="F534" s="9"/>
      <c r="G534" s="9"/>
      <c r="H534" s="9"/>
    </row>
    <row r="535" spans="4:8" s="3" customFormat="1" ht="21" customHeight="1">
      <c r="D535" s="16"/>
      <c r="E535" s="16"/>
      <c r="F535" s="9"/>
      <c r="G535" s="9"/>
      <c r="H535" s="9"/>
    </row>
    <row r="536" spans="4:8" s="3" customFormat="1" ht="21" customHeight="1">
      <c r="D536" s="16"/>
      <c r="E536" s="16"/>
      <c r="F536" s="9"/>
      <c r="G536" s="9"/>
      <c r="H536" s="9"/>
    </row>
    <row r="537" spans="4:8" s="3" customFormat="1" ht="21" customHeight="1">
      <c r="D537" s="16"/>
      <c r="E537" s="16"/>
      <c r="F537" s="9"/>
      <c r="G537" s="9"/>
      <c r="H537" s="9"/>
    </row>
    <row r="538" spans="4:8" s="3" customFormat="1" ht="21" customHeight="1">
      <c r="D538" s="16"/>
      <c r="E538" s="16"/>
      <c r="F538" s="9"/>
      <c r="G538" s="9"/>
      <c r="H538" s="9"/>
    </row>
    <row r="539" spans="4:8" s="3" customFormat="1" ht="21" customHeight="1">
      <c r="D539" s="16"/>
      <c r="E539" s="16"/>
      <c r="F539" s="9"/>
      <c r="G539" s="9"/>
      <c r="H539" s="9"/>
    </row>
    <row r="540" spans="4:8" s="3" customFormat="1" ht="21" customHeight="1">
      <c r="D540" s="16"/>
      <c r="E540" s="16"/>
      <c r="F540" s="9"/>
      <c r="G540" s="9"/>
      <c r="H540" s="9"/>
    </row>
    <row r="541" spans="4:8" s="3" customFormat="1" ht="21" customHeight="1">
      <c r="D541" s="16"/>
      <c r="E541" s="16"/>
      <c r="F541" s="9"/>
      <c r="G541" s="9"/>
      <c r="H541" s="9"/>
    </row>
    <row r="542" spans="4:8" s="3" customFormat="1" ht="21" customHeight="1">
      <c r="D542" s="16"/>
      <c r="E542" s="16"/>
      <c r="F542" s="9"/>
      <c r="G542" s="9"/>
      <c r="H542" s="9"/>
    </row>
    <row r="543" spans="4:8" s="3" customFormat="1" ht="21" customHeight="1">
      <c r="D543" s="16"/>
      <c r="E543" s="16"/>
      <c r="F543" s="9"/>
      <c r="G543" s="9"/>
      <c r="H543" s="9"/>
    </row>
    <row r="544" spans="4:8" s="3" customFormat="1" ht="21" customHeight="1">
      <c r="D544" s="16"/>
      <c r="E544" s="16"/>
      <c r="F544" s="9"/>
      <c r="G544" s="9"/>
      <c r="H544" s="9"/>
    </row>
    <row r="545" spans="4:8" s="3" customFormat="1" ht="21" customHeight="1">
      <c r="D545" s="16"/>
      <c r="E545" s="16"/>
      <c r="F545" s="9"/>
      <c r="G545" s="9"/>
      <c r="H545" s="9"/>
    </row>
    <row r="546" spans="4:8" s="3" customFormat="1" ht="21" customHeight="1">
      <c r="D546" s="16"/>
      <c r="E546" s="16"/>
      <c r="F546" s="9"/>
      <c r="G546" s="9"/>
      <c r="H546" s="9"/>
    </row>
    <row r="547" spans="4:8" s="3" customFormat="1" ht="21" customHeight="1">
      <c r="D547" s="16"/>
      <c r="E547" s="16"/>
      <c r="F547" s="9"/>
      <c r="G547" s="9"/>
      <c r="H547" s="9"/>
    </row>
    <row r="548" spans="4:8" s="3" customFormat="1" ht="21" customHeight="1">
      <c r="D548" s="16"/>
      <c r="E548" s="16"/>
      <c r="F548" s="9"/>
      <c r="G548" s="9"/>
      <c r="H548" s="9"/>
    </row>
    <row r="549" spans="4:8" s="3" customFormat="1" ht="21" customHeight="1">
      <c r="D549" s="16"/>
      <c r="E549" s="16"/>
      <c r="F549" s="9"/>
      <c r="G549" s="9"/>
      <c r="H549" s="9"/>
    </row>
    <row r="550" spans="4:8" s="3" customFormat="1" ht="21" customHeight="1">
      <c r="D550" s="16"/>
      <c r="E550" s="16"/>
      <c r="F550" s="9"/>
      <c r="G550" s="9"/>
      <c r="H550" s="9"/>
    </row>
    <row r="551" spans="4:8" s="3" customFormat="1" ht="21" customHeight="1">
      <c r="D551" s="16"/>
      <c r="E551" s="16"/>
      <c r="F551" s="9"/>
      <c r="G551" s="9"/>
      <c r="H551" s="9"/>
    </row>
    <row r="552" spans="4:8" s="3" customFormat="1" ht="21" customHeight="1">
      <c r="D552" s="16"/>
      <c r="E552" s="16"/>
      <c r="F552" s="9"/>
      <c r="G552" s="9"/>
      <c r="H552" s="9"/>
    </row>
    <row r="553" spans="4:8" s="3" customFormat="1" ht="21" customHeight="1">
      <c r="D553" s="16"/>
      <c r="E553" s="16"/>
      <c r="F553" s="9"/>
      <c r="G553" s="9"/>
      <c r="H553" s="9"/>
    </row>
    <row r="554" spans="4:8" s="3" customFormat="1" ht="21" customHeight="1">
      <c r="D554" s="16"/>
      <c r="E554" s="16"/>
      <c r="F554" s="9"/>
      <c r="G554" s="9"/>
      <c r="H554" s="9"/>
    </row>
    <row r="555" spans="4:8" s="3" customFormat="1" ht="21" customHeight="1">
      <c r="D555" s="16"/>
      <c r="E555" s="16"/>
      <c r="F555" s="9"/>
      <c r="G555" s="9"/>
      <c r="H555" s="9"/>
    </row>
    <row r="556" spans="4:8" s="3" customFormat="1" ht="21" customHeight="1">
      <c r="D556" s="16"/>
      <c r="E556" s="16"/>
      <c r="F556" s="9"/>
      <c r="G556" s="9"/>
      <c r="H556" s="9"/>
    </row>
    <row r="557" spans="4:8" s="3" customFormat="1" ht="21" customHeight="1">
      <c r="D557" s="16"/>
      <c r="E557" s="16"/>
      <c r="F557" s="9"/>
      <c r="G557" s="9"/>
      <c r="H557" s="9"/>
    </row>
    <row r="558" spans="4:8" s="3" customFormat="1" ht="21" customHeight="1">
      <c r="D558" s="16"/>
      <c r="E558" s="16"/>
      <c r="F558" s="9"/>
      <c r="G558" s="9"/>
      <c r="H558" s="9"/>
    </row>
    <row r="559" spans="4:8" s="3" customFormat="1" ht="21" customHeight="1">
      <c r="D559" s="16"/>
      <c r="E559" s="16"/>
      <c r="F559" s="9"/>
      <c r="G559" s="9"/>
      <c r="H559" s="9"/>
    </row>
    <row r="560" spans="4:8" s="3" customFormat="1" ht="21" customHeight="1">
      <c r="D560" s="16"/>
      <c r="E560" s="16"/>
      <c r="F560" s="9"/>
      <c r="G560" s="9"/>
      <c r="H560" s="9"/>
    </row>
    <row r="561" spans="4:8" s="3" customFormat="1" ht="21" customHeight="1">
      <c r="D561" s="16"/>
      <c r="E561" s="16"/>
      <c r="F561" s="9"/>
      <c r="G561" s="9"/>
      <c r="H561" s="9"/>
    </row>
    <row r="562" spans="4:8" s="3" customFormat="1" ht="21" customHeight="1">
      <c r="D562" s="16"/>
      <c r="E562" s="16"/>
      <c r="F562" s="9"/>
      <c r="G562" s="9"/>
      <c r="H562" s="9"/>
    </row>
    <row r="563" spans="4:8" s="3" customFormat="1" ht="21" customHeight="1">
      <c r="D563" s="16"/>
      <c r="E563" s="16"/>
      <c r="F563" s="9"/>
      <c r="G563" s="9"/>
      <c r="H563" s="9"/>
    </row>
    <row r="564" spans="4:8" s="3" customFormat="1" ht="21" customHeight="1">
      <c r="D564" s="16"/>
      <c r="E564" s="16"/>
      <c r="F564" s="9"/>
      <c r="G564" s="9"/>
      <c r="H564" s="9"/>
    </row>
    <row r="565" spans="4:8" s="3" customFormat="1" ht="21" customHeight="1">
      <c r="D565" s="16"/>
      <c r="E565" s="16"/>
      <c r="F565" s="9"/>
      <c r="G565" s="9"/>
      <c r="H565" s="9"/>
    </row>
    <row r="566" spans="4:8" s="3" customFormat="1" ht="21" customHeight="1">
      <c r="D566" s="16"/>
      <c r="E566" s="16"/>
      <c r="F566" s="9"/>
      <c r="G566" s="9"/>
      <c r="H566" s="9"/>
    </row>
    <row r="567" spans="4:8" s="3" customFormat="1" ht="21" customHeight="1">
      <c r="D567" s="16"/>
      <c r="E567" s="16"/>
      <c r="F567" s="9"/>
      <c r="G567" s="9"/>
      <c r="H567" s="9"/>
    </row>
    <row r="568" spans="4:8" s="3" customFormat="1" ht="21" customHeight="1">
      <c r="D568" s="16"/>
      <c r="E568" s="16"/>
      <c r="F568" s="9"/>
      <c r="G568" s="9"/>
      <c r="H568" s="9"/>
    </row>
    <row r="569" spans="4:8" s="3" customFormat="1" ht="21" customHeight="1">
      <c r="D569" s="16"/>
      <c r="E569" s="16"/>
      <c r="F569" s="9"/>
      <c r="G569" s="9"/>
      <c r="H569" s="9"/>
    </row>
    <row r="570" spans="4:8" s="3" customFormat="1" ht="21" customHeight="1">
      <c r="D570" s="16"/>
      <c r="E570" s="16"/>
      <c r="F570" s="9"/>
      <c r="G570" s="9"/>
      <c r="H570" s="9"/>
    </row>
    <row r="571" spans="4:8" s="3" customFormat="1" ht="21" customHeight="1">
      <c r="D571" s="16"/>
      <c r="E571" s="16"/>
      <c r="F571" s="9"/>
      <c r="G571" s="9"/>
      <c r="H571" s="9"/>
    </row>
    <row r="572" spans="4:8" s="3" customFormat="1" ht="21" customHeight="1">
      <c r="D572" s="16"/>
      <c r="E572" s="16"/>
      <c r="F572" s="9"/>
      <c r="G572" s="9"/>
      <c r="H572" s="9"/>
    </row>
    <row r="573" spans="4:8" s="3" customFormat="1" ht="21" customHeight="1">
      <c r="D573" s="16"/>
      <c r="E573" s="16"/>
      <c r="F573" s="9"/>
      <c r="G573" s="9"/>
      <c r="H573" s="9"/>
    </row>
    <row r="574" spans="4:8" s="3" customFormat="1" ht="21" customHeight="1">
      <c r="D574" s="16"/>
      <c r="E574" s="16"/>
      <c r="F574" s="9"/>
      <c r="G574" s="9"/>
      <c r="H574" s="9"/>
    </row>
    <row r="575" spans="4:8" s="3" customFormat="1" ht="21" customHeight="1">
      <c r="D575" s="16"/>
      <c r="E575" s="16"/>
      <c r="F575" s="9"/>
      <c r="G575" s="9"/>
      <c r="H575" s="9"/>
    </row>
    <row r="576" spans="4:8" s="3" customFormat="1" ht="21" customHeight="1">
      <c r="D576" s="16"/>
      <c r="E576" s="16"/>
      <c r="F576" s="9"/>
      <c r="G576" s="9"/>
      <c r="H576" s="9"/>
    </row>
    <row r="577" spans="4:8" s="3" customFormat="1" ht="21" customHeight="1">
      <c r="D577" s="16"/>
      <c r="E577" s="16"/>
      <c r="F577" s="9"/>
      <c r="G577" s="9"/>
      <c r="H577" s="9"/>
    </row>
    <row r="578" spans="4:8" s="3" customFormat="1" ht="21" customHeight="1">
      <c r="D578" s="16"/>
      <c r="E578" s="16"/>
      <c r="F578" s="9"/>
      <c r="G578" s="9"/>
      <c r="H578" s="9"/>
    </row>
    <row r="579" spans="4:8" s="3" customFormat="1" ht="21" customHeight="1">
      <c r="D579" s="16"/>
      <c r="E579" s="16"/>
      <c r="F579" s="9"/>
      <c r="G579" s="9"/>
      <c r="H579" s="9"/>
    </row>
    <row r="580" spans="4:8" s="3" customFormat="1" ht="21" customHeight="1">
      <c r="D580" s="16"/>
      <c r="E580" s="16"/>
      <c r="F580" s="9"/>
      <c r="G580" s="9"/>
      <c r="H580" s="9"/>
    </row>
    <row r="581" spans="4:8" s="3" customFormat="1" ht="21" customHeight="1">
      <c r="D581" s="16"/>
      <c r="E581" s="16"/>
      <c r="F581" s="9"/>
      <c r="G581" s="9"/>
      <c r="H581" s="9"/>
    </row>
    <row r="582" spans="4:8" s="3" customFormat="1" ht="21" customHeight="1">
      <c r="D582" s="16"/>
      <c r="E582" s="16"/>
      <c r="F582" s="9"/>
      <c r="G582" s="9"/>
      <c r="H582" s="9"/>
    </row>
    <row r="583" spans="4:8" s="3" customFormat="1" ht="21" customHeight="1">
      <c r="D583" s="16"/>
      <c r="E583" s="16"/>
      <c r="F583" s="9"/>
      <c r="G583" s="9"/>
      <c r="H583" s="9"/>
    </row>
    <row r="584" spans="4:8" s="3" customFormat="1" ht="21" customHeight="1">
      <c r="D584" s="16"/>
      <c r="E584" s="16"/>
      <c r="F584" s="9"/>
      <c r="G584" s="9"/>
      <c r="H584" s="9"/>
    </row>
    <row r="585" spans="4:8" s="3" customFormat="1" ht="21" customHeight="1">
      <c r="D585" s="16"/>
      <c r="E585" s="16"/>
      <c r="F585" s="9"/>
      <c r="G585" s="9"/>
      <c r="H585" s="9"/>
    </row>
    <row r="586" spans="4:8" s="3" customFormat="1" ht="21" customHeight="1">
      <c r="D586" s="16"/>
      <c r="E586" s="16"/>
      <c r="F586" s="9"/>
      <c r="G586" s="9"/>
      <c r="H586" s="9"/>
    </row>
    <row r="587" spans="4:8" s="3" customFormat="1" ht="21" customHeight="1">
      <c r="D587" s="16"/>
      <c r="E587" s="16"/>
      <c r="F587" s="9"/>
      <c r="G587" s="9"/>
      <c r="H587" s="9"/>
    </row>
    <row r="588" spans="4:8" s="3" customFormat="1" ht="21" customHeight="1">
      <c r="D588" s="16"/>
      <c r="E588" s="16"/>
      <c r="F588" s="9"/>
      <c r="G588" s="9"/>
      <c r="H588" s="9"/>
    </row>
    <row r="589" spans="4:8" s="3" customFormat="1" ht="21" customHeight="1">
      <c r="D589" s="16"/>
      <c r="E589" s="16"/>
      <c r="F589" s="9"/>
      <c r="G589" s="9"/>
      <c r="H589" s="9"/>
    </row>
    <row r="590" spans="4:8" s="3" customFormat="1" ht="21" customHeight="1">
      <c r="D590" s="16"/>
      <c r="E590" s="16"/>
      <c r="F590" s="9"/>
      <c r="G590" s="9"/>
      <c r="H590" s="9"/>
    </row>
    <row r="591" spans="4:8" s="3" customFormat="1" ht="21" customHeight="1">
      <c r="D591" s="16"/>
      <c r="E591" s="16"/>
      <c r="F591" s="9"/>
      <c r="G591" s="9"/>
      <c r="H591" s="9"/>
    </row>
    <row r="592" spans="4:8" s="3" customFormat="1" ht="21" customHeight="1">
      <c r="D592" s="16"/>
      <c r="E592" s="16"/>
      <c r="F592" s="9"/>
      <c r="G592" s="9"/>
      <c r="H592" s="9"/>
    </row>
    <row r="593" spans="4:8" s="3" customFormat="1" ht="21" customHeight="1">
      <c r="D593" s="16"/>
      <c r="E593" s="16"/>
      <c r="F593" s="9"/>
      <c r="G593" s="9"/>
      <c r="H593" s="9"/>
    </row>
    <row r="594" spans="4:8" s="3" customFormat="1" ht="21" customHeight="1">
      <c r="D594" s="16"/>
      <c r="E594" s="16"/>
      <c r="F594" s="9"/>
      <c r="G594" s="9"/>
      <c r="H594" s="9"/>
    </row>
    <row r="595" spans="4:8" s="3" customFormat="1" ht="21" customHeight="1">
      <c r="D595" s="16"/>
      <c r="E595" s="16"/>
      <c r="F595" s="9"/>
      <c r="G595" s="9"/>
      <c r="H595" s="9"/>
    </row>
    <row r="596" spans="4:8" s="3" customFormat="1" ht="21" customHeight="1">
      <c r="D596" s="16"/>
      <c r="E596" s="16"/>
      <c r="F596" s="9"/>
      <c r="G596" s="9"/>
      <c r="H596" s="9"/>
    </row>
    <row r="597" spans="4:8" s="3" customFormat="1" ht="21" customHeight="1">
      <c r="D597" s="16"/>
      <c r="E597" s="16"/>
      <c r="F597" s="9"/>
      <c r="G597" s="9"/>
      <c r="H597" s="9"/>
    </row>
    <row r="598" spans="4:8" s="3" customFormat="1" ht="21" customHeight="1">
      <c r="D598" s="16"/>
      <c r="E598" s="16"/>
      <c r="F598" s="9"/>
      <c r="G598" s="9"/>
      <c r="H598" s="9"/>
    </row>
    <row r="599" spans="4:8" s="3" customFormat="1" ht="21" customHeight="1">
      <c r="D599" s="16"/>
      <c r="E599" s="16"/>
      <c r="F599" s="9"/>
      <c r="G599" s="9"/>
      <c r="H599" s="9"/>
    </row>
    <row r="600" spans="4:8" s="3" customFormat="1" ht="21" customHeight="1">
      <c r="D600" s="16"/>
      <c r="E600" s="16"/>
      <c r="F600" s="9"/>
      <c r="G600" s="9"/>
      <c r="H600" s="9"/>
    </row>
    <row r="601" spans="4:8" s="3" customFormat="1" ht="21" customHeight="1">
      <c r="D601" s="16"/>
      <c r="E601" s="16"/>
      <c r="F601" s="9"/>
      <c r="G601" s="9"/>
      <c r="H601" s="9"/>
    </row>
    <row r="602" spans="4:8" s="3" customFormat="1" ht="21" customHeight="1">
      <c r="D602" s="16"/>
      <c r="E602" s="16"/>
      <c r="F602" s="9"/>
      <c r="G602" s="9"/>
      <c r="H602" s="9"/>
    </row>
    <row r="603" spans="4:8" s="3" customFormat="1" ht="21" customHeight="1">
      <c r="D603" s="16"/>
      <c r="E603" s="16"/>
      <c r="F603" s="9"/>
      <c r="G603" s="9"/>
      <c r="H603" s="9"/>
    </row>
    <row r="604" spans="4:8" s="3" customFormat="1" ht="21" customHeight="1">
      <c r="D604" s="16"/>
      <c r="E604" s="16"/>
      <c r="F604" s="9"/>
      <c r="G604" s="9"/>
      <c r="H604" s="9"/>
    </row>
    <row r="605" spans="4:8" s="3" customFormat="1" ht="21" customHeight="1">
      <c r="D605" s="16"/>
      <c r="E605" s="16"/>
      <c r="F605" s="9"/>
      <c r="G605" s="9"/>
      <c r="H605" s="9"/>
    </row>
    <row r="606" spans="4:8" s="3" customFormat="1" ht="21" customHeight="1">
      <c r="D606" s="16"/>
      <c r="E606" s="16"/>
      <c r="F606" s="9"/>
      <c r="G606" s="9"/>
      <c r="H606" s="9"/>
    </row>
    <row r="607" spans="4:8" s="3" customFormat="1" ht="21" customHeight="1">
      <c r="D607" s="16"/>
      <c r="E607" s="16"/>
      <c r="F607" s="9"/>
      <c r="G607" s="9"/>
      <c r="H607" s="9"/>
    </row>
    <row r="608" spans="4:8" s="3" customFormat="1" ht="21" customHeight="1">
      <c r="D608" s="16"/>
      <c r="E608" s="16"/>
      <c r="F608" s="9"/>
      <c r="G608" s="9"/>
      <c r="H608" s="9"/>
    </row>
    <row r="609" spans="4:8" s="3" customFormat="1" ht="21" customHeight="1">
      <c r="D609" s="16"/>
      <c r="E609" s="16"/>
      <c r="F609" s="9"/>
      <c r="G609" s="9"/>
      <c r="H609" s="9"/>
    </row>
    <row r="610" spans="4:8" s="3" customFormat="1" ht="21" customHeight="1">
      <c r="D610" s="16"/>
      <c r="E610" s="16"/>
      <c r="F610" s="9"/>
      <c r="G610" s="9"/>
      <c r="H610" s="9"/>
    </row>
    <row r="611" spans="4:8" s="3" customFormat="1" ht="21" customHeight="1">
      <c r="D611" s="16"/>
      <c r="E611" s="16"/>
      <c r="F611" s="9"/>
      <c r="G611" s="9"/>
      <c r="H611" s="9"/>
    </row>
    <row r="612" spans="4:8" s="3" customFormat="1" ht="21" customHeight="1">
      <c r="D612" s="16"/>
      <c r="E612" s="16"/>
      <c r="F612" s="9"/>
      <c r="G612" s="9"/>
      <c r="H612" s="9"/>
    </row>
    <row r="613" spans="4:8" s="3" customFormat="1" ht="21" customHeight="1">
      <c r="D613" s="16"/>
      <c r="E613" s="16"/>
      <c r="F613" s="9"/>
      <c r="G613" s="9"/>
      <c r="H613" s="9"/>
    </row>
    <row r="614" spans="4:8" s="3" customFormat="1" ht="21" customHeight="1">
      <c r="D614" s="16"/>
      <c r="E614" s="16"/>
      <c r="F614" s="9"/>
      <c r="G614" s="9"/>
      <c r="H614" s="9"/>
    </row>
    <row r="615" spans="4:8" s="3" customFormat="1" ht="21" customHeight="1">
      <c r="D615" s="16"/>
      <c r="E615" s="16"/>
      <c r="F615" s="9"/>
      <c r="G615" s="9"/>
      <c r="H615" s="9"/>
    </row>
    <row r="616" spans="4:8" s="3" customFormat="1" ht="21" customHeight="1">
      <c r="D616" s="16"/>
      <c r="E616" s="16"/>
      <c r="F616" s="9"/>
      <c r="G616" s="9"/>
      <c r="H616" s="9"/>
    </row>
    <row r="617" spans="4:8" s="3" customFormat="1" ht="21" customHeight="1">
      <c r="D617" s="16"/>
      <c r="E617" s="16"/>
      <c r="F617" s="9"/>
      <c r="G617" s="9"/>
      <c r="H617" s="9"/>
    </row>
    <row r="618" spans="4:8" s="3" customFormat="1" ht="21" customHeight="1">
      <c r="D618" s="16"/>
      <c r="E618" s="16"/>
      <c r="F618" s="9"/>
      <c r="G618" s="9"/>
      <c r="H618" s="9"/>
    </row>
    <row r="619" spans="4:8" s="3" customFormat="1" ht="21" customHeight="1">
      <c r="D619" s="16"/>
      <c r="E619" s="16"/>
      <c r="F619" s="9"/>
      <c r="G619" s="9"/>
      <c r="H619" s="9"/>
    </row>
    <row r="620" spans="4:8" s="3" customFormat="1" ht="21" customHeight="1">
      <c r="D620" s="16"/>
      <c r="E620" s="16"/>
      <c r="F620" s="9"/>
      <c r="G620" s="9"/>
      <c r="H620" s="9"/>
    </row>
    <row r="621" spans="4:8" s="3" customFormat="1" ht="21" customHeight="1">
      <c r="D621" s="16"/>
      <c r="E621" s="16"/>
      <c r="F621" s="9"/>
      <c r="G621" s="9"/>
      <c r="H621" s="9"/>
    </row>
    <row r="622" spans="4:8" s="3" customFormat="1" ht="21" customHeight="1">
      <c r="D622" s="16"/>
      <c r="E622" s="16"/>
      <c r="F622" s="9"/>
      <c r="G622" s="9"/>
      <c r="H622" s="9"/>
    </row>
    <row r="623" spans="4:8" s="3" customFormat="1" ht="21" customHeight="1">
      <c r="D623" s="16"/>
      <c r="E623" s="16"/>
      <c r="F623" s="9"/>
      <c r="G623" s="9"/>
      <c r="H623" s="9"/>
    </row>
    <row r="624" spans="4:8" s="3" customFormat="1" ht="21" customHeight="1">
      <c r="D624" s="16"/>
      <c r="E624" s="16"/>
      <c r="F624" s="9"/>
      <c r="G624" s="9"/>
      <c r="H624" s="9"/>
    </row>
    <row r="625" spans="4:8" s="3" customFormat="1" ht="21" customHeight="1">
      <c r="D625" s="16"/>
      <c r="E625" s="16"/>
      <c r="F625" s="9"/>
      <c r="G625" s="9"/>
      <c r="H625" s="9"/>
    </row>
    <row r="626" spans="4:8" s="3" customFormat="1" ht="21" customHeight="1">
      <c r="D626" s="16"/>
      <c r="E626" s="16"/>
      <c r="F626" s="9"/>
      <c r="G626" s="9"/>
      <c r="H626" s="9"/>
    </row>
    <row r="627" spans="4:8" s="3" customFormat="1" ht="21" customHeight="1">
      <c r="D627" s="16"/>
      <c r="E627" s="16"/>
      <c r="F627" s="9"/>
      <c r="G627" s="9"/>
      <c r="H627" s="9"/>
    </row>
    <row r="628" spans="4:8" s="3" customFormat="1" ht="21" customHeight="1">
      <c r="D628" s="16"/>
      <c r="E628" s="16"/>
      <c r="F628" s="9"/>
      <c r="G628" s="9"/>
      <c r="H628" s="9"/>
    </row>
    <row r="629" spans="4:8" s="3" customFormat="1" ht="21" customHeight="1">
      <c r="D629" s="16"/>
      <c r="E629" s="16"/>
      <c r="F629" s="9"/>
      <c r="G629" s="9"/>
      <c r="H629" s="9"/>
    </row>
    <row r="630" spans="4:8" s="3" customFormat="1" ht="21" customHeight="1">
      <c r="D630" s="16"/>
      <c r="E630" s="16"/>
      <c r="F630" s="9"/>
      <c r="G630" s="9"/>
      <c r="H630" s="9"/>
    </row>
    <row r="631" spans="4:8" s="3" customFormat="1" ht="21" customHeight="1">
      <c r="D631" s="16"/>
      <c r="E631" s="16"/>
      <c r="F631" s="9"/>
      <c r="G631" s="9"/>
      <c r="H631" s="9"/>
    </row>
    <row r="632" spans="4:8" s="3" customFormat="1" ht="21" customHeight="1">
      <c r="D632" s="16"/>
      <c r="E632" s="16"/>
      <c r="F632" s="9"/>
      <c r="G632" s="9"/>
      <c r="H632" s="9"/>
    </row>
    <row r="633" spans="4:8" s="3" customFormat="1" ht="21" customHeight="1">
      <c r="D633" s="16"/>
      <c r="E633" s="16"/>
      <c r="F633" s="9"/>
      <c r="G633" s="9"/>
      <c r="H633" s="9"/>
    </row>
    <row r="634" spans="4:8" s="3" customFormat="1" ht="21" customHeight="1">
      <c r="D634" s="16"/>
      <c r="E634" s="16"/>
      <c r="F634" s="9"/>
      <c r="G634" s="9"/>
      <c r="H634" s="9"/>
    </row>
    <row r="635" spans="4:8" s="3" customFormat="1" ht="21" customHeight="1">
      <c r="D635" s="16"/>
      <c r="E635" s="16"/>
      <c r="F635" s="9"/>
      <c r="G635" s="9"/>
      <c r="H635" s="9"/>
    </row>
    <row r="636" spans="4:8" s="3" customFormat="1" ht="21" customHeight="1">
      <c r="D636" s="16"/>
      <c r="E636" s="16"/>
      <c r="F636" s="9"/>
      <c r="G636" s="9"/>
      <c r="H636" s="9"/>
    </row>
    <row r="637" spans="4:8" s="3" customFormat="1" ht="21" customHeight="1">
      <c r="D637" s="16"/>
      <c r="E637" s="16"/>
      <c r="F637" s="9"/>
      <c r="G637" s="9"/>
      <c r="H637" s="9"/>
    </row>
    <row r="638" spans="4:8" s="3" customFormat="1" ht="21" customHeight="1">
      <c r="D638" s="16"/>
      <c r="E638" s="16"/>
      <c r="F638" s="9"/>
      <c r="G638" s="9"/>
      <c r="H638" s="9"/>
    </row>
    <row r="639" spans="4:8" s="3" customFormat="1" ht="21" customHeight="1">
      <c r="D639" s="16"/>
      <c r="E639" s="16"/>
      <c r="F639" s="9"/>
      <c r="G639" s="9"/>
      <c r="H639" s="9"/>
    </row>
    <row r="640" spans="4:8" s="3" customFormat="1" ht="21" customHeight="1">
      <c r="D640" s="16"/>
      <c r="E640" s="16"/>
      <c r="F640" s="9"/>
      <c r="G640" s="9"/>
      <c r="H640" s="9"/>
    </row>
    <row r="641" spans="4:8" s="3" customFormat="1" ht="21" customHeight="1">
      <c r="D641" s="16"/>
      <c r="E641" s="16"/>
      <c r="F641" s="9"/>
      <c r="G641" s="9"/>
      <c r="H641" s="9"/>
    </row>
    <row r="642" spans="4:8" s="3" customFormat="1" ht="21" customHeight="1">
      <c r="D642" s="16"/>
      <c r="E642" s="16"/>
      <c r="F642" s="9"/>
      <c r="G642" s="9"/>
      <c r="H642" s="9"/>
    </row>
    <row r="643" spans="4:8" s="3" customFormat="1" ht="21" customHeight="1">
      <c r="D643" s="16"/>
      <c r="E643" s="16"/>
      <c r="F643" s="9"/>
      <c r="G643" s="9"/>
      <c r="H643" s="9"/>
    </row>
    <row r="644" spans="4:8" s="3" customFormat="1" ht="21" customHeight="1">
      <c r="D644" s="16"/>
      <c r="E644" s="16"/>
      <c r="F644" s="9"/>
      <c r="G644" s="9"/>
      <c r="H644" s="9"/>
    </row>
    <row r="645" spans="4:8" s="3" customFormat="1" ht="21" customHeight="1">
      <c r="D645" s="16"/>
      <c r="E645" s="16"/>
      <c r="F645" s="9"/>
      <c r="G645" s="9"/>
      <c r="H645" s="9"/>
    </row>
    <row r="646" spans="4:8" s="3" customFormat="1" ht="21" customHeight="1">
      <c r="D646" s="16"/>
      <c r="E646" s="16"/>
      <c r="F646" s="9"/>
      <c r="G646" s="9"/>
      <c r="H646" s="9"/>
    </row>
    <row r="647" spans="4:8" s="3" customFormat="1" ht="21" customHeight="1">
      <c r="D647" s="16"/>
      <c r="E647" s="16"/>
      <c r="F647" s="9"/>
      <c r="G647" s="9"/>
      <c r="H647" s="9"/>
    </row>
    <row r="648" spans="4:8" s="3" customFormat="1" ht="21" customHeight="1">
      <c r="D648" s="16"/>
      <c r="E648" s="16"/>
      <c r="F648" s="9"/>
      <c r="G648" s="9"/>
      <c r="H648" s="9"/>
    </row>
    <row r="649" spans="4:8" s="3" customFormat="1" ht="21" customHeight="1">
      <c r="D649" s="16"/>
      <c r="E649" s="16"/>
      <c r="F649" s="9"/>
      <c r="G649" s="9"/>
      <c r="H649" s="9"/>
    </row>
    <row r="650" spans="4:8" s="3" customFormat="1" ht="21" customHeight="1">
      <c r="D650" s="16"/>
      <c r="E650" s="16"/>
      <c r="F650" s="9"/>
      <c r="G650" s="9"/>
      <c r="H650" s="9"/>
    </row>
    <row r="651" spans="4:8" s="3" customFormat="1" ht="21" customHeight="1">
      <c r="D651" s="16"/>
      <c r="E651" s="16"/>
      <c r="F651" s="9"/>
      <c r="G651" s="9"/>
      <c r="H651" s="9"/>
    </row>
    <row r="652" spans="4:8" s="3" customFormat="1" ht="21" customHeight="1">
      <c r="D652" s="16"/>
      <c r="E652" s="16"/>
      <c r="F652" s="9"/>
      <c r="G652" s="9"/>
      <c r="H652" s="9"/>
    </row>
    <row r="653" spans="4:8" s="3" customFormat="1" ht="21" customHeight="1">
      <c r="D653" s="16"/>
      <c r="E653" s="16"/>
      <c r="F653" s="9"/>
      <c r="G653" s="9"/>
      <c r="H653" s="9"/>
    </row>
    <row r="654" spans="4:8" s="3" customFormat="1" ht="21" customHeight="1">
      <c r="D654" s="16"/>
      <c r="E654" s="16"/>
      <c r="F654" s="9"/>
      <c r="G654" s="9"/>
      <c r="H654" s="9"/>
    </row>
    <row r="655" spans="4:8" s="3" customFormat="1" ht="21" customHeight="1">
      <c r="D655" s="16"/>
      <c r="E655" s="16"/>
      <c r="F655" s="9"/>
      <c r="G655" s="9"/>
      <c r="H655" s="9"/>
    </row>
    <row r="656" spans="4:8" s="3" customFormat="1" ht="21" customHeight="1">
      <c r="D656" s="16"/>
      <c r="E656" s="16"/>
      <c r="F656" s="9"/>
      <c r="G656" s="9"/>
      <c r="H656" s="9"/>
    </row>
    <row r="657" spans="4:8" s="3" customFormat="1" ht="21" customHeight="1">
      <c r="D657" s="16"/>
      <c r="E657" s="16"/>
      <c r="F657" s="9"/>
      <c r="G657" s="9"/>
      <c r="H657" s="9"/>
    </row>
    <row r="658" spans="4:8" s="3" customFormat="1" ht="21" customHeight="1">
      <c r="D658" s="16"/>
      <c r="E658" s="16"/>
      <c r="F658" s="9"/>
      <c r="G658" s="9"/>
      <c r="H658" s="9"/>
    </row>
    <row r="659" spans="4:8" s="3" customFormat="1" ht="21" customHeight="1">
      <c r="D659" s="16"/>
      <c r="E659" s="16"/>
      <c r="F659" s="9"/>
      <c r="G659" s="9"/>
      <c r="H659" s="9"/>
    </row>
    <row r="660" spans="4:8" s="3" customFormat="1" ht="21" customHeight="1">
      <c r="D660" s="16"/>
      <c r="E660" s="16"/>
      <c r="F660" s="9"/>
      <c r="G660" s="9"/>
      <c r="H660" s="9"/>
    </row>
    <row r="661" spans="4:8" s="3" customFormat="1" ht="21" customHeight="1">
      <c r="D661" s="16"/>
      <c r="E661" s="16"/>
      <c r="F661" s="9"/>
      <c r="G661" s="9"/>
      <c r="H661" s="9"/>
    </row>
    <row r="662" spans="4:8" s="3" customFormat="1" ht="21" customHeight="1">
      <c r="D662" s="16"/>
      <c r="E662" s="16"/>
      <c r="F662" s="9"/>
      <c r="G662" s="9"/>
      <c r="H662" s="9"/>
    </row>
    <row r="663" spans="4:8" s="3" customFormat="1" ht="21" customHeight="1">
      <c r="D663" s="16"/>
      <c r="E663" s="16"/>
      <c r="F663" s="9"/>
      <c r="G663" s="9"/>
      <c r="H663" s="9"/>
    </row>
    <row r="664" spans="4:8" s="3" customFormat="1" ht="21" customHeight="1">
      <c r="D664" s="16"/>
      <c r="E664" s="16"/>
      <c r="F664" s="9"/>
      <c r="G664" s="9"/>
      <c r="H664" s="9"/>
    </row>
    <row r="665" spans="4:8" s="3" customFormat="1" ht="21" customHeight="1">
      <c r="D665" s="16"/>
      <c r="E665" s="16"/>
      <c r="F665" s="9"/>
      <c r="G665" s="9"/>
      <c r="H665" s="9"/>
    </row>
    <row r="666" spans="4:8" s="3" customFormat="1" ht="21" customHeight="1">
      <c r="D666" s="16"/>
      <c r="E666" s="16"/>
      <c r="F666" s="9"/>
      <c r="G666" s="9"/>
      <c r="H666" s="9"/>
    </row>
    <row r="667" spans="4:8" s="3" customFormat="1" ht="21" customHeight="1">
      <c r="D667" s="16"/>
      <c r="E667" s="16"/>
      <c r="F667" s="9"/>
      <c r="G667" s="9"/>
      <c r="H667" s="9"/>
    </row>
    <row r="668" spans="4:8" s="3" customFormat="1" ht="21" customHeight="1">
      <c r="D668" s="16"/>
      <c r="E668" s="16"/>
      <c r="F668" s="9"/>
      <c r="G668" s="9"/>
      <c r="H668" s="9"/>
    </row>
    <row r="669" spans="4:8" s="3" customFormat="1" ht="21" customHeight="1">
      <c r="D669" s="16"/>
      <c r="E669" s="16"/>
      <c r="F669" s="9"/>
      <c r="G669" s="9"/>
      <c r="H669" s="9"/>
    </row>
    <row r="670" spans="4:8" s="3" customFormat="1" ht="21" customHeight="1">
      <c r="D670" s="16"/>
      <c r="E670" s="16"/>
      <c r="F670" s="9"/>
      <c r="G670" s="9"/>
      <c r="H670" s="9"/>
    </row>
    <row r="671" spans="4:8" s="3" customFormat="1" ht="21" customHeight="1">
      <c r="D671" s="16"/>
      <c r="E671" s="16"/>
      <c r="F671" s="9"/>
      <c r="G671" s="9"/>
      <c r="H671" s="9"/>
    </row>
    <row r="672" spans="4:8" s="3" customFormat="1" ht="21" customHeight="1">
      <c r="D672" s="16"/>
      <c r="E672" s="16"/>
      <c r="F672" s="9"/>
      <c r="G672" s="9"/>
      <c r="H672" s="9"/>
    </row>
    <row r="673" spans="4:8" s="3" customFormat="1" ht="21" customHeight="1">
      <c r="D673" s="16"/>
      <c r="E673" s="16"/>
      <c r="F673" s="9"/>
      <c r="G673" s="9"/>
      <c r="H673" s="9"/>
    </row>
    <row r="674" spans="4:8" s="3" customFormat="1" ht="21" customHeight="1">
      <c r="D674" s="16"/>
      <c r="E674" s="16"/>
      <c r="F674" s="9"/>
      <c r="G674" s="9"/>
      <c r="H674" s="9"/>
    </row>
    <row r="675" spans="4:8" s="3" customFormat="1" ht="21" customHeight="1">
      <c r="D675" s="16"/>
      <c r="E675" s="16"/>
      <c r="F675" s="9"/>
      <c r="G675" s="9"/>
      <c r="H675" s="9"/>
    </row>
    <row r="676" spans="4:8" s="3" customFormat="1" ht="21" customHeight="1">
      <c r="D676" s="16"/>
      <c r="E676" s="16"/>
      <c r="F676" s="9"/>
      <c r="G676" s="9"/>
      <c r="H676" s="9"/>
    </row>
    <row r="677" spans="4:8" s="3" customFormat="1" ht="21" customHeight="1">
      <c r="D677" s="16"/>
      <c r="E677" s="16"/>
      <c r="F677" s="9"/>
      <c r="G677" s="9"/>
      <c r="H677" s="9"/>
    </row>
    <row r="678" spans="4:8" s="3" customFormat="1" ht="21" customHeight="1">
      <c r="D678" s="16"/>
      <c r="E678" s="16"/>
      <c r="F678" s="9"/>
      <c r="G678" s="9"/>
      <c r="H678" s="9"/>
    </row>
    <row r="679" spans="4:8" s="3" customFormat="1" ht="21" customHeight="1">
      <c r="D679" s="16"/>
      <c r="E679" s="16"/>
      <c r="F679" s="9"/>
      <c r="G679" s="9"/>
      <c r="H679" s="9"/>
    </row>
    <row r="680" spans="4:8" s="3" customFormat="1" ht="21" customHeight="1">
      <c r="D680" s="16"/>
      <c r="E680" s="16"/>
      <c r="F680" s="9"/>
      <c r="G680" s="9"/>
      <c r="H680" s="9"/>
    </row>
    <row r="681" spans="4:8" s="3" customFormat="1" ht="21" customHeight="1">
      <c r="D681" s="16"/>
      <c r="E681" s="16"/>
      <c r="F681" s="9"/>
      <c r="G681" s="9"/>
      <c r="H681" s="9"/>
    </row>
    <row r="682" spans="4:8" s="3" customFormat="1" ht="21" customHeight="1">
      <c r="D682" s="16"/>
      <c r="E682" s="16"/>
      <c r="F682" s="9"/>
      <c r="G682" s="9"/>
      <c r="H682" s="9"/>
    </row>
    <row r="683" spans="4:8" s="3" customFormat="1" ht="21" customHeight="1">
      <c r="D683" s="16"/>
      <c r="E683" s="16"/>
      <c r="F683" s="9"/>
      <c r="G683" s="9"/>
      <c r="H683" s="9"/>
    </row>
    <row r="684" spans="4:8" s="3" customFormat="1" ht="21" customHeight="1">
      <c r="D684" s="16"/>
      <c r="E684" s="16"/>
      <c r="F684" s="9"/>
      <c r="G684" s="9"/>
      <c r="H684" s="9"/>
    </row>
    <row r="685" spans="4:8" s="3" customFormat="1" ht="21" customHeight="1">
      <c r="D685" s="16"/>
      <c r="E685" s="16"/>
      <c r="F685" s="9"/>
      <c r="G685" s="9"/>
      <c r="H685" s="9"/>
    </row>
    <row r="686" spans="4:8" s="3" customFormat="1" ht="21" customHeight="1">
      <c r="D686" s="16"/>
      <c r="E686" s="16"/>
      <c r="F686" s="9"/>
      <c r="G686" s="9"/>
      <c r="H686" s="9"/>
    </row>
    <row r="687" spans="4:8" s="3" customFormat="1" ht="21" customHeight="1">
      <c r="D687" s="16"/>
      <c r="E687" s="16"/>
      <c r="F687" s="9"/>
      <c r="G687" s="9"/>
      <c r="H687" s="9"/>
    </row>
    <row r="688" spans="4:8" s="3" customFormat="1" ht="21" customHeight="1">
      <c r="D688" s="16"/>
      <c r="E688" s="16"/>
      <c r="F688" s="9"/>
      <c r="G688" s="9"/>
      <c r="H688" s="9"/>
    </row>
    <row r="689" spans="4:8" s="3" customFormat="1" ht="21" customHeight="1">
      <c r="D689" s="16"/>
      <c r="E689" s="16"/>
      <c r="F689" s="9"/>
      <c r="G689" s="9"/>
      <c r="H689" s="9"/>
    </row>
    <row r="690" spans="4:8" s="3" customFormat="1" ht="21" customHeight="1">
      <c r="D690" s="16"/>
      <c r="E690" s="16"/>
      <c r="F690" s="9"/>
      <c r="G690" s="9"/>
      <c r="H690" s="9"/>
    </row>
    <row r="691" spans="4:8" s="3" customFormat="1" ht="21" customHeight="1">
      <c r="D691" s="16"/>
      <c r="E691" s="16"/>
      <c r="F691" s="9"/>
      <c r="G691" s="9"/>
      <c r="H691" s="9"/>
    </row>
    <row r="692" spans="4:8" s="3" customFormat="1" ht="21" customHeight="1">
      <c r="D692" s="16"/>
      <c r="E692" s="16"/>
      <c r="F692" s="9"/>
      <c r="G692" s="9"/>
      <c r="H692" s="9"/>
    </row>
    <row r="693" spans="4:8" s="3" customFormat="1" ht="21" customHeight="1">
      <c r="D693" s="16"/>
      <c r="E693" s="16"/>
      <c r="F693" s="9"/>
      <c r="G693" s="9"/>
      <c r="H693" s="9"/>
    </row>
    <row r="694" spans="4:8" s="3" customFormat="1" ht="21" customHeight="1">
      <c r="D694" s="16"/>
      <c r="E694" s="16"/>
      <c r="F694" s="9"/>
      <c r="G694" s="9"/>
      <c r="H694" s="9"/>
    </row>
    <row r="695" spans="4:8" s="3" customFormat="1" ht="21" customHeight="1">
      <c r="D695" s="16"/>
      <c r="E695" s="16"/>
      <c r="F695" s="9"/>
      <c r="G695" s="9"/>
      <c r="H695" s="9"/>
    </row>
    <row r="696" spans="4:8" s="3" customFormat="1" ht="21" customHeight="1">
      <c r="D696" s="16"/>
      <c r="E696" s="16"/>
      <c r="F696" s="9"/>
      <c r="G696" s="9"/>
      <c r="H696" s="9"/>
    </row>
    <row r="697" spans="4:8" s="3" customFormat="1" ht="21" customHeight="1">
      <c r="D697" s="16"/>
      <c r="E697" s="16"/>
      <c r="F697" s="9"/>
      <c r="G697" s="9"/>
      <c r="H697" s="9"/>
    </row>
    <row r="698" spans="4:8" s="3" customFormat="1" ht="21" customHeight="1">
      <c r="D698" s="16"/>
      <c r="E698" s="16"/>
      <c r="F698" s="9"/>
      <c r="G698" s="9"/>
      <c r="H698" s="9"/>
    </row>
    <row r="699" spans="4:8" s="3" customFormat="1" ht="21" customHeight="1">
      <c r="D699" s="16"/>
      <c r="E699" s="16"/>
      <c r="F699" s="9"/>
      <c r="G699" s="9"/>
      <c r="H699" s="9"/>
    </row>
    <row r="700" spans="4:8" s="3" customFormat="1" ht="21" customHeight="1">
      <c r="D700" s="16"/>
      <c r="E700" s="16"/>
      <c r="F700" s="9"/>
      <c r="G700" s="9"/>
      <c r="H700" s="9"/>
    </row>
    <row r="701" spans="4:8" s="3" customFormat="1" ht="21" customHeight="1">
      <c r="D701" s="16"/>
      <c r="E701" s="16"/>
      <c r="F701" s="9"/>
      <c r="G701" s="9"/>
      <c r="H701" s="9"/>
    </row>
    <row r="702" spans="4:8" s="3" customFormat="1" ht="21" customHeight="1">
      <c r="D702" s="16"/>
      <c r="E702" s="16"/>
      <c r="F702" s="9"/>
      <c r="G702" s="9"/>
      <c r="H702" s="9"/>
    </row>
    <row r="703" spans="4:8" s="3" customFormat="1" ht="21" customHeight="1">
      <c r="D703" s="16"/>
      <c r="E703" s="16"/>
      <c r="F703" s="9"/>
      <c r="G703" s="9"/>
      <c r="H703" s="9"/>
    </row>
    <row r="704" spans="4:8" s="3" customFormat="1" ht="21" customHeight="1">
      <c r="D704" s="16"/>
      <c r="E704" s="16"/>
      <c r="F704" s="9"/>
      <c r="G704" s="9"/>
      <c r="H704" s="9"/>
    </row>
    <row r="705" spans="4:8" s="3" customFormat="1" ht="21" customHeight="1">
      <c r="D705" s="16"/>
      <c r="E705" s="16"/>
      <c r="F705" s="9"/>
      <c r="G705" s="9"/>
      <c r="H705" s="9"/>
    </row>
    <row r="706" spans="4:8" s="3" customFormat="1" ht="21" customHeight="1">
      <c r="D706" s="16"/>
      <c r="E706" s="16"/>
      <c r="F706" s="9"/>
      <c r="G706" s="9"/>
      <c r="H706" s="9"/>
    </row>
    <row r="707" spans="4:8" s="3" customFormat="1" ht="21" customHeight="1">
      <c r="D707" s="16"/>
      <c r="E707" s="16"/>
      <c r="F707" s="9"/>
      <c r="G707" s="9"/>
      <c r="H707" s="9"/>
    </row>
    <row r="708" spans="4:8" s="3" customFormat="1" ht="21" customHeight="1">
      <c r="D708" s="16"/>
      <c r="E708" s="16"/>
      <c r="F708" s="9"/>
      <c r="G708" s="9"/>
      <c r="H708" s="9"/>
    </row>
    <row r="709" spans="4:8" s="3" customFormat="1" ht="21" customHeight="1">
      <c r="D709" s="16"/>
      <c r="E709" s="16"/>
      <c r="F709" s="9"/>
      <c r="G709" s="9"/>
      <c r="H709" s="9"/>
    </row>
    <row r="710" spans="4:8" s="3" customFormat="1" ht="21" customHeight="1">
      <c r="D710" s="16"/>
      <c r="E710" s="16"/>
      <c r="F710" s="9"/>
      <c r="G710" s="9"/>
      <c r="H710" s="9"/>
    </row>
    <row r="711" spans="4:8" s="3" customFormat="1" ht="21" customHeight="1">
      <c r="D711" s="16"/>
      <c r="E711" s="16"/>
      <c r="F711" s="9"/>
      <c r="G711" s="9"/>
      <c r="H711" s="9"/>
    </row>
    <row r="712" spans="4:8" s="3" customFormat="1" ht="21" customHeight="1">
      <c r="D712" s="16"/>
      <c r="E712" s="16"/>
      <c r="F712" s="9"/>
      <c r="G712" s="9"/>
      <c r="H712" s="9"/>
    </row>
    <row r="713" spans="4:8" s="3" customFormat="1" ht="21" customHeight="1">
      <c r="D713" s="16"/>
      <c r="E713" s="16"/>
      <c r="F713" s="9"/>
      <c r="G713" s="9"/>
      <c r="H713" s="9"/>
    </row>
    <row r="714" spans="4:8" s="3" customFormat="1" ht="21" customHeight="1">
      <c r="D714" s="16"/>
      <c r="E714" s="16"/>
      <c r="F714" s="9"/>
      <c r="G714" s="9"/>
      <c r="H714" s="9"/>
    </row>
    <row r="715" spans="4:8" s="3" customFormat="1" ht="21" customHeight="1">
      <c r="D715" s="16"/>
      <c r="E715" s="16"/>
      <c r="F715" s="9"/>
      <c r="G715" s="9"/>
      <c r="H715" s="9"/>
    </row>
    <row r="716" spans="4:8" s="3" customFormat="1" ht="21" customHeight="1">
      <c r="D716" s="16"/>
      <c r="E716" s="16"/>
      <c r="F716" s="9"/>
      <c r="G716" s="9"/>
      <c r="H716" s="9"/>
    </row>
    <row r="717" spans="4:8" s="3" customFormat="1" ht="21" customHeight="1">
      <c r="D717" s="16"/>
      <c r="E717" s="16"/>
      <c r="F717" s="9"/>
      <c r="G717" s="9"/>
      <c r="H717" s="9"/>
    </row>
    <row r="718" spans="4:8" s="3" customFormat="1" ht="21" customHeight="1">
      <c r="D718" s="16"/>
      <c r="E718" s="16"/>
      <c r="F718" s="9"/>
      <c r="G718" s="9"/>
      <c r="H718" s="9"/>
    </row>
    <row r="719" spans="4:8" s="3" customFormat="1" ht="21" customHeight="1">
      <c r="D719" s="16"/>
      <c r="E719" s="16"/>
      <c r="F719" s="9"/>
      <c r="G719" s="9"/>
      <c r="H719" s="9"/>
    </row>
    <row r="720" spans="4:8" s="3" customFormat="1" ht="21" customHeight="1">
      <c r="D720" s="16"/>
      <c r="E720" s="16"/>
      <c r="F720" s="9"/>
      <c r="G720" s="9"/>
      <c r="H720" s="9"/>
    </row>
    <row r="721" spans="4:8" s="3" customFormat="1" ht="21" customHeight="1">
      <c r="D721" s="16"/>
      <c r="E721" s="16"/>
      <c r="F721" s="9"/>
      <c r="G721" s="9"/>
      <c r="H721" s="9"/>
    </row>
    <row r="722" spans="4:8" s="3" customFormat="1" ht="21" customHeight="1">
      <c r="D722" s="16"/>
      <c r="E722" s="16"/>
      <c r="F722" s="9"/>
      <c r="G722" s="9"/>
      <c r="H722" s="9"/>
    </row>
    <row r="723" spans="4:8" s="3" customFormat="1" ht="21" customHeight="1">
      <c r="D723" s="16"/>
      <c r="E723" s="16"/>
      <c r="F723" s="9"/>
      <c r="G723" s="9"/>
      <c r="H723" s="9"/>
    </row>
    <row r="724" spans="4:8" s="3" customFormat="1" ht="21" customHeight="1">
      <c r="D724" s="16"/>
      <c r="E724" s="16"/>
      <c r="F724" s="9"/>
      <c r="G724" s="9"/>
      <c r="H724" s="9"/>
    </row>
    <row r="725" spans="4:8" s="3" customFormat="1" ht="21" customHeight="1">
      <c r="D725" s="16"/>
      <c r="E725" s="16"/>
      <c r="F725" s="9"/>
      <c r="G725" s="9"/>
      <c r="H725" s="9"/>
    </row>
    <row r="726" spans="4:8" s="3" customFormat="1" ht="21" customHeight="1">
      <c r="D726" s="16"/>
      <c r="E726" s="16"/>
      <c r="F726" s="9"/>
      <c r="G726" s="9"/>
      <c r="H726" s="9"/>
    </row>
    <row r="727" spans="4:8" s="3" customFormat="1" ht="21" customHeight="1">
      <c r="D727" s="16"/>
      <c r="E727" s="16"/>
      <c r="F727" s="9"/>
      <c r="G727" s="9"/>
      <c r="H727" s="9"/>
    </row>
    <row r="728" spans="4:8" s="3" customFormat="1" ht="21" customHeight="1">
      <c r="D728" s="16"/>
      <c r="E728" s="16"/>
      <c r="F728" s="9"/>
      <c r="G728" s="9"/>
      <c r="H728" s="9"/>
    </row>
    <row r="729" spans="4:8" s="3" customFormat="1" ht="21" customHeight="1">
      <c r="D729" s="16"/>
      <c r="E729" s="16"/>
      <c r="F729" s="9"/>
      <c r="G729" s="9"/>
      <c r="H729" s="9"/>
    </row>
    <row r="730" spans="4:8" s="3" customFormat="1" ht="21" customHeight="1">
      <c r="D730" s="16"/>
      <c r="E730" s="16"/>
      <c r="F730" s="9"/>
      <c r="G730" s="9"/>
      <c r="H730" s="9"/>
    </row>
    <row r="731" spans="4:8" s="3" customFormat="1" ht="21" customHeight="1">
      <c r="D731" s="16"/>
      <c r="E731" s="16"/>
      <c r="F731" s="9"/>
      <c r="G731" s="9"/>
      <c r="H731" s="9"/>
    </row>
    <row r="732" spans="4:8" s="3" customFormat="1" ht="21" customHeight="1">
      <c r="D732" s="16"/>
      <c r="E732" s="16"/>
      <c r="F732" s="9"/>
      <c r="G732" s="9"/>
      <c r="H732" s="9"/>
    </row>
    <row r="733" spans="4:8" s="3" customFormat="1" ht="21" customHeight="1">
      <c r="D733" s="16"/>
      <c r="E733" s="16"/>
      <c r="F733" s="9"/>
      <c r="G733" s="9"/>
      <c r="H733" s="9"/>
    </row>
    <row r="734" spans="4:8" s="3" customFormat="1" ht="21" customHeight="1">
      <c r="D734" s="16"/>
      <c r="E734" s="16"/>
      <c r="F734" s="9"/>
      <c r="G734" s="9"/>
      <c r="H734" s="9"/>
    </row>
    <row r="735" spans="4:8" s="3" customFormat="1" ht="21" customHeight="1">
      <c r="D735" s="16"/>
      <c r="E735" s="16"/>
      <c r="F735" s="9"/>
      <c r="G735" s="9"/>
      <c r="H735" s="9"/>
    </row>
    <row r="736" spans="4:8" s="3" customFormat="1" ht="21" customHeight="1">
      <c r="D736" s="16"/>
      <c r="E736" s="16"/>
      <c r="F736" s="9"/>
      <c r="G736" s="9"/>
      <c r="H736" s="9"/>
    </row>
    <row r="737" spans="4:8" s="3" customFormat="1" ht="21" customHeight="1">
      <c r="D737" s="16"/>
      <c r="E737" s="16"/>
      <c r="F737" s="9"/>
      <c r="G737" s="9"/>
      <c r="H737" s="9"/>
    </row>
    <row r="738" spans="4:8" s="3" customFormat="1" ht="21" customHeight="1">
      <c r="D738" s="16"/>
      <c r="E738" s="16"/>
      <c r="F738" s="9"/>
      <c r="G738" s="9"/>
      <c r="H738" s="9"/>
    </row>
    <row r="739" spans="4:8" s="3" customFormat="1" ht="21" customHeight="1">
      <c r="D739" s="16"/>
      <c r="E739" s="16"/>
      <c r="F739" s="9"/>
      <c r="G739" s="9"/>
      <c r="H739" s="9"/>
    </row>
    <row r="740" spans="4:8" s="3" customFormat="1" ht="21" customHeight="1">
      <c r="D740" s="16"/>
      <c r="E740" s="16"/>
      <c r="F740" s="9"/>
      <c r="G740" s="9"/>
      <c r="H740" s="9"/>
    </row>
    <row r="741" spans="4:8" s="3" customFormat="1" ht="21" customHeight="1">
      <c r="D741" s="16"/>
      <c r="E741" s="16"/>
      <c r="F741" s="9"/>
      <c r="G741" s="9"/>
      <c r="H741" s="9"/>
    </row>
    <row r="742" spans="4:8" s="3" customFormat="1" ht="21" customHeight="1">
      <c r="D742" s="16"/>
      <c r="E742" s="16"/>
      <c r="F742" s="9"/>
      <c r="G742" s="9"/>
      <c r="H742" s="9"/>
    </row>
    <row r="743" spans="4:8" s="3" customFormat="1" ht="21" customHeight="1">
      <c r="D743" s="16"/>
      <c r="E743" s="16"/>
      <c r="F743" s="9"/>
      <c r="G743" s="9"/>
      <c r="H743" s="9"/>
    </row>
    <row r="744" spans="4:8" s="3" customFormat="1" ht="21" customHeight="1">
      <c r="D744" s="16"/>
      <c r="E744" s="16"/>
      <c r="F744" s="9"/>
      <c r="G744" s="9"/>
      <c r="H744" s="9"/>
    </row>
    <row r="745" spans="4:8" s="3" customFormat="1" ht="21" customHeight="1">
      <c r="D745" s="16"/>
      <c r="E745" s="16"/>
      <c r="F745" s="9"/>
      <c r="G745" s="9"/>
      <c r="H745" s="9"/>
    </row>
    <row r="746" spans="4:8" s="3" customFormat="1" ht="21" customHeight="1">
      <c r="D746" s="16"/>
      <c r="E746" s="16"/>
      <c r="F746" s="9"/>
      <c r="G746" s="9"/>
      <c r="H746" s="9"/>
    </row>
    <row r="747" spans="4:8" s="3" customFormat="1" ht="21" customHeight="1">
      <c r="D747" s="16"/>
      <c r="E747" s="16"/>
      <c r="F747" s="9"/>
      <c r="G747" s="9"/>
      <c r="H747" s="9"/>
    </row>
    <row r="748" spans="4:8" s="3" customFormat="1" ht="21" customHeight="1">
      <c r="D748" s="16"/>
      <c r="E748" s="16"/>
      <c r="F748" s="9"/>
      <c r="G748" s="9"/>
      <c r="H748" s="9"/>
    </row>
    <row r="749" spans="4:8" s="3" customFormat="1" ht="21" customHeight="1">
      <c r="D749" s="16"/>
      <c r="E749" s="16"/>
      <c r="F749" s="9"/>
      <c r="G749" s="9"/>
      <c r="H749" s="9"/>
    </row>
    <row r="750" spans="4:8" s="3" customFormat="1" ht="21" customHeight="1">
      <c r="D750" s="16"/>
      <c r="E750" s="16"/>
      <c r="F750" s="9"/>
      <c r="G750" s="9"/>
      <c r="H750" s="9"/>
    </row>
    <row r="751" spans="4:8" s="3" customFormat="1" ht="21" customHeight="1">
      <c r="D751" s="16"/>
      <c r="E751" s="16"/>
      <c r="F751" s="9"/>
      <c r="G751" s="9"/>
      <c r="H751" s="9"/>
    </row>
    <row r="752" spans="4:8" s="3" customFormat="1" ht="21" customHeight="1">
      <c r="D752" s="16"/>
      <c r="E752" s="16"/>
      <c r="F752" s="9"/>
      <c r="G752" s="9"/>
      <c r="H752" s="9"/>
    </row>
    <row r="753" spans="4:8" s="3" customFormat="1" ht="21" customHeight="1">
      <c r="D753" s="16"/>
      <c r="E753" s="16"/>
      <c r="F753" s="9"/>
      <c r="G753" s="9"/>
      <c r="H753" s="9"/>
    </row>
    <row r="754" spans="4:8" s="3" customFormat="1" ht="21" customHeight="1">
      <c r="D754" s="16"/>
      <c r="E754" s="16"/>
      <c r="F754" s="9"/>
      <c r="G754" s="9"/>
      <c r="H754" s="9"/>
    </row>
    <row r="755" spans="4:8" s="3" customFormat="1" ht="21" customHeight="1">
      <c r="D755" s="16"/>
      <c r="E755" s="16"/>
      <c r="F755" s="9"/>
      <c r="G755" s="9"/>
      <c r="H755" s="9"/>
    </row>
    <row r="756" spans="4:8" s="3" customFormat="1" ht="21" customHeight="1">
      <c r="D756" s="16"/>
      <c r="E756" s="16"/>
      <c r="F756" s="9"/>
      <c r="G756" s="9"/>
      <c r="H756" s="9"/>
    </row>
    <row r="757" spans="4:8" s="3" customFormat="1" ht="21" customHeight="1">
      <c r="D757" s="16"/>
      <c r="E757" s="16"/>
      <c r="F757" s="9"/>
      <c r="G757" s="9"/>
      <c r="H757" s="9"/>
    </row>
    <row r="758" spans="4:8" s="3" customFormat="1" ht="21" customHeight="1">
      <c r="D758" s="16"/>
      <c r="E758" s="16"/>
      <c r="F758" s="9"/>
      <c r="G758" s="9"/>
      <c r="H758" s="9"/>
    </row>
    <row r="759" spans="4:8" s="3" customFormat="1" ht="21" customHeight="1">
      <c r="D759" s="16"/>
      <c r="E759" s="16"/>
      <c r="F759" s="9"/>
      <c r="G759" s="9"/>
      <c r="H759" s="9"/>
    </row>
    <row r="760" spans="4:8" s="3" customFormat="1" ht="21" customHeight="1">
      <c r="D760" s="16"/>
      <c r="E760" s="16"/>
      <c r="F760" s="9"/>
      <c r="G760" s="9"/>
      <c r="H760" s="9"/>
    </row>
    <row r="761" spans="4:8" s="3" customFormat="1" ht="21" customHeight="1">
      <c r="D761" s="16"/>
      <c r="E761" s="16"/>
      <c r="F761" s="9"/>
      <c r="G761" s="9"/>
      <c r="H761" s="9"/>
    </row>
    <row r="762" spans="4:8" s="3" customFormat="1" ht="21" customHeight="1">
      <c r="D762" s="16"/>
      <c r="E762" s="16"/>
      <c r="F762" s="9"/>
      <c r="G762" s="9"/>
      <c r="H762" s="9"/>
    </row>
    <row r="763" spans="4:8" s="3" customFormat="1" ht="21" customHeight="1">
      <c r="D763" s="16"/>
      <c r="E763" s="16"/>
      <c r="F763" s="9"/>
      <c r="G763" s="9"/>
      <c r="H763" s="9"/>
    </row>
    <row r="764" spans="4:8" s="3" customFormat="1" ht="21" customHeight="1">
      <c r="D764" s="16"/>
      <c r="E764" s="16"/>
      <c r="F764" s="9"/>
      <c r="G764" s="9"/>
      <c r="H764" s="9"/>
    </row>
    <row r="765" spans="4:8" s="3" customFormat="1" ht="21" customHeight="1">
      <c r="D765" s="16"/>
      <c r="E765" s="16"/>
      <c r="F765" s="9"/>
      <c r="G765" s="9"/>
      <c r="H765" s="9"/>
    </row>
    <row r="766" spans="4:8" s="3" customFormat="1" ht="21" customHeight="1">
      <c r="D766" s="16"/>
      <c r="E766" s="16"/>
      <c r="F766" s="9"/>
      <c r="G766" s="9"/>
      <c r="H766" s="9"/>
    </row>
    <row r="767" spans="4:8" s="3" customFormat="1" ht="21" customHeight="1">
      <c r="D767" s="16"/>
      <c r="E767" s="16"/>
      <c r="F767" s="9"/>
      <c r="G767" s="9"/>
      <c r="H767" s="9"/>
    </row>
    <row r="768" spans="4:8" s="3" customFormat="1" ht="21" customHeight="1">
      <c r="D768" s="16"/>
      <c r="E768" s="16"/>
      <c r="F768" s="9"/>
      <c r="G768" s="9"/>
      <c r="H768" s="9"/>
    </row>
    <row r="769" spans="4:8" s="3" customFormat="1" ht="21" customHeight="1">
      <c r="D769" s="16"/>
      <c r="E769" s="16"/>
      <c r="F769" s="9"/>
      <c r="G769" s="9"/>
      <c r="H769" s="9"/>
    </row>
    <row r="770" spans="4:8" s="3" customFormat="1" ht="21" customHeight="1">
      <c r="D770" s="16"/>
      <c r="E770" s="16"/>
      <c r="F770" s="9"/>
      <c r="G770" s="9"/>
      <c r="H770" s="9"/>
    </row>
    <row r="771" spans="4:8" s="3" customFormat="1" ht="21" customHeight="1">
      <c r="D771" s="16"/>
      <c r="E771" s="16"/>
      <c r="F771" s="9"/>
      <c r="G771" s="9"/>
      <c r="H771" s="9"/>
    </row>
    <row r="772" spans="4:8" s="3" customFormat="1" ht="21" customHeight="1">
      <c r="D772" s="16"/>
      <c r="E772" s="16"/>
      <c r="F772" s="9"/>
      <c r="G772" s="9"/>
      <c r="H772" s="9"/>
    </row>
    <row r="773" spans="4:8" s="3" customFormat="1" ht="21" customHeight="1">
      <c r="D773" s="16"/>
      <c r="E773" s="16"/>
      <c r="F773" s="9"/>
      <c r="G773" s="9"/>
      <c r="H773" s="9"/>
    </row>
    <row r="774" spans="4:8" s="3" customFormat="1" ht="21" customHeight="1">
      <c r="D774" s="16"/>
      <c r="E774" s="16"/>
      <c r="F774" s="9"/>
      <c r="G774" s="9"/>
      <c r="H774" s="9"/>
    </row>
    <row r="775" spans="4:8" s="3" customFormat="1" ht="21" customHeight="1">
      <c r="D775" s="16"/>
      <c r="E775" s="16"/>
      <c r="F775" s="9"/>
      <c r="G775" s="9"/>
      <c r="H775" s="9"/>
    </row>
    <row r="776" spans="4:8" s="3" customFormat="1" ht="21" customHeight="1">
      <c r="D776" s="16"/>
      <c r="E776" s="16"/>
      <c r="F776" s="9"/>
      <c r="G776" s="9"/>
      <c r="H776" s="9"/>
    </row>
    <row r="777" spans="4:8" s="3" customFormat="1" ht="21" customHeight="1">
      <c r="D777" s="16"/>
      <c r="E777" s="16"/>
      <c r="F777" s="9"/>
      <c r="G777" s="9"/>
      <c r="H777" s="9"/>
    </row>
    <row r="778" spans="4:8" s="3" customFormat="1" ht="21" customHeight="1">
      <c r="D778" s="16"/>
      <c r="E778" s="16"/>
      <c r="F778" s="9"/>
      <c r="G778" s="9"/>
      <c r="H778" s="9"/>
    </row>
    <row r="779" spans="4:8" s="3" customFormat="1" ht="21" customHeight="1">
      <c r="D779" s="16"/>
      <c r="E779" s="16"/>
      <c r="F779" s="9"/>
      <c r="G779" s="9"/>
      <c r="H779" s="9"/>
    </row>
    <row r="780" spans="4:8" s="3" customFormat="1" ht="21" customHeight="1">
      <c r="D780" s="16"/>
      <c r="E780" s="16"/>
      <c r="F780" s="9"/>
      <c r="G780" s="9"/>
      <c r="H780" s="9"/>
    </row>
    <row r="781" spans="4:8" s="3" customFormat="1" ht="21" customHeight="1">
      <c r="D781" s="16"/>
      <c r="E781" s="16"/>
      <c r="F781" s="9"/>
      <c r="G781" s="9"/>
      <c r="H781" s="9"/>
    </row>
    <row r="782" spans="4:8" s="3" customFormat="1" ht="21" customHeight="1">
      <c r="D782" s="16"/>
      <c r="E782" s="16"/>
      <c r="F782" s="9"/>
      <c r="G782" s="9"/>
      <c r="H782" s="9"/>
    </row>
    <row r="783" spans="4:8" s="3" customFormat="1" ht="21" customHeight="1">
      <c r="D783" s="16"/>
      <c r="E783" s="16"/>
      <c r="F783" s="9"/>
      <c r="G783" s="9"/>
      <c r="H783" s="9"/>
    </row>
    <row r="784" spans="4:8" s="3" customFormat="1" ht="21" customHeight="1">
      <c r="D784" s="16"/>
      <c r="E784" s="16"/>
      <c r="F784" s="9"/>
      <c r="G784" s="9"/>
      <c r="H784" s="9"/>
    </row>
    <row r="785" spans="4:8" s="3" customFormat="1" ht="21" customHeight="1">
      <c r="D785" s="16"/>
      <c r="E785" s="16"/>
      <c r="F785" s="9"/>
      <c r="G785" s="9"/>
      <c r="H785" s="9"/>
    </row>
    <row r="786" spans="4:8" s="3" customFormat="1" ht="21" customHeight="1">
      <c r="D786" s="16"/>
      <c r="E786" s="16"/>
      <c r="F786" s="9"/>
      <c r="G786" s="9"/>
      <c r="H786" s="9"/>
    </row>
    <row r="787" spans="4:8" s="3" customFormat="1" ht="21" customHeight="1">
      <c r="D787" s="16"/>
      <c r="E787" s="16"/>
      <c r="F787" s="9"/>
      <c r="G787" s="9"/>
      <c r="H787" s="9"/>
    </row>
    <row r="788" spans="4:8" s="3" customFormat="1" ht="21" customHeight="1">
      <c r="D788" s="16"/>
      <c r="E788" s="16"/>
      <c r="F788" s="9"/>
      <c r="G788" s="9"/>
      <c r="H788" s="9"/>
    </row>
    <row r="789" spans="4:8" s="3" customFormat="1" ht="21" customHeight="1">
      <c r="D789" s="16"/>
      <c r="E789" s="16"/>
      <c r="F789" s="9"/>
      <c r="G789" s="9"/>
      <c r="H789" s="9"/>
    </row>
    <row r="790" spans="4:8" s="3" customFormat="1" ht="21" customHeight="1">
      <c r="D790" s="16"/>
      <c r="E790" s="16"/>
      <c r="F790" s="9"/>
      <c r="G790" s="9"/>
      <c r="H790" s="9"/>
    </row>
    <row r="791" spans="4:8" s="3" customFormat="1" ht="21" customHeight="1">
      <c r="D791" s="16"/>
      <c r="E791" s="16"/>
      <c r="F791" s="9"/>
      <c r="G791" s="9"/>
      <c r="H791" s="9"/>
    </row>
    <row r="792" spans="4:8" s="3" customFormat="1" ht="21" customHeight="1">
      <c r="D792" s="16"/>
      <c r="E792" s="16"/>
      <c r="F792" s="9"/>
      <c r="G792" s="9"/>
      <c r="H792" s="9"/>
    </row>
    <row r="793" spans="4:8" s="3" customFormat="1" ht="21" customHeight="1">
      <c r="D793" s="16"/>
      <c r="E793" s="16"/>
      <c r="F793" s="9"/>
      <c r="G793" s="9"/>
      <c r="H793" s="9"/>
    </row>
    <row r="794" spans="4:8" s="3" customFormat="1" ht="21" customHeight="1">
      <c r="D794" s="16"/>
      <c r="E794" s="16"/>
      <c r="F794" s="9"/>
      <c r="G794" s="9"/>
      <c r="H794" s="9"/>
    </row>
    <row r="795" spans="4:8" s="3" customFormat="1" ht="21" customHeight="1">
      <c r="D795" s="16"/>
      <c r="E795" s="16"/>
      <c r="F795" s="9"/>
      <c r="G795" s="9"/>
      <c r="H795" s="9"/>
    </row>
    <row r="796" spans="4:8" s="3" customFormat="1" ht="21" customHeight="1">
      <c r="D796" s="16"/>
      <c r="E796" s="16"/>
      <c r="F796" s="9"/>
      <c r="G796" s="9"/>
      <c r="H796" s="9"/>
    </row>
    <row r="797" spans="4:8" s="3" customFormat="1" ht="21" customHeight="1">
      <c r="D797" s="16"/>
      <c r="E797" s="16"/>
      <c r="F797" s="9"/>
      <c r="G797" s="9"/>
      <c r="H797" s="9"/>
    </row>
    <row r="798" spans="4:8" s="3" customFormat="1" ht="21" customHeight="1">
      <c r="D798" s="16"/>
      <c r="E798" s="16"/>
      <c r="F798" s="9"/>
      <c r="G798" s="9"/>
      <c r="H798" s="9"/>
    </row>
    <row r="799" spans="4:8" s="3" customFormat="1" ht="21" customHeight="1">
      <c r="D799" s="16"/>
      <c r="E799" s="16"/>
      <c r="F799" s="9"/>
      <c r="G799" s="9"/>
      <c r="H799" s="9"/>
    </row>
    <row r="800" spans="4:8" s="3" customFormat="1" ht="21" customHeight="1">
      <c r="D800" s="16"/>
      <c r="E800" s="16"/>
      <c r="F800" s="9"/>
      <c r="G800" s="9"/>
      <c r="H800" s="9"/>
    </row>
    <row r="801" spans="4:8" s="3" customFormat="1" ht="21" customHeight="1">
      <c r="D801" s="16"/>
      <c r="E801" s="16"/>
      <c r="F801" s="9"/>
      <c r="G801" s="9"/>
      <c r="H801" s="9"/>
    </row>
    <row r="802" spans="4:8" s="3" customFormat="1" ht="21" customHeight="1">
      <c r="D802" s="16"/>
      <c r="E802" s="16"/>
      <c r="F802" s="9"/>
      <c r="G802" s="9"/>
      <c r="H802" s="9"/>
    </row>
    <row r="803" spans="4:8" s="3" customFormat="1" ht="21" customHeight="1">
      <c r="D803" s="16"/>
      <c r="E803" s="16"/>
      <c r="F803" s="9"/>
      <c r="G803" s="9"/>
      <c r="H803" s="9"/>
    </row>
    <row r="804" spans="4:8" s="3" customFormat="1" ht="21" customHeight="1">
      <c r="D804" s="16"/>
      <c r="E804" s="16"/>
      <c r="F804" s="9"/>
      <c r="G804" s="9"/>
      <c r="H804" s="9"/>
    </row>
    <row r="805" spans="4:8" s="3" customFormat="1" ht="21" customHeight="1">
      <c r="D805" s="16"/>
      <c r="E805" s="16"/>
      <c r="F805" s="9"/>
      <c r="G805" s="9"/>
      <c r="H805" s="9"/>
    </row>
    <row r="806" spans="4:8" s="3" customFormat="1" ht="21" customHeight="1">
      <c r="D806" s="16"/>
      <c r="E806" s="16"/>
      <c r="F806" s="9"/>
      <c r="G806" s="9"/>
      <c r="H806" s="9"/>
    </row>
    <row r="807" spans="4:8" s="3" customFormat="1" ht="21" customHeight="1">
      <c r="D807" s="16"/>
      <c r="E807" s="16"/>
      <c r="F807" s="9"/>
      <c r="G807" s="9"/>
      <c r="H807" s="9"/>
    </row>
    <row r="808" spans="4:8" s="3" customFormat="1" ht="21" customHeight="1">
      <c r="D808" s="16"/>
      <c r="E808" s="16"/>
      <c r="F808" s="9"/>
      <c r="G808" s="9"/>
      <c r="H808" s="9"/>
    </row>
    <row r="809" spans="4:8" s="3" customFormat="1" ht="21" customHeight="1">
      <c r="D809" s="16"/>
      <c r="E809" s="16"/>
      <c r="F809" s="9"/>
      <c r="G809" s="9"/>
      <c r="H809" s="9"/>
    </row>
    <row r="810" spans="4:8" s="3" customFormat="1" ht="21" customHeight="1">
      <c r="D810" s="16"/>
      <c r="E810" s="16"/>
      <c r="F810" s="9"/>
      <c r="G810" s="9"/>
      <c r="H810" s="9"/>
    </row>
    <row r="811" spans="4:8" s="3" customFormat="1" ht="21" customHeight="1">
      <c r="D811" s="16"/>
      <c r="E811" s="16"/>
      <c r="F811" s="9"/>
      <c r="G811" s="9"/>
      <c r="H811" s="9"/>
    </row>
    <row r="812" spans="4:8" s="3" customFormat="1" ht="21" customHeight="1">
      <c r="D812" s="16"/>
      <c r="E812" s="16"/>
      <c r="F812" s="9"/>
      <c r="G812" s="9"/>
      <c r="H812" s="9"/>
    </row>
    <row r="813" spans="4:8" s="3" customFormat="1" ht="21" customHeight="1">
      <c r="D813" s="16"/>
      <c r="E813" s="16"/>
      <c r="F813" s="9"/>
      <c r="G813" s="9"/>
      <c r="H813" s="9"/>
    </row>
    <row r="814" spans="4:8" s="3" customFormat="1" ht="21" customHeight="1">
      <c r="D814" s="16"/>
      <c r="E814" s="16"/>
      <c r="F814" s="9"/>
      <c r="G814" s="9"/>
      <c r="H814" s="9"/>
    </row>
    <row r="815" spans="4:8" s="3" customFormat="1" ht="21" customHeight="1">
      <c r="D815" s="16"/>
      <c r="E815" s="16"/>
      <c r="F815" s="9"/>
      <c r="G815" s="9"/>
      <c r="H815" s="9"/>
    </row>
    <row r="816" spans="4:8" s="3" customFormat="1" ht="21" customHeight="1">
      <c r="D816" s="16"/>
      <c r="E816" s="16"/>
      <c r="F816" s="9"/>
      <c r="G816" s="9"/>
      <c r="H816" s="9"/>
    </row>
    <row r="817" spans="4:8" s="3" customFormat="1" ht="21" customHeight="1">
      <c r="D817" s="16"/>
      <c r="E817" s="16"/>
      <c r="F817" s="9"/>
      <c r="G817" s="9"/>
      <c r="H817" s="9"/>
    </row>
    <row r="818" spans="4:8" s="3" customFormat="1" ht="21" customHeight="1">
      <c r="D818" s="16"/>
      <c r="E818" s="16"/>
      <c r="F818" s="9"/>
      <c r="G818" s="9"/>
      <c r="H818" s="9"/>
    </row>
    <row r="819" spans="4:8" s="3" customFormat="1" ht="21" customHeight="1">
      <c r="D819" s="16"/>
      <c r="E819" s="16"/>
      <c r="F819" s="9"/>
      <c r="G819" s="9"/>
      <c r="H819" s="9"/>
    </row>
    <row r="820" spans="4:8" s="3" customFormat="1" ht="21" customHeight="1">
      <c r="D820" s="16"/>
      <c r="E820" s="16"/>
      <c r="F820" s="9"/>
      <c r="G820" s="9"/>
      <c r="H820" s="9"/>
    </row>
    <row r="821" spans="4:8" s="3" customFormat="1" ht="21" customHeight="1">
      <c r="D821" s="16"/>
      <c r="E821" s="16"/>
      <c r="F821" s="9"/>
      <c r="G821" s="9"/>
      <c r="H821" s="9"/>
    </row>
    <row r="822" spans="4:8" s="3" customFormat="1" ht="21" customHeight="1">
      <c r="D822" s="16"/>
      <c r="E822" s="16"/>
      <c r="F822" s="9"/>
      <c r="G822" s="9"/>
      <c r="H822" s="9"/>
    </row>
    <row r="823" spans="4:8" s="3" customFormat="1" ht="21" customHeight="1">
      <c r="D823" s="16"/>
      <c r="E823" s="16"/>
      <c r="F823" s="9"/>
      <c r="G823" s="9"/>
      <c r="H823" s="9"/>
    </row>
    <row r="824" spans="4:8" s="3" customFormat="1" ht="21" customHeight="1">
      <c r="D824" s="16"/>
      <c r="E824" s="16"/>
      <c r="F824" s="9"/>
      <c r="G824" s="9"/>
      <c r="H824" s="9"/>
    </row>
    <row r="825" spans="4:8" s="3" customFormat="1" ht="21" customHeight="1">
      <c r="D825" s="16"/>
      <c r="E825" s="16"/>
      <c r="F825" s="9"/>
      <c r="G825" s="9"/>
      <c r="H825" s="9"/>
    </row>
    <row r="826" spans="4:8" s="3" customFormat="1" ht="21" customHeight="1">
      <c r="D826" s="16"/>
      <c r="E826" s="16"/>
      <c r="F826" s="9"/>
      <c r="G826" s="9"/>
      <c r="H826" s="9"/>
    </row>
    <row r="827" spans="4:8" s="3" customFormat="1" ht="21" customHeight="1">
      <c r="D827" s="16"/>
      <c r="E827" s="16"/>
      <c r="F827" s="9"/>
      <c r="G827" s="9"/>
      <c r="H827" s="9"/>
    </row>
    <row r="828" spans="4:8" s="3" customFormat="1" ht="21" customHeight="1">
      <c r="D828" s="16"/>
      <c r="E828" s="16"/>
      <c r="F828" s="9"/>
      <c r="G828" s="9"/>
      <c r="H828" s="9"/>
    </row>
    <row r="829" spans="4:8" s="3" customFormat="1" ht="21" customHeight="1">
      <c r="D829" s="16"/>
      <c r="E829" s="16"/>
      <c r="F829" s="9"/>
      <c r="G829" s="9"/>
      <c r="H829" s="9"/>
    </row>
    <row r="830" spans="4:8" s="3" customFormat="1" ht="21" customHeight="1">
      <c r="D830" s="16"/>
      <c r="E830" s="16"/>
      <c r="F830" s="9"/>
      <c r="G830" s="9"/>
      <c r="H830" s="9"/>
    </row>
    <row r="831" spans="4:8" s="3" customFormat="1" ht="21" customHeight="1">
      <c r="D831" s="16"/>
      <c r="E831" s="16"/>
      <c r="F831" s="9"/>
      <c r="G831" s="9"/>
      <c r="H831" s="9"/>
    </row>
    <row r="832" spans="4:8" s="3" customFormat="1" ht="21" customHeight="1">
      <c r="D832" s="16"/>
      <c r="E832" s="16"/>
      <c r="F832" s="9"/>
      <c r="G832" s="9"/>
      <c r="H832" s="9"/>
    </row>
    <row r="833" spans="4:8" s="3" customFormat="1" ht="21" customHeight="1">
      <c r="D833" s="16"/>
      <c r="E833" s="16"/>
      <c r="F833" s="9"/>
      <c r="G833" s="9"/>
      <c r="H833" s="9"/>
    </row>
    <row r="834" spans="4:8" s="3" customFormat="1" ht="21" customHeight="1">
      <c r="D834" s="16"/>
      <c r="E834" s="16"/>
      <c r="F834" s="9"/>
      <c r="G834" s="9"/>
      <c r="H834" s="9"/>
    </row>
    <row r="835" spans="4:8" s="3" customFormat="1" ht="21" customHeight="1">
      <c r="D835" s="16"/>
      <c r="E835" s="16"/>
      <c r="F835" s="9"/>
      <c r="G835" s="9"/>
      <c r="H835" s="9"/>
    </row>
    <row r="836" spans="4:8" s="3" customFormat="1" ht="21" customHeight="1">
      <c r="D836" s="16"/>
      <c r="E836" s="16"/>
      <c r="F836" s="9"/>
      <c r="G836" s="9"/>
      <c r="H836" s="9"/>
    </row>
    <row r="837" spans="4:8" s="3" customFormat="1" ht="21" customHeight="1">
      <c r="D837" s="16"/>
      <c r="E837" s="16"/>
      <c r="F837" s="9"/>
      <c r="G837" s="9"/>
      <c r="H837" s="9"/>
    </row>
    <row r="838" spans="4:8" s="3" customFormat="1" ht="21" customHeight="1">
      <c r="D838" s="16"/>
      <c r="E838" s="16"/>
      <c r="F838" s="9"/>
      <c r="G838" s="9"/>
      <c r="H838" s="9"/>
    </row>
    <row r="839" spans="4:8" s="3" customFormat="1" ht="21" customHeight="1">
      <c r="D839" s="16"/>
      <c r="E839" s="16"/>
      <c r="F839" s="9"/>
      <c r="G839" s="9"/>
      <c r="H839" s="9"/>
    </row>
    <row r="840" spans="4:8" s="3" customFormat="1" ht="21" customHeight="1">
      <c r="D840" s="16"/>
      <c r="E840" s="16"/>
      <c r="F840" s="9"/>
      <c r="G840" s="9"/>
      <c r="H840" s="9"/>
    </row>
    <row r="841" spans="4:8" s="3" customFormat="1" ht="21" customHeight="1">
      <c r="D841" s="16"/>
      <c r="E841" s="16"/>
      <c r="F841" s="9"/>
      <c r="G841" s="9"/>
      <c r="H841" s="9"/>
    </row>
    <row r="842" spans="4:8" s="3" customFormat="1" ht="21" customHeight="1">
      <c r="D842" s="16"/>
      <c r="E842" s="16"/>
      <c r="F842" s="9"/>
      <c r="G842" s="9"/>
      <c r="H842" s="9"/>
    </row>
    <row r="843" spans="4:8" s="3" customFormat="1" ht="21" customHeight="1">
      <c r="D843" s="16"/>
      <c r="E843" s="16"/>
      <c r="F843" s="9"/>
      <c r="G843" s="9"/>
      <c r="H843" s="9"/>
    </row>
    <row r="844" spans="4:8" s="3" customFormat="1" ht="21" customHeight="1">
      <c r="D844" s="16"/>
      <c r="E844" s="16"/>
      <c r="F844" s="9"/>
      <c r="G844" s="9"/>
      <c r="H844" s="9"/>
    </row>
    <row r="845" spans="4:8" s="3" customFormat="1" ht="21" customHeight="1">
      <c r="D845" s="16"/>
      <c r="E845" s="16"/>
      <c r="F845" s="9"/>
      <c r="G845" s="9"/>
      <c r="H845" s="9"/>
    </row>
    <row r="846" spans="4:8" s="3" customFormat="1" ht="21" customHeight="1">
      <c r="D846" s="16"/>
      <c r="E846" s="16"/>
      <c r="F846" s="9"/>
      <c r="G846" s="9"/>
      <c r="H846" s="9"/>
    </row>
    <row r="847" spans="4:8" s="3" customFormat="1" ht="21" customHeight="1">
      <c r="D847" s="16"/>
      <c r="E847" s="16"/>
      <c r="F847" s="9"/>
      <c r="G847" s="9"/>
      <c r="H847" s="9"/>
    </row>
    <row r="848" spans="4:8" s="3" customFormat="1" ht="21" customHeight="1">
      <c r="D848" s="16"/>
      <c r="E848" s="16"/>
      <c r="F848" s="9"/>
      <c r="G848" s="9"/>
      <c r="H848" s="9"/>
    </row>
    <row r="849" spans="4:8" s="3" customFormat="1" ht="21" customHeight="1">
      <c r="D849" s="16"/>
      <c r="E849" s="16"/>
      <c r="F849" s="9"/>
      <c r="G849" s="9"/>
      <c r="H849" s="9"/>
    </row>
    <row r="850" spans="4:8" s="3" customFormat="1" ht="21" customHeight="1">
      <c r="D850" s="16"/>
      <c r="E850" s="16"/>
      <c r="F850" s="9"/>
      <c r="G850" s="9"/>
      <c r="H850" s="9"/>
    </row>
    <row r="851" spans="4:8" s="3" customFormat="1" ht="21" customHeight="1">
      <c r="D851" s="16"/>
      <c r="E851" s="16"/>
      <c r="F851" s="9"/>
      <c r="G851" s="9"/>
      <c r="H851" s="9"/>
    </row>
    <row r="852" spans="4:8" s="3" customFormat="1" ht="21" customHeight="1">
      <c r="D852" s="16"/>
      <c r="E852" s="16"/>
      <c r="F852" s="9"/>
      <c r="G852" s="9"/>
      <c r="H852" s="9"/>
    </row>
    <row r="853" spans="4:8" s="3" customFormat="1" ht="21" customHeight="1">
      <c r="D853" s="16"/>
      <c r="E853" s="16"/>
      <c r="F853" s="9"/>
      <c r="G853" s="9"/>
      <c r="H853" s="9"/>
    </row>
    <row r="854" spans="4:8" s="3" customFormat="1" ht="21" customHeight="1">
      <c r="D854" s="16"/>
      <c r="E854" s="16"/>
      <c r="F854" s="9"/>
      <c r="G854" s="9"/>
      <c r="H854" s="9"/>
    </row>
    <row r="855" spans="4:8" s="3" customFormat="1" ht="21" customHeight="1">
      <c r="D855" s="16"/>
      <c r="E855" s="16"/>
      <c r="F855" s="9"/>
      <c r="G855" s="9"/>
      <c r="H855" s="9"/>
    </row>
    <row r="856" spans="4:8" s="3" customFormat="1" ht="21" customHeight="1">
      <c r="D856" s="16"/>
      <c r="E856" s="16"/>
      <c r="F856" s="9"/>
      <c r="G856" s="9"/>
      <c r="H856" s="9"/>
    </row>
    <row r="857" spans="4:8" s="3" customFormat="1" ht="21" customHeight="1">
      <c r="D857" s="16"/>
      <c r="E857" s="16"/>
      <c r="F857" s="9"/>
      <c r="G857" s="9"/>
      <c r="H857" s="9"/>
    </row>
    <row r="858" spans="4:8" s="3" customFormat="1" ht="21" customHeight="1">
      <c r="D858" s="16"/>
      <c r="E858" s="16"/>
      <c r="F858" s="9"/>
      <c r="G858" s="9"/>
      <c r="H858" s="9"/>
    </row>
    <row r="859" spans="4:8" s="3" customFormat="1" ht="21" customHeight="1">
      <c r="D859" s="16"/>
      <c r="E859" s="16"/>
      <c r="F859" s="9"/>
      <c r="G859" s="9"/>
      <c r="H859" s="9"/>
    </row>
    <row r="860" spans="4:8" s="3" customFormat="1" ht="21" customHeight="1">
      <c r="D860" s="16"/>
      <c r="E860" s="16"/>
      <c r="F860" s="9"/>
      <c r="G860" s="9"/>
      <c r="H860" s="9"/>
    </row>
    <row r="861" spans="4:8" s="3" customFormat="1" ht="21" customHeight="1">
      <c r="D861" s="16"/>
      <c r="E861" s="16"/>
      <c r="F861" s="9"/>
      <c r="G861" s="9"/>
      <c r="H861" s="9"/>
    </row>
    <row r="862" spans="4:8" s="3" customFormat="1" ht="21" customHeight="1">
      <c r="D862" s="16"/>
      <c r="E862" s="16"/>
      <c r="F862" s="9"/>
      <c r="G862" s="9"/>
      <c r="H862" s="9"/>
    </row>
    <row r="863" spans="4:8" s="3" customFormat="1" ht="21" customHeight="1">
      <c r="D863" s="16"/>
      <c r="E863" s="16"/>
      <c r="F863" s="9"/>
      <c r="G863" s="9"/>
      <c r="H863" s="9"/>
    </row>
    <row r="864" spans="4:8" s="3" customFormat="1" ht="21" customHeight="1">
      <c r="D864" s="16"/>
      <c r="E864" s="16"/>
      <c r="F864" s="9"/>
      <c r="G864" s="9"/>
      <c r="H864" s="9"/>
    </row>
    <row r="865" spans="4:8" s="3" customFormat="1" ht="21" customHeight="1">
      <c r="D865" s="16"/>
      <c r="E865" s="16"/>
      <c r="F865" s="9"/>
      <c r="G865" s="9"/>
      <c r="H865" s="9"/>
    </row>
    <row r="866" spans="4:8" s="3" customFormat="1" ht="21" customHeight="1">
      <c r="D866" s="16"/>
      <c r="E866" s="16"/>
      <c r="F866" s="9"/>
      <c r="G866" s="9"/>
      <c r="H866" s="9"/>
    </row>
    <row r="867" spans="4:8" s="3" customFormat="1" ht="21" customHeight="1">
      <c r="D867" s="16"/>
      <c r="E867" s="16"/>
      <c r="F867" s="9"/>
      <c r="G867" s="9"/>
      <c r="H867" s="9"/>
    </row>
    <row r="868" spans="4:8" s="3" customFormat="1" ht="21" customHeight="1">
      <c r="D868" s="16"/>
      <c r="E868" s="16"/>
      <c r="F868" s="9"/>
      <c r="G868" s="9"/>
      <c r="H868" s="9"/>
    </row>
    <row r="869" spans="4:8" s="3" customFormat="1" ht="21" customHeight="1">
      <c r="D869" s="16"/>
      <c r="E869" s="16"/>
      <c r="F869" s="9"/>
      <c r="G869" s="9"/>
      <c r="H869" s="9"/>
    </row>
    <row r="870" spans="4:8" s="3" customFormat="1" ht="21" customHeight="1">
      <c r="D870" s="16"/>
      <c r="E870" s="16"/>
      <c r="F870" s="9"/>
      <c r="G870" s="9"/>
      <c r="H870" s="9"/>
    </row>
    <row r="871" spans="4:8" s="3" customFormat="1" ht="21" customHeight="1">
      <c r="D871" s="16"/>
      <c r="E871" s="16"/>
      <c r="F871" s="9"/>
      <c r="G871" s="9"/>
      <c r="H871" s="9"/>
    </row>
    <row r="872" spans="4:8" s="3" customFormat="1" ht="21" customHeight="1">
      <c r="D872" s="16"/>
      <c r="E872" s="16"/>
      <c r="F872" s="9"/>
      <c r="G872" s="9"/>
      <c r="H872" s="9"/>
    </row>
    <row r="873" spans="4:8" s="3" customFormat="1" ht="21" customHeight="1">
      <c r="D873" s="16"/>
      <c r="E873" s="16"/>
      <c r="F873" s="9"/>
      <c r="G873" s="9"/>
      <c r="H873" s="9"/>
    </row>
    <row r="874" spans="4:8" s="3" customFormat="1" ht="21" customHeight="1">
      <c r="D874" s="16"/>
      <c r="E874" s="16"/>
      <c r="F874" s="9"/>
      <c r="G874" s="9"/>
      <c r="H874" s="9"/>
    </row>
    <row r="875" spans="4:8" s="3" customFormat="1" ht="21" customHeight="1">
      <c r="D875" s="16"/>
      <c r="E875" s="16"/>
      <c r="F875" s="9"/>
      <c r="G875" s="9"/>
      <c r="H875" s="9"/>
    </row>
    <row r="876" spans="4:8" s="3" customFormat="1" ht="21" customHeight="1">
      <c r="D876" s="16"/>
      <c r="E876" s="16"/>
      <c r="F876" s="9"/>
      <c r="G876" s="9"/>
      <c r="H876" s="9"/>
    </row>
    <row r="877" spans="4:8" s="3" customFormat="1" ht="21" customHeight="1">
      <c r="D877" s="16"/>
      <c r="E877" s="16"/>
      <c r="F877" s="9"/>
      <c r="G877" s="9"/>
      <c r="H877" s="9"/>
    </row>
    <row r="878" spans="4:8" s="3" customFormat="1" ht="21" customHeight="1">
      <c r="D878" s="16"/>
      <c r="E878" s="16"/>
      <c r="F878" s="9"/>
      <c r="G878" s="9"/>
      <c r="H878" s="9"/>
    </row>
    <row r="879" spans="4:8" s="3" customFormat="1" ht="21" customHeight="1">
      <c r="D879" s="16"/>
      <c r="E879" s="16"/>
      <c r="F879" s="9"/>
      <c r="G879" s="9"/>
      <c r="H879" s="9"/>
    </row>
    <row r="880" spans="4:8" s="3" customFormat="1" ht="21" customHeight="1">
      <c r="D880" s="16"/>
      <c r="E880" s="16"/>
      <c r="F880" s="9"/>
      <c r="G880" s="9"/>
      <c r="H880" s="9"/>
    </row>
    <row r="881" spans="4:8" s="3" customFormat="1" ht="21" customHeight="1">
      <c r="D881" s="16"/>
      <c r="E881" s="16"/>
      <c r="F881" s="9"/>
      <c r="G881" s="9"/>
      <c r="H881" s="9"/>
    </row>
    <row r="882" spans="4:8" s="3" customFormat="1" ht="21" customHeight="1">
      <c r="D882" s="16"/>
      <c r="E882" s="16"/>
      <c r="F882" s="9"/>
      <c r="G882" s="9"/>
      <c r="H882" s="9"/>
    </row>
    <row r="883" spans="4:8" s="3" customFormat="1" ht="21" customHeight="1">
      <c r="D883" s="16"/>
      <c r="E883" s="16"/>
      <c r="F883" s="9"/>
      <c r="G883" s="9"/>
      <c r="H883" s="9"/>
    </row>
    <row r="884" spans="4:8" s="3" customFormat="1" ht="21" customHeight="1">
      <c r="D884" s="16"/>
      <c r="E884" s="16"/>
      <c r="F884" s="9"/>
      <c r="G884" s="9"/>
      <c r="H884" s="9"/>
    </row>
    <row r="885" spans="4:8" s="3" customFormat="1" ht="21" customHeight="1">
      <c r="D885" s="16"/>
      <c r="E885" s="16"/>
      <c r="F885" s="9"/>
      <c r="G885" s="9"/>
      <c r="H885" s="9"/>
    </row>
    <row r="886" spans="4:8" s="3" customFormat="1" ht="21" customHeight="1">
      <c r="D886" s="16"/>
      <c r="E886" s="16"/>
      <c r="F886" s="9"/>
      <c r="G886" s="9"/>
      <c r="H886" s="9"/>
    </row>
    <row r="887" spans="4:8" s="3" customFormat="1" ht="21" customHeight="1">
      <c r="D887" s="16"/>
      <c r="E887" s="16"/>
      <c r="F887" s="9"/>
      <c r="G887" s="9"/>
      <c r="H887" s="9"/>
    </row>
    <row r="888" spans="4:8" s="3" customFormat="1" ht="21" customHeight="1">
      <c r="D888" s="16"/>
      <c r="E888" s="16"/>
      <c r="F888" s="9"/>
      <c r="G888" s="9"/>
      <c r="H888" s="9"/>
    </row>
    <row r="889" spans="4:8" s="3" customFormat="1" ht="21" customHeight="1">
      <c r="D889" s="16"/>
      <c r="E889" s="16"/>
      <c r="F889" s="9"/>
      <c r="G889" s="9"/>
      <c r="H889" s="9"/>
    </row>
    <row r="890" spans="4:8" s="3" customFormat="1" ht="21" customHeight="1">
      <c r="D890" s="16"/>
      <c r="E890" s="16"/>
      <c r="F890" s="9"/>
      <c r="G890" s="9"/>
      <c r="H890" s="9"/>
    </row>
    <row r="891" spans="4:8" s="3" customFormat="1" ht="21" customHeight="1">
      <c r="D891" s="16"/>
      <c r="E891" s="16"/>
      <c r="F891" s="9"/>
      <c r="G891" s="9"/>
      <c r="H891" s="9"/>
    </row>
    <row r="892" spans="4:8" s="3" customFormat="1" ht="21" customHeight="1">
      <c r="D892" s="16"/>
      <c r="E892" s="16"/>
      <c r="F892" s="9"/>
      <c r="G892" s="9"/>
      <c r="H892" s="9"/>
    </row>
    <row r="893" spans="4:8" s="3" customFormat="1" ht="21" customHeight="1">
      <c r="D893" s="16"/>
      <c r="E893" s="16"/>
      <c r="F893" s="9"/>
      <c r="G893" s="9"/>
      <c r="H893" s="9"/>
    </row>
    <row r="894" spans="4:8" s="3" customFormat="1" ht="21" customHeight="1">
      <c r="D894" s="16"/>
      <c r="E894" s="16"/>
      <c r="F894" s="9"/>
      <c r="G894" s="9"/>
      <c r="H894" s="9"/>
    </row>
    <row r="895" spans="4:8" s="3" customFormat="1" ht="21" customHeight="1">
      <c r="D895" s="16"/>
      <c r="E895" s="16"/>
      <c r="F895" s="9"/>
      <c r="G895" s="9"/>
      <c r="H895" s="9"/>
    </row>
    <row r="896" spans="4:8" s="3" customFormat="1" ht="21" customHeight="1">
      <c r="D896" s="16"/>
      <c r="E896" s="16"/>
      <c r="F896" s="9"/>
      <c r="G896" s="9"/>
      <c r="H896" s="9"/>
    </row>
    <row r="897" spans="4:8" s="3" customFormat="1" ht="21" customHeight="1">
      <c r="D897" s="16"/>
      <c r="E897" s="16"/>
      <c r="F897" s="9"/>
      <c r="G897" s="9"/>
      <c r="H897" s="9"/>
    </row>
    <row r="898" spans="4:8" s="3" customFormat="1" ht="21" customHeight="1">
      <c r="D898" s="16"/>
      <c r="E898" s="16"/>
      <c r="F898" s="9"/>
      <c r="G898" s="9"/>
      <c r="H898" s="9"/>
    </row>
    <row r="899" spans="4:8" s="3" customFormat="1" ht="21" customHeight="1">
      <c r="D899" s="16"/>
      <c r="E899" s="16"/>
      <c r="F899" s="9"/>
      <c r="G899" s="9"/>
      <c r="H899" s="9"/>
    </row>
    <row r="900" spans="4:8" s="3" customFormat="1" ht="21" customHeight="1">
      <c r="D900" s="16"/>
      <c r="E900" s="16"/>
      <c r="F900" s="9"/>
      <c r="G900" s="9"/>
      <c r="H900" s="9"/>
    </row>
    <row r="901" spans="4:8" s="3" customFormat="1" ht="21" customHeight="1">
      <c r="D901" s="16"/>
      <c r="E901" s="16"/>
      <c r="F901" s="9"/>
      <c r="G901" s="9"/>
      <c r="H901" s="9"/>
    </row>
    <row r="902" spans="4:8" s="3" customFormat="1" ht="21" customHeight="1">
      <c r="D902" s="16"/>
      <c r="E902" s="16"/>
      <c r="F902" s="9"/>
      <c r="G902" s="9"/>
      <c r="H902" s="9"/>
    </row>
    <row r="903" spans="4:8" s="3" customFormat="1" ht="21" customHeight="1">
      <c r="D903" s="16"/>
      <c r="E903" s="16"/>
      <c r="F903" s="9"/>
      <c r="G903" s="9"/>
      <c r="H903" s="9"/>
    </row>
    <row r="904" spans="4:8" s="3" customFormat="1" ht="21" customHeight="1">
      <c r="D904" s="16"/>
      <c r="E904" s="16"/>
      <c r="F904" s="9"/>
      <c r="G904" s="9"/>
      <c r="H904" s="9"/>
    </row>
    <row r="905" spans="4:8" s="3" customFormat="1" ht="21" customHeight="1">
      <c r="D905" s="16"/>
      <c r="E905" s="16"/>
      <c r="F905" s="9"/>
      <c r="G905" s="9"/>
      <c r="H905" s="9"/>
    </row>
    <row r="906" spans="4:8" s="3" customFormat="1" ht="21" customHeight="1">
      <c r="D906" s="16"/>
      <c r="E906" s="16"/>
      <c r="F906" s="9"/>
      <c r="G906" s="9"/>
      <c r="H906" s="9"/>
    </row>
    <row r="907" spans="4:8" s="3" customFormat="1" ht="21" customHeight="1">
      <c r="D907" s="16"/>
      <c r="E907" s="16"/>
      <c r="F907" s="9"/>
      <c r="G907" s="9"/>
      <c r="H907" s="9"/>
    </row>
    <row r="908" spans="4:8" s="3" customFormat="1" ht="21" customHeight="1">
      <c r="D908" s="16"/>
      <c r="E908" s="16"/>
      <c r="F908" s="9"/>
      <c r="G908" s="9"/>
      <c r="H908" s="9"/>
    </row>
    <row r="909" spans="4:8" s="3" customFormat="1" ht="21" customHeight="1">
      <c r="D909" s="16"/>
      <c r="E909" s="16"/>
      <c r="F909" s="9"/>
      <c r="G909" s="9"/>
      <c r="H909" s="9"/>
    </row>
    <row r="910" spans="4:8" s="3" customFormat="1" ht="21" customHeight="1">
      <c r="D910" s="16"/>
      <c r="E910" s="16"/>
      <c r="F910" s="9"/>
      <c r="G910" s="9"/>
      <c r="H910" s="9"/>
    </row>
    <row r="911" spans="4:8" s="3" customFormat="1" ht="21" customHeight="1">
      <c r="D911" s="16"/>
      <c r="E911" s="16"/>
      <c r="F911" s="9"/>
      <c r="G911" s="9"/>
      <c r="H911" s="9"/>
    </row>
    <row r="912" spans="4:8" s="3" customFormat="1" ht="21" customHeight="1">
      <c r="D912" s="16"/>
      <c r="E912" s="16"/>
      <c r="F912" s="9"/>
      <c r="G912" s="9"/>
      <c r="H912" s="9"/>
    </row>
    <row r="913" spans="4:8" s="3" customFormat="1" ht="21" customHeight="1">
      <c r="D913" s="16"/>
      <c r="E913" s="16"/>
      <c r="F913" s="9"/>
      <c r="G913" s="9"/>
      <c r="H913" s="9"/>
    </row>
    <row r="914" spans="4:8" s="3" customFormat="1" ht="21" customHeight="1">
      <c r="D914" s="16"/>
      <c r="E914" s="16"/>
      <c r="F914" s="9"/>
      <c r="G914" s="9"/>
      <c r="H914" s="9"/>
    </row>
    <row r="915" spans="4:8" s="3" customFormat="1" ht="21" customHeight="1">
      <c r="D915" s="16"/>
      <c r="E915" s="16"/>
      <c r="F915" s="9"/>
      <c r="G915" s="9"/>
      <c r="H915" s="9"/>
    </row>
    <row r="916" spans="4:8" s="3" customFormat="1" ht="21" customHeight="1">
      <c r="D916" s="16"/>
      <c r="E916" s="16"/>
      <c r="F916" s="9"/>
      <c r="G916" s="9"/>
      <c r="H916" s="9"/>
    </row>
    <row r="917" spans="4:8" s="3" customFormat="1" ht="21" customHeight="1">
      <c r="D917" s="16"/>
      <c r="E917" s="16"/>
      <c r="F917" s="9"/>
      <c r="G917" s="9"/>
      <c r="H917" s="9"/>
    </row>
    <row r="918" spans="4:8" s="3" customFormat="1" ht="21" customHeight="1">
      <c r="D918" s="16"/>
      <c r="E918" s="16"/>
      <c r="F918" s="9"/>
      <c r="G918" s="9"/>
      <c r="H918" s="9"/>
    </row>
    <row r="919" spans="4:8" s="3" customFormat="1" ht="21" customHeight="1">
      <c r="D919" s="16"/>
      <c r="E919" s="16"/>
      <c r="F919" s="9"/>
      <c r="G919" s="9"/>
      <c r="H919" s="9"/>
    </row>
    <row r="920" spans="4:8" s="3" customFormat="1" ht="21" customHeight="1">
      <c r="D920" s="16"/>
      <c r="E920" s="16"/>
      <c r="F920" s="9"/>
      <c r="G920" s="9"/>
      <c r="H920" s="9"/>
    </row>
    <row r="921" spans="4:8" s="3" customFormat="1" ht="21" customHeight="1">
      <c r="D921" s="16"/>
      <c r="E921" s="16"/>
      <c r="F921" s="9"/>
      <c r="G921" s="9"/>
      <c r="H921" s="9"/>
    </row>
    <row r="922" spans="4:8" s="3" customFormat="1" ht="21" customHeight="1">
      <c r="D922" s="16"/>
      <c r="E922" s="16"/>
      <c r="F922" s="9"/>
      <c r="G922" s="9"/>
      <c r="H922" s="9"/>
    </row>
    <row r="923" spans="4:8" s="3" customFormat="1" ht="21" customHeight="1">
      <c r="D923" s="16"/>
      <c r="E923" s="16"/>
      <c r="F923" s="9"/>
      <c r="G923" s="9"/>
      <c r="H923" s="9"/>
    </row>
    <row r="924" spans="4:8" s="3" customFormat="1" ht="21" customHeight="1">
      <c r="D924" s="16"/>
      <c r="E924" s="16"/>
      <c r="F924" s="9"/>
      <c r="G924" s="9"/>
      <c r="H924" s="9"/>
    </row>
    <row r="925" spans="4:8" s="3" customFormat="1" ht="21" customHeight="1">
      <c r="D925" s="16"/>
      <c r="E925" s="16"/>
      <c r="F925" s="9"/>
      <c r="G925" s="9"/>
      <c r="H925" s="9"/>
    </row>
    <row r="926" spans="4:8" s="3" customFormat="1" ht="21" customHeight="1">
      <c r="D926" s="16"/>
      <c r="E926" s="16"/>
      <c r="F926" s="9"/>
      <c r="G926" s="9"/>
      <c r="H926" s="9"/>
    </row>
    <row r="927" spans="4:8" s="3" customFormat="1" ht="21" customHeight="1">
      <c r="D927" s="16"/>
      <c r="E927" s="16"/>
      <c r="F927" s="9"/>
      <c r="G927" s="9"/>
      <c r="H927" s="9"/>
    </row>
    <row r="928" spans="4:8" s="3" customFormat="1" ht="21" customHeight="1">
      <c r="D928" s="16"/>
      <c r="E928" s="16"/>
      <c r="F928" s="9"/>
      <c r="G928" s="9"/>
      <c r="H928" s="9"/>
    </row>
    <row r="929" spans="4:8" s="3" customFormat="1" ht="21" customHeight="1">
      <c r="D929" s="16"/>
      <c r="E929" s="16"/>
      <c r="F929" s="9"/>
      <c r="G929" s="9"/>
      <c r="H929" s="9"/>
    </row>
    <row r="930" spans="4:8" s="3" customFormat="1" ht="21" customHeight="1">
      <c r="D930" s="16"/>
      <c r="E930" s="16"/>
      <c r="F930" s="9"/>
      <c r="G930" s="9"/>
      <c r="H930" s="9"/>
    </row>
    <row r="931" spans="4:8" s="3" customFormat="1" ht="21" customHeight="1">
      <c r="D931" s="16"/>
      <c r="E931" s="16"/>
      <c r="F931" s="9"/>
      <c r="G931" s="9"/>
      <c r="H931" s="9"/>
    </row>
    <row r="932" spans="4:8" s="3" customFormat="1" ht="21" customHeight="1">
      <c r="D932" s="16"/>
      <c r="E932" s="16"/>
      <c r="F932" s="9"/>
      <c r="G932" s="9"/>
      <c r="H932" s="9"/>
    </row>
    <row r="933" spans="4:8" s="3" customFormat="1" ht="21" customHeight="1">
      <c r="D933" s="16"/>
      <c r="E933" s="16"/>
      <c r="F933" s="9"/>
      <c r="G933" s="9"/>
      <c r="H933" s="9"/>
    </row>
    <row r="934" spans="4:8" s="3" customFormat="1" ht="21" customHeight="1">
      <c r="D934" s="16"/>
      <c r="E934" s="16"/>
      <c r="F934" s="9"/>
      <c r="G934" s="9"/>
      <c r="H934" s="9"/>
    </row>
    <row r="935" spans="4:8" s="3" customFormat="1" ht="21" customHeight="1">
      <c r="D935" s="16"/>
      <c r="E935" s="16"/>
      <c r="F935" s="9"/>
      <c r="G935" s="9"/>
      <c r="H935" s="9"/>
    </row>
    <row r="936" spans="4:8" s="3" customFormat="1" ht="21" customHeight="1">
      <c r="D936" s="16"/>
      <c r="E936" s="16"/>
      <c r="F936" s="9"/>
      <c r="G936" s="9"/>
      <c r="H936" s="9"/>
    </row>
    <row r="937" spans="4:8" s="3" customFormat="1" ht="21" customHeight="1">
      <c r="D937" s="16"/>
      <c r="E937" s="16"/>
      <c r="F937" s="9"/>
      <c r="G937" s="9"/>
      <c r="H937" s="9"/>
    </row>
    <row r="938" spans="4:8" s="3" customFormat="1" ht="21" customHeight="1">
      <c r="D938" s="16"/>
      <c r="E938" s="16"/>
      <c r="F938" s="9"/>
      <c r="G938" s="9"/>
      <c r="H938" s="9"/>
    </row>
    <row r="939" spans="4:8" s="3" customFormat="1" ht="21" customHeight="1">
      <c r="D939" s="16"/>
      <c r="E939" s="16"/>
      <c r="F939" s="9"/>
      <c r="G939" s="9"/>
      <c r="H939" s="9"/>
    </row>
    <row r="940" spans="4:8" s="3" customFormat="1" ht="21" customHeight="1">
      <c r="D940" s="16"/>
      <c r="E940" s="16"/>
      <c r="F940" s="9"/>
      <c r="G940" s="9"/>
      <c r="H940" s="9"/>
    </row>
    <row r="941" spans="4:8" s="3" customFormat="1" ht="21" customHeight="1">
      <c r="D941" s="16"/>
      <c r="E941" s="16"/>
      <c r="F941" s="9"/>
      <c r="G941" s="9"/>
      <c r="H941" s="9"/>
    </row>
    <row r="942" spans="4:8" s="3" customFormat="1" ht="21" customHeight="1">
      <c r="D942" s="16"/>
      <c r="E942" s="16"/>
      <c r="F942" s="9"/>
      <c r="G942" s="9"/>
      <c r="H942" s="9"/>
    </row>
    <row r="943" spans="4:8" s="3" customFormat="1" ht="21" customHeight="1">
      <c r="D943" s="16"/>
      <c r="E943" s="16"/>
      <c r="F943" s="9"/>
      <c r="G943" s="9"/>
      <c r="H943" s="9"/>
    </row>
    <row r="944" spans="4:8" s="3" customFormat="1" ht="21" customHeight="1">
      <c r="D944" s="16"/>
      <c r="E944" s="16"/>
      <c r="F944" s="9"/>
      <c r="G944" s="9"/>
      <c r="H944" s="9"/>
    </row>
    <row r="945" spans="4:8" s="3" customFormat="1" ht="21" customHeight="1">
      <c r="D945" s="16"/>
      <c r="E945" s="16"/>
      <c r="F945" s="9"/>
      <c r="G945" s="9"/>
      <c r="H945" s="9"/>
    </row>
    <row r="946" spans="4:8" s="3" customFormat="1" ht="21" customHeight="1">
      <c r="D946" s="16"/>
      <c r="E946" s="16"/>
      <c r="F946" s="9"/>
      <c r="G946" s="9"/>
      <c r="H946" s="9"/>
    </row>
    <row r="947" spans="4:8" s="3" customFormat="1" ht="21" customHeight="1">
      <c r="D947" s="16"/>
      <c r="E947" s="16"/>
      <c r="F947" s="9"/>
      <c r="G947" s="9"/>
      <c r="H947" s="9"/>
    </row>
    <row r="948" spans="4:8" s="3" customFormat="1" ht="21" customHeight="1">
      <c r="D948" s="16"/>
      <c r="E948" s="16"/>
      <c r="F948" s="9"/>
      <c r="G948" s="9"/>
      <c r="H948" s="9"/>
    </row>
    <row r="949" spans="4:8" s="3" customFormat="1" ht="21" customHeight="1">
      <c r="D949" s="16"/>
      <c r="E949" s="16"/>
      <c r="F949" s="9"/>
      <c r="G949" s="9"/>
      <c r="H949" s="9"/>
    </row>
    <row r="950" spans="4:8" s="3" customFormat="1" ht="21" customHeight="1">
      <c r="D950" s="16"/>
      <c r="E950" s="16"/>
      <c r="F950" s="9"/>
      <c r="G950" s="9"/>
      <c r="H950" s="9"/>
    </row>
    <row r="951" spans="4:8" s="3" customFormat="1" ht="21" customHeight="1">
      <c r="D951" s="16"/>
      <c r="E951" s="16"/>
      <c r="F951" s="9"/>
      <c r="G951" s="9"/>
      <c r="H951" s="9"/>
    </row>
    <row r="952" spans="4:8" s="3" customFormat="1" ht="21" customHeight="1">
      <c r="D952" s="16"/>
      <c r="E952" s="16"/>
      <c r="F952" s="9"/>
      <c r="G952" s="9"/>
      <c r="H952" s="9"/>
    </row>
    <row r="953" spans="4:8" s="3" customFormat="1" ht="21" customHeight="1">
      <c r="D953" s="16"/>
      <c r="E953" s="16"/>
      <c r="F953" s="9"/>
      <c r="G953" s="9"/>
      <c r="H953" s="9"/>
    </row>
    <row r="954" spans="4:8" s="3" customFormat="1" ht="21" customHeight="1">
      <c r="D954" s="16"/>
      <c r="E954" s="16"/>
      <c r="F954" s="9"/>
      <c r="G954" s="9"/>
      <c r="H954" s="9"/>
    </row>
    <row r="955" spans="4:8" s="3" customFormat="1" ht="21" customHeight="1">
      <c r="D955" s="16"/>
      <c r="E955" s="16"/>
      <c r="F955" s="9"/>
      <c r="G955" s="9"/>
      <c r="H955" s="9"/>
    </row>
    <row r="956" spans="4:8" s="3" customFormat="1" ht="21" customHeight="1">
      <c r="D956" s="16"/>
      <c r="E956" s="16"/>
      <c r="F956" s="9"/>
      <c r="G956" s="9"/>
      <c r="H956" s="9"/>
    </row>
    <row r="957" spans="4:8" s="3" customFormat="1" ht="21" customHeight="1">
      <c r="D957" s="16"/>
      <c r="E957" s="16"/>
      <c r="F957" s="9"/>
      <c r="G957" s="9"/>
      <c r="H957" s="9"/>
    </row>
    <row r="958" spans="4:8" s="3" customFormat="1" ht="21" customHeight="1">
      <c r="D958" s="16"/>
      <c r="E958" s="16"/>
      <c r="F958" s="9"/>
      <c r="G958" s="9"/>
      <c r="H958" s="9"/>
    </row>
    <row r="959" spans="4:8" s="3" customFormat="1" ht="21" customHeight="1">
      <c r="D959" s="16"/>
      <c r="E959" s="16"/>
      <c r="F959" s="9"/>
      <c r="G959" s="9"/>
      <c r="H959" s="9"/>
    </row>
    <row r="960" spans="4:8" s="3" customFormat="1" ht="21" customHeight="1">
      <c r="D960" s="16"/>
      <c r="E960" s="16"/>
      <c r="F960" s="9"/>
      <c r="G960" s="9"/>
      <c r="H960" s="9"/>
    </row>
    <row r="961" spans="4:8" s="3" customFormat="1" ht="21" customHeight="1">
      <c r="D961" s="16"/>
      <c r="E961" s="16"/>
      <c r="F961" s="9"/>
      <c r="G961" s="9"/>
      <c r="H961" s="9"/>
    </row>
    <row r="962" spans="4:8" s="3" customFormat="1" ht="21" customHeight="1">
      <c r="D962" s="16"/>
      <c r="E962" s="16"/>
      <c r="F962" s="9"/>
      <c r="G962" s="9"/>
      <c r="H962" s="9"/>
    </row>
    <row r="963" spans="4:8" s="3" customFormat="1" ht="21" customHeight="1">
      <c r="D963" s="16"/>
      <c r="E963" s="16"/>
      <c r="F963" s="9"/>
      <c r="G963" s="9"/>
      <c r="H963" s="9"/>
    </row>
    <row r="964" spans="4:8" s="3" customFormat="1" ht="21" customHeight="1">
      <c r="D964" s="16"/>
      <c r="E964" s="16"/>
      <c r="F964" s="9"/>
      <c r="G964" s="9"/>
      <c r="H964" s="9"/>
    </row>
    <row r="965" spans="4:8" s="3" customFormat="1" ht="21" customHeight="1">
      <c r="D965" s="16"/>
      <c r="E965" s="16"/>
      <c r="F965" s="9"/>
      <c r="G965" s="9"/>
      <c r="H965" s="9"/>
    </row>
    <row r="966" spans="4:8" s="3" customFormat="1" ht="21" customHeight="1">
      <c r="D966" s="16"/>
      <c r="E966" s="16"/>
      <c r="F966" s="9"/>
      <c r="G966" s="9"/>
      <c r="H966" s="9"/>
    </row>
    <row r="967" spans="4:8" s="3" customFormat="1" ht="21" customHeight="1">
      <c r="D967" s="16"/>
      <c r="E967" s="16"/>
      <c r="F967" s="9"/>
      <c r="G967" s="9"/>
      <c r="H967" s="9"/>
    </row>
    <row r="968" spans="4:8" s="3" customFormat="1" ht="21" customHeight="1">
      <c r="D968" s="16"/>
      <c r="E968" s="16"/>
      <c r="F968" s="9"/>
      <c r="G968" s="9"/>
      <c r="H968" s="9"/>
    </row>
    <row r="969" spans="4:8" s="3" customFormat="1" ht="21" customHeight="1">
      <c r="D969" s="16"/>
      <c r="E969" s="16"/>
      <c r="F969" s="9"/>
      <c r="G969" s="9"/>
      <c r="H969" s="9"/>
    </row>
    <row r="970" spans="4:8" s="3" customFormat="1" ht="21" customHeight="1">
      <c r="D970" s="16"/>
      <c r="E970" s="16"/>
      <c r="F970" s="9"/>
      <c r="G970" s="9"/>
      <c r="H970" s="9"/>
    </row>
    <row r="971" spans="4:8" s="3" customFormat="1" ht="21" customHeight="1">
      <c r="D971" s="16"/>
      <c r="E971" s="16"/>
      <c r="F971" s="9"/>
      <c r="G971" s="9"/>
      <c r="H971" s="9"/>
    </row>
    <row r="972" spans="4:8" s="3" customFormat="1" ht="21" customHeight="1">
      <c r="D972" s="16"/>
      <c r="E972" s="16"/>
      <c r="F972" s="9"/>
      <c r="G972" s="9"/>
      <c r="H972" s="9"/>
    </row>
    <row r="973" spans="4:8" s="3" customFormat="1" ht="21" customHeight="1">
      <c r="D973" s="16"/>
      <c r="E973" s="16"/>
      <c r="F973" s="9"/>
      <c r="G973" s="9"/>
      <c r="H973" s="9"/>
    </row>
    <row r="974" spans="4:8" s="3" customFormat="1" ht="21" customHeight="1">
      <c r="D974" s="16"/>
      <c r="E974" s="16"/>
      <c r="F974" s="9"/>
      <c r="G974" s="9"/>
      <c r="H974" s="9"/>
    </row>
    <row r="975" spans="4:8" s="3" customFormat="1" ht="21" customHeight="1">
      <c r="D975" s="16"/>
      <c r="E975" s="16"/>
      <c r="F975" s="9"/>
      <c r="G975" s="9"/>
      <c r="H975" s="9"/>
    </row>
    <row r="976" spans="4:8" s="3" customFormat="1" ht="21" customHeight="1">
      <c r="D976" s="16"/>
      <c r="E976" s="16"/>
      <c r="F976" s="9"/>
      <c r="G976" s="9"/>
      <c r="H976" s="9"/>
    </row>
    <row r="977" spans="4:8" s="3" customFormat="1" ht="21" customHeight="1">
      <c r="D977" s="16"/>
      <c r="E977" s="16"/>
      <c r="F977" s="9"/>
      <c r="G977" s="9"/>
      <c r="H977" s="9"/>
    </row>
    <row r="978" spans="4:8" s="3" customFormat="1" ht="21" customHeight="1">
      <c r="D978" s="16"/>
      <c r="E978" s="16"/>
      <c r="F978" s="9"/>
      <c r="G978" s="9"/>
      <c r="H978" s="9"/>
    </row>
    <row r="979" spans="4:8" s="3" customFormat="1" ht="21" customHeight="1">
      <c r="D979" s="16"/>
      <c r="E979" s="16"/>
      <c r="F979" s="9"/>
      <c r="G979" s="9"/>
      <c r="H979" s="9"/>
    </row>
    <row r="980" spans="4:8" s="3" customFormat="1" ht="21" customHeight="1">
      <c r="D980" s="16"/>
      <c r="E980" s="16"/>
      <c r="F980" s="9"/>
      <c r="G980" s="9"/>
      <c r="H980" s="9"/>
    </row>
    <row r="981" spans="4:8" s="3" customFormat="1" ht="21" customHeight="1">
      <c r="D981" s="16"/>
      <c r="E981" s="16"/>
      <c r="F981" s="9"/>
      <c r="G981" s="9"/>
      <c r="H981" s="9"/>
    </row>
    <row r="982" spans="4:8" s="3" customFormat="1" ht="21" customHeight="1">
      <c r="D982" s="16"/>
      <c r="E982" s="16"/>
      <c r="F982" s="9"/>
      <c r="G982" s="9"/>
      <c r="H982" s="9"/>
    </row>
    <row r="983" spans="4:8" s="3" customFormat="1" ht="21" customHeight="1">
      <c r="D983" s="16"/>
      <c r="E983" s="16"/>
      <c r="F983" s="9"/>
      <c r="G983" s="9"/>
      <c r="H983" s="9"/>
    </row>
    <row r="984" spans="4:8" s="3" customFormat="1" ht="21" customHeight="1">
      <c r="D984" s="16"/>
      <c r="E984" s="16"/>
      <c r="F984" s="9"/>
      <c r="G984" s="9"/>
      <c r="H984" s="9"/>
    </row>
    <row r="985" spans="4:8" s="3" customFormat="1" ht="21" customHeight="1">
      <c r="D985" s="16"/>
      <c r="E985" s="16"/>
      <c r="F985" s="9"/>
      <c r="G985" s="9"/>
      <c r="H985" s="9"/>
    </row>
    <row r="986" spans="4:8" s="3" customFormat="1" ht="21" customHeight="1">
      <c r="D986" s="16"/>
      <c r="E986" s="16"/>
      <c r="F986" s="9"/>
      <c r="G986" s="9"/>
      <c r="H986" s="9"/>
    </row>
    <row r="987" spans="4:8" s="3" customFormat="1" ht="21" customHeight="1">
      <c r="D987" s="16"/>
      <c r="E987" s="16"/>
      <c r="F987" s="9"/>
      <c r="G987" s="9"/>
      <c r="H987" s="9"/>
    </row>
    <row r="988" spans="4:8" s="3" customFormat="1" ht="21" customHeight="1">
      <c r="D988" s="16"/>
      <c r="E988" s="16"/>
      <c r="F988" s="9"/>
      <c r="G988" s="9"/>
      <c r="H988" s="9"/>
    </row>
    <row r="989" spans="4:8" s="3" customFormat="1" ht="21" customHeight="1">
      <c r="D989" s="16"/>
      <c r="E989" s="16"/>
      <c r="F989" s="9"/>
      <c r="G989" s="9"/>
      <c r="H989" s="9"/>
    </row>
    <row r="990" spans="4:8" s="3" customFormat="1" ht="21" customHeight="1">
      <c r="D990" s="16"/>
      <c r="E990" s="16"/>
      <c r="F990" s="9"/>
      <c r="G990" s="9"/>
      <c r="H990" s="9"/>
    </row>
    <row r="991" spans="4:8" s="3" customFormat="1" ht="21" customHeight="1">
      <c r="D991" s="16"/>
      <c r="E991" s="16"/>
      <c r="F991" s="9"/>
      <c r="G991" s="9"/>
      <c r="H991" s="9"/>
    </row>
    <row r="992" spans="4:8" s="3" customFormat="1" ht="21" customHeight="1">
      <c r="D992" s="16"/>
      <c r="E992" s="16"/>
      <c r="F992" s="9"/>
      <c r="G992" s="9"/>
      <c r="H992" s="9"/>
    </row>
    <row r="993" spans="4:8" s="3" customFormat="1" ht="21" customHeight="1">
      <c r="D993" s="16"/>
      <c r="E993" s="16"/>
      <c r="F993" s="9"/>
      <c r="G993" s="9"/>
      <c r="H993" s="9"/>
    </row>
    <row r="994" spans="4:8" s="3" customFormat="1" ht="21" customHeight="1">
      <c r="D994" s="16"/>
      <c r="E994" s="16"/>
      <c r="F994" s="9"/>
      <c r="G994" s="9"/>
      <c r="H994" s="9"/>
    </row>
    <row r="995" spans="4:8" s="3" customFormat="1" ht="21" customHeight="1">
      <c r="D995" s="16"/>
      <c r="E995" s="16"/>
      <c r="F995" s="9"/>
      <c r="G995" s="9"/>
      <c r="H995" s="9"/>
    </row>
    <row r="996" spans="4:8" s="3" customFormat="1" ht="21" customHeight="1">
      <c r="D996" s="16"/>
      <c r="E996" s="16"/>
      <c r="F996" s="9"/>
      <c r="G996" s="9"/>
      <c r="H996" s="9"/>
    </row>
    <row r="997" spans="4:8" s="3" customFormat="1" ht="21" customHeight="1">
      <c r="D997" s="16"/>
      <c r="E997" s="16"/>
      <c r="F997" s="9"/>
      <c r="G997" s="9"/>
      <c r="H997" s="9"/>
    </row>
    <row r="998" spans="4:8" s="3" customFormat="1" ht="21" customHeight="1">
      <c r="D998" s="16"/>
      <c r="E998" s="16"/>
      <c r="F998" s="9"/>
      <c r="G998" s="9"/>
      <c r="H998" s="9"/>
    </row>
    <row r="999" spans="4:8" s="3" customFormat="1" ht="21" customHeight="1">
      <c r="D999" s="16"/>
      <c r="E999" s="16"/>
      <c r="F999" s="9"/>
      <c r="G999" s="9"/>
      <c r="H999" s="9"/>
    </row>
    <row r="1000" spans="4:8" s="3" customFormat="1" ht="21" customHeight="1">
      <c r="D1000" s="16"/>
      <c r="E1000" s="16"/>
      <c r="F1000" s="9"/>
      <c r="G1000" s="9"/>
      <c r="H1000" s="9"/>
    </row>
    <row r="1001" spans="4:8" s="3" customFormat="1" ht="21" customHeight="1">
      <c r="D1001" s="16"/>
      <c r="E1001" s="16"/>
      <c r="F1001" s="9"/>
      <c r="G1001" s="9"/>
      <c r="H1001" s="9"/>
    </row>
    <row r="1002" spans="4:8" s="3" customFormat="1" ht="21" customHeight="1">
      <c r="D1002" s="16"/>
      <c r="E1002" s="16"/>
      <c r="F1002" s="9"/>
      <c r="G1002" s="9"/>
      <c r="H1002" s="9"/>
    </row>
    <row r="1003" spans="4:8" s="3" customFormat="1" ht="21" customHeight="1">
      <c r="D1003" s="16"/>
      <c r="E1003" s="16"/>
      <c r="F1003" s="9"/>
      <c r="G1003" s="9"/>
      <c r="H1003" s="9"/>
    </row>
    <row r="1004" spans="4:8" s="3" customFormat="1" ht="21" customHeight="1">
      <c r="D1004" s="16"/>
      <c r="E1004" s="16"/>
      <c r="F1004" s="9"/>
      <c r="G1004" s="9"/>
      <c r="H1004" s="9"/>
    </row>
    <row r="1005" spans="4:8" s="3" customFormat="1" ht="21" customHeight="1">
      <c r="D1005" s="16"/>
      <c r="E1005" s="16"/>
      <c r="F1005" s="9"/>
      <c r="G1005" s="9"/>
      <c r="H1005" s="9"/>
    </row>
    <row r="1006" spans="4:8" s="3" customFormat="1" ht="21" customHeight="1">
      <c r="D1006" s="16"/>
      <c r="E1006" s="16"/>
      <c r="F1006" s="9"/>
      <c r="G1006" s="9"/>
      <c r="H1006" s="9"/>
    </row>
    <row r="1007" spans="4:8" s="3" customFormat="1" ht="21" customHeight="1">
      <c r="D1007" s="16"/>
      <c r="E1007" s="16"/>
      <c r="F1007" s="9"/>
      <c r="G1007" s="9"/>
      <c r="H1007" s="9"/>
    </row>
    <row r="1008" spans="4:8" s="3" customFormat="1" ht="21" customHeight="1">
      <c r="D1008" s="16"/>
      <c r="E1008" s="16"/>
      <c r="F1008" s="9"/>
      <c r="G1008" s="9"/>
      <c r="H1008" s="9"/>
    </row>
    <row r="1009" spans="4:8" s="3" customFormat="1" ht="21" customHeight="1">
      <c r="D1009" s="16"/>
      <c r="E1009" s="16"/>
      <c r="F1009" s="9"/>
      <c r="G1009" s="9"/>
      <c r="H1009" s="9"/>
    </row>
    <row r="1010" spans="4:8" s="3" customFormat="1" ht="21" customHeight="1">
      <c r="D1010" s="16"/>
      <c r="E1010" s="16"/>
      <c r="F1010" s="9"/>
      <c r="G1010" s="9"/>
      <c r="H1010" s="9"/>
    </row>
    <row r="1011" spans="4:8" s="3" customFormat="1" ht="21" customHeight="1">
      <c r="D1011" s="16"/>
      <c r="E1011" s="16"/>
      <c r="F1011" s="9"/>
      <c r="G1011" s="9"/>
      <c r="H1011" s="9"/>
    </row>
    <row r="1012" spans="4:8" s="3" customFormat="1" ht="21" customHeight="1">
      <c r="D1012" s="16"/>
      <c r="E1012" s="16"/>
      <c r="F1012" s="9"/>
      <c r="G1012" s="9"/>
      <c r="H1012" s="9"/>
    </row>
    <row r="1013" spans="4:8" s="3" customFormat="1" ht="21" customHeight="1">
      <c r="D1013" s="16"/>
      <c r="E1013" s="16"/>
      <c r="F1013" s="9"/>
      <c r="G1013" s="9"/>
      <c r="H1013" s="9"/>
    </row>
    <row r="1014" spans="4:8" s="3" customFormat="1" ht="21" customHeight="1">
      <c r="D1014" s="16"/>
      <c r="E1014" s="16"/>
      <c r="F1014" s="9"/>
      <c r="G1014" s="9"/>
      <c r="H1014" s="9"/>
    </row>
    <row r="1015" spans="4:8" s="3" customFormat="1" ht="21" customHeight="1">
      <c r="D1015" s="16"/>
      <c r="E1015" s="16"/>
      <c r="F1015" s="9"/>
      <c r="G1015" s="9"/>
      <c r="H1015" s="9"/>
    </row>
    <row r="1016" spans="4:8" s="3" customFormat="1" ht="21" customHeight="1">
      <c r="D1016" s="16"/>
      <c r="E1016" s="16"/>
      <c r="F1016" s="9"/>
      <c r="G1016" s="9"/>
      <c r="H1016" s="9"/>
    </row>
    <row r="1017" spans="4:8" s="3" customFormat="1" ht="21" customHeight="1">
      <c r="D1017" s="16"/>
      <c r="E1017" s="16"/>
      <c r="F1017" s="9"/>
      <c r="G1017" s="9"/>
      <c r="H1017" s="9"/>
    </row>
    <row r="1018" spans="4:8" s="3" customFormat="1" ht="21" customHeight="1">
      <c r="D1018" s="16"/>
      <c r="E1018" s="16"/>
      <c r="F1018" s="9"/>
      <c r="G1018" s="9"/>
      <c r="H1018" s="9"/>
    </row>
    <row r="1019" spans="4:8" s="3" customFormat="1" ht="21" customHeight="1">
      <c r="D1019" s="16"/>
      <c r="E1019" s="16"/>
      <c r="F1019" s="9"/>
      <c r="G1019" s="9"/>
      <c r="H1019" s="9"/>
    </row>
    <row r="1020" spans="4:8" s="3" customFormat="1" ht="21" customHeight="1">
      <c r="D1020" s="16"/>
      <c r="E1020" s="16"/>
      <c r="F1020" s="9"/>
      <c r="G1020" s="9"/>
      <c r="H1020" s="9"/>
    </row>
    <row r="1021" spans="4:8" s="3" customFormat="1" ht="21" customHeight="1">
      <c r="D1021" s="16"/>
      <c r="E1021" s="16"/>
      <c r="F1021" s="9"/>
      <c r="G1021" s="9"/>
      <c r="H1021" s="9"/>
    </row>
    <row r="1022" spans="4:8" s="3" customFormat="1" ht="21" customHeight="1">
      <c r="D1022" s="16"/>
      <c r="E1022" s="16"/>
      <c r="F1022" s="9"/>
      <c r="G1022" s="9"/>
      <c r="H1022" s="9"/>
    </row>
    <row r="1023" spans="4:8" s="3" customFormat="1" ht="21" customHeight="1">
      <c r="D1023" s="16"/>
      <c r="E1023" s="16"/>
      <c r="F1023" s="9"/>
      <c r="G1023" s="9"/>
      <c r="H1023" s="9"/>
    </row>
    <row r="1024" spans="4:8" s="3" customFormat="1" ht="21" customHeight="1">
      <c r="D1024" s="16"/>
      <c r="E1024" s="16"/>
      <c r="F1024" s="9"/>
      <c r="G1024" s="9"/>
      <c r="H1024" s="9"/>
    </row>
    <row r="1025" spans="4:8" s="3" customFormat="1" ht="21" customHeight="1">
      <c r="D1025" s="16"/>
      <c r="E1025" s="16"/>
      <c r="F1025" s="9"/>
      <c r="G1025" s="9"/>
      <c r="H1025" s="9"/>
    </row>
    <row r="1026" spans="4:8" s="3" customFormat="1" ht="21" customHeight="1">
      <c r="D1026" s="16"/>
      <c r="E1026" s="16"/>
      <c r="F1026" s="9"/>
      <c r="G1026" s="9"/>
      <c r="H1026" s="9"/>
    </row>
    <row r="1027" spans="4:8" s="3" customFormat="1" ht="21" customHeight="1">
      <c r="D1027" s="16"/>
      <c r="E1027" s="16"/>
      <c r="F1027" s="9"/>
      <c r="G1027" s="9"/>
      <c r="H1027" s="9"/>
    </row>
    <row r="1028" spans="4:8" s="3" customFormat="1" ht="21" customHeight="1">
      <c r="D1028" s="16"/>
      <c r="E1028" s="16"/>
      <c r="F1028" s="9"/>
      <c r="G1028" s="9"/>
      <c r="H1028" s="9"/>
    </row>
    <row r="1029" spans="4:8" s="3" customFormat="1" ht="21" customHeight="1">
      <c r="D1029" s="16"/>
      <c r="E1029" s="16"/>
      <c r="F1029" s="9"/>
      <c r="G1029" s="9"/>
      <c r="H1029" s="9"/>
    </row>
    <row r="1030" spans="4:8" s="3" customFormat="1" ht="21" customHeight="1">
      <c r="D1030" s="16"/>
      <c r="E1030" s="16"/>
      <c r="F1030" s="9"/>
      <c r="G1030" s="9"/>
      <c r="H1030" s="9"/>
    </row>
    <row r="1031" spans="4:8" s="3" customFormat="1" ht="21" customHeight="1">
      <c r="D1031" s="16"/>
      <c r="E1031" s="16"/>
      <c r="F1031" s="9"/>
      <c r="G1031" s="9"/>
      <c r="H1031" s="9"/>
    </row>
    <row r="1032" spans="4:8" s="3" customFormat="1" ht="21" customHeight="1">
      <c r="D1032" s="16"/>
      <c r="E1032" s="16"/>
      <c r="F1032" s="9"/>
      <c r="G1032" s="9"/>
      <c r="H1032" s="9"/>
    </row>
    <row r="1033" spans="4:8" s="3" customFormat="1" ht="21" customHeight="1">
      <c r="D1033" s="16"/>
      <c r="E1033" s="16"/>
      <c r="F1033" s="9"/>
      <c r="G1033" s="9"/>
      <c r="H1033" s="9"/>
    </row>
    <row r="1034" spans="4:8" s="3" customFormat="1" ht="21" customHeight="1">
      <c r="D1034" s="16"/>
      <c r="E1034" s="16"/>
      <c r="F1034" s="9"/>
      <c r="G1034" s="9"/>
      <c r="H1034" s="9"/>
    </row>
    <row r="1035" spans="4:8" s="3" customFormat="1" ht="21" customHeight="1">
      <c r="D1035" s="16"/>
      <c r="E1035" s="16"/>
      <c r="F1035" s="9"/>
      <c r="G1035" s="9"/>
      <c r="H1035" s="9"/>
    </row>
    <row r="1036" spans="4:8" s="3" customFormat="1" ht="21" customHeight="1">
      <c r="D1036" s="16"/>
      <c r="E1036" s="16"/>
      <c r="F1036" s="9"/>
      <c r="G1036" s="9"/>
      <c r="H1036" s="9"/>
    </row>
    <row r="1037" spans="4:8" s="3" customFormat="1" ht="21" customHeight="1">
      <c r="D1037" s="16"/>
      <c r="E1037" s="16"/>
      <c r="F1037" s="9"/>
      <c r="G1037" s="9"/>
      <c r="H1037" s="9"/>
    </row>
    <row r="1038" spans="4:8" s="3" customFormat="1" ht="21" customHeight="1">
      <c r="D1038" s="16"/>
      <c r="E1038" s="16"/>
      <c r="F1038" s="9"/>
      <c r="G1038" s="9"/>
      <c r="H1038" s="9"/>
    </row>
    <row r="1039" spans="4:8" s="3" customFormat="1" ht="21" customHeight="1">
      <c r="D1039" s="16"/>
      <c r="E1039" s="16"/>
      <c r="F1039" s="9"/>
      <c r="G1039" s="9"/>
      <c r="H1039" s="9"/>
    </row>
    <row r="1040" spans="4:8" s="3" customFormat="1" ht="21" customHeight="1">
      <c r="D1040" s="16"/>
      <c r="E1040" s="16"/>
      <c r="F1040" s="9"/>
      <c r="G1040" s="9"/>
      <c r="H1040" s="9"/>
    </row>
    <row r="1041" spans="4:8" s="3" customFormat="1" ht="21" customHeight="1">
      <c r="D1041" s="16"/>
      <c r="E1041" s="16"/>
      <c r="F1041" s="9"/>
      <c r="G1041" s="9"/>
      <c r="H1041" s="9"/>
    </row>
    <row r="1042" spans="4:8" s="3" customFormat="1" ht="21" customHeight="1">
      <c r="D1042" s="16"/>
      <c r="E1042" s="16"/>
      <c r="F1042" s="9"/>
      <c r="G1042" s="9"/>
      <c r="H1042" s="9"/>
    </row>
    <row r="1043" spans="4:8" s="3" customFormat="1" ht="21" customHeight="1">
      <c r="D1043" s="16"/>
      <c r="E1043" s="16"/>
      <c r="F1043" s="9"/>
      <c r="G1043" s="9"/>
      <c r="H1043" s="9"/>
    </row>
    <row r="1044" spans="4:8" s="3" customFormat="1" ht="21" customHeight="1">
      <c r="D1044" s="16"/>
      <c r="E1044" s="16"/>
      <c r="F1044" s="9"/>
      <c r="G1044" s="9"/>
      <c r="H1044" s="9"/>
    </row>
    <row r="1045" spans="4:8" s="3" customFormat="1" ht="21" customHeight="1">
      <c r="D1045" s="16"/>
      <c r="E1045" s="16"/>
      <c r="F1045" s="9"/>
      <c r="G1045" s="9"/>
      <c r="H1045" s="9"/>
    </row>
    <row r="1046" spans="4:8" s="3" customFormat="1" ht="21" customHeight="1">
      <c r="D1046" s="16"/>
      <c r="E1046" s="16"/>
      <c r="F1046" s="9"/>
      <c r="G1046" s="9"/>
      <c r="H1046" s="9"/>
    </row>
    <row r="1047" spans="4:8" s="3" customFormat="1" ht="21" customHeight="1">
      <c r="D1047" s="16"/>
      <c r="E1047" s="16"/>
      <c r="F1047" s="9"/>
      <c r="G1047" s="9"/>
      <c r="H1047" s="9"/>
    </row>
    <row r="1048" spans="4:8" s="3" customFormat="1" ht="21" customHeight="1">
      <c r="D1048" s="16"/>
      <c r="E1048" s="16"/>
      <c r="F1048" s="9"/>
      <c r="G1048" s="9"/>
      <c r="H1048" s="9"/>
    </row>
    <row r="1049" spans="4:8" s="3" customFormat="1" ht="21" customHeight="1">
      <c r="D1049" s="16"/>
      <c r="E1049" s="16"/>
      <c r="F1049" s="9"/>
      <c r="G1049" s="9"/>
      <c r="H1049" s="9"/>
    </row>
    <row r="1050" spans="4:8" s="3" customFormat="1" ht="21" customHeight="1">
      <c r="D1050" s="16"/>
      <c r="E1050" s="16"/>
      <c r="F1050" s="9"/>
      <c r="G1050" s="9"/>
      <c r="H1050" s="9"/>
    </row>
    <row r="1051" spans="4:8" s="3" customFormat="1" ht="21" customHeight="1">
      <c r="D1051" s="16"/>
      <c r="E1051" s="16"/>
      <c r="F1051" s="9"/>
      <c r="G1051" s="9"/>
      <c r="H1051" s="9"/>
    </row>
    <row r="1052" spans="4:8" s="3" customFormat="1" ht="21" customHeight="1">
      <c r="D1052" s="16"/>
      <c r="E1052" s="16"/>
      <c r="F1052" s="9"/>
      <c r="G1052" s="9"/>
      <c r="H1052" s="9"/>
    </row>
    <row r="1053" spans="4:8" s="3" customFormat="1" ht="21" customHeight="1">
      <c r="D1053" s="16"/>
      <c r="E1053" s="16"/>
      <c r="F1053" s="9"/>
      <c r="G1053" s="9"/>
      <c r="H1053" s="9"/>
    </row>
    <row r="1054" spans="4:8" s="3" customFormat="1" ht="21" customHeight="1">
      <c r="D1054" s="16"/>
      <c r="E1054" s="16"/>
      <c r="F1054" s="9"/>
      <c r="G1054" s="9"/>
      <c r="H1054" s="9"/>
    </row>
    <row r="1055" spans="4:8" s="3" customFormat="1" ht="21" customHeight="1">
      <c r="D1055" s="16"/>
      <c r="E1055" s="16"/>
      <c r="F1055" s="9"/>
      <c r="G1055" s="9"/>
      <c r="H1055" s="9"/>
    </row>
    <row r="1056" spans="4:8" s="3" customFormat="1" ht="21" customHeight="1">
      <c r="D1056" s="16"/>
      <c r="E1056" s="16"/>
      <c r="F1056" s="9"/>
      <c r="G1056" s="9"/>
      <c r="H1056" s="9"/>
    </row>
    <row r="1057" spans="4:8" s="3" customFormat="1" ht="21" customHeight="1">
      <c r="D1057" s="16"/>
      <c r="E1057" s="16"/>
      <c r="F1057" s="9"/>
      <c r="G1057" s="9"/>
      <c r="H1057" s="9"/>
    </row>
    <row r="1058" spans="4:8" s="3" customFormat="1" ht="21" customHeight="1">
      <c r="D1058" s="16"/>
      <c r="E1058" s="16"/>
      <c r="F1058" s="9"/>
      <c r="G1058" s="9"/>
      <c r="H1058" s="9"/>
    </row>
    <row r="1059" spans="4:8" s="3" customFormat="1" ht="21" customHeight="1">
      <c r="D1059" s="16"/>
      <c r="E1059" s="16"/>
      <c r="F1059" s="9"/>
      <c r="G1059" s="9"/>
      <c r="H1059" s="9"/>
    </row>
    <row r="1060" spans="4:8" s="3" customFormat="1" ht="21" customHeight="1">
      <c r="D1060" s="16"/>
      <c r="E1060" s="16"/>
      <c r="F1060" s="9"/>
      <c r="G1060" s="9"/>
      <c r="H1060" s="9"/>
    </row>
    <row r="1061" spans="4:8" s="3" customFormat="1" ht="21" customHeight="1">
      <c r="D1061" s="16"/>
      <c r="E1061" s="16"/>
      <c r="F1061" s="9"/>
      <c r="G1061" s="9"/>
      <c r="H1061" s="9"/>
    </row>
    <row r="1062" spans="4:8" s="3" customFormat="1" ht="21" customHeight="1">
      <c r="D1062" s="16"/>
      <c r="E1062" s="16"/>
      <c r="F1062" s="9"/>
      <c r="G1062" s="9"/>
      <c r="H1062" s="9"/>
    </row>
    <row r="1063" spans="4:8" s="3" customFormat="1" ht="21" customHeight="1">
      <c r="D1063" s="16"/>
      <c r="E1063" s="16"/>
      <c r="F1063" s="9"/>
      <c r="G1063" s="9"/>
      <c r="H1063" s="9"/>
    </row>
    <row r="1064" spans="4:8" s="3" customFormat="1" ht="21" customHeight="1">
      <c r="D1064" s="16"/>
      <c r="E1064" s="16"/>
      <c r="F1064" s="9"/>
      <c r="G1064" s="9"/>
      <c r="H1064" s="9"/>
    </row>
    <row r="1065" spans="4:8" s="3" customFormat="1" ht="21" customHeight="1">
      <c r="D1065" s="16"/>
      <c r="E1065" s="16"/>
      <c r="F1065" s="9"/>
      <c r="G1065" s="9"/>
      <c r="H1065" s="9"/>
    </row>
    <row r="1066" spans="4:8" s="3" customFormat="1" ht="21" customHeight="1">
      <c r="D1066" s="16"/>
      <c r="E1066" s="16"/>
      <c r="F1066" s="9"/>
      <c r="G1066" s="9"/>
      <c r="H1066" s="9"/>
    </row>
    <row r="1067" spans="4:8" s="3" customFormat="1" ht="21" customHeight="1">
      <c r="D1067" s="16"/>
      <c r="E1067" s="16"/>
      <c r="F1067" s="9"/>
      <c r="G1067" s="9"/>
      <c r="H1067" s="9"/>
    </row>
    <row r="1068" spans="4:8" s="3" customFormat="1" ht="21" customHeight="1">
      <c r="D1068" s="16"/>
      <c r="E1068" s="16"/>
      <c r="F1068" s="9"/>
      <c r="G1068" s="9"/>
      <c r="H1068" s="9"/>
    </row>
    <row r="1069" spans="4:8" s="3" customFormat="1" ht="21" customHeight="1">
      <c r="D1069" s="16"/>
      <c r="E1069" s="16"/>
      <c r="F1069" s="9"/>
      <c r="G1069" s="9"/>
      <c r="H1069" s="9"/>
    </row>
    <row r="1070" spans="4:8" s="3" customFormat="1" ht="21" customHeight="1">
      <c r="D1070" s="16"/>
      <c r="E1070" s="16"/>
      <c r="F1070" s="9"/>
      <c r="G1070" s="9"/>
      <c r="H1070" s="9"/>
    </row>
    <row r="1071" spans="4:8" s="3" customFormat="1" ht="21" customHeight="1">
      <c r="D1071" s="16"/>
      <c r="E1071" s="16"/>
      <c r="F1071" s="9"/>
      <c r="G1071" s="9"/>
      <c r="H1071" s="9"/>
    </row>
    <row r="1072" spans="4:8" s="3" customFormat="1" ht="21" customHeight="1">
      <c r="D1072" s="16"/>
      <c r="E1072" s="16"/>
      <c r="F1072" s="9"/>
      <c r="G1072" s="9"/>
      <c r="H1072" s="9"/>
    </row>
    <row r="1073" spans="4:8" s="3" customFormat="1" ht="21" customHeight="1">
      <c r="D1073" s="16"/>
      <c r="E1073" s="16"/>
      <c r="F1073" s="9"/>
      <c r="G1073" s="9"/>
      <c r="H1073" s="9"/>
    </row>
    <row r="1074" spans="4:8" s="3" customFormat="1" ht="21" customHeight="1">
      <c r="D1074" s="16"/>
      <c r="E1074" s="16"/>
      <c r="F1074" s="9"/>
      <c r="G1074" s="9"/>
      <c r="H1074" s="9"/>
    </row>
    <row r="1075" spans="4:8" s="3" customFormat="1" ht="21" customHeight="1">
      <c r="D1075" s="16"/>
      <c r="E1075" s="16"/>
      <c r="F1075" s="9"/>
      <c r="G1075" s="9"/>
      <c r="H1075" s="9"/>
    </row>
    <row r="1076" spans="4:8" s="3" customFormat="1" ht="21" customHeight="1">
      <c r="D1076" s="16"/>
      <c r="E1076" s="16"/>
      <c r="F1076" s="9"/>
      <c r="G1076" s="9"/>
      <c r="H1076" s="9"/>
    </row>
    <row r="1077" spans="4:8" s="3" customFormat="1" ht="21" customHeight="1">
      <c r="D1077" s="16"/>
      <c r="E1077" s="16"/>
      <c r="F1077" s="9"/>
      <c r="G1077" s="9"/>
      <c r="H1077" s="9"/>
    </row>
    <row r="1078" spans="4:8" s="3" customFormat="1" ht="21" customHeight="1">
      <c r="D1078" s="16"/>
      <c r="E1078" s="16"/>
      <c r="F1078" s="9"/>
      <c r="G1078" s="9"/>
      <c r="H1078" s="9"/>
    </row>
    <row r="1079" spans="4:8" s="3" customFormat="1" ht="21" customHeight="1">
      <c r="D1079" s="16"/>
      <c r="E1079" s="16"/>
      <c r="F1079" s="9"/>
      <c r="G1079" s="9"/>
      <c r="H1079" s="9"/>
    </row>
    <row r="1080" spans="4:8" s="3" customFormat="1" ht="21" customHeight="1">
      <c r="D1080" s="16"/>
      <c r="E1080" s="16"/>
      <c r="F1080" s="9"/>
      <c r="G1080" s="9"/>
      <c r="H1080" s="9"/>
    </row>
    <row r="1081" spans="4:8" s="3" customFormat="1" ht="21" customHeight="1">
      <c r="D1081" s="16"/>
      <c r="E1081" s="16"/>
      <c r="F1081" s="9"/>
      <c r="G1081" s="9"/>
      <c r="H1081" s="9"/>
    </row>
    <row r="1082" spans="4:8" s="3" customFormat="1" ht="21" customHeight="1">
      <c r="D1082" s="16"/>
      <c r="E1082" s="16"/>
      <c r="F1082" s="9"/>
      <c r="G1082" s="9"/>
      <c r="H1082" s="9"/>
    </row>
    <row r="1083" spans="4:8" s="3" customFormat="1" ht="21" customHeight="1">
      <c r="D1083" s="16"/>
      <c r="E1083" s="16"/>
      <c r="F1083" s="9"/>
      <c r="G1083" s="9"/>
      <c r="H1083" s="9"/>
    </row>
    <row r="1084" spans="4:8" s="3" customFormat="1" ht="21" customHeight="1">
      <c r="D1084" s="16"/>
      <c r="E1084" s="16"/>
      <c r="F1084" s="9"/>
      <c r="G1084" s="9"/>
      <c r="H1084" s="9"/>
    </row>
    <row r="1085" spans="4:8" s="3" customFormat="1" ht="21" customHeight="1">
      <c r="D1085" s="16"/>
      <c r="E1085" s="16"/>
      <c r="F1085" s="9"/>
      <c r="G1085" s="9"/>
      <c r="H1085" s="9"/>
    </row>
    <row r="1086" spans="4:8" s="3" customFormat="1" ht="21" customHeight="1">
      <c r="D1086" s="16"/>
      <c r="E1086" s="16"/>
      <c r="F1086" s="9"/>
      <c r="G1086" s="9"/>
      <c r="H1086" s="9"/>
    </row>
    <row r="1087" spans="4:8" s="3" customFormat="1" ht="21" customHeight="1">
      <c r="D1087" s="16"/>
      <c r="E1087" s="16"/>
      <c r="F1087" s="9"/>
      <c r="G1087" s="9"/>
      <c r="H1087" s="9"/>
    </row>
    <row r="1088" spans="4:8" s="3" customFormat="1" ht="21" customHeight="1">
      <c r="D1088" s="16"/>
      <c r="E1088" s="16"/>
      <c r="F1088" s="9"/>
      <c r="G1088" s="9"/>
      <c r="H1088" s="9"/>
    </row>
    <row r="1089" spans="4:8" s="3" customFormat="1" ht="21" customHeight="1">
      <c r="D1089" s="16"/>
      <c r="E1089" s="16"/>
      <c r="F1089" s="9"/>
      <c r="G1089" s="9"/>
      <c r="H1089" s="9"/>
    </row>
    <row r="1090" spans="4:8" s="3" customFormat="1" ht="21" customHeight="1">
      <c r="D1090" s="16"/>
      <c r="E1090" s="16"/>
      <c r="F1090" s="9"/>
      <c r="G1090" s="9"/>
      <c r="H1090" s="9"/>
    </row>
    <row r="1091" spans="4:8" s="3" customFormat="1" ht="21" customHeight="1">
      <c r="D1091" s="16"/>
      <c r="E1091" s="16"/>
      <c r="F1091" s="9"/>
      <c r="G1091" s="9"/>
      <c r="H1091" s="9"/>
    </row>
    <row r="1092" spans="4:8" s="3" customFormat="1" ht="21" customHeight="1">
      <c r="D1092" s="16"/>
      <c r="E1092" s="16"/>
      <c r="F1092" s="9"/>
      <c r="G1092" s="9"/>
      <c r="H1092" s="9"/>
    </row>
    <row r="1093" spans="4:8" s="3" customFormat="1" ht="21" customHeight="1">
      <c r="D1093" s="16"/>
      <c r="E1093" s="16"/>
      <c r="F1093" s="9"/>
      <c r="G1093" s="9"/>
      <c r="H1093" s="9"/>
    </row>
    <row r="1094" spans="4:8" s="3" customFormat="1" ht="21" customHeight="1">
      <c r="D1094" s="16"/>
      <c r="E1094" s="16"/>
      <c r="F1094" s="9"/>
      <c r="G1094" s="9"/>
      <c r="H1094" s="9"/>
    </row>
    <row r="1095" spans="4:8" s="3" customFormat="1" ht="21" customHeight="1">
      <c r="D1095" s="16"/>
      <c r="E1095" s="16"/>
      <c r="F1095" s="9"/>
      <c r="G1095" s="9"/>
      <c r="H1095" s="9"/>
    </row>
    <row r="1096" spans="4:8" s="3" customFormat="1" ht="21" customHeight="1">
      <c r="D1096" s="16"/>
      <c r="E1096" s="16"/>
      <c r="F1096" s="9"/>
      <c r="G1096" s="9"/>
      <c r="H1096" s="9"/>
    </row>
    <row r="1097" spans="4:8" s="3" customFormat="1" ht="21" customHeight="1">
      <c r="D1097" s="16"/>
      <c r="E1097" s="16"/>
      <c r="F1097" s="9"/>
      <c r="G1097" s="9"/>
      <c r="H1097" s="9"/>
    </row>
    <row r="1098" spans="4:8" s="3" customFormat="1" ht="21" customHeight="1">
      <c r="D1098" s="16"/>
      <c r="E1098" s="16"/>
      <c r="F1098" s="9"/>
      <c r="G1098" s="9"/>
      <c r="H1098" s="9"/>
    </row>
    <row r="1099" spans="4:8" s="3" customFormat="1" ht="21" customHeight="1">
      <c r="D1099" s="16"/>
      <c r="E1099" s="16"/>
      <c r="F1099" s="9"/>
      <c r="G1099" s="9"/>
      <c r="H1099" s="9"/>
    </row>
    <row r="1100" spans="4:8" s="3" customFormat="1" ht="21" customHeight="1">
      <c r="D1100" s="16"/>
      <c r="E1100" s="16"/>
      <c r="F1100" s="9"/>
      <c r="G1100" s="9"/>
      <c r="H1100" s="9"/>
    </row>
    <row r="1101" spans="4:8" s="3" customFormat="1" ht="21" customHeight="1">
      <c r="D1101" s="16"/>
      <c r="E1101" s="16"/>
      <c r="F1101" s="9"/>
      <c r="G1101" s="9"/>
      <c r="H1101" s="9"/>
    </row>
    <row r="1102" spans="4:8" s="3" customFormat="1" ht="21" customHeight="1">
      <c r="D1102" s="16"/>
      <c r="E1102" s="16"/>
      <c r="F1102" s="9"/>
      <c r="G1102" s="9"/>
      <c r="H1102" s="9"/>
    </row>
    <row r="1103" spans="4:8" s="3" customFormat="1" ht="21" customHeight="1">
      <c r="D1103" s="16"/>
      <c r="E1103" s="16"/>
      <c r="F1103" s="9"/>
      <c r="G1103" s="9"/>
      <c r="H1103" s="9"/>
    </row>
    <row r="1104" spans="4:8" s="3" customFormat="1" ht="21" customHeight="1">
      <c r="D1104" s="16"/>
      <c r="E1104" s="16"/>
      <c r="F1104" s="9"/>
      <c r="G1104" s="9"/>
      <c r="H1104" s="9"/>
    </row>
    <row r="1105" spans="4:8" s="3" customFormat="1" ht="21" customHeight="1">
      <c r="D1105" s="16"/>
      <c r="E1105" s="16"/>
      <c r="F1105" s="9"/>
      <c r="G1105" s="9"/>
      <c r="H1105" s="9"/>
    </row>
    <row r="1106" spans="4:8" s="3" customFormat="1" ht="21" customHeight="1">
      <c r="D1106" s="16"/>
      <c r="E1106" s="16"/>
      <c r="F1106" s="9"/>
      <c r="G1106" s="9"/>
      <c r="H1106" s="9"/>
    </row>
    <row r="1107" spans="4:8" s="3" customFormat="1" ht="21" customHeight="1">
      <c r="D1107" s="16"/>
      <c r="E1107" s="16"/>
      <c r="F1107" s="9"/>
      <c r="G1107" s="9"/>
      <c r="H1107" s="9"/>
    </row>
    <row r="1108" spans="4:8" s="3" customFormat="1" ht="21" customHeight="1">
      <c r="D1108" s="16"/>
      <c r="E1108" s="16"/>
      <c r="F1108" s="9"/>
      <c r="G1108" s="9"/>
      <c r="H1108" s="9"/>
    </row>
    <row r="1109" spans="4:8" s="3" customFormat="1" ht="21" customHeight="1">
      <c r="D1109" s="16"/>
      <c r="E1109" s="16"/>
      <c r="F1109" s="9"/>
      <c r="G1109" s="9"/>
      <c r="H1109" s="9"/>
    </row>
    <row r="1110" spans="4:8" s="3" customFormat="1" ht="21" customHeight="1">
      <c r="D1110" s="16"/>
      <c r="E1110" s="16"/>
      <c r="F1110" s="9"/>
      <c r="G1110" s="9"/>
      <c r="H1110" s="9"/>
    </row>
    <row r="1111" spans="4:8" s="3" customFormat="1" ht="21" customHeight="1">
      <c r="D1111" s="16"/>
      <c r="E1111" s="16"/>
      <c r="F1111" s="9"/>
      <c r="G1111" s="9"/>
      <c r="H1111" s="9"/>
    </row>
    <row r="1112" spans="4:8" s="3" customFormat="1" ht="21" customHeight="1">
      <c r="D1112" s="16"/>
      <c r="E1112" s="16"/>
      <c r="F1112" s="9"/>
      <c r="G1112" s="9"/>
      <c r="H1112" s="9"/>
    </row>
    <row r="1113" spans="4:8" s="3" customFormat="1" ht="21" customHeight="1">
      <c r="D1113" s="16"/>
      <c r="E1113" s="16"/>
      <c r="F1113" s="9"/>
      <c r="G1113" s="9"/>
      <c r="H1113" s="9"/>
    </row>
    <row r="1114" spans="4:8" s="3" customFormat="1" ht="21" customHeight="1">
      <c r="D1114" s="16"/>
      <c r="E1114" s="16"/>
      <c r="F1114" s="9"/>
      <c r="G1114" s="9"/>
      <c r="H1114" s="9"/>
    </row>
    <row r="1115" spans="4:8" s="3" customFormat="1" ht="21" customHeight="1">
      <c r="D1115" s="16"/>
      <c r="E1115" s="16"/>
      <c r="F1115" s="9"/>
      <c r="G1115" s="9"/>
      <c r="H1115" s="9"/>
    </row>
    <row r="1116" spans="4:8" s="3" customFormat="1" ht="21" customHeight="1">
      <c r="D1116" s="16"/>
      <c r="E1116" s="16"/>
      <c r="F1116" s="9"/>
      <c r="G1116" s="9"/>
      <c r="H1116" s="9"/>
    </row>
    <row r="1117" spans="4:8" s="3" customFormat="1" ht="21" customHeight="1">
      <c r="D1117" s="16"/>
      <c r="E1117" s="16"/>
      <c r="F1117" s="9"/>
      <c r="G1117" s="9"/>
      <c r="H1117" s="9"/>
    </row>
    <row r="1118" spans="4:8" s="3" customFormat="1" ht="21" customHeight="1">
      <c r="D1118" s="16"/>
      <c r="E1118" s="16"/>
      <c r="F1118" s="9"/>
      <c r="G1118" s="9"/>
      <c r="H1118" s="9"/>
    </row>
    <row r="1119" spans="4:8" s="3" customFormat="1" ht="21" customHeight="1">
      <c r="D1119" s="16"/>
      <c r="E1119" s="16"/>
      <c r="F1119" s="9"/>
      <c r="G1119" s="9"/>
      <c r="H1119" s="9"/>
    </row>
    <row r="1120" spans="4:8" s="3" customFormat="1" ht="21" customHeight="1">
      <c r="D1120" s="16"/>
      <c r="E1120" s="16"/>
      <c r="F1120" s="9"/>
      <c r="G1120" s="9"/>
      <c r="H1120" s="9"/>
    </row>
    <row r="1121" spans="4:8" s="3" customFormat="1" ht="21" customHeight="1">
      <c r="D1121" s="16"/>
      <c r="E1121" s="16"/>
      <c r="F1121" s="9"/>
      <c r="G1121" s="9"/>
      <c r="H1121" s="9"/>
    </row>
    <row r="1122" spans="4:8" s="3" customFormat="1" ht="21" customHeight="1">
      <c r="D1122" s="16"/>
      <c r="E1122" s="16"/>
      <c r="F1122" s="9"/>
      <c r="G1122" s="9"/>
      <c r="H1122" s="9"/>
    </row>
    <row r="1123" spans="4:8" s="3" customFormat="1" ht="21" customHeight="1">
      <c r="D1123" s="16"/>
      <c r="E1123" s="16"/>
      <c r="F1123" s="9"/>
      <c r="G1123" s="9"/>
      <c r="H1123" s="9"/>
    </row>
    <row r="1124" spans="4:8" s="3" customFormat="1" ht="21" customHeight="1">
      <c r="D1124" s="16"/>
      <c r="E1124" s="16"/>
      <c r="F1124" s="9"/>
      <c r="G1124" s="9"/>
      <c r="H1124" s="9"/>
    </row>
    <row r="1125" spans="4:8" s="3" customFormat="1" ht="21" customHeight="1">
      <c r="D1125" s="16"/>
      <c r="E1125" s="16"/>
      <c r="F1125" s="9"/>
      <c r="G1125" s="9"/>
      <c r="H1125" s="9"/>
    </row>
    <row r="1126" spans="4:8" s="3" customFormat="1" ht="21" customHeight="1">
      <c r="D1126" s="16"/>
      <c r="E1126" s="16"/>
      <c r="F1126" s="9"/>
      <c r="G1126" s="9"/>
      <c r="H1126" s="9"/>
    </row>
    <row r="1127" spans="4:8" s="3" customFormat="1" ht="21" customHeight="1">
      <c r="D1127" s="16"/>
      <c r="E1127" s="16"/>
      <c r="F1127" s="9"/>
      <c r="G1127" s="9"/>
      <c r="H1127" s="9"/>
    </row>
    <row r="1128" spans="4:8" s="3" customFormat="1" ht="21" customHeight="1">
      <c r="D1128" s="16"/>
      <c r="E1128" s="16"/>
      <c r="F1128" s="9"/>
      <c r="G1128" s="9"/>
      <c r="H1128" s="9"/>
    </row>
    <row r="1129" spans="4:8" s="3" customFormat="1" ht="21" customHeight="1">
      <c r="D1129" s="16"/>
      <c r="E1129" s="16"/>
      <c r="F1129" s="9"/>
      <c r="G1129" s="9"/>
      <c r="H1129" s="9"/>
    </row>
    <row r="1130" spans="4:8" s="3" customFormat="1" ht="21" customHeight="1">
      <c r="D1130" s="16"/>
      <c r="E1130" s="16"/>
      <c r="F1130" s="9"/>
      <c r="G1130" s="9"/>
      <c r="H1130" s="9"/>
    </row>
    <row r="1131" spans="4:8" s="3" customFormat="1" ht="21" customHeight="1">
      <c r="D1131" s="16"/>
      <c r="E1131" s="16"/>
      <c r="F1131" s="9"/>
      <c r="G1131" s="9"/>
      <c r="H1131" s="9"/>
    </row>
    <row r="1132" spans="4:8" s="3" customFormat="1" ht="21" customHeight="1">
      <c r="D1132" s="16"/>
      <c r="E1132" s="16"/>
      <c r="F1132" s="9"/>
      <c r="G1132" s="9"/>
      <c r="H1132" s="9"/>
    </row>
    <row r="1133" spans="4:8" s="3" customFormat="1" ht="21" customHeight="1">
      <c r="D1133" s="16"/>
      <c r="E1133" s="16"/>
      <c r="F1133" s="9"/>
      <c r="G1133" s="9"/>
      <c r="H1133" s="9"/>
    </row>
    <row r="1134" spans="4:8" s="3" customFormat="1" ht="21" customHeight="1">
      <c r="D1134" s="16"/>
      <c r="E1134" s="16"/>
      <c r="F1134" s="9"/>
      <c r="G1134" s="9"/>
      <c r="H1134" s="9"/>
    </row>
    <row r="1135" spans="4:8" s="3" customFormat="1" ht="21" customHeight="1">
      <c r="D1135" s="16"/>
      <c r="E1135" s="16"/>
      <c r="F1135" s="9"/>
      <c r="G1135" s="9"/>
      <c r="H1135" s="9"/>
    </row>
    <row r="1136" spans="4:8" s="3" customFormat="1" ht="21" customHeight="1">
      <c r="D1136" s="16"/>
      <c r="E1136" s="16"/>
      <c r="F1136" s="9"/>
      <c r="G1136" s="9"/>
      <c r="H1136" s="9"/>
    </row>
    <row r="1137" spans="4:8" s="3" customFormat="1" ht="21" customHeight="1">
      <c r="D1137" s="16"/>
      <c r="E1137" s="16"/>
      <c r="F1137" s="9"/>
      <c r="G1137" s="9"/>
      <c r="H1137" s="9"/>
    </row>
    <row r="1138" spans="4:8" s="3" customFormat="1" ht="21" customHeight="1">
      <c r="D1138" s="16"/>
      <c r="E1138" s="16"/>
      <c r="F1138" s="9"/>
      <c r="G1138" s="9"/>
      <c r="H1138" s="9"/>
    </row>
    <row r="1139" spans="4:8" s="3" customFormat="1" ht="21" customHeight="1">
      <c r="D1139" s="16"/>
      <c r="E1139" s="16"/>
      <c r="F1139" s="9"/>
      <c r="G1139" s="9"/>
      <c r="H1139" s="9"/>
    </row>
    <row r="1140" spans="4:8" s="3" customFormat="1" ht="21" customHeight="1">
      <c r="D1140" s="16"/>
      <c r="E1140" s="16"/>
      <c r="F1140" s="9"/>
      <c r="G1140" s="9"/>
      <c r="H1140" s="9"/>
    </row>
    <row r="1141" spans="4:8" s="3" customFormat="1" ht="21" customHeight="1">
      <c r="D1141" s="16"/>
      <c r="E1141" s="16"/>
      <c r="F1141" s="9"/>
      <c r="G1141" s="9"/>
      <c r="H1141" s="9"/>
    </row>
    <row r="1142" spans="4:8" s="3" customFormat="1" ht="21" customHeight="1">
      <c r="D1142" s="16"/>
      <c r="E1142" s="16"/>
      <c r="F1142" s="9"/>
      <c r="G1142" s="9"/>
      <c r="H1142" s="9"/>
    </row>
    <row r="1143" spans="4:8" s="3" customFormat="1" ht="21" customHeight="1">
      <c r="D1143" s="16"/>
      <c r="E1143" s="16"/>
      <c r="F1143" s="9"/>
      <c r="G1143" s="9"/>
      <c r="H1143" s="9"/>
    </row>
    <row r="1144" spans="4:8" s="3" customFormat="1" ht="21" customHeight="1">
      <c r="D1144" s="16"/>
      <c r="E1144" s="16"/>
      <c r="F1144" s="9"/>
      <c r="G1144" s="9"/>
      <c r="H1144" s="9"/>
    </row>
    <row r="1145" spans="4:8" s="3" customFormat="1" ht="21" customHeight="1">
      <c r="D1145" s="16"/>
      <c r="E1145" s="16"/>
      <c r="F1145" s="9"/>
      <c r="G1145" s="9"/>
      <c r="H1145" s="9"/>
    </row>
    <row r="1146" spans="4:8" s="3" customFormat="1" ht="21" customHeight="1">
      <c r="D1146" s="16"/>
      <c r="E1146" s="16"/>
      <c r="F1146" s="9"/>
      <c r="G1146" s="9"/>
      <c r="H1146" s="9"/>
    </row>
    <row r="1147" spans="4:8" s="3" customFormat="1" ht="21" customHeight="1">
      <c r="D1147" s="16"/>
      <c r="E1147" s="16"/>
      <c r="F1147" s="9"/>
      <c r="G1147" s="9"/>
      <c r="H1147" s="9"/>
    </row>
    <row r="1148" spans="4:8" s="3" customFormat="1" ht="21" customHeight="1">
      <c r="D1148" s="16"/>
      <c r="E1148" s="16"/>
      <c r="F1148" s="9"/>
      <c r="G1148" s="9"/>
      <c r="H1148" s="9"/>
    </row>
    <row r="1149" spans="4:8" s="3" customFormat="1" ht="21" customHeight="1">
      <c r="D1149" s="16"/>
      <c r="E1149" s="16"/>
      <c r="F1149" s="9"/>
      <c r="G1149" s="9"/>
      <c r="H1149" s="9"/>
    </row>
    <row r="1150" spans="4:8" s="3" customFormat="1" ht="21" customHeight="1">
      <c r="D1150" s="16"/>
      <c r="E1150" s="16"/>
      <c r="F1150" s="9"/>
      <c r="G1150" s="9"/>
      <c r="H1150" s="9"/>
    </row>
    <row r="1151" spans="4:8" s="3" customFormat="1" ht="21" customHeight="1">
      <c r="D1151" s="16"/>
      <c r="E1151" s="16"/>
      <c r="F1151" s="9"/>
      <c r="G1151" s="9"/>
      <c r="H1151" s="9"/>
    </row>
    <row r="1152" spans="4:8" s="3" customFormat="1" ht="21" customHeight="1">
      <c r="D1152" s="16"/>
      <c r="E1152" s="16"/>
      <c r="F1152" s="9"/>
      <c r="G1152" s="9"/>
      <c r="H1152" s="9"/>
    </row>
    <row r="1153" spans="4:8" s="3" customFormat="1" ht="21" customHeight="1">
      <c r="D1153" s="16"/>
      <c r="E1153" s="16"/>
      <c r="F1153" s="9"/>
      <c r="G1153" s="9"/>
      <c r="H1153" s="9"/>
    </row>
    <row r="1154" spans="4:8" s="3" customFormat="1" ht="21" customHeight="1">
      <c r="D1154" s="16"/>
      <c r="E1154" s="16"/>
      <c r="F1154" s="9"/>
      <c r="G1154" s="9"/>
      <c r="H1154" s="9"/>
    </row>
    <row r="1155" spans="4:8" s="3" customFormat="1" ht="21" customHeight="1">
      <c r="D1155" s="16"/>
      <c r="E1155" s="16"/>
      <c r="F1155" s="9"/>
      <c r="G1155" s="9"/>
      <c r="H1155" s="9"/>
    </row>
    <row r="1156" spans="4:8" s="3" customFormat="1" ht="21" customHeight="1">
      <c r="D1156" s="16"/>
      <c r="E1156" s="16"/>
      <c r="F1156" s="9"/>
      <c r="G1156" s="9"/>
      <c r="H1156" s="9"/>
    </row>
    <row r="1157" spans="4:8" s="3" customFormat="1" ht="21" customHeight="1">
      <c r="D1157" s="16"/>
      <c r="E1157" s="16"/>
      <c r="F1157" s="9"/>
      <c r="G1157" s="9"/>
      <c r="H1157" s="9"/>
    </row>
    <row r="1158" spans="4:8" s="3" customFormat="1" ht="21" customHeight="1">
      <c r="D1158" s="16"/>
      <c r="E1158" s="16"/>
      <c r="F1158" s="9"/>
      <c r="G1158" s="9"/>
      <c r="H1158" s="9"/>
    </row>
    <row r="1159" spans="4:8" s="3" customFormat="1" ht="21" customHeight="1">
      <c r="D1159" s="16"/>
      <c r="E1159" s="16"/>
      <c r="F1159" s="9"/>
      <c r="G1159" s="9"/>
      <c r="H1159" s="9"/>
    </row>
    <row r="1160" spans="4:8" s="3" customFormat="1" ht="21" customHeight="1">
      <c r="D1160" s="16"/>
      <c r="E1160" s="16"/>
      <c r="F1160" s="9"/>
      <c r="G1160" s="9"/>
      <c r="H1160" s="9"/>
    </row>
    <row r="1161" spans="4:8" s="3" customFormat="1" ht="21" customHeight="1">
      <c r="D1161" s="16"/>
      <c r="E1161" s="16"/>
      <c r="F1161" s="9"/>
      <c r="G1161" s="9"/>
      <c r="H1161" s="9"/>
    </row>
    <row r="1162" spans="4:8" s="3" customFormat="1" ht="21" customHeight="1">
      <c r="D1162" s="16"/>
      <c r="E1162" s="16"/>
      <c r="F1162" s="9"/>
      <c r="G1162" s="9"/>
      <c r="H1162" s="9"/>
    </row>
    <row r="1163" spans="4:8" s="3" customFormat="1" ht="21" customHeight="1">
      <c r="D1163" s="16"/>
      <c r="E1163" s="16"/>
      <c r="F1163" s="9"/>
      <c r="G1163" s="9"/>
      <c r="H1163" s="9"/>
    </row>
    <row r="1164" spans="4:8" s="3" customFormat="1" ht="21" customHeight="1">
      <c r="D1164" s="16"/>
      <c r="E1164" s="16"/>
      <c r="F1164" s="9"/>
      <c r="G1164" s="9"/>
      <c r="H1164" s="9"/>
    </row>
    <row r="1165" spans="4:8" s="3" customFormat="1" ht="21" customHeight="1">
      <c r="D1165" s="16"/>
      <c r="E1165" s="16"/>
      <c r="F1165" s="9"/>
      <c r="G1165" s="9"/>
      <c r="H1165" s="9"/>
    </row>
    <row r="1166" spans="4:8" s="3" customFormat="1" ht="21" customHeight="1">
      <c r="D1166" s="16"/>
      <c r="E1166" s="16"/>
      <c r="F1166" s="9"/>
      <c r="G1166" s="9"/>
      <c r="H1166" s="9"/>
    </row>
    <row r="1167" spans="4:8" s="3" customFormat="1" ht="21" customHeight="1">
      <c r="D1167" s="16"/>
      <c r="E1167" s="16"/>
      <c r="F1167" s="9"/>
      <c r="G1167" s="9"/>
      <c r="H1167" s="9"/>
    </row>
    <row r="1168" spans="4:8" s="3" customFormat="1" ht="21" customHeight="1">
      <c r="D1168" s="16"/>
      <c r="E1168" s="16"/>
      <c r="F1168" s="9"/>
      <c r="G1168" s="9"/>
      <c r="H1168" s="9"/>
    </row>
    <row r="1169" spans="4:8" s="3" customFormat="1" ht="21" customHeight="1">
      <c r="D1169" s="16"/>
      <c r="E1169" s="16"/>
      <c r="F1169" s="9"/>
      <c r="G1169" s="9"/>
      <c r="H1169" s="9"/>
    </row>
    <row r="1170" spans="4:8" s="3" customFormat="1" ht="21" customHeight="1">
      <c r="D1170" s="16"/>
      <c r="E1170" s="16"/>
      <c r="F1170" s="9"/>
      <c r="G1170" s="9"/>
      <c r="H1170" s="9"/>
    </row>
    <row r="1171" spans="4:8" s="3" customFormat="1" ht="21" customHeight="1">
      <c r="D1171" s="16"/>
      <c r="E1171" s="16"/>
      <c r="F1171" s="9"/>
      <c r="G1171" s="9"/>
      <c r="H1171" s="9"/>
    </row>
    <row r="1172" spans="4:8" s="3" customFormat="1" ht="21" customHeight="1">
      <c r="D1172" s="16"/>
      <c r="E1172" s="16"/>
      <c r="F1172" s="9"/>
      <c r="G1172" s="9"/>
      <c r="H1172" s="9"/>
    </row>
    <row r="1173" spans="4:8" s="3" customFormat="1" ht="21" customHeight="1">
      <c r="D1173" s="16"/>
      <c r="E1173" s="16"/>
      <c r="F1173" s="9"/>
      <c r="G1173" s="9"/>
      <c r="H1173" s="9"/>
    </row>
    <row r="1174" spans="4:8" s="3" customFormat="1" ht="21" customHeight="1">
      <c r="D1174" s="16"/>
      <c r="E1174" s="16"/>
      <c r="F1174" s="9"/>
      <c r="G1174" s="9"/>
      <c r="H1174" s="9"/>
    </row>
    <row r="1175" spans="4:8" s="3" customFormat="1" ht="21" customHeight="1">
      <c r="D1175" s="16"/>
      <c r="E1175" s="16"/>
      <c r="F1175" s="9"/>
      <c r="G1175" s="9"/>
      <c r="H1175" s="9"/>
    </row>
    <row r="1176" spans="4:8" s="3" customFormat="1" ht="21" customHeight="1">
      <c r="D1176" s="16"/>
      <c r="E1176" s="16"/>
      <c r="F1176" s="9"/>
      <c r="G1176" s="9"/>
      <c r="H1176" s="9"/>
    </row>
    <row r="1177" spans="4:8" s="3" customFormat="1" ht="21" customHeight="1">
      <c r="D1177" s="16"/>
      <c r="E1177" s="16"/>
      <c r="F1177" s="9"/>
      <c r="G1177" s="9"/>
      <c r="H1177" s="9"/>
    </row>
    <row r="1178" spans="4:8" s="3" customFormat="1" ht="21" customHeight="1">
      <c r="D1178" s="16"/>
      <c r="E1178" s="16"/>
      <c r="F1178" s="9"/>
      <c r="G1178" s="9"/>
      <c r="H1178" s="9"/>
    </row>
    <row r="1179" spans="4:8" s="3" customFormat="1" ht="21" customHeight="1">
      <c r="D1179" s="16"/>
      <c r="E1179" s="16"/>
      <c r="F1179" s="9"/>
      <c r="G1179" s="9"/>
      <c r="H1179" s="9"/>
    </row>
    <row r="1180" spans="4:8" s="3" customFormat="1" ht="21" customHeight="1">
      <c r="D1180" s="16"/>
      <c r="E1180" s="16"/>
      <c r="F1180" s="9"/>
      <c r="G1180" s="9"/>
      <c r="H1180" s="9"/>
    </row>
    <row r="1181" spans="4:8" s="3" customFormat="1" ht="21" customHeight="1">
      <c r="D1181" s="16"/>
      <c r="E1181" s="16"/>
      <c r="F1181" s="9"/>
      <c r="G1181" s="9"/>
      <c r="H1181" s="9"/>
    </row>
    <row r="1182" spans="4:8" s="3" customFormat="1" ht="21" customHeight="1">
      <c r="D1182" s="16"/>
      <c r="E1182" s="16"/>
      <c r="F1182" s="9"/>
      <c r="G1182" s="9"/>
      <c r="H1182" s="9"/>
    </row>
    <row r="1183" spans="4:8" s="3" customFormat="1" ht="21" customHeight="1">
      <c r="D1183" s="16"/>
      <c r="E1183" s="16"/>
      <c r="F1183" s="9"/>
      <c r="G1183" s="9"/>
      <c r="H1183" s="9"/>
    </row>
    <row r="1184" spans="4:8" s="3" customFormat="1" ht="21" customHeight="1">
      <c r="D1184" s="16"/>
      <c r="E1184" s="16"/>
      <c r="F1184" s="9"/>
      <c r="G1184" s="9"/>
      <c r="H1184" s="9"/>
    </row>
    <row r="1185" spans="4:8" s="3" customFormat="1" ht="21" customHeight="1">
      <c r="D1185" s="16"/>
      <c r="E1185" s="16"/>
      <c r="F1185" s="9"/>
      <c r="G1185" s="9"/>
      <c r="H1185" s="9"/>
    </row>
    <row r="1186" spans="4:8" s="3" customFormat="1" ht="21" customHeight="1">
      <c r="D1186" s="16"/>
      <c r="E1186" s="16"/>
      <c r="F1186" s="9"/>
      <c r="G1186" s="9"/>
      <c r="H1186" s="9"/>
    </row>
    <row r="1187" spans="4:8" s="3" customFormat="1" ht="21" customHeight="1">
      <c r="D1187" s="16"/>
      <c r="E1187" s="16"/>
      <c r="F1187" s="9"/>
      <c r="G1187" s="9"/>
      <c r="H1187" s="9"/>
    </row>
    <row r="1188" spans="4:8" s="3" customFormat="1" ht="21" customHeight="1">
      <c r="D1188" s="16"/>
      <c r="E1188" s="16"/>
      <c r="F1188" s="9"/>
      <c r="G1188" s="9"/>
      <c r="H1188" s="9"/>
    </row>
    <row r="1189" spans="4:8" s="3" customFormat="1" ht="21" customHeight="1">
      <c r="D1189" s="16"/>
      <c r="E1189" s="16"/>
      <c r="F1189" s="9"/>
      <c r="G1189" s="9"/>
      <c r="H1189" s="9"/>
    </row>
    <row r="1190" spans="4:8" s="3" customFormat="1" ht="21" customHeight="1">
      <c r="D1190" s="16"/>
      <c r="E1190" s="16"/>
      <c r="F1190" s="9"/>
      <c r="G1190" s="9"/>
      <c r="H1190" s="9"/>
    </row>
    <row r="1191" spans="4:8" s="3" customFormat="1" ht="21" customHeight="1">
      <c r="D1191" s="16"/>
      <c r="E1191" s="16"/>
      <c r="F1191" s="9"/>
      <c r="G1191" s="9"/>
      <c r="H1191" s="9"/>
    </row>
    <row r="1192" spans="4:8" s="3" customFormat="1" ht="21" customHeight="1">
      <c r="D1192" s="16"/>
      <c r="E1192" s="16"/>
      <c r="F1192" s="9"/>
      <c r="G1192" s="9"/>
      <c r="H1192" s="9"/>
    </row>
    <row r="1193" spans="4:8" s="3" customFormat="1" ht="21" customHeight="1">
      <c r="D1193" s="16"/>
      <c r="E1193" s="16"/>
      <c r="F1193" s="9"/>
      <c r="G1193" s="9"/>
      <c r="H1193" s="9"/>
    </row>
    <row r="1194" spans="4:8" s="3" customFormat="1" ht="21" customHeight="1">
      <c r="D1194" s="16"/>
      <c r="E1194" s="16"/>
      <c r="F1194" s="9"/>
      <c r="G1194" s="9"/>
      <c r="H1194" s="9"/>
    </row>
    <row r="1195" spans="4:8" s="3" customFormat="1" ht="21" customHeight="1">
      <c r="D1195" s="16"/>
      <c r="E1195" s="16"/>
      <c r="F1195" s="9"/>
      <c r="G1195" s="9"/>
      <c r="H1195" s="9"/>
    </row>
    <row r="1196" spans="4:8" s="3" customFormat="1" ht="21" customHeight="1">
      <c r="D1196" s="16"/>
      <c r="E1196" s="16"/>
      <c r="F1196" s="9"/>
      <c r="G1196" s="9"/>
      <c r="H1196" s="9"/>
    </row>
    <row r="1197" spans="4:8" s="3" customFormat="1" ht="21" customHeight="1">
      <c r="D1197" s="16"/>
      <c r="E1197" s="16"/>
      <c r="F1197" s="9"/>
      <c r="G1197" s="9"/>
      <c r="H1197" s="9"/>
    </row>
    <row r="1198" spans="4:8" s="3" customFormat="1" ht="21" customHeight="1">
      <c r="D1198" s="16"/>
      <c r="E1198" s="16"/>
      <c r="F1198" s="9"/>
      <c r="G1198" s="9"/>
      <c r="H1198" s="9"/>
    </row>
    <row r="1199" spans="4:8" s="3" customFormat="1" ht="21" customHeight="1">
      <c r="D1199" s="16"/>
      <c r="E1199" s="16"/>
      <c r="F1199" s="9"/>
      <c r="G1199" s="9"/>
      <c r="H1199" s="9"/>
    </row>
    <row r="1200" spans="4:8" s="3" customFormat="1" ht="21" customHeight="1">
      <c r="D1200" s="16"/>
      <c r="E1200" s="16"/>
      <c r="F1200" s="9"/>
      <c r="G1200" s="9"/>
      <c r="H1200" s="9"/>
    </row>
    <row r="1201" spans="4:8" s="3" customFormat="1" ht="21" customHeight="1">
      <c r="D1201" s="16"/>
      <c r="E1201" s="16"/>
      <c r="F1201" s="9"/>
      <c r="G1201" s="9"/>
      <c r="H1201" s="9"/>
    </row>
    <row r="1202" spans="4:8" s="3" customFormat="1" ht="21" customHeight="1">
      <c r="D1202" s="16"/>
      <c r="E1202" s="16"/>
      <c r="F1202" s="9"/>
      <c r="G1202" s="9"/>
      <c r="H1202" s="9"/>
    </row>
    <row r="1203" spans="4:8" s="3" customFormat="1" ht="21" customHeight="1">
      <c r="D1203" s="16"/>
      <c r="E1203" s="16"/>
      <c r="F1203" s="9"/>
      <c r="G1203" s="9"/>
      <c r="H1203" s="9"/>
    </row>
    <row r="1204" spans="4:8" s="3" customFormat="1" ht="21" customHeight="1">
      <c r="D1204" s="16"/>
      <c r="E1204" s="16"/>
      <c r="F1204" s="9"/>
      <c r="G1204" s="9"/>
      <c r="H1204" s="9"/>
    </row>
    <row r="1205" spans="4:8" s="3" customFormat="1" ht="21" customHeight="1">
      <c r="D1205" s="16"/>
      <c r="E1205" s="16"/>
      <c r="F1205" s="9"/>
      <c r="G1205" s="9"/>
      <c r="H1205" s="9"/>
    </row>
    <row r="1206" spans="4:8" s="3" customFormat="1" ht="21" customHeight="1">
      <c r="D1206" s="16"/>
      <c r="E1206" s="16"/>
      <c r="F1206" s="9"/>
      <c r="G1206" s="9"/>
      <c r="H1206" s="9"/>
    </row>
    <row r="1207" spans="4:8" s="3" customFormat="1" ht="21" customHeight="1">
      <c r="D1207" s="16"/>
      <c r="E1207" s="16"/>
      <c r="F1207" s="9"/>
      <c r="G1207" s="9"/>
      <c r="H1207" s="9"/>
    </row>
    <row r="1208" spans="4:8" s="3" customFormat="1" ht="21" customHeight="1">
      <c r="D1208" s="16"/>
      <c r="E1208" s="16"/>
      <c r="F1208" s="9"/>
      <c r="G1208" s="9"/>
      <c r="H1208" s="9"/>
    </row>
    <row r="1209" spans="4:8" s="3" customFormat="1" ht="21" customHeight="1">
      <c r="D1209" s="16"/>
      <c r="E1209" s="16"/>
      <c r="F1209" s="9"/>
      <c r="G1209" s="9"/>
      <c r="H1209" s="9"/>
    </row>
    <row r="1210" spans="4:8" s="3" customFormat="1" ht="21" customHeight="1">
      <c r="D1210" s="16"/>
      <c r="E1210" s="16"/>
      <c r="F1210" s="9"/>
      <c r="G1210" s="9"/>
      <c r="H1210" s="9"/>
    </row>
    <row r="1211" spans="4:8" s="3" customFormat="1" ht="21" customHeight="1">
      <c r="D1211" s="16"/>
      <c r="E1211" s="16"/>
      <c r="F1211" s="9"/>
      <c r="G1211" s="9"/>
      <c r="H1211" s="9"/>
    </row>
    <row r="1212" spans="4:8" s="3" customFormat="1" ht="21" customHeight="1">
      <c r="D1212" s="16"/>
      <c r="E1212" s="16"/>
      <c r="F1212" s="9"/>
      <c r="G1212" s="9"/>
      <c r="H1212" s="9"/>
    </row>
    <row r="1213" spans="4:8" s="3" customFormat="1" ht="21" customHeight="1">
      <c r="D1213" s="16"/>
      <c r="E1213" s="16"/>
      <c r="F1213" s="9"/>
      <c r="G1213" s="9"/>
      <c r="H1213" s="9"/>
    </row>
    <row r="1214" spans="4:8" s="3" customFormat="1" ht="21" customHeight="1">
      <c r="D1214" s="16"/>
      <c r="E1214" s="16"/>
      <c r="F1214" s="9"/>
      <c r="G1214" s="9"/>
      <c r="H1214" s="9"/>
    </row>
    <row r="1215" spans="4:8" s="3" customFormat="1" ht="21" customHeight="1">
      <c r="D1215" s="16"/>
      <c r="E1215" s="16"/>
      <c r="F1215" s="9"/>
      <c r="G1215" s="9"/>
      <c r="H1215" s="9"/>
    </row>
    <row r="1216" spans="4:8" s="3" customFormat="1" ht="21" customHeight="1">
      <c r="D1216" s="16"/>
      <c r="E1216" s="16"/>
      <c r="F1216" s="9"/>
      <c r="G1216" s="9"/>
      <c r="H1216" s="9"/>
    </row>
    <row r="1217" spans="4:8" s="3" customFormat="1" ht="21" customHeight="1">
      <c r="D1217" s="16"/>
      <c r="E1217" s="16"/>
      <c r="F1217" s="9"/>
      <c r="G1217" s="9"/>
      <c r="H1217" s="9"/>
    </row>
    <row r="1218" spans="4:8" s="3" customFormat="1" ht="21" customHeight="1">
      <c r="D1218" s="16"/>
      <c r="E1218" s="16"/>
      <c r="F1218" s="9"/>
      <c r="G1218" s="9"/>
      <c r="H1218" s="9"/>
    </row>
    <row r="1219" spans="4:8" s="3" customFormat="1" ht="21" customHeight="1">
      <c r="D1219" s="16"/>
      <c r="E1219" s="16"/>
      <c r="F1219" s="9"/>
      <c r="G1219" s="9"/>
      <c r="H1219" s="9"/>
    </row>
    <row r="1220" spans="4:8" s="3" customFormat="1" ht="21" customHeight="1">
      <c r="D1220" s="16"/>
      <c r="E1220" s="16"/>
      <c r="F1220" s="9"/>
      <c r="G1220" s="9"/>
      <c r="H1220" s="9"/>
    </row>
    <row r="1221" spans="4:8" s="3" customFormat="1" ht="21" customHeight="1">
      <c r="D1221" s="16"/>
      <c r="E1221" s="16"/>
      <c r="F1221" s="9"/>
      <c r="G1221" s="9"/>
      <c r="H1221" s="9"/>
    </row>
    <row r="1222" spans="4:8" s="3" customFormat="1" ht="21" customHeight="1">
      <c r="D1222" s="16"/>
      <c r="E1222" s="16"/>
      <c r="F1222" s="9"/>
      <c r="G1222" s="9"/>
      <c r="H1222" s="9"/>
    </row>
    <row r="1223" spans="4:8" s="3" customFormat="1" ht="21" customHeight="1">
      <c r="D1223" s="16"/>
      <c r="E1223" s="16"/>
      <c r="F1223" s="9"/>
      <c r="G1223" s="9"/>
      <c r="H1223" s="9"/>
    </row>
    <row r="1224" spans="4:8" s="3" customFormat="1" ht="21" customHeight="1">
      <c r="D1224" s="16"/>
      <c r="E1224" s="16"/>
      <c r="F1224" s="9"/>
      <c r="G1224" s="9"/>
      <c r="H1224" s="9"/>
    </row>
    <row r="1225" spans="4:8" s="3" customFormat="1" ht="21" customHeight="1">
      <c r="D1225" s="16"/>
      <c r="E1225" s="16"/>
      <c r="F1225" s="9"/>
      <c r="G1225" s="9"/>
      <c r="H1225" s="9"/>
    </row>
    <row r="1226" spans="4:8" s="3" customFormat="1" ht="21" customHeight="1">
      <c r="D1226" s="16"/>
      <c r="E1226" s="16"/>
      <c r="F1226" s="9"/>
      <c r="G1226" s="9"/>
      <c r="H1226" s="9"/>
    </row>
    <row r="1227" spans="4:8" s="3" customFormat="1" ht="21" customHeight="1">
      <c r="D1227" s="16"/>
      <c r="E1227" s="16"/>
      <c r="F1227" s="9"/>
      <c r="G1227" s="9"/>
      <c r="H1227" s="9"/>
    </row>
    <row r="1228" spans="4:8" s="3" customFormat="1" ht="21" customHeight="1">
      <c r="D1228" s="16"/>
      <c r="E1228" s="16"/>
      <c r="F1228" s="9"/>
      <c r="G1228" s="9"/>
      <c r="H1228" s="9"/>
    </row>
    <row r="1229" spans="4:8" s="3" customFormat="1" ht="21" customHeight="1">
      <c r="D1229" s="16"/>
      <c r="E1229" s="16"/>
      <c r="F1229" s="9"/>
      <c r="G1229" s="9"/>
      <c r="H1229" s="9"/>
    </row>
    <row r="1230" spans="4:8" s="3" customFormat="1" ht="21" customHeight="1">
      <c r="D1230" s="16"/>
      <c r="E1230" s="16"/>
      <c r="F1230" s="9"/>
      <c r="G1230" s="9"/>
      <c r="H1230" s="9"/>
    </row>
    <row r="1231" spans="4:8" s="3" customFormat="1" ht="21" customHeight="1">
      <c r="D1231" s="16"/>
      <c r="E1231" s="16"/>
      <c r="F1231" s="9"/>
      <c r="G1231" s="9"/>
      <c r="H1231" s="9"/>
    </row>
    <row r="1232" spans="4:8" s="3" customFormat="1" ht="21" customHeight="1">
      <c r="D1232" s="16"/>
      <c r="E1232" s="16"/>
      <c r="F1232" s="9"/>
      <c r="G1232" s="9"/>
      <c r="H1232" s="9"/>
    </row>
    <row r="1233" spans="4:8" s="3" customFormat="1" ht="21" customHeight="1">
      <c r="D1233" s="16"/>
      <c r="E1233" s="16"/>
      <c r="F1233" s="9"/>
      <c r="G1233" s="9"/>
      <c r="H1233" s="9"/>
    </row>
    <row r="1234" spans="4:8" s="3" customFormat="1" ht="21" customHeight="1">
      <c r="D1234" s="16"/>
      <c r="E1234" s="16"/>
      <c r="F1234" s="9"/>
      <c r="G1234" s="9"/>
      <c r="H1234" s="9"/>
    </row>
    <row r="1235" spans="4:8" s="3" customFormat="1" ht="21" customHeight="1">
      <c r="D1235" s="16"/>
      <c r="E1235" s="16"/>
      <c r="F1235" s="9"/>
      <c r="G1235" s="9"/>
      <c r="H1235" s="9"/>
    </row>
    <row r="1236" spans="4:8" s="3" customFormat="1" ht="21" customHeight="1">
      <c r="D1236" s="16"/>
      <c r="E1236" s="16"/>
      <c r="F1236" s="9"/>
      <c r="G1236" s="9"/>
      <c r="H1236" s="9"/>
    </row>
    <row r="1237" spans="4:8" s="3" customFormat="1" ht="21" customHeight="1">
      <c r="D1237" s="16"/>
      <c r="E1237" s="16"/>
      <c r="F1237" s="9"/>
      <c r="G1237" s="9"/>
      <c r="H1237" s="9"/>
    </row>
    <row r="1238" spans="4:8" s="3" customFormat="1" ht="21" customHeight="1">
      <c r="D1238" s="16"/>
      <c r="E1238" s="16"/>
      <c r="F1238" s="9"/>
      <c r="G1238" s="9"/>
      <c r="H1238" s="9"/>
    </row>
    <row r="1239" spans="4:8" s="3" customFormat="1" ht="21" customHeight="1">
      <c r="D1239" s="16"/>
      <c r="E1239" s="16"/>
      <c r="F1239" s="9"/>
      <c r="G1239" s="9"/>
      <c r="H1239" s="9"/>
    </row>
    <row r="1240" spans="4:8" s="3" customFormat="1" ht="21" customHeight="1">
      <c r="D1240" s="16"/>
      <c r="E1240" s="16"/>
      <c r="F1240" s="9"/>
      <c r="G1240" s="9"/>
      <c r="H1240" s="9"/>
    </row>
    <row r="1241" spans="4:8" s="3" customFormat="1" ht="21" customHeight="1">
      <c r="D1241" s="16"/>
      <c r="E1241" s="16"/>
      <c r="F1241" s="9"/>
      <c r="G1241" s="9"/>
      <c r="H1241" s="9"/>
    </row>
    <row r="1242" spans="4:8" s="3" customFormat="1" ht="21" customHeight="1">
      <c r="D1242" s="16"/>
      <c r="E1242" s="16"/>
      <c r="F1242" s="9"/>
      <c r="G1242" s="9"/>
      <c r="H1242" s="9"/>
    </row>
    <row r="1243" spans="4:8" s="3" customFormat="1" ht="21" customHeight="1">
      <c r="D1243" s="16"/>
      <c r="E1243" s="16"/>
      <c r="F1243" s="9"/>
      <c r="G1243" s="9"/>
      <c r="H1243" s="9"/>
    </row>
    <row r="1244" spans="4:8" s="3" customFormat="1" ht="21" customHeight="1">
      <c r="D1244" s="16"/>
      <c r="E1244" s="16"/>
      <c r="F1244" s="9"/>
      <c r="G1244" s="9"/>
      <c r="H1244" s="9"/>
    </row>
    <row r="1245" spans="4:8" s="3" customFormat="1" ht="21" customHeight="1">
      <c r="D1245" s="16"/>
      <c r="E1245" s="16"/>
      <c r="F1245" s="9"/>
      <c r="G1245" s="9"/>
      <c r="H1245" s="9"/>
    </row>
    <row r="1246" spans="4:8" s="3" customFormat="1" ht="21" customHeight="1">
      <c r="D1246" s="16"/>
      <c r="E1246" s="16"/>
      <c r="F1246" s="9"/>
      <c r="G1246" s="9"/>
      <c r="H1246" s="9"/>
    </row>
    <row r="1247" spans="4:8" s="3" customFormat="1" ht="21" customHeight="1">
      <c r="D1247" s="16"/>
      <c r="E1247" s="16"/>
      <c r="F1247" s="9"/>
      <c r="G1247" s="9"/>
      <c r="H1247" s="9"/>
    </row>
    <row r="1248" spans="4:8" s="3" customFormat="1" ht="21" customHeight="1">
      <c r="D1248" s="16"/>
      <c r="E1248" s="16"/>
      <c r="F1248" s="9"/>
      <c r="G1248" s="9"/>
      <c r="H1248" s="9"/>
    </row>
    <row r="1249" spans="4:8" s="3" customFormat="1" ht="21" customHeight="1">
      <c r="D1249" s="16"/>
      <c r="E1249" s="16"/>
      <c r="F1249" s="9"/>
      <c r="G1249" s="9"/>
      <c r="H1249" s="9"/>
    </row>
    <row r="1250" spans="4:8" s="3" customFormat="1" ht="21" customHeight="1">
      <c r="D1250" s="16"/>
      <c r="E1250" s="16"/>
      <c r="F1250" s="9"/>
      <c r="G1250" s="9"/>
      <c r="H1250" s="9"/>
    </row>
    <row r="1251" spans="4:8" s="3" customFormat="1" ht="21" customHeight="1">
      <c r="D1251" s="16"/>
      <c r="E1251" s="16"/>
      <c r="F1251" s="9"/>
      <c r="G1251" s="9"/>
      <c r="H1251" s="9"/>
    </row>
    <row r="1252" spans="4:8" s="3" customFormat="1" ht="21" customHeight="1">
      <c r="D1252" s="16"/>
      <c r="E1252" s="16"/>
      <c r="F1252" s="9"/>
      <c r="G1252" s="9"/>
      <c r="H1252" s="9"/>
    </row>
    <row r="1253" spans="4:8" s="3" customFormat="1" ht="21" customHeight="1">
      <c r="D1253" s="16"/>
      <c r="E1253" s="16"/>
      <c r="F1253" s="9"/>
      <c r="G1253" s="9"/>
      <c r="H1253" s="9"/>
    </row>
    <row r="1254" spans="4:8" s="3" customFormat="1" ht="21" customHeight="1">
      <c r="D1254" s="16"/>
      <c r="E1254" s="16"/>
      <c r="F1254" s="9"/>
      <c r="G1254" s="9"/>
      <c r="H1254" s="9"/>
    </row>
    <row r="1255" spans="4:8" s="3" customFormat="1" ht="21" customHeight="1">
      <c r="D1255" s="16"/>
      <c r="E1255" s="16"/>
      <c r="F1255" s="9"/>
      <c r="G1255" s="9"/>
      <c r="H1255" s="9"/>
    </row>
    <row r="1256" spans="4:8" s="3" customFormat="1" ht="21" customHeight="1">
      <c r="D1256" s="16"/>
      <c r="E1256" s="16"/>
      <c r="F1256" s="9"/>
      <c r="G1256" s="9"/>
      <c r="H1256" s="9"/>
    </row>
    <row r="1257" spans="4:8" s="3" customFormat="1" ht="21" customHeight="1">
      <c r="D1257" s="16"/>
      <c r="E1257" s="16"/>
      <c r="F1257" s="9"/>
      <c r="G1257" s="9"/>
      <c r="H1257" s="9"/>
    </row>
    <row r="1258" spans="4:8" s="3" customFormat="1" ht="21" customHeight="1">
      <c r="D1258" s="16"/>
      <c r="E1258" s="16"/>
      <c r="F1258" s="9"/>
      <c r="G1258" s="9"/>
      <c r="H1258" s="9"/>
    </row>
    <row r="1259" spans="4:8" s="3" customFormat="1" ht="21" customHeight="1">
      <c r="D1259" s="16"/>
      <c r="E1259" s="16"/>
      <c r="F1259" s="9"/>
      <c r="G1259" s="9"/>
      <c r="H1259" s="9"/>
    </row>
    <row r="1260" spans="4:8" s="3" customFormat="1" ht="21" customHeight="1">
      <c r="D1260" s="16"/>
      <c r="E1260" s="16"/>
      <c r="F1260" s="9"/>
      <c r="G1260" s="9"/>
      <c r="H1260" s="9"/>
    </row>
    <row r="1261" spans="4:8" s="3" customFormat="1" ht="21" customHeight="1">
      <c r="D1261" s="16"/>
      <c r="E1261" s="16"/>
      <c r="F1261" s="9"/>
      <c r="G1261" s="9"/>
      <c r="H1261" s="9"/>
    </row>
    <row r="1262" spans="4:8" s="3" customFormat="1" ht="21" customHeight="1">
      <c r="D1262" s="16"/>
      <c r="E1262" s="16"/>
      <c r="F1262" s="9"/>
      <c r="G1262" s="9"/>
      <c r="H1262" s="9"/>
    </row>
    <row r="1263" spans="4:8" s="3" customFormat="1" ht="21" customHeight="1">
      <c r="D1263" s="16"/>
      <c r="E1263" s="16"/>
      <c r="F1263" s="9"/>
      <c r="G1263" s="9"/>
      <c r="H1263" s="9"/>
    </row>
    <row r="1264" spans="4:8" s="3" customFormat="1" ht="21" customHeight="1">
      <c r="D1264" s="16"/>
      <c r="E1264" s="16"/>
      <c r="F1264" s="9"/>
      <c r="G1264" s="9"/>
      <c r="H1264" s="9"/>
    </row>
    <row r="1265" spans="4:8" s="3" customFormat="1" ht="21" customHeight="1">
      <c r="D1265" s="16"/>
      <c r="E1265" s="16"/>
      <c r="F1265" s="9"/>
      <c r="G1265" s="9"/>
      <c r="H1265" s="9"/>
    </row>
    <row r="1266" spans="4:8" s="3" customFormat="1" ht="21" customHeight="1">
      <c r="D1266" s="16"/>
      <c r="E1266" s="16"/>
      <c r="F1266" s="9"/>
      <c r="G1266" s="9"/>
      <c r="H1266" s="9"/>
    </row>
    <row r="1267" spans="4:8" s="3" customFormat="1" ht="21" customHeight="1">
      <c r="D1267" s="16"/>
      <c r="E1267" s="16"/>
      <c r="F1267" s="9"/>
      <c r="G1267" s="9"/>
      <c r="H1267" s="9"/>
    </row>
    <row r="1268" spans="4:8" s="3" customFormat="1" ht="21" customHeight="1">
      <c r="D1268" s="16"/>
      <c r="E1268" s="16"/>
      <c r="F1268" s="9"/>
      <c r="G1268" s="9"/>
      <c r="H1268" s="9"/>
    </row>
    <row r="1269" spans="4:8" s="3" customFormat="1" ht="21" customHeight="1">
      <c r="D1269" s="16"/>
      <c r="E1269" s="16"/>
      <c r="F1269" s="9"/>
      <c r="G1269" s="9"/>
      <c r="H1269" s="9"/>
    </row>
    <row r="1270" spans="4:8" s="3" customFormat="1" ht="21" customHeight="1">
      <c r="D1270" s="16"/>
      <c r="E1270" s="16"/>
      <c r="F1270" s="9"/>
      <c r="G1270" s="9"/>
      <c r="H1270" s="9"/>
    </row>
    <row r="1271" spans="4:8" s="3" customFormat="1" ht="21" customHeight="1">
      <c r="D1271" s="16"/>
      <c r="E1271" s="16"/>
      <c r="F1271" s="9"/>
      <c r="G1271" s="9"/>
      <c r="H1271" s="9"/>
    </row>
    <row r="1272" spans="4:8" s="3" customFormat="1" ht="21" customHeight="1">
      <c r="D1272" s="16"/>
      <c r="E1272" s="16"/>
      <c r="F1272" s="9"/>
      <c r="G1272" s="9"/>
      <c r="H1272" s="9"/>
    </row>
    <row r="1273" spans="4:8" s="3" customFormat="1" ht="21" customHeight="1">
      <c r="D1273" s="16"/>
      <c r="E1273" s="16"/>
      <c r="F1273" s="9"/>
      <c r="G1273" s="9"/>
      <c r="H1273" s="9"/>
    </row>
    <row r="1274" spans="4:8" s="3" customFormat="1" ht="21" customHeight="1">
      <c r="D1274" s="16"/>
      <c r="E1274" s="16"/>
      <c r="F1274" s="9"/>
      <c r="G1274" s="9"/>
      <c r="H1274" s="9"/>
    </row>
    <row r="1275" spans="4:8" s="3" customFormat="1" ht="21" customHeight="1">
      <c r="D1275" s="16"/>
      <c r="E1275" s="16"/>
      <c r="F1275" s="9"/>
      <c r="G1275" s="9"/>
      <c r="H1275" s="9"/>
    </row>
    <row r="1276" spans="4:8" s="3" customFormat="1" ht="21" customHeight="1">
      <c r="D1276" s="16"/>
      <c r="E1276" s="16"/>
      <c r="F1276" s="9"/>
      <c r="G1276" s="9"/>
      <c r="H1276" s="9"/>
    </row>
    <row r="1277" spans="4:8" s="3" customFormat="1" ht="21" customHeight="1">
      <c r="D1277" s="16"/>
      <c r="E1277" s="16"/>
      <c r="F1277" s="9"/>
      <c r="G1277" s="9"/>
      <c r="H1277" s="9"/>
    </row>
    <row r="1278" spans="4:8" s="3" customFormat="1" ht="21" customHeight="1">
      <c r="D1278" s="16"/>
      <c r="E1278" s="16"/>
      <c r="F1278" s="9"/>
      <c r="G1278" s="9"/>
      <c r="H1278" s="9"/>
    </row>
    <row r="1279" spans="4:8" s="3" customFormat="1" ht="21" customHeight="1">
      <c r="D1279" s="16"/>
      <c r="E1279" s="16"/>
      <c r="F1279" s="9"/>
      <c r="G1279" s="9"/>
      <c r="H1279" s="9"/>
    </row>
    <row r="1280" spans="4:8" s="3" customFormat="1" ht="21" customHeight="1">
      <c r="D1280" s="16"/>
      <c r="E1280" s="16"/>
      <c r="F1280" s="9"/>
      <c r="G1280" s="9"/>
      <c r="H1280" s="9"/>
    </row>
    <row r="1281" spans="4:8" s="3" customFormat="1" ht="21" customHeight="1">
      <c r="D1281" s="16"/>
      <c r="E1281" s="16"/>
      <c r="F1281" s="9"/>
      <c r="G1281" s="9"/>
      <c r="H1281" s="9"/>
    </row>
    <row r="1282" spans="4:8" s="3" customFormat="1" ht="21" customHeight="1">
      <c r="D1282" s="16"/>
      <c r="E1282" s="16"/>
      <c r="F1282" s="9"/>
      <c r="G1282" s="9"/>
      <c r="H1282" s="9"/>
    </row>
    <row r="1283" spans="4:8" s="3" customFormat="1" ht="21" customHeight="1">
      <c r="D1283" s="16"/>
      <c r="E1283" s="16"/>
      <c r="F1283" s="9"/>
      <c r="G1283" s="9"/>
      <c r="H1283" s="9"/>
    </row>
    <row r="1284" spans="4:8" s="3" customFormat="1" ht="21" customHeight="1">
      <c r="D1284" s="16"/>
      <c r="E1284" s="16"/>
      <c r="F1284" s="9"/>
      <c r="G1284" s="9"/>
      <c r="H1284" s="9"/>
    </row>
    <row r="1285" spans="4:8" s="3" customFormat="1" ht="21" customHeight="1">
      <c r="D1285" s="16"/>
      <c r="E1285" s="16"/>
      <c r="F1285" s="9"/>
      <c r="G1285" s="9"/>
      <c r="H1285" s="9"/>
    </row>
    <row r="1286" spans="4:8" s="3" customFormat="1" ht="21" customHeight="1">
      <c r="D1286" s="16"/>
      <c r="E1286" s="16"/>
      <c r="F1286" s="9"/>
      <c r="G1286" s="9"/>
      <c r="H1286" s="9"/>
    </row>
    <row r="1287" spans="4:8" s="3" customFormat="1" ht="21" customHeight="1">
      <c r="D1287" s="16"/>
      <c r="E1287" s="16"/>
      <c r="F1287" s="9"/>
      <c r="G1287" s="9"/>
      <c r="H1287" s="9"/>
    </row>
    <row r="1288" spans="4:8" s="3" customFormat="1" ht="21" customHeight="1">
      <c r="D1288" s="16"/>
      <c r="E1288" s="16"/>
      <c r="F1288" s="9"/>
      <c r="G1288" s="9"/>
      <c r="H1288" s="9"/>
    </row>
    <row r="1289" spans="4:8" s="3" customFormat="1" ht="21" customHeight="1">
      <c r="D1289" s="16"/>
      <c r="E1289" s="16"/>
      <c r="F1289" s="9"/>
      <c r="G1289" s="9"/>
      <c r="H1289" s="9"/>
    </row>
    <row r="1290" spans="4:8" s="3" customFormat="1" ht="21" customHeight="1">
      <c r="D1290" s="16"/>
      <c r="E1290" s="16"/>
      <c r="F1290" s="9"/>
      <c r="G1290" s="9"/>
      <c r="H1290" s="9"/>
    </row>
    <row r="1291" spans="4:8" s="3" customFormat="1" ht="21" customHeight="1">
      <c r="D1291" s="16"/>
      <c r="E1291" s="16"/>
      <c r="F1291" s="9"/>
      <c r="G1291" s="9"/>
      <c r="H1291" s="9"/>
    </row>
    <row r="1292" spans="4:8" s="3" customFormat="1" ht="21" customHeight="1">
      <c r="D1292" s="16"/>
      <c r="E1292" s="16"/>
      <c r="F1292" s="9"/>
      <c r="G1292" s="9"/>
      <c r="H1292" s="9"/>
    </row>
    <row r="1293" spans="4:8" s="3" customFormat="1" ht="21" customHeight="1">
      <c r="D1293" s="16"/>
      <c r="E1293" s="16"/>
      <c r="F1293" s="9"/>
      <c r="G1293" s="9"/>
      <c r="H1293" s="9"/>
    </row>
    <row r="1294" spans="4:8" s="3" customFormat="1" ht="21" customHeight="1">
      <c r="D1294" s="16"/>
      <c r="E1294" s="16"/>
      <c r="F1294" s="9"/>
      <c r="G1294" s="9"/>
      <c r="H1294" s="9"/>
    </row>
    <row r="1295" spans="4:8" s="3" customFormat="1" ht="21" customHeight="1">
      <c r="D1295" s="16"/>
      <c r="E1295" s="16"/>
      <c r="F1295" s="9"/>
      <c r="G1295" s="9"/>
      <c r="H1295" s="9"/>
    </row>
    <row r="1296" spans="4:8" s="3" customFormat="1" ht="21" customHeight="1">
      <c r="D1296" s="16"/>
      <c r="E1296" s="16"/>
      <c r="F1296" s="9"/>
      <c r="G1296" s="9"/>
      <c r="H1296" s="9"/>
    </row>
    <row r="1297" spans="4:8" s="3" customFormat="1" ht="21" customHeight="1">
      <c r="D1297" s="16"/>
      <c r="E1297" s="16"/>
      <c r="F1297" s="9"/>
      <c r="G1297" s="9"/>
      <c r="H1297" s="9"/>
    </row>
    <row r="1298" spans="4:8" s="3" customFormat="1" ht="21" customHeight="1">
      <c r="D1298" s="16"/>
      <c r="E1298" s="16"/>
      <c r="F1298" s="9"/>
      <c r="G1298" s="9"/>
      <c r="H1298" s="9"/>
    </row>
    <row r="1299" spans="4:8" s="3" customFormat="1" ht="21" customHeight="1">
      <c r="D1299" s="16"/>
      <c r="E1299" s="16"/>
      <c r="F1299" s="9"/>
      <c r="G1299" s="9"/>
      <c r="H1299" s="9"/>
    </row>
    <row r="1300" spans="4:8" s="3" customFormat="1" ht="21" customHeight="1">
      <c r="D1300" s="16"/>
      <c r="E1300" s="16"/>
      <c r="F1300" s="9"/>
      <c r="G1300" s="9"/>
      <c r="H1300" s="9"/>
    </row>
    <row r="1301" spans="4:8" s="3" customFormat="1" ht="21" customHeight="1">
      <c r="D1301" s="16"/>
      <c r="E1301" s="16"/>
      <c r="F1301" s="9"/>
      <c r="G1301" s="9"/>
      <c r="H1301" s="9"/>
    </row>
    <row r="1302" spans="4:8" s="3" customFormat="1" ht="21" customHeight="1">
      <c r="D1302" s="16"/>
      <c r="E1302" s="16"/>
      <c r="F1302" s="9"/>
      <c r="G1302" s="9"/>
      <c r="H1302" s="9"/>
    </row>
    <row r="1303" spans="4:8" s="3" customFormat="1" ht="21" customHeight="1">
      <c r="D1303" s="16"/>
      <c r="E1303" s="16"/>
      <c r="F1303" s="9"/>
      <c r="G1303" s="9"/>
      <c r="H1303" s="9"/>
    </row>
    <row r="1304" spans="4:8" s="3" customFormat="1" ht="21" customHeight="1">
      <c r="D1304" s="16"/>
      <c r="E1304" s="16"/>
      <c r="F1304" s="9"/>
      <c r="G1304" s="9"/>
      <c r="H1304" s="9"/>
    </row>
    <row r="1305" spans="4:8" s="3" customFormat="1" ht="21" customHeight="1">
      <c r="D1305" s="16"/>
      <c r="E1305" s="16"/>
      <c r="F1305" s="9"/>
      <c r="G1305" s="9"/>
      <c r="H1305" s="9"/>
    </row>
    <row r="1306" spans="4:8" s="3" customFormat="1" ht="21" customHeight="1">
      <c r="D1306" s="16"/>
      <c r="E1306" s="16"/>
      <c r="F1306" s="9"/>
      <c r="G1306" s="9"/>
      <c r="H1306" s="9"/>
    </row>
    <row r="1307" spans="4:8" s="3" customFormat="1" ht="21" customHeight="1">
      <c r="D1307" s="16"/>
      <c r="E1307" s="16"/>
      <c r="F1307" s="9"/>
      <c r="G1307" s="9"/>
      <c r="H1307" s="9"/>
    </row>
    <row r="1308" spans="4:8" s="3" customFormat="1" ht="21" customHeight="1">
      <c r="D1308" s="16"/>
      <c r="E1308" s="16"/>
      <c r="F1308" s="9"/>
      <c r="G1308" s="9"/>
      <c r="H1308" s="9"/>
    </row>
    <row r="1309" spans="4:8" s="3" customFormat="1" ht="21" customHeight="1">
      <c r="D1309" s="16"/>
      <c r="E1309" s="16"/>
      <c r="F1309" s="9"/>
      <c r="G1309" s="9"/>
      <c r="H1309" s="9"/>
    </row>
    <row r="1310" spans="4:8" s="3" customFormat="1" ht="21" customHeight="1">
      <c r="D1310" s="16"/>
      <c r="E1310" s="16"/>
      <c r="F1310" s="9"/>
      <c r="G1310" s="9"/>
      <c r="H1310" s="9"/>
    </row>
    <row r="1311" spans="4:8" s="3" customFormat="1" ht="21" customHeight="1">
      <c r="D1311" s="16"/>
      <c r="E1311" s="16"/>
      <c r="F1311" s="9"/>
      <c r="G1311" s="9"/>
      <c r="H1311" s="9"/>
    </row>
    <row r="1312" spans="4:8" s="3" customFormat="1" ht="21" customHeight="1">
      <c r="D1312" s="16"/>
      <c r="E1312" s="16"/>
      <c r="F1312" s="9"/>
      <c r="G1312" s="9"/>
      <c r="H1312" s="9"/>
    </row>
    <row r="1313" spans="4:8" s="3" customFormat="1" ht="21" customHeight="1">
      <c r="D1313" s="16"/>
      <c r="E1313" s="16"/>
      <c r="F1313" s="9"/>
      <c r="G1313" s="9"/>
      <c r="H1313" s="9"/>
    </row>
    <row r="1314" spans="4:8" s="3" customFormat="1" ht="21" customHeight="1">
      <c r="D1314" s="16"/>
      <c r="E1314" s="16"/>
      <c r="F1314" s="9"/>
      <c r="G1314" s="9"/>
      <c r="H1314" s="9"/>
    </row>
    <row r="1315" spans="4:8" s="3" customFormat="1" ht="21" customHeight="1">
      <c r="D1315" s="16"/>
      <c r="E1315" s="16"/>
      <c r="F1315" s="9"/>
      <c r="G1315" s="9"/>
      <c r="H1315" s="9"/>
    </row>
    <row r="1316" spans="4:8" s="3" customFormat="1" ht="21" customHeight="1">
      <c r="D1316" s="16"/>
      <c r="E1316" s="16"/>
      <c r="F1316" s="9"/>
      <c r="G1316" s="9"/>
      <c r="H1316" s="9"/>
    </row>
    <row r="1317" spans="4:8" s="3" customFormat="1" ht="21" customHeight="1">
      <c r="D1317" s="16"/>
      <c r="E1317" s="16"/>
      <c r="F1317" s="9"/>
      <c r="G1317" s="9"/>
      <c r="H1317" s="9"/>
    </row>
    <row r="1318" spans="4:8" s="3" customFormat="1" ht="21" customHeight="1">
      <c r="D1318" s="16"/>
      <c r="E1318" s="16"/>
      <c r="F1318" s="9"/>
      <c r="G1318" s="9"/>
      <c r="H1318" s="9"/>
    </row>
    <row r="1319" spans="4:8" s="3" customFormat="1" ht="21" customHeight="1">
      <c r="D1319" s="16"/>
      <c r="E1319" s="16"/>
      <c r="F1319" s="9"/>
      <c r="G1319" s="9"/>
      <c r="H1319" s="9"/>
    </row>
    <row r="1320" spans="4:8" s="3" customFormat="1" ht="21" customHeight="1">
      <c r="D1320" s="16"/>
      <c r="E1320" s="16"/>
      <c r="F1320" s="9"/>
      <c r="G1320" s="9"/>
      <c r="H1320" s="9"/>
    </row>
    <row r="1321" spans="4:8" s="3" customFormat="1" ht="21" customHeight="1">
      <c r="D1321" s="16"/>
      <c r="E1321" s="16"/>
      <c r="F1321" s="9"/>
      <c r="G1321" s="9"/>
      <c r="H1321" s="9"/>
    </row>
    <row r="1322" spans="4:8" s="3" customFormat="1" ht="21" customHeight="1">
      <c r="D1322" s="16"/>
      <c r="E1322" s="16"/>
      <c r="F1322" s="9"/>
      <c r="G1322" s="9"/>
      <c r="H1322" s="9"/>
    </row>
    <row r="1323" spans="4:8" s="3" customFormat="1" ht="21" customHeight="1">
      <c r="D1323" s="16"/>
      <c r="E1323" s="16"/>
      <c r="F1323" s="9"/>
      <c r="G1323" s="9"/>
      <c r="H1323" s="9"/>
    </row>
    <row r="1324" spans="4:8" s="3" customFormat="1" ht="21" customHeight="1">
      <c r="D1324" s="16"/>
      <c r="E1324" s="16"/>
      <c r="F1324" s="9"/>
      <c r="G1324" s="9"/>
      <c r="H1324" s="9"/>
    </row>
    <row r="1325" spans="4:8" s="3" customFormat="1" ht="21" customHeight="1">
      <c r="D1325" s="16"/>
      <c r="E1325" s="16"/>
      <c r="F1325" s="9"/>
      <c r="G1325" s="9"/>
      <c r="H1325" s="9"/>
    </row>
    <row r="1326" spans="4:8" s="3" customFormat="1" ht="21" customHeight="1">
      <c r="D1326" s="16"/>
      <c r="E1326" s="16"/>
      <c r="F1326" s="9"/>
      <c r="G1326" s="9"/>
      <c r="H1326" s="9"/>
    </row>
    <row r="1327" spans="4:8" s="3" customFormat="1" ht="21" customHeight="1">
      <c r="D1327" s="16"/>
      <c r="E1327" s="16"/>
      <c r="F1327" s="9"/>
      <c r="G1327" s="9"/>
      <c r="H1327" s="9"/>
    </row>
    <row r="1328" spans="4:8" s="3" customFormat="1" ht="21" customHeight="1">
      <c r="D1328" s="16"/>
      <c r="E1328" s="16"/>
      <c r="F1328" s="9"/>
      <c r="G1328" s="9"/>
      <c r="H1328" s="9"/>
    </row>
    <row r="1329" spans="4:8" s="3" customFormat="1" ht="21" customHeight="1">
      <c r="D1329" s="16"/>
      <c r="E1329" s="16"/>
      <c r="F1329" s="9"/>
      <c r="G1329" s="9"/>
      <c r="H1329" s="9"/>
    </row>
    <row r="1330" spans="4:8" s="3" customFormat="1" ht="21" customHeight="1">
      <c r="D1330" s="16"/>
      <c r="E1330" s="16"/>
      <c r="F1330" s="9"/>
      <c r="G1330" s="9"/>
      <c r="H1330" s="9"/>
    </row>
    <row r="1331" spans="4:8" s="3" customFormat="1" ht="21" customHeight="1">
      <c r="D1331" s="16"/>
      <c r="E1331" s="16"/>
      <c r="F1331" s="9"/>
      <c r="G1331" s="9"/>
      <c r="H1331" s="9"/>
    </row>
    <row r="1332" spans="4:8" s="3" customFormat="1" ht="21" customHeight="1">
      <c r="D1332" s="16"/>
      <c r="E1332" s="16"/>
      <c r="F1332" s="9"/>
      <c r="G1332" s="9"/>
      <c r="H1332" s="9"/>
    </row>
    <row r="1333" spans="4:8" s="3" customFormat="1" ht="21" customHeight="1">
      <c r="D1333" s="16"/>
      <c r="E1333" s="16"/>
      <c r="F1333" s="9"/>
      <c r="G1333" s="9"/>
      <c r="H1333" s="9"/>
    </row>
    <row r="1334" spans="4:8" s="3" customFormat="1" ht="21" customHeight="1">
      <c r="D1334" s="16"/>
      <c r="E1334" s="16"/>
      <c r="F1334" s="9"/>
      <c r="G1334" s="9"/>
      <c r="H1334" s="9"/>
    </row>
    <row r="1335" spans="4:8" s="3" customFormat="1" ht="21" customHeight="1">
      <c r="D1335" s="16"/>
      <c r="E1335" s="16"/>
      <c r="F1335" s="9"/>
      <c r="G1335" s="9"/>
      <c r="H1335" s="9"/>
    </row>
    <row r="1336" spans="4:8" s="3" customFormat="1" ht="21" customHeight="1">
      <c r="D1336" s="16"/>
      <c r="E1336" s="16"/>
      <c r="F1336" s="9"/>
      <c r="G1336" s="9"/>
      <c r="H1336" s="9"/>
    </row>
    <row r="1337" spans="4:8" s="3" customFormat="1" ht="21" customHeight="1">
      <c r="D1337" s="16"/>
      <c r="E1337" s="16"/>
      <c r="F1337" s="9"/>
      <c r="G1337" s="9"/>
      <c r="H1337" s="9"/>
    </row>
    <row r="1338" spans="4:8" s="3" customFormat="1" ht="21" customHeight="1">
      <c r="D1338" s="16"/>
      <c r="E1338" s="16"/>
      <c r="F1338" s="9"/>
      <c r="G1338" s="9"/>
      <c r="H1338" s="9"/>
    </row>
    <row r="1339" spans="4:8" s="3" customFormat="1" ht="21" customHeight="1">
      <c r="D1339" s="16"/>
      <c r="E1339" s="16"/>
      <c r="F1339" s="9"/>
      <c r="G1339" s="9"/>
      <c r="H1339" s="9"/>
    </row>
    <row r="1340" spans="4:8" s="3" customFormat="1" ht="21" customHeight="1">
      <c r="D1340" s="16"/>
      <c r="E1340" s="16"/>
      <c r="F1340" s="9"/>
      <c r="G1340" s="9"/>
      <c r="H1340" s="9"/>
    </row>
    <row r="1341" spans="4:8" s="3" customFormat="1" ht="21" customHeight="1">
      <c r="D1341" s="16"/>
      <c r="E1341" s="16"/>
      <c r="F1341" s="9"/>
      <c r="G1341" s="9"/>
      <c r="H1341" s="9"/>
    </row>
    <row r="1342" spans="4:8" s="3" customFormat="1" ht="21" customHeight="1">
      <c r="D1342" s="16"/>
      <c r="E1342" s="16"/>
      <c r="F1342" s="9"/>
      <c r="G1342" s="9"/>
      <c r="H1342" s="9"/>
    </row>
    <row r="1343" spans="4:8" s="3" customFormat="1" ht="21" customHeight="1">
      <c r="D1343" s="16"/>
      <c r="E1343" s="16"/>
      <c r="F1343" s="9"/>
      <c r="G1343" s="9"/>
      <c r="H1343" s="9"/>
    </row>
    <row r="1344" spans="4:8" s="3" customFormat="1" ht="21" customHeight="1">
      <c r="D1344" s="16"/>
      <c r="E1344" s="16"/>
      <c r="F1344" s="9"/>
      <c r="G1344" s="9"/>
      <c r="H1344" s="9"/>
    </row>
    <row r="1345" spans="4:8" s="3" customFormat="1" ht="21" customHeight="1">
      <c r="D1345" s="16"/>
      <c r="E1345" s="16"/>
      <c r="F1345" s="9"/>
      <c r="G1345" s="9"/>
      <c r="H1345" s="9"/>
    </row>
    <row r="1346" spans="4:8" s="3" customFormat="1" ht="21" customHeight="1">
      <c r="D1346" s="16"/>
      <c r="E1346" s="16"/>
      <c r="F1346" s="9"/>
      <c r="G1346" s="9"/>
      <c r="H1346" s="9"/>
    </row>
    <row r="1347" spans="4:8" s="3" customFormat="1" ht="21" customHeight="1">
      <c r="D1347" s="16"/>
      <c r="E1347" s="16"/>
      <c r="F1347" s="9"/>
      <c r="G1347" s="9"/>
      <c r="H1347" s="9"/>
    </row>
    <row r="1348" spans="4:8" s="3" customFormat="1" ht="21" customHeight="1">
      <c r="D1348" s="16"/>
      <c r="E1348" s="16"/>
      <c r="F1348" s="9"/>
      <c r="G1348" s="9"/>
      <c r="H1348" s="9"/>
    </row>
    <row r="1349" spans="4:8" s="3" customFormat="1" ht="21" customHeight="1">
      <c r="D1349" s="16"/>
      <c r="E1349" s="16"/>
      <c r="F1349" s="9"/>
      <c r="G1349" s="9"/>
      <c r="H1349" s="9"/>
    </row>
    <row r="1350" spans="4:8" s="3" customFormat="1" ht="21" customHeight="1">
      <c r="D1350" s="16"/>
      <c r="E1350" s="16"/>
      <c r="F1350" s="9"/>
      <c r="G1350" s="9"/>
      <c r="H1350" s="9"/>
    </row>
    <row r="1351" spans="4:8" s="3" customFormat="1" ht="21" customHeight="1">
      <c r="D1351" s="16"/>
      <c r="E1351" s="16"/>
      <c r="F1351" s="9"/>
      <c r="G1351" s="9"/>
      <c r="H1351" s="9"/>
    </row>
    <row r="1352" spans="4:8" s="3" customFormat="1" ht="21" customHeight="1">
      <c r="D1352" s="1"/>
      <c r="E1352" s="16"/>
      <c r="F1352" s="9"/>
      <c r="G1352" s="9"/>
      <c r="H1352" s="9"/>
    </row>
  </sheetData>
  <mergeCells count="3">
    <mergeCell ref="K3:P3"/>
    <mergeCell ref="C7:C9"/>
    <mergeCell ref="C11:C12"/>
  </mergeCells>
  <phoneticPr fontId="3" type="noConversion"/>
  <dataValidations count="5">
    <dataValidation type="list" allowBlank="1" showInputMessage="1" showErrorMessage="1" sqref="P6:P220" xr:uid="{00000000-0002-0000-0200-000000000000}">
      <formula1>$DD$2:$DD$11</formula1>
    </dataValidation>
    <dataValidation type="list" allowBlank="1" showInputMessage="1" showErrorMessage="1" sqref="L4 L224:L65552 L222" xr:uid="{00000000-0002-0000-0200-000001000000}">
      <formula1>$DD$2:$DD$5</formula1>
    </dataValidation>
    <dataValidation type="list" allowBlank="1" showInputMessage="1" showErrorMessage="1" sqref="O6:O220" xr:uid="{00000000-0002-0000-0200-000002000000}">
      <formula1>$F$6:$F$28</formula1>
    </dataValidation>
    <dataValidation type="list" allowBlank="1" showInputMessage="1" showErrorMessage="1" sqref="M319:M65552 M4" xr:uid="{00000000-0002-0000-0200-000003000000}">
      <formula1>$AC$4:$AC$5</formula1>
    </dataValidation>
    <dataValidation type="list" allowBlank="1" showInputMessage="1" showErrorMessage="1" sqref="N222 N224:N271" xr:uid="{00000000-0002-0000-0200-000004000000}">
      <formula1>$D$6:$D$23</formula1>
    </dataValidation>
  </dataValidations>
  <pageMargins left="0.75" right="0.75"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Juan's Budget</vt:lpstr>
      <vt:lpstr>How Did I Do</vt:lpstr>
      <vt:lpstr>My Budget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david</cp:lastModifiedBy>
  <cp:lastPrinted>2012-12-31T20:03:10Z</cp:lastPrinted>
  <dcterms:created xsi:type="dcterms:W3CDTF">2005-09-30T20:57:35Z</dcterms:created>
  <dcterms:modified xsi:type="dcterms:W3CDTF">2023-01-23T19:43:33Z</dcterms:modified>
</cp:coreProperties>
</file>