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5780" windowHeight="12156" tabRatio="601" activeTab="12"/>
  </bookViews>
  <sheets>
    <sheet name="연간" sheetId="3" r:id="rId1"/>
    <sheet name="1월" sheetId="10" r:id="rId2"/>
    <sheet name="2월" sheetId="36" r:id="rId3"/>
    <sheet name="3월" sheetId="37" r:id="rId4"/>
    <sheet name="4월" sheetId="38" r:id="rId5"/>
    <sheet name="5월" sheetId="39" r:id="rId6"/>
    <sheet name="6월" sheetId="40" r:id="rId7"/>
    <sheet name="7월" sheetId="41" r:id="rId8"/>
    <sheet name="8월" sheetId="42" r:id="rId9"/>
    <sheet name="9월" sheetId="43" r:id="rId10"/>
    <sheet name="10월" sheetId="44" r:id="rId11"/>
    <sheet name="11월" sheetId="45" r:id="rId12"/>
    <sheet name="12월" sheetId="46" r:id="rId13"/>
  </sheets>
  <definedNames>
    <definedName name="_xlnm._FilterDatabase" localSheetId="1" hidden="1">'1월'!$X$3:$AD$48</definedName>
    <definedName name="_xlnm._FilterDatabase" localSheetId="2" hidden="1">'2월'!$X$3:$AD$36</definedName>
    <definedName name="_xlnm._FilterDatabase" localSheetId="3" hidden="1">'3월'!$U$1:$U$108</definedName>
    <definedName name="_xlnm._FilterDatabase" localSheetId="4" hidden="1">'4월'!$P$3:$V$108</definedName>
  </definedNames>
  <calcPr calcId="145621"/>
</workbook>
</file>

<file path=xl/calcChain.xml><?xml version="1.0" encoding="utf-8"?>
<calcChain xmlns="http://schemas.openxmlformats.org/spreadsheetml/2006/main">
  <c r="K53" i="46" l="1"/>
  <c r="K52" i="46"/>
  <c r="K51" i="46"/>
  <c r="K50" i="46"/>
  <c r="K49" i="46"/>
  <c r="K48" i="46"/>
  <c r="K47" i="46"/>
  <c r="K46" i="46"/>
  <c r="K45" i="46"/>
  <c r="K53" i="45"/>
  <c r="K52" i="45"/>
  <c r="K51" i="45"/>
  <c r="K50" i="45"/>
  <c r="K49" i="45"/>
  <c r="K48" i="45"/>
  <c r="K47" i="45"/>
  <c r="K46" i="45"/>
  <c r="K45" i="45"/>
  <c r="K53" i="44"/>
  <c r="K52" i="44"/>
  <c r="K51" i="44"/>
  <c r="L50" i="44" s="1"/>
  <c r="K50" i="44"/>
  <c r="K49" i="44"/>
  <c r="K48" i="44"/>
  <c r="K47" i="44"/>
  <c r="K46" i="44"/>
  <c r="K45" i="44"/>
  <c r="K53" i="43"/>
  <c r="K52" i="43"/>
  <c r="L52" i="43" s="1"/>
  <c r="K51" i="43"/>
  <c r="K50" i="43"/>
  <c r="K49" i="43"/>
  <c r="K48" i="43"/>
  <c r="K47" i="43"/>
  <c r="K46" i="43"/>
  <c r="K45" i="43"/>
  <c r="K53" i="42"/>
  <c r="K52" i="42"/>
  <c r="K51" i="42"/>
  <c r="K50" i="42"/>
  <c r="K49" i="42"/>
  <c r="K48" i="42"/>
  <c r="K47" i="42"/>
  <c r="K46" i="42"/>
  <c r="K45" i="42"/>
  <c r="L45" i="42" s="1"/>
  <c r="AB27" i="43" s="1"/>
  <c r="K53" i="41"/>
  <c r="K52" i="41"/>
  <c r="K51" i="41"/>
  <c r="K50" i="41"/>
  <c r="K49" i="41"/>
  <c r="K48" i="41"/>
  <c r="K47" i="41"/>
  <c r="K46" i="41"/>
  <c r="K45" i="41"/>
  <c r="K53" i="40"/>
  <c r="K52" i="40"/>
  <c r="K51" i="40"/>
  <c r="K50" i="40"/>
  <c r="K49" i="40"/>
  <c r="K48" i="40"/>
  <c r="K47" i="40"/>
  <c r="K46" i="40"/>
  <c r="K45" i="40"/>
  <c r="K53" i="39"/>
  <c r="K52" i="39"/>
  <c r="L52" i="39" s="1"/>
  <c r="K51" i="39"/>
  <c r="K50" i="39"/>
  <c r="K49" i="39"/>
  <c r="K48" i="39"/>
  <c r="K47" i="39"/>
  <c r="K46" i="39"/>
  <c r="K45" i="39"/>
  <c r="K53" i="38"/>
  <c r="K52" i="38"/>
  <c r="K51" i="38"/>
  <c r="K50" i="38"/>
  <c r="K49" i="38"/>
  <c r="K48" i="38"/>
  <c r="K47" i="38"/>
  <c r="K46" i="38"/>
  <c r="K45" i="38"/>
  <c r="L45" i="38" s="1"/>
  <c r="AB27" i="39" s="1"/>
  <c r="K53" i="37"/>
  <c r="K52" i="37"/>
  <c r="K51" i="37"/>
  <c r="K50" i="37"/>
  <c r="K49" i="37"/>
  <c r="K48" i="37"/>
  <c r="K47" i="37"/>
  <c r="K46" i="37"/>
  <c r="K45" i="37"/>
  <c r="K53" i="36"/>
  <c r="K52" i="36"/>
  <c r="K51" i="36"/>
  <c r="K50" i="36"/>
  <c r="K49" i="36"/>
  <c r="K48" i="36"/>
  <c r="K47" i="36"/>
  <c r="K46" i="36"/>
  <c r="K45" i="36"/>
  <c r="K46" i="10"/>
  <c r="K47" i="10"/>
  <c r="K48" i="10"/>
  <c r="K49" i="10"/>
  <c r="K50" i="10"/>
  <c r="K51" i="10"/>
  <c r="K52" i="10"/>
  <c r="K53" i="10"/>
  <c r="K45" i="10"/>
  <c r="M80" i="3"/>
  <c r="M81" i="3"/>
  <c r="M82" i="3"/>
  <c r="M79" i="3"/>
  <c r="L80" i="3"/>
  <c r="L81" i="3"/>
  <c r="L82" i="3"/>
  <c r="L79" i="3"/>
  <c r="K80" i="3"/>
  <c r="K81" i="3"/>
  <c r="K82" i="3"/>
  <c r="K79" i="3"/>
  <c r="J80" i="3"/>
  <c r="J81" i="3"/>
  <c r="J82" i="3"/>
  <c r="J79" i="3"/>
  <c r="I80" i="3"/>
  <c r="I81" i="3"/>
  <c r="I82" i="3"/>
  <c r="I79" i="3"/>
  <c r="H80" i="3"/>
  <c r="H81" i="3"/>
  <c r="H82" i="3"/>
  <c r="H79" i="3"/>
  <c r="G80" i="3"/>
  <c r="G81" i="3"/>
  <c r="G82" i="3"/>
  <c r="G79" i="3"/>
  <c r="F80" i="3"/>
  <c r="F81" i="3"/>
  <c r="F82" i="3"/>
  <c r="F79" i="3"/>
  <c r="E80" i="3"/>
  <c r="E81" i="3"/>
  <c r="E82" i="3"/>
  <c r="E79" i="3"/>
  <c r="D80" i="3"/>
  <c r="D81" i="3"/>
  <c r="D82" i="3"/>
  <c r="D79" i="3"/>
  <c r="C80" i="3"/>
  <c r="C81" i="3"/>
  <c r="C82" i="3"/>
  <c r="C79" i="3"/>
  <c r="B80" i="3"/>
  <c r="B81" i="3"/>
  <c r="B82" i="3"/>
  <c r="B79" i="3"/>
  <c r="L48" i="3"/>
  <c r="K48" i="3"/>
  <c r="F48" i="3"/>
  <c r="C48" i="3"/>
  <c r="K41" i="3"/>
  <c r="M34" i="3"/>
  <c r="L34" i="3"/>
  <c r="D34" i="3"/>
  <c r="C34" i="3"/>
  <c r="F32" i="3"/>
  <c r="M30" i="3"/>
  <c r="K30" i="3"/>
  <c r="J30" i="3"/>
  <c r="E30" i="3"/>
  <c r="M29" i="3"/>
  <c r="L29" i="3"/>
  <c r="H29" i="3"/>
  <c r="E29" i="3"/>
  <c r="L15" i="3"/>
  <c r="K14" i="3"/>
  <c r="K15" i="3"/>
  <c r="G16" i="3"/>
  <c r="C16" i="3"/>
  <c r="E30" i="46"/>
  <c r="E30" i="45"/>
  <c r="E51" i="44"/>
  <c r="E50" i="43"/>
  <c r="E30" i="42"/>
  <c r="E30" i="41"/>
  <c r="E51" i="40"/>
  <c r="E30" i="40"/>
  <c r="E30" i="39"/>
  <c r="E30" i="10"/>
  <c r="E30" i="36"/>
  <c r="E30" i="37"/>
  <c r="E30" i="38"/>
  <c r="K61" i="46"/>
  <c r="L50" i="46"/>
  <c r="D47" i="46"/>
  <c r="D53" i="46" s="1"/>
  <c r="F53" i="46" s="1"/>
  <c r="E46" i="46"/>
  <c r="D46" i="46"/>
  <c r="L45" i="46"/>
  <c r="M42" i="46"/>
  <c r="E42" i="46"/>
  <c r="M32" i="3" s="1"/>
  <c r="D42" i="46"/>
  <c r="K40" i="46"/>
  <c r="L40" i="46" s="1"/>
  <c r="K39" i="46"/>
  <c r="K38" i="46"/>
  <c r="L38" i="46" s="1"/>
  <c r="K37" i="46"/>
  <c r="K36" i="46"/>
  <c r="L36" i="46" s="1"/>
  <c r="N36" i="46" s="1"/>
  <c r="K35" i="46"/>
  <c r="L34" i="46" s="1"/>
  <c r="N34" i="46" s="1"/>
  <c r="K34" i="46"/>
  <c r="K33" i="46"/>
  <c r="K32" i="46"/>
  <c r="L32" i="46" s="1"/>
  <c r="D32" i="46"/>
  <c r="D51" i="46" s="1"/>
  <c r="K31" i="46"/>
  <c r="E31" i="46"/>
  <c r="K30" i="46"/>
  <c r="K29" i="46"/>
  <c r="E29" i="46"/>
  <c r="K28" i="46"/>
  <c r="L28" i="46" s="1"/>
  <c r="K27" i="46"/>
  <c r="E27" i="46"/>
  <c r="K26" i="46"/>
  <c r="K25" i="46"/>
  <c r="K24" i="46"/>
  <c r="K23" i="46"/>
  <c r="E23" i="46"/>
  <c r="K22" i="46"/>
  <c r="K21" i="46"/>
  <c r="E21" i="46"/>
  <c r="K20" i="46"/>
  <c r="K19" i="46"/>
  <c r="L19" i="46" s="1"/>
  <c r="K18" i="46"/>
  <c r="K17" i="46"/>
  <c r="E17" i="46"/>
  <c r="L16" i="46"/>
  <c r="K16" i="46"/>
  <c r="K12" i="46"/>
  <c r="E12" i="46"/>
  <c r="F9" i="46"/>
  <c r="E9" i="46"/>
  <c r="D9" i="46"/>
  <c r="D50" i="46" s="1"/>
  <c r="F50" i="46" s="1"/>
  <c r="L8" i="46"/>
  <c r="L6" i="46"/>
  <c r="L4" i="46"/>
  <c r="AB1" i="46"/>
  <c r="T1" i="46"/>
  <c r="D52" i="46" s="1"/>
  <c r="F52" i="46" s="1"/>
  <c r="K61" i="45"/>
  <c r="K37" i="45" s="1"/>
  <c r="L36" i="45" s="1"/>
  <c r="E46" i="45"/>
  <c r="D46" i="45"/>
  <c r="L30" i="3" s="1"/>
  <c r="M42" i="45"/>
  <c r="E42" i="45"/>
  <c r="D42" i="45"/>
  <c r="K40" i="45"/>
  <c r="L40" i="45" s="1"/>
  <c r="K39" i="45"/>
  <c r="K38" i="45"/>
  <c r="L38" i="45" s="1"/>
  <c r="N38" i="45" s="1"/>
  <c r="K36" i="45"/>
  <c r="K35" i="45"/>
  <c r="K34" i="45"/>
  <c r="L34" i="45" s="1"/>
  <c r="N34" i="45" s="1"/>
  <c r="K33" i="45"/>
  <c r="L32" i="45" s="1"/>
  <c r="K32" i="45"/>
  <c r="D32" i="45"/>
  <c r="D51" i="45" s="1"/>
  <c r="K31" i="45"/>
  <c r="E31" i="45"/>
  <c r="K30" i="45"/>
  <c r="K29" i="45"/>
  <c r="E29" i="45"/>
  <c r="K28" i="45"/>
  <c r="K27" i="45"/>
  <c r="E27" i="45"/>
  <c r="K26" i="45"/>
  <c r="K25" i="45"/>
  <c r="K24" i="45"/>
  <c r="K23" i="45"/>
  <c r="E23" i="45"/>
  <c r="K22" i="45"/>
  <c r="K21" i="45"/>
  <c r="E21" i="45"/>
  <c r="K20" i="45"/>
  <c r="K19" i="45"/>
  <c r="K18" i="45"/>
  <c r="K17" i="45"/>
  <c r="E17" i="45"/>
  <c r="K16" i="45"/>
  <c r="K12" i="45"/>
  <c r="E12" i="45"/>
  <c r="F9" i="45"/>
  <c r="E9" i="45"/>
  <c r="D9" i="45"/>
  <c r="D50" i="45" s="1"/>
  <c r="L8" i="45"/>
  <c r="L6" i="45"/>
  <c r="L4" i="45"/>
  <c r="L12" i="45" s="1"/>
  <c r="Z26" i="45" s="1"/>
  <c r="Z30" i="45" s="1"/>
  <c r="AB1" i="45"/>
  <c r="T1" i="45"/>
  <c r="D52" i="45" s="1"/>
  <c r="K61" i="44"/>
  <c r="D47" i="44"/>
  <c r="E46" i="44"/>
  <c r="K34" i="3" s="1"/>
  <c r="D46" i="44"/>
  <c r="L45" i="44"/>
  <c r="AB27" i="45" s="1"/>
  <c r="M42" i="44"/>
  <c r="E42" i="44"/>
  <c r="E47" i="44" s="1"/>
  <c r="D42" i="44"/>
  <c r="K29" i="3" s="1"/>
  <c r="K40" i="44"/>
  <c r="L40" i="44" s="1"/>
  <c r="K39" i="44"/>
  <c r="K38" i="44"/>
  <c r="L38" i="44" s="1"/>
  <c r="N38" i="44" s="1"/>
  <c r="K37" i="44"/>
  <c r="K36" i="44"/>
  <c r="L36" i="44" s="1"/>
  <c r="K35" i="44"/>
  <c r="K34" i="44"/>
  <c r="L34" i="44" s="1"/>
  <c r="K33" i="44"/>
  <c r="K32" i="44"/>
  <c r="L32" i="44" s="1"/>
  <c r="N32" i="44" s="1"/>
  <c r="D32" i="44"/>
  <c r="D51" i="44" s="1"/>
  <c r="K31" i="44"/>
  <c r="E31" i="44"/>
  <c r="K30" i="44"/>
  <c r="K29" i="44"/>
  <c r="E29" i="44"/>
  <c r="K28" i="44"/>
  <c r="K27" i="44"/>
  <c r="E27" i="44"/>
  <c r="K26" i="44"/>
  <c r="K25" i="44"/>
  <c r="K24" i="44"/>
  <c r="K23" i="44"/>
  <c r="E23" i="44"/>
  <c r="K22" i="44"/>
  <c r="K21" i="44"/>
  <c r="E21" i="44"/>
  <c r="K20" i="44"/>
  <c r="K19" i="44"/>
  <c r="L19" i="44" s="1"/>
  <c r="N19" i="44" s="1"/>
  <c r="K18" i="44"/>
  <c r="K17" i="44"/>
  <c r="E17" i="44"/>
  <c r="K16" i="44"/>
  <c r="K12" i="44"/>
  <c r="E12" i="44"/>
  <c r="F9" i="44"/>
  <c r="E9" i="44"/>
  <c r="D9" i="44"/>
  <c r="D50" i="44" s="1"/>
  <c r="E50" i="45" s="1"/>
  <c r="L8" i="44"/>
  <c r="L6" i="44"/>
  <c r="L4" i="44"/>
  <c r="L12" i="44" s="1"/>
  <c r="Z26" i="44" s="1"/>
  <c r="Z30" i="44" s="1"/>
  <c r="AB1" i="44"/>
  <c r="T1" i="44"/>
  <c r="D52" i="44" s="1"/>
  <c r="K61" i="43"/>
  <c r="L50" i="43"/>
  <c r="D47" i="43"/>
  <c r="E46" i="43"/>
  <c r="J34" i="3" s="1"/>
  <c r="D46" i="43"/>
  <c r="M42" i="43"/>
  <c r="E42" i="43"/>
  <c r="E47" i="43" s="1"/>
  <c r="D42" i="43"/>
  <c r="J29" i="3" s="1"/>
  <c r="K40" i="43"/>
  <c r="L40" i="43" s="1"/>
  <c r="K39" i="43"/>
  <c r="K38" i="43"/>
  <c r="L38" i="43" s="1"/>
  <c r="N38" i="43" s="1"/>
  <c r="K37" i="43"/>
  <c r="K36" i="43"/>
  <c r="L36" i="43" s="1"/>
  <c r="K35" i="43"/>
  <c r="K34" i="43"/>
  <c r="K33" i="43"/>
  <c r="L32" i="43"/>
  <c r="K32" i="43"/>
  <c r="D32" i="43"/>
  <c r="D51" i="43" s="1"/>
  <c r="K31" i="43"/>
  <c r="E31" i="43"/>
  <c r="K30" i="43"/>
  <c r="K29" i="43"/>
  <c r="E29" i="43"/>
  <c r="K28" i="43"/>
  <c r="L28" i="43" s="1"/>
  <c r="N28" i="43" s="1"/>
  <c r="K27" i="43"/>
  <c r="E27" i="43"/>
  <c r="K26" i="43"/>
  <c r="K25" i="43"/>
  <c r="K24" i="43"/>
  <c r="K23" i="43"/>
  <c r="E23" i="43"/>
  <c r="K22" i="43"/>
  <c r="K21" i="43"/>
  <c r="E21" i="43"/>
  <c r="K20" i="43"/>
  <c r="K19" i="43"/>
  <c r="L19" i="43" s="1"/>
  <c r="K18" i="43"/>
  <c r="K17" i="43"/>
  <c r="E17" i="43"/>
  <c r="K16" i="43"/>
  <c r="K12" i="43"/>
  <c r="E12" i="43"/>
  <c r="F9" i="43"/>
  <c r="E9" i="43"/>
  <c r="D9" i="43"/>
  <c r="D50" i="43" s="1"/>
  <c r="L8" i="43"/>
  <c r="L6" i="43"/>
  <c r="L4" i="43"/>
  <c r="AB1" i="43"/>
  <c r="T1" i="43"/>
  <c r="D52" i="43" s="1"/>
  <c r="K61" i="42"/>
  <c r="K37" i="42" s="1"/>
  <c r="L50" i="42"/>
  <c r="E46" i="42"/>
  <c r="I34" i="3" s="1"/>
  <c r="D46" i="42"/>
  <c r="I30" i="3" s="1"/>
  <c r="M42" i="42"/>
  <c r="E42" i="42"/>
  <c r="D42" i="42"/>
  <c r="I29" i="3" s="1"/>
  <c r="L40" i="42"/>
  <c r="K40" i="42"/>
  <c r="K39" i="42"/>
  <c r="K38" i="42"/>
  <c r="L38" i="42" s="1"/>
  <c r="K36" i="42"/>
  <c r="K35" i="42"/>
  <c r="K34" i="42"/>
  <c r="K33" i="42"/>
  <c r="K32" i="42"/>
  <c r="L32" i="42" s="1"/>
  <c r="D32" i="42"/>
  <c r="D51" i="42" s="1"/>
  <c r="K31" i="42"/>
  <c r="E31" i="42"/>
  <c r="K30" i="42"/>
  <c r="K29" i="42"/>
  <c r="E29" i="42"/>
  <c r="K28" i="42"/>
  <c r="L28" i="42" s="1"/>
  <c r="K27" i="42"/>
  <c r="E27" i="42"/>
  <c r="K26" i="42"/>
  <c r="K25" i="42"/>
  <c r="K24" i="42"/>
  <c r="K23" i="42"/>
  <c r="E23" i="42"/>
  <c r="K22" i="42"/>
  <c r="K21" i="42"/>
  <c r="L21" i="42" s="1"/>
  <c r="N21" i="42" s="1"/>
  <c r="E21" i="42"/>
  <c r="K20" i="42"/>
  <c r="K19" i="42"/>
  <c r="L19" i="42" s="1"/>
  <c r="K18" i="42"/>
  <c r="L16" i="42" s="1"/>
  <c r="K17" i="42"/>
  <c r="E17" i="42"/>
  <c r="K16" i="42"/>
  <c r="K12" i="42"/>
  <c r="E12" i="42"/>
  <c r="F9" i="42"/>
  <c r="E9" i="42"/>
  <c r="D9" i="42"/>
  <c r="D50" i="42" s="1"/>
  <c r="L8" i="42"/>
  <c r="L6" i="42"/>
  <c r="L4" i="42"/>
  <c r="AB1" i="42"/>
  <c r="T1" i="42"/>
  <c r="D52" i="42" s="1"/>
  <c r="K61" i="41"/>
  <c r="K37" i="41" s="1"/>
  <c r="L52" i="41"/>
  <c r="L50" i="41"/>
  <c r="D47" i="41"/>
  <c r="D53" i="41" s="1"/>
  <c r="E46" i="41"/>
  <c r="D46" i="41"/>
  <c r="H30" i="3" s="1"/>
  <c r="L45" i="41"/>
  <c r="AB27" i="42" s="1"/>
  <c r="M42" i="41"/>
  <c r="E42" i="41"/>
  <c r="H32" i="3" s="1"/>
  <c r="D42" i="41"/>
  <c r="K40" i="41"/>
  <c r="L40" i="41" s="1"/>
  <c r="K39" i="41"/>
  <c r="K38" i="41"/>
  <c r="L38" i="41" s="1"/>
  <c r="K36" i="41"/>
  <c r="K35" i="41"/>
  <c r="L34" i="41"/>
  <c r="H46" i="3" s="1"/>
  <c r="K34" i="41"/>
  <c r="K33" i="41"/>
  <c r="K32" i="41"/>
  <c r="L32" i="41" s="1"/>
  <c r="N32" i="41" s="1"/>
  <c r="D32" i="41"/>
  <c r="D51" i="41" s="1"/>
  <c r="E51" i="41" s="1"/>
  <c r="K31" i="41"/>
  <c r="E31" i="41"/>
  <c r="K30" i="41"/>
  <c r="AB29" i="41"/>
  <c r="K29" i="41"/>
  <c r="E29" i="41"/>
  <c r="K28" i="41"/>
  <c r="L28" i="41" s="1"/>
  <c r="K27" i="41"/>
  <c r="E27" i="41"/>
  <c r="K26" i="41"/>
  <c r="K25" i="41"/>
  <c r="K24" i="41"/>
  <c r="K23" i="41"/>
  <c r="E23" i="41"/>
  <c r="K22" i="41"/>
  <c r="K21" i="41"/>
  <c r="E21" i="41"/>
  <c r="K20" i="41"/>
  <c r="K19" i="41"/>
  <c r="L19" i="41" s="1"/>
  <c r="N19" i="41" s="1"/>
  <c r="K18" i="41"/>
  <c r="K17" i="41"/>
  <c r="E17" i="41"/>
  <c r="K16" i="41"/>
  <c r="K12" i="41"/>
  <c r="E12" i="41"/>
  <c r="F9" i="41"/>
  <c r="E9" i="41"/>
  <c r="D9" i="41"/>
  <c r="AB26" i="41" s="1"/>
  <c r="L8" i="41"/>
  <c r="L6" i="41"/>
  <c r="L4" i="41"/>
  <c r="L12" i="41" s="1"/>
  <c r="Z26" i="41" s="1"/>
  <c r="Z30" i="41" s="1"/>
  <c r="AB1" i="41"/>
  <c r="T1" i="41"/>
  <c r="D52" i="41" s="1"/>
  <c r="K61" i="40"/>
  <c r="D47" i="40"/>
  <c r="D53" i="40" s="1"/>
  <c r="E46" i="40"/>
  <c r="G34" i="3" s="1"/>
  <c r="D46" i="40"/>
  <c r="G30" i="3" s="1"/>
  <c r="L45" i="40"/>
  <c r="AB27" i="41" s="1"/>
  <c r="M42" i="40"/>
  <c r="E42" i="40"/>
  <c r="E47" i="40" s="1"/>
  <c r="D42" i="40"/>
  <c r="G29" i="3" s="1"/>
  <c r="K40" i="40"/>
  <c r="L40" i="40" s="1"/>
  <c r="K39" i="40"/>
  <c r="K38" i="40"/>
  <c r="L38" i="40" s="1"/>
  <c r="N38" i="40" s="1"/>
  <c r="K37" i="40"/>
  <c r="K36" i="40"/>
  <c r="L36" i="40" s="1"/>
  <c r="K35" i="40"/>
  <c r="K34" i="40"/>
  <c r="K33" i="40"/>
  <c r="L32" i="40"/>
  <c r="N32" i="40" s="1"/>
  <c r="K32" i="40"/>
  <c r="D32" i="40"/>
  <c r="D51" i="40" s="1"/>
  <c r="K31" i="40"/>
  <c r="E31" i="40"/>
  <c r="K30" i="40"/>
  <c r="K29" i="40"/>
  <c r="E29" i="40"/>
  <c r="K28" i="40"/>
  <c r="K27" i="40"/>
  <c r="E27" i="40"/>
  <c r="K26" i="40"/>
  <c r="L26" i="40" s="1"/>
  <c r="N26" i="40" s="1"/>
  <c r="K25" i="40"/>
  <c r="K24" i="40"/>
  <c r="K23" i="40"/>
  <c r="E23" i="40"/>
  <c r="K22" i="40"/>
  <c r="K21" i="40"/>
  <c r="E21" i="40"/>
  <c r="K20" i="40"/>
  <c r="K19" i="40"/>
  <c r="K18" i="40"/>
  <c r="K17" i="40"/>
  <c r="E17" i="40"/>
  <c r="E32" i="40" s="1"/>
  <c r="K16" i="40"/>
  <c r="K12" i="40"/>
  <c r="E12" i="40"/>
  <c r="F9" i="40"/>
  <c r="E9" i="40"/>
  <c r="D9" i="40"/>
  <c r="D50" i="40" s="1"/>
  <c r="L8" i="40"/>
  <c r="L6" i="40"/>
  <c r="L4" i="40"/>
  <c r="L12" i="40" s="1"/>
  <c r="Z26" i="40" s="1"/>
  <c r="Z30" i="40" s="1"/>
  <c r="AB1" i="40"/>
  <c r="T1" i="40"/>
  <c r="D52" i="40" s="1"/>
  <c r="G15" i="3" s="1"/>
  <c r="K61" i="39"/>
  <c r="L50" i="39"/>
  <c r="D47" i="39"/>
  <c r="D53" i="39" s="1"/>
  <c r="E46" i="39"/>
  <c r="F34" i="3" s="1"/>
  <c r="D46" i="39"/>
  <c r="F30" i="3" s="1"/>
  <c r="L45" i="39"/>
  <c r="AB27" i="40" s="1"/>
  <c r="M42" i="39"/>
  <c r="E42" i="39"/>
  <c r="E47" i="39" s="1"/>
  <c r="D42" i="39"/>
  <c r="F29" i="3" s="1"/>
  <c r="K40" i="39"/>
  <c r="L40" i="39" s="1"/>
  <c r="K39" i="39"/>
  <c r="K38" i="39"/>
  <c r="L38" i="39" s="1"/>
  <c r="N38" i="39" s="1"/>
  <c r="K37" i="39"/>
  <c r="L36" i="39"/>
  <c r="N36" i="39" s="1"/>
  <c r="K36" i="39"/>
  <c r="K35" i="39"/>
  <c r="K34" i="39"/>
  <c r="L34" i="39" s="1"/>
  <c r="K33" i="39"/>
  <c r="K32" i="39"/>
  <c r="D32" i="39"/>
  <c r="D51" i="39" s="1"/>
  <c r="K31" i="39"/>
  <c r="E31" i="39"/>
  <c r="K30" i="39"/>
  <c r="K29" i="39"/>
  <c r="E29" i="39"/>
  <c r="K28" i="39"/>
  <c r="K27" i="39"/>
  <c r="E27" i="39"/>
  <c r="K26" i="39"/>
  <c r="L26" i="39" s="1"/>
  <c r="N26" i="39" s="1"/>
  <c r="K25" i="39"/>
  <c r="K24" i="39"/>
  <c r="K23" i="39"/>
  <c r="E23" i="39"/>
  <c r="K22" i="39"/>
  <c r="K21" i="39"/>
  <c r="E21" i="39"/>
  <c r="K20" i="39"/>
  <c r="K19" i="39"/>
  <c r="K18" i="39"/>
  <c r="K17" i="39"/>
  <c r="E17" i="39"/>
  <c r="E32" i="39" s="1"/>
  <c r="K16" i="39"/>
  <c r="K12" i="39"/>
  <c r="E12" i="39"/>
  <c r="F9" i="39"/>
  <c r="E9" i="39"/>
  <c r="D9" i="39"/>
  <c r="D50" i="39" s="1"/>
  <c r="L8" i="39"/>
  <c r="L6" i="39"/>
  <c r="L4" i="39"/>
  <c r="L12" i="39" s="1"/>
  <c r="Z26" i="39" s="1"/>
  <c r="Z30" i="39" s="1"/>
  <c r="AB1" i="39"/>
  <c r="T1" i="39"/>
  <c r="D52" i="39" s="1"/>
  <c r="E52" i="40" s="1"/>
  <c r="K61" i="38"/>
  <c r="L50" i="38"/>
  <c r="D47" i="38"/>
  <c r="D53" i="38" s="1"/>
  <c r="E46" i="38"/>
  <c r="E34" i="3" s="1"/>
  <c r="D46" i="38"/>
  <c r="M42" i="38"/>
  <c r="E42" i="38"/>
  <c r="D42" i="38"/>
  <c r="K40" i="38"/>
  <c r="L40" i="38" s="1"/>
  <c r="K39" i="38"/>
  <c r="K38" i="38"/>
  <c r="L38" i="38" s="1"/>
  <c r="K37" i="38"/>
  <c r="K36" i="38"/>
  <c r="L36" i="38" s="1"/>
  <c r="K35" i="38"/>
  <c r="K34" i="38"/>
  <c r="K33" i="38"/>
  <c r="K32" i="38"/>
  <c r="L32" i="38" s="1"/>
  <c r="D32" i="38"/>
  <c r="D51" i="38" s="1"/>
  <c r="E51" i="39" s="1"/>
  <c r="K31" i="38"/>
  <c r="E31" i="38"/>
  <c r="K30" i="38"/>
  <c r="K29" i="38"/>
  <c r="E29" i="38"/>
  <c r="K28" i="38"/>
  <c r="L28" i="38" s="1"/>
  <c r="K27" i="38"/>
  <c r="E27" i="38"/>
  <c r="K26" i="38"/>
  <c r="K25" i="38"/>
  <c r="K24" i="38"/>
  <c r="K23" i="38"/>
  <c r="E23" i="38"/>
  <c r="K22" i="38"/>
  <c r="K21" i="38"/>
  <c r="E21" i="38"/>
  <c r="K20" i="38"/>
  <c r="K19" i="38"/>
  <c r="L19" i="38" s="1"/>
  <c r="K18" i="38"/>
  <c r="K17" i="38"/>
  <c r="E17" i="38"/>
  <c r="N16" i="38"/>
  <c r="L16" i="38"/>
  <c r="E40" i="3" s="1"/>
  <c r="K16" i="38"/>
  <c r="K12" i="38"/>
  <c r="E12" i="38"/>
  <c r="F9" i="38"/>
  <c r="E9" i="38"/>
  <c r="D9" i="38"/>
  <c r="D50" i="38" s="1"/>
  <c r="L8" i="38"/>
  <c r="L6" i="38"/>
  <c r="L4" i="38"/>
  <c r="AB1" i="38"/>
  <c r="T1" i="38"/>
  <c r="D52" i="38" s="1"/>
  <c r="E15" i="3" s="1"/>
  <c r="K61" i="37"/>
  <c r="L52" i="37"/>
  <c r="L50" i="37"/>
  <c r="E47" i="37"/>
  <c r="E46" i="37"/>
  <c r="D46" i="37"/>
  <c r="D30" i="3" s="1"/>
  <c r="M42" i="37"/>
  <c r="E42" i="37"/>
  <c r="D32" i="3" s="1"/>
  <c r="D42" i="37"/>
  <c r="D29" i="3" s="1"/>
  <c r="K40" i="37"/>
  <c r="L40" i="37" s="1"/>
  <c r="K39" i="37"/>
  <c r="K38" i="37"/>
  <c r="L38" i="37" s="1"/>
  <c r="K37" i="37"/>
  <c r="K36" i="37"/>
  <c r="L36" i="37" s="1"/>
  <c r="K35" i="37"/>
  <c r="K34" i="37"/>
  <c r="K33" i="37"/>
  <c r="K32" i="37"/>
  <c r="L32" i="37" s="1"/>
  <c r="N32" i="37" s="1"/>
  <c r="D32" i="37"/>
  <c r="D51" i="37" s="1"/>
  <c r="K31" i="37"/>
  <c r="E31" i="37"/>
  <c r="K30" i="37"/>
  <c r="K29" i="37"/>
  <c r="E29" i="37"/>
  <c r="K28" i="37"/>
  <c r="L28" i="37" s="1"/>
  <c r="K27" i="37"/>
  <c r="E27" i="37"/>
  <c r="K26" i="37"/>
  <c r="K25" i="37"/>
  <c r="K24" i="37"/>
  <c r="K23" i="37"/>
  <c r="E23" i="37"/>
  <c r="K22" i="37"/>
  <c r="K21" i="37"/>
  <c r="E21" i="37"/>
  <c r="K20" i="37"/>
  <c r="K19" i="37"/>
  <c r="L19" i="37" s="1"/>
  <c r="N19" i="37" s="1"/>
  <c r="K18" i="37"/>
  <c r="K17" i="37"/>
  <c r="E17" i="37"/>
  <c r="N16" i="37"/>
  <c r="L16" i="37"/>
  <c r="D40" i="3" s="1"/>
  <c r="K16" i="37"/>
  <c r="K12" i="37"/>
  <c r="E12" i="37"/>
  <c r="F9" i="37"/>
  <c r="E9" i="37"/>
  <c r="D9" i="37"/>
  <c r="D50" i="37" s="1"/>
  <c r="L8" i="37"/>
  <c r="L6" i="37"/>
  <c r="L4" i="37"/>
  <c r="AB1" i="37"/>
  <c r="T1" i="37"/>
  <c r="D52" i="37" s="1"/>
  <c r="K61" i="36"/>
  <c r="K37" i="36" s="1"/>
  <c r="L52" i="36"/>
  <c r="L50" i="36"/>
  <c r="E47" i="36"/>
  <c r="D47" i="36"/>
  <c r="D53" i="36" s="1"/>
  <c r="E46" i="36"/>
  <c r="D46" i="36"/>
  <c r="C30" i="3" s="1"/>
  <c r="L45" i="36"/>
  <c r="AB27" i="37" s="1"/>
  <c r="M42" i="36"/>
  <c r="E42" i="36"/>
  <c r="C32" i="3" s="1"/>
  <c r="D42" i="36"/>
  <c r="C29" i="3" s="1"/>
  <c r="K40" i="36"/>
  <c r="L40" i="36" s="1"/>
  <c r="N40" i="36" s="1"/>
  <c r="K39" i="36"/>
  <c r="K38" i="36"/>
  <c r="L38" i="36" s="1"/>
  <c r="N38" i="36" s="1"/>
  <c r="K36" i="36"/>
  <c r="K35" i="36"/>
  <c r="K34" i="36"/>
  <c r="K33" i="36"/>
  <c r="K32" i="36"/>
  <c r="L32" i="36" s="1"/>
  <c r="N32" i="36" s="1"/>
  <c r="D32" i="36"/>
  <c r="D51" i="36" s="1"/>
  <c r="E51" i="37" s="1"/>
  <c r="K31" i="36"/>
  <c r="E31" i="36"/>
  <c r="K30" i="36"/>
  <c r="AB29" i="36"/>
  <c r="K29" i="36"/>
  <c r="E29" i="36"/>
  <c r="K28" i="36"/>
  <c r="L28" i="36" s="1"/>
  <c r="N28" i="36" s="1"/>
  <c r="K27" i="36"/>
  <c r="E27" i="36"/>
  <c r="K26" i="36"/>
  <c r="K25" i="36"/>
  <c r="K24" i="36"/>
  <c r="K23" i="36"/>
  <c r="E23" i="36"/>
  <c r="K22" i="36"/>
  <c r="K21" i="36"/>
  <c r="E21" i="36"/>
  <c r="K20" i="36"/>
  <c r="K19" i="36"/>
  <c r="L19" i="36" s="1"/>
  <c r="N19" i="36" s="1"/>
  <c r="K18" i="36"/>
  <c r="K17" i="36"/>
  <c r="E17" i="36"/>
  <c r="K16" i="36"/>
  <c r="K12" i="36"/>
  <c r="E12" i="36"/>
  <c r="F9" i="36"/>
  <c r="E9" i="36"/>
  <c r="D9" i="36"/>
  <c r="D50" i="36" s="1"/>
  <c r="E50" i="37" s="1"/>
  <c r="L8" i="36"/>
  <c r="L6" i="36"/>
  <c r="L4" i="36"/>
  <c r="L12" i="36" s="1"/>
  <c r="Z26" i="36" s="1"/>
  <c r="Z30" i="36" s="1"/>
  <c r="AB1" i="36"/>
  <c r="T1" i="36"/>
  <c r="D52" i="36" s="1"/>
  <c r="C15" i="3" s="1"/>
  <c r="K30" i="10"/>
  <c r="K29" i="10"/>
  <c r="E29" i="10"/>
  <c r="K28" i="10"/>
  <c r="K27" i="10"/>
  <c r="K61" i="10"/>
  <c r="K37" i="10" s="1"/>
  <c r="N53" i="10"/>
  <c r="E46" i="10"/>
  <c r="B33" i="3" s="1"/>
  <c r="D46" i="10"/>
  <c r="M42" i="10"/>
  <c r="E42" i="10"/>
  <c r="D42" i="10"/>
  <c r="B29" i="3" s="1"/>
  <c r="K40" i="10"/>
  <c r="L40" i="10" s="1"/>
  <c r="N40" i="10" s="1"/>
  <c r="K39" i="10"/>
  <c r="K38" i="10"/>
  <c r="L38" i="10" s="1"/>
  <c r="N38" i="10" s="1"/>
  <c r="K36" i="10"/>
  <c r="K35" i="10"/>
  <c r="K34" i="10"/>
  <c r="K33" i="10"/>
  <c r="K32" i="10"/>
  <c r="D32" i="10"/>
  <c r="D51" i="10" s="1"/>
  <c r="K31" i="10"/>
  <c r="E31" i="10"/>
  <c r="E27" i="10"/>
  <c r="K26" i="10"/>
  <c r="K25" i="10"/>
  <c r="K24" i="10"/>
  <c r="K23" i="10"/>
  <c r="E23" i="10"/>
  <c r="K22" i="10"/>
  <c r="K21" i="10"/>
  <c r="E21" i="10"/>
  <c r="K20" i="10"/>
  <c r="K19" i="10"/>
  <c r="K18" i="10"/>
  <c r="K17" i="10"/>
  <c r="E17" i="10"/>
  <c r="K16" i="10"/>
  <c r="K12" i="10"/>
  <c r="E12" i="10"/>
  <c r="F9" i="10"/>
  <c r="E9" i="10"/>
  <c r="D9" i="10"/>
  <c r="D50" i="10" s="1"/>
  <c r="B13" i="3" s="1"/>
  <c r="L8" i="10"/>
  <c r="L6" i="10"/>
  <c r="L4" i="10"/>
  <c r="AB1" i="10"/>
  <c r="T1" i="10"/>
  <c r="D52" i="10" s="1"/>
  <c r="F33" i="3"/>
  <c r="M33" i="3"/>
  <c r="L33" i="3"/>
  <c r="N40" i="37" l="1"/>
  <c r="D49" i="3"/>
  <c r="N40" i="39"/>
  <c r="F49" i="3"/>
  <c r="N36" i="40"/>
  <c r="G47" i="3"/>
  <c r="N40" i="40"/>
  <c r="G49" i="3"/>
  <c r="N40" i="45"/>
  <c r="L49" i="3"/>
  <c r="F51" i="42"/>
  <c r="I14" i="3"/>
  <c r="E51" i="43"/>
  <c r="N40" i="41"/>
  <c r="H49" i="3"/>
  <c r="I40" i="3"/>
  <c r="N16" i="42"/>
  <c r="L36" i="42"/>
  <c r="N36" i="44"/>
  <c r="K47" i="3"/>
  <c r="N40" i="44"/>
  <c r="K49" i="3"/>
  <c r="N36" i="38"/>
  <c r="E47" i="3"/>
  <c r="N40" i="38"/>
  <c r="E49" i="3"/>
  <c r="F52" i="41"/>
  <c r="E52" i="42"/>
  <c r="H15" i="3"/>
  <c r="H48" i="3"/>
  <c r="N38" i="41"/>
  <c r="N36" i="43"/>
  <c r="J47" i="3"/>
  <c r="N32" i="46"/>
  <c r="M45" i="3"/>
  <c r="N40" i="46"/>
  <c r="M49" i="3"/>
  <c r="N32" i="45"/>
  <c r="L45" i="3"/>
  <c r="N36" i="45"/>
  <c r="L47" i="3"/>
  <c r="F53" i="38"/>
  <c r="E53" i="39"/>
  <c r="F13" i="3"/>
  <c r="E50" i="40"/>
  <c r="F50" i="39"/>
  <c r="L21" i="41"/>
  <c r="N21" i="41" s="1"/>
  <c r="N32" i="43"/>
  <c r="J45" i="3"/>
  <c r="K42" i="44"/>
  <c r="L16" i="44"/>
  <c r="N19" i="46"/>
  <c r="M41" i="3"/>
  <c r="F47" i="3"/>
  <c r="L26" i="36"/>
  <c r="N26" i="36" s="1"/>
  <c r="F50" i="37"/>
  <c r="D13" i="3"/>
  <c r="E32" i="37"/>
  <c r="L26" i="37"/>
  <c r="N26" i="37" s="1"/>
  <c r="E13" i="3"/>
  <c r="F50" i="38"/>
  <c r="E32" i="38"/>
  <c r="L26" i="38"/>
  <c r="N26" i="38" s="1"/>
  <c r="N34" i="39"/>
  <c r="F46" i="3"/>
  <c r="K42" i="40"/>
  <c r="F53" i="40"/>
  <c r="E53" i="41"/>
  <c r="N28" i="41"/>
  <c r="H44" i="3"/>
  <c r="N34" i="41"/>
  <c r="F52" i="42"/>
  <c r="E52" i="43"/>
  <c r="N28" i="42"/>
  <c r="I44" i="3"/>
  <c r="N32" i="42"/>
  <c r="I45" i="3"/>
  <c r="E47" i="42"/>
  <c r="I32" i="3"/>
  <c r="D47" i="42"/>
  <c r="F52" i="43"/>
  <c r="E52" i="44"/>
  <c r="E32" i="43"/>
  <c r="L26" i="43"/>
  <c r="N26" i="43" s="1"/>
  <c r="L28" i="44"/>
  <c r="D53" i="44"/>
  <c r="D54" i="44" s="1"/>
  <c r="AB29" i="44"/>
  <c r="K42" i="45"/>
  <c r="L21" i="45"/>
  <c r="N21" i="45" s="1"/>
  <c r="F51" i="45"/>
  <c r="L14" i="3"/>
  <c r="E51" i="45"/>
  <c r="E32" i="46"/>
  <c r="L26" i="46"/>
  <c r="N26" i="46" s="1"/>
  <c r="I15" i="3"/>
  <c r="M16" i="3"/>
  <c r="G32" i="3"/>
  <c r="H41" i="3"/>
  <c r="J44" i="3"/>
  <c r="G45" i="3"/>
  <c r="L46" i="3"/>
  <c r="N28" i="37"/>
  <c r="D44" i="3"/>
  <c r="N36" i="37"/>
  <c r="D47" i="3"/>
  <c r="N19" i="38"/>
  <c r="E41" i="3"/>
  <c r="N28" i="38"/>
  <c r="E44" i="3"/>
  <c r="N32" i="38"/>
  <c r="E45" i="3"/>
  <c r="F53" i="39"/>
  <c r="E53" i="40"/>
  <c r="F51" i="41"/>
  <c r="H14" i="3"/>
  <c r="E51" i="42"/>
  <c r="F53" i="41"/>
  <c r="N38" i="42"/>
  <c r="I48" i="3"/>
  <c r="N19" i="43"/>
  <c r="J41" i="3"/>
  <c r="L13" i="3"/>
  <c r="E50" i="46"/>
  <c r="F50" i="45"/>
  <c r="N16" i="46"/>
  <c r="M40" i="3"/>
  <c r="N28" i="46"/>
  <c r="M44" i="3"/>
  <c r="E50" i="39"/>
  <c r="E16" i="3"/>
  <c r="C41" i="3"/>
  <c r="D45" i="3"/>
  <c r="K42" i="39"/>
  <c r="L16" i="41"/>
  <c r="H40" i="3" s="1"/>
  <c r="N19" i="42"/>
  <c r="I41" i="3"/>
  <c r="N40" i="43"/>
  <c r="J49" i="3"/>
  <c r="F50" i="10"/>
  <c r="F52" i="36"/>
  <c r="E52" i="37"/>
  <c r="E32" i="36"/>
  <c r="L34" i="36"/>
  <c r="L12" i="37"/>
  <c r="Z26" i="37" s="1"/>
  <c r="Z30" i="37" s="1"/>
  <c r="K42" i="37"/>
  <c r="L34" i="37"/>
  <c r="N38" i="37"/>
  <c r="D48" i="3"/>
  <c r="L12" i="38"/>
  <c r="Z26" i="38" s="1"/>
  <c r="Z30" i="38" s="1"/>
  <c r="K42" i="38"/>
  <c r="L34" i="38"/>
  <c r="L16" i="39"/>
  <c r="L21" i="39"/>
  <c r="N21" i="39" s="1"/>
  <c r="AB29" i="39"/>
  <c r="F51" i="39"/>
  <c r="F14" i="3"/>
  <c r="L16" i="40"/>
  <c r="L21" i="40"/>
  <c r="N21" i="40" s="1"/>
  <c r="AB29" i="40"/>
  <c r="F51" i="40"/>
  <c r="G14" i="3"/>
  <c r="L34" i="40"/>
  <c r="E32" i="41"/>
  <c r="L26" i="41"/>
  <c r="N26" i="41" s="1"/>
  <c r="I13" i="3"/>
  <c r="F50" i="42"/>
  <c r="E32" i="42"/>
  <c r="L26" i="42"/>
  <c r="N26" i="42" s="1"/>
  <c r="J13" i="3"/>
  <c r="F50" i="43"/>
  <c r="F51" i="43"/>
  <c r="F52" i="44"/>
  <c r="E52" i="45"/>
  <c r="E32" i="44"/>
  <c r="L26" i="44"/>
  <c r="N26" i="44" s="1"/>
  <c r="N34" i="44"/>
  <c r="K46" i="3"/>
  <c r="L16" i="45"/>
  <c r="E50" i="38"/>
  <c r="E51" i="46"/>
  <c r="F16" i="3"/>
  <c r="H16" i="3"/>
  <c r="M15" i="3"/>
  <c r="J32" i="3"/>
  <c r="C44" i="3"/>
  <c r="H45" i="3"/>
  <c r="M46" i="3"/>
  <c r="G48" i="3"/>
  <c r="C49" i="3"/>
  <c r="K42" i="36"/>
  <c r="L36" i="36"/>
  <c r="F52" i="37"/>
  <c r="E52" i="38"/>
  <c r="F52" i="38"/>
  <c r="E52" i="39"/>
  <c r="E47" i="38"/>
  <c r="E32" i="3"/>
  <c r="G13" i="3"/>
  <c r="F50" i="40"/>
  <c r="F50" i="36"/>
  <c r="C13" i="3"/>
  <c r="L16" i="36"/>
  <c r="C40" i="3" s="1"/>
  <c r="L21" i="36"/>
  <c r="N21" i="36" s="1"/>
  <c r="F51" i="36"/>
  <c r="C14" i="3"/>
  <c r="F53" i="36"/>
  <c r="L21" i="37"/>
  <c r="N21" i="37" s="1"/>
  <c r="F51" i="37"/>
  <c r="D14" i="3"/>
  <c r="D47" i="37"/>
  <c r="L21" i="38"/>
  <c r="N21" i="38" s="1"/>
  <c r="AB29" i="38"/>
  <c r="F51" i="38"/>
  <c r="E14" i="3"/>
  <c r="N38" i="38"/>
  <c r="E48" i="3"/>
  <c r="F52" i="39"/>
  <c r="L19" i="39"/>
  <c r="L28" i="39"/>
  <c r="L32" i="39"/>
  <c r="F52" i="40"/>
  <c r="E52" i="41"/>
  <c r="L19" i="40"/>
  <c r="L28" i="40"/>
  <c r="E47" i="41"/>
  <c r="L12" i="42"/>
  <c r="Z26" i="42" s="1"/>
  <c r="Z30" i="42" s="1"/>
  <c r="K42" i="42"/>
  <c r="L34" i="42"/>
  <c r="N40" i="42"/>
  <c r="I49" i="3"/>
  <c r="L12" i="43"/>
  <c r="Z26" i="43" s="1"/>
  <c r="Z30" i="43" s="1"/>
  <c r="K42" i="43"/>
  <c r="L16" i="43"/>
  <c r="AB29" i="43"/>
  <c r="D53" i="43"/>
  <c r="K13" i="3"/>
  <c r="F50" i="44"/>
  <c r="F51" i="44"/>
  <c r="F52" i="45"/>
  <c r="E32" i="45"/>
  <c r="L26" i="45"/>
  <c r="N26" i="45" s="1"/>
  <c r="E47" i="45"/>
  <c r="L32" i="3"/>
  <c r="D47" i="45"/>
  <c r="L12" i="46"/>
  <c r="Z26" i="46" s="1"/>
  <c r="Z30" i="46" s="1"/>
  <c r="K42" i="46"/>
  <c r="L21" i="46"/>
  <c r="N21" i="46" s="1"/>
  <c r="AB29" i="46"/>
  <c r="F51" i="46"/>
  <c r="M14" i="3"/>
  <c r="N38" i="46"/>
  <c r="M48" i="3"/>
  <c r="E51" i="38"/>
  <c r="E50" i="44"/>
  <c r="E52" i="46"/>
  <c r="D15" i="3"/>
  <c r="F15" i="3"/>
  <c r="J15" i="3"/>
  <c r="K32" i="3"/>
  <c r="H34" i="3"/>
  <c r="D41" i="3"/>
  <c r="C45" i="3"/>
  <c r="K45" i="3"/>
  <c r="M47" i="3"/>
  <c r="J48" i="3"/>
  <c r="J14" i="3"/>
  <c r="L21" i="43"/>
  <c r="N21" i="43" s="1"/>
  <c r="L34" i="43"/>
  <c r="L21" i="44"/>
  <c r="N21" i="44" s="1"/>
  <c r="L19" i="45"/>
  <c r="L28" i="45"/>
  <c r="E47" i="46"/>
  <c r="M13" i="3"/>
  <c r="L52" i="40"/>
  <c r="L45" i="43"/>
  <c r="AB27" i="44" s="1"/>
  <c r="L52" i="44"/>
  <c r="AB28" i="44" s="1"/>
  <c r="L50" i="45"/>
  <c r="L52" i="45"/>
  <c r="L45" i="37"/>
  <c r="AB27" i="38" s="1"/>
  <c r="L52" i="38"/>
  <c r="L50" i="40"/>
  <c r="L52" i="42"/>
  <c r="L45" i="45"/>
  <c r="AB27" i="46" s="1"/>
  <c r="L52" i="46"/>
  <c r="AB28" i="46" s="1"/>
  <c r="L12" i="10"/>
  <c r="Z26" i="10" s="1"/>
  <c r="Z30" i="10" s="1"/>
  <c r="F51" i="10"/>
  <c r="F52" i="10"/>
  <c r="B15" i="3"/>
  <c r="L34" i="10"/>
  <c r="N34" i="10" s="1"/>
  <c r="B49" i="3"/>
  <c r="B48" i="3"/>
  <c r="N48" i="3" s="1"/>
  <c r="L36" i="10"/>
  <c r="E47" i="10"/>
  <c r="B30" i="3"/>
  <c r="B32" i="3"/>
  <c r="D47" i="10"/>
  <c r="L50" i="10"/>
  <c r="L52" i="10"/>
  <c r="AB28" i="10" s="1"/>
  <c r="B14" i="3"/>
  <c r="D54" i="46"/>
  <c r="F54" i="46"/>
  <c r="AB26" i="46"/>
  <c r="K54" i="46"/>
  <c r="AB28" i="45"/>
  <c r="F54" i="45"/>
  <c r="AB26" i="45"/>
  <c r="K54" i="45"/>
  <c r="F54" i="44"/>
  <c r="L42" i="44"/>
  <c r="N42" i="44" s="1"/>
  <c r="AB26" i="44"/>
  <c r="K54" i="44"/>
  <c r="AB28" i="43"/>
  <c r="F54" i="43"/>
  <c r="L54" i="43"/>
  <c r="M50" i="43" s="1"/>
  <c r="AB26" i="43"/>
  <c r="K54" i="43"/>
  <c r="L54" i="42"/>
  <c r="M52" i="42" s="1"/>
  <c r="L42" i="42"/>
  <c r="N42" i="42" s="1"/>
  <c r="AB28" i="42"/>
  <c r="F54" i="42"/>
  <c r="M50" i="42"/>
  <c r="AB26" i="42"/>
  <c r="K54" i="42"/>
  <c r="AB28" i="41"/>
  <c r="AB30" i="41" s="1"/>
  <c r="Z31" i="41" s="1"/>
  <c r="L54" i="41"/>
  <c r="M50" i="41" s="1"/>
  <c r="N16" i="41"/>
  <c r="L36" i="41"/>
  <c r="K42" i="41"/>
  <c r="D50" i="41"/>
  <c r="K54" i="41"/>
  <c r="AB28" i="40"/>
  <c r="D54" i="40"/>
  <c r="F54" i="40"/>
  <c r="L54" i="40"/>
  <c r="M45" i="40" s="1"/>
  <c r="M54" i="40" s="1"/>
  <c r="AB26" i="40"/>
  <c r="AB30" i="40" s="1"/>
  <c r="Z31" i="40" s="1"/>
  <c r="K54" i="40"/>
  <c r="D54" i="39"/>
  <c r="F54" i="39"/>
  <c r="AB28" i="39"/>
  <c r="L54" i="39"/>
  <c r="M52" i="39" s="1"/>
  <c r="AB26" i="39"/>
  <c r="K54" i="39"/>
  <c r="D54" i="38"/>
  <c r="E54" i="39" s="1"/>
  <c r="F54" i="38"/>
  <c r="AB28" i="38"/>
  <c r="L54" i="38"/>
  <c r="M50" i="38" s="1"/>
  <c r="L42" i="38"/>
  <c r="N42" i="38" s="1"/>
  <c r="AB26" i="38"/>
  <c r="K54" i="38"/>
  <c r="AB28" i="37"/>
  <c r="L42" i="37"/>
  <c r="N42" i="37" s="1"/>
  <c r="F54" i="37"/>
  <c r="AB26" i="37"/>
  <c r="K54" i="37"/>
  <c r="E51" i="36"/>
  <c r="AB28" i="36"/>
  <c r="E52" i="36"/>
  <c r="L54" i="36"/>
  <c r="M52" i="36" s="1"/>
  <c r="D54" i="36"/>
  <c r="E50" i="36"/>
  <c r="F54" i="36"/>
  <c r="L42" i="36"/>
  <c r="N42" i="36" s="1"/>
  <c r="N16" i="36"/>
  <c r="AB26" i="36"/>
  <c r="K54" i="36"/>
  <c r="E32" i="10"/>
  <c r="L28" i="10"/>
  <c r="L32" i="10"/>
  <c r="L19" i="10"/>
  <c r="N19" i="10" s="1"/>
  <c r="L45" i="10"/>
  <c r="L21" i="10"/>
  <c r="N21" i="10" s="1"/>
  <c r="L26" i="10"/>
  <c r="N26" i="10" s="1"/>
  <c r="K42" i="10"/>
  <c r="L16" i="10"/>
  <c r="AB26" i="10"/>
  <c r="K54" i="10"/>
  <c r="N34" i="43" l="1"/>
  <c r="J46" i="3"/>
  <c r="D53" i="45"/>
  <c r="AB29" i="45"/>
  <c r="N28" i="40"/>
  <c r="G44" i="3"/>
  <c r="G40" i="3"/>
  <c r="N16" i="40"/>
  <c r="N36" i="41"/>
  <c r="H47" i="3"/>
  <c r="M45" i="43"/>
  <c r="M54" i="43" s="1"/>
  <c r="L54" i="44"/>
  <c r="L42" i="46"/>
  <c r="N42" i="46" s="1"/>
  <c r="N28" i="45"/>
  <c r="L44" i="3"/>
  <c r="F53" i="43"/>
  <c r="J16" i="3"/>
  <c r="E53" i="44"/>
  <c r="N19" i="40"/>
  <c r="G41" i="3"/>
  <c r="N28" i="39"/>
  <c r="F44" i="3"/>
  <c r="N16" i="39"/>
  <c r="F40" i="3"/>
  <c r="N28" i="44"/>
  <c r="K44" i="3"/>
  <c r="N36" i="42"/>
  <c r="I47" i="3"/>
  <c r="H13" i="3"/>
  <c r="F50" i="41"/>
  <c r="E50" i="42"/>
  <c r="AB30" i="46"/>
  <c r="Z31" i="46" s="1"/>
  <c r="N34" i="42"/>
  <c r="I46" i="3"/>
  <c r="N32" i="39"/>
  <c r="F45" i="3"/>
  <c r="F53" i="44"/>
  <c r="E53" i="45"/>
  <c r="K16" i="3"/>
  <c r="N16" i="44"/>
  <c r="K40" i="3"/>
  <c r="L42" i="40"/>
  <c r="N42" i="40" s="1"/>
  <c r="N49" i="3"/>
  <c r="L54" i="37"/>
  <c r="M50" i="37" s="1"/>
  <c r="L42" i="39"/>
  <c r="N42" i="39" s="1"/>
  <c r="E54" i="40"/>
  <c r="AB30" i="44"/>
  <c r="Z31" i="44" s="1"/>
  <c r="L54" i="45"/>
  <c r="N19" i="45"/>
  <c r="L41" i="3"/>
  <c r="N19" i="39"/>
  <c r="F41" i="3"/>
  <c r="D53" i="37"/>
  <c r="AB29" i="37"/>
  <c r="AB30" i="37" s="1"/>
  <c r="Z31" i="37" s="1"/>
  <c r="N36" i="36"/>
  <c r="C47" i="3"/>
  <c r="N34" i="38"/>
  <c r="E46" i="3"/>
  <c r="N34" i="36"/>
  <c r="C46" i="3"/>
  <c r="D53" i="42"/>
  <c r="AB29" i="42"/>
  <c r="E50" i="41"/>
  <c r="L42" i="43"/>
  <c r="N42" i="43" s="1"/>
  <c r="D54" i="43"/>
  <c r="L54" i="46"/>
  <c r="AB29" i="10"/>
  <c r="D53" i="10"/>
  <c r="J40" i="3"/>
  <c r="N16" i="43"/>
  <c r="L42" i="45"/>
  <c r="N42" i="45" s="1"/>
  <c r="L40" i="3"/>
  <c r="N16" i="45"/>
  <c r="N34" i="40"/>
  <c r="G46" i="3"/>
  <c r="N34" i="37"/>
  <c r="D46" i="3"/>
  <c r="E54" i="44"/>
  <c r="AB30" i="45"/>
  <c r="Z31" i="45" s="1"/>
  <c r="M52" i="43"/>
  <c r="AB30" i="42"/>
  <c r="Z31" i="42" s="1"/>
  <c r="M45" i="41"/>
  <c r="M54" i="41" s="1"/>
  <c r="M50" i="39"/>
  <c r="M45" i="38"/>
  <c r="M54" i="38" s="1"/>
  <c r="M45" i="37"/>
  <c r="M54" i="37" s="1"/>
  <c r="M52" i="37"/>
  <c r="M50" i="36"/>
  <c r="B46" i="3"/>
  <c r="N46" i="3" s="1"/>
  <c r="N28" i="10"/>
  <c r="B44" i="3"/>
  <c r="N32" i="10"/>
  <c r="B45" i="3"/>
  <c r="N45" i="3" s="1"/>
  <c r="N36" i="10"/>
  <c r="B47" i="3"/>
  <c r="L54" i="10"/>
  <c r="M52" i="10" s="1"/>
  <c r="AB27" i="10"/>
  <c r="AB30" i="10" s="1"/>
  <c r="Z31" i="10" s="1"/>
  <c r="AB27" i="36"/>
  <c r="AB30" i="36" s="1"/>
  <c r="Z31" i="36" s="1"/>
  <c r="M52" i="44"/>
  <c r="AB30" i="43"/>
  <c r="Z31" i="43" s="1"/>
  <c r="M45" i="42"/>
  <c r="M54" i="42" s="1"/>
  <c r="D54" i="41"/>
  <c r="F54" i="41"/>
  <c r="M52" i="41"/>
  <c r="L42" i="41"/>
  <c r="N42" i="41" s="1"/>
  <c r="M50" i="40"/>
  <c r="M52" i="40"/>
  <c r="AB30" i="39"/>
  <c r="Z31" i="39" s="1"/>
  <c r="M45" i="39"/>
  <c r="M54" i="39" s="1"/>
  <c r="M52" i="38"/>
  <c r="AB30" i="38"/>
  <c r="Z31" i="38" s="1"/>
  <c r="M45" i="36"/>
  <c r="M54" i="36" s="1"/>
  <c r="N16" i="10"/>
  <c r="L42" i="10"/>
  <c r="N42" i="10" s="1"/>
  <c r="M50" i="46" l="1"/>
  <c r="M45" i="46"/>
  <c r="M54" i="46" s="1"/>
  <c r="M52" i="46"/>
  <c r="E54" i="41"/>
  <c r="F53" i="42"/>
  <c r="E53" i="43"/>
  <c r="I16" i="3"/>
  <c r="E53" i="42"/>
  <c r="D54" i="42"/>
  <c r="E54" i="43" s="1"/>
  <c r="F53" i="37"/>
  <c r="E53" i="38"/>
  <c r="D16" i="3"/>
  <c r="E53" i="37"/>
  <c r="D54" i="37"/>
  <c r="N47" i="3"/>
  <c r="N44" i="3"/>
  <c r="B16" i="3"/>
  <c r="F53" i="10"/>
  <c r="F54" i="10" s="1"/>
  <c r="E53" i="36"/>
  <c r="D54" i="10"/>
  <c r="E54" i="36" s="1"/>
  <c r="M45" i="45"/>
  <c r="M54" i="45" s="1"/>
  <c r="M52" i="45"/>
  <c r="M50" i="45"/>
  <c r="M50" i="44"/>
  <c r="M45" i="44"/>
  <c r="M54" i="44" s="1"/>
  <c r="F53" i="45"/>
  <c r="E53" i="46"/>
  <c r="L16" i="3"/>
  <c r="D54" i="45"/>
  <c r="M50" i="10"/>
  <c r="M45" i="10"/>
  <c r="D83" i="3"/>
  <c r="H83" i="3"/>
  <c r="L83" i="3"/>
  <c r="E83" i="3"/>
  <c r="I83" i="3"/>
  <c r="M83" i="3"/>
  <c r="G83" i="3"/>
  <c r="K83" i="3"/>
  <c r="C83" i="3"/>
  <c r="N81" i="3"/>
  <c r="N79" i="3"/>
  <c r="F83" i="3"/>
  <c r="J83" i="3"/>
  <c r="N82" i="3"/>
  <c r="N80" i="3"/>
  <c r="B83" i="3"/>
  <c r="E54" i="38" l="1"/>
  <c r="E54" i="37"/>
  <c r="E54" i="42"/>
  <c r="E54" i="45"/>
  <c r="E54" i="46"/>
  <c r="M54" i="10"/>
  <c r="N83" i="3"/>
  <c r="E58" i="3"/>
  <c r="F58" i="3"/>
  <c r="G58" i="3"/>
  <c r="H58" i="3"/>
  <c r="I58" i="3"/>
  <c r="J58" i="3"/>
  <c r="K58" i="3"/>
  <c r="L58" i="3"/>
  <c r="M58" i="3"/>
  <c r="E59" i="3"/>
  <c r="F59" i="3"/>
  <c r="G59" i="3"/>
  <c r="H59" i="3"/>
  <c r="I59" i="3"/>
  <c r="J59" i="3"/>
  <c r="K59" i="3"/>
  <c r="L59" i="3"/>
  <c r="M59" i="3"/>
  <c r="E60" i="3"/>
  <c r="F60" i="3"/>
  <c r="G60" i="3"/>
  <c r="H60" i="3"/>
  <c r="I60" i="3"/>
  <c r="J60" i="3"/>
  <c r="K60" i="3"/>
  <c r="L60" i="3"/>
  <c r="M60" i="3"/>
  <c r="E61" i="3"/>
  <c r="F61" i="3"/>
  <c r="G61" i="3"/>
  <c r="H61" i="3"/>
  <c r="I61" i="3"/>
  <c r="J61" i="3"/>
  <c r="K61" i="3"/>
  <c r="L61" i="3"/>
  <c r="M61" i="3"/>
  <c r="M57" i="3"/>
  <c r="L57" i="3"/>
  <c r="K57" i="3"/>
  <c r="J57" i="3"/>
  <c r="I57" i="3"/>
  <c r="H57" i="3"/>
  <c r="G57" i="3"/>
  <c r="F57" i="3"/>
  <c r="E57" i="3"/>
  <c r="D57" i="3"/>
  <c r="M43" i="3"/>
  <c r="M42" i="3"/>
  <c r="L43" i="3"/>
  <c r="L42" i="3"/>
  <c r="K43" i="3"/>
  <c r="K42" i="3"/>
  <c r="J43" i="3"/>
  <c r="J42" i="3"/>
  <c r="I43" i="3"/>
  <c r="I42" i="3"/>
  <c r="H43" i="3"/>
  <c r="H42" i="3"/>
  <c r="G43" i="3"/>
  <c r="G42" i="3"/>
  <c r="F43" i="3"/>
  <c r="F42" i="3"/>
  <c r="E43" i="3"/>
  <c r="E42" i="3"/>
  <c r="D43" i="3"/>
  <c r="D42" i="3"/>
  <c r="C43" i="3"/>
  <c r="C42" i="3"/>
  <c r="M65" i="3"/>
  <c r="M73" i="3" s="1"/>
  <c r="L65" i="3"/>
  <c r="L73" i="3" s="1"/>
  <c r="K33" i="3"/>
  <c r="K65" i="3"/>
  <c r="K73" i="3" s="1"/>
  <c r="J33" i="3"/>
  <c r="J65" i="3"/>
  <c r="J73" i="3" s="1"/>
  <c r="I33" i="3"/>
  <c r="I65" i="3"/>
  <c r="I73" i="3" s="1"/>
  <c r="H33" i="3"/>
  <c r="H65" i="3"/>
  <c r="H73" i="3" s="1"/>
  <c r="G33" i="3"/>
  <c r="G65" i="3"/>
  <c r="G73" i="3" s="1"/>
  <c r="F65" i="3"/>
  <c r="F73" i="3" s="1"/>
  <c r="E33" i="3"/>
  <c r="E65" i="3"/>
  <c r="E73" i="3" s="1"/>
  <c r="D33" i="3"/>
  <c r="D65" i="3"/>
  <c r="D73" i="3" s="1"/>
  <c r="C33" i="3"/>
  <c r="C65" i="3"/>
  <c r="C73" i="3" s="1"/>
  <c r="H63" i="3" l="1"/>
  <c r="F63" i="3"/>
  <c r="K63" i="3"/>
  <c r="G63" i="3"/>
  <c r="J63" i="3"/>
  <c r="L63" i="3"/>
  <c r="E63" i="3"/>
  <c r="M63" i="3"/>
  <c r="I63" i="3"/>
  <c r="B65" i="3" l="1"/>
  <c r="B73" i="3" s="1"/>
  <c r="C72" i="3" l="1"/>
  <c r="C74" i="3" s="1"/>
  <c r="D72" i="3" l="1"/>
  <c r="D74" i="3" s="1"/>
  <c r="B34" i="3"/>
  <c r="B72" i="3" s="1"/>
  <c r="C58" i="3"/>
  <c r="D58" i="3"/>
  <c r="C59" i="3"/>
  <c r="C63" i="3" s="1"/>
  <c r="D59" i="3"/>
  <c r="D63" i="3" s="1"/>
  <c r="C60" i="3"/>
  <c r="D60" i="3"/>
  <c r="C61" i="3"/>
  <c r="D61" i="3"/>
  <c r="B58" i="3"/>
  <c r="B59" i="3"/>
  <c r="B60" i="3"/>
  <c r="C57" i="3"/>
  <c r="B57" i="3"/>
  <c r="M7" i="3"/>
  <c r="L7" i="3"/>
  <c r="L6" i="3"/>
  <c r="K7" i="3"/>
  <c r="J7" i="3"/>
  <c r="J6" i="3"/>
  <c r="I7" i="3"/>
  <c r="H7" i="3"/>
  <c r="G7" i="3"/>
  <c r="F7" i="3"/>
  <c r="F6" i="3"/>
  <c r="E7" i="3"/>
  <c r="D7" i="3"/>
  <c r="C7" i="3"/>
  <c r="M5" i="3"/>
  <c r="L5" i="3"/>
  <c r="K5" i="3"/>
  <c r="J5" i="3"/>
  <c r="I5" i="3"/>
  <c r="H5" i="3"/>
  <c r="G5" i="3"/>
  <c r="F5" i="3"/>
  <c r="E5" i="3"/>
  <c r="D5" i="3"/>
  <c r="C5" i="3"/>
  <c r="M6" i="3"/>
  <c r="K6" i="3"/>
  <c r="I6" i="3"/>
  <c r="H6" i="3"/>
  <c r="G6" i="3"/>
  <c r="E6" i="3"/>
  <c r="D6" i="3"/>
  <c r="C6" i="3"/>
  <c r="E72" i="3" l="1"/>
  <c r="E74" i="3" s="1"/>
  <c r="B74" i="3"/>
  <c r="M31" i="3"/>
  <c r="H31" i="3"/>
  <c r="K31" i="3"/>
  <c r="L31" i="3"/>
  <c r="F72" i="3" l="1"/>
  <c r="F74" i="3" s="1"/>
  <c r="L50" i="3"/>
  <c r="J50" i="3"/>
  <c r="I50" i="3"/>
  <c r="H50" i="3"/>
  <c r="F50" i="3"/>
  <c r="M50" i="3"/>
  <c r="K50" i="3"/>
  <c r="G50" i="3"/>
  <c r="E50" i="3"/>
  <c r="D50" i="3"/>
  <c r="C50" i="3"/>
  <c r="G72" i="3" l="1"/>
  <c r="G74" i="3" s="1"/>
  <c r="H72" i="3" l="1"/>
  <c r="H74" i="3" s="1"/>
  <c r="N30" i="3"/>
  <c r="N29" i="3"/>
  <c r="I72" i="3" l="1"/>
  <c r="I74" i="3" s="1"/>
  <c r="J72" i="3" l="1"/>
  <c r="J74" i="3" s="1"/>
  <c r="K72" i="3" l="1"/>
  <c r="K74" i="3" s="1"/>
  <c r="L72" i="3" l="1"/>
  <c r="L74" i="3" s="1"/>
  <c r="M72" i="3"/>
  <c r="N70" i="3" s="1"/>
  <c r="N71" i="3" l="1"/>
  <c r="N73" i="3"/>
  <c r="M74" i="3"/>
  <c r="N72" i="3"/>
  <c r="B35" i="3"/>
  <c r="B7" i="3"/>
  <c r="B6" i="3"/>
  <c r="N6" i="3" s="1"/>
  <c r="B5" i="3"/>
  <c r="B42" i="3" l="1"/>
  <c r="B40" i="3"/>
  <c r="B43" i="3"/>
  <c r="B41" i="3"/>
  <c r="C35" i="3"/>
  <c r="B50" i="3" l="1"/>
  <c r="D35" i="3"/>
  <c r="E35" i="3" l="1"/>
  <c r="F35" i="3" l="1"/>
  <c r="B61" i="3"/>
  <c r="C62" i="3"/>
  <c r="C64" i="3" s="1"/>
  <c r="G35" i="3" l="1"/>
  <c r="N59" i="3"/>
  <c r="L62" i="3"/>
  <c r="H62" i="3"/>
  <c r="K62" i="3"/>
  <c r="G62" i="3"/>
  <c r="J62" i="3"/>
  <c r="M62" i="3"/>
  <c r="I62" i="3"/>
  <c r="N61" i="3"/>
  <c r="N60" i="3"/>
  <c r="F62" i="3"/>
  <c r="E62" i="3"/>
  <c r="H35" i="3" l="1"/>
  <c r="N58" i="3"/>
  <c r="D62" i="3"/>
  <c r="I35" i="3" l="1"/>
  <c r="J35" i="3" l="1"/>
  <c r="M35" i="3"/>
  <c r="B62" i="3"/>
  <c r="B64" i="3" s="1"/>
  <c r="N57" i="3"/>
  <c r="N62" i="3" s="1"/>
  <c r="K35" i="3" l="1"/>
  <c r="D64" i="3"/>
  <c r="I64" i="3" l="1"/>
  <c r="E64" i="3"/>
  <c r="M64" i="3"/>
  <c r="L64" i="3"/>
  <c r="K64" i="3"/>
  <c r="J64" i="3"/>
  <c r="H64" i="3"/>
  <c r="F64" i="3"/>
  <c r="G64" i="3"/>
  <c r="N64" i="3" l="1"/>
  <c r="M51" i="3"/>
  <c r="L51" i="3"/>
  <c r="K51" i="3"/>
  <c r="J51" i="3"/>
  <c r="I51" i="3"/>
  <c r="H51" i="3"/>
  <c r="G51" i="3"/>
  <c r="F51" i="3"/>
  <c r="E51" i="3"/>
  <c r="D51" i="3"/>
  <c r="J31" i="3"/>
  <c r="F31" i="3"/>
  <c r="D31" i="3"/>
  <c r="F52" i="3" l="1"/>
  <c r="J52" i="3"/>
  <c r="E52" i="3"/>
  <c r="I52" i="3"/>
  <c r="M52" i="3"/>
  <c r="G52" i="3"/>
  <c r="K52" i="3"/>
  <c r="D52" i="3"/>
  <c r="H52" i="3"/>
  <c r="L52" i="3"/>
  <c r="B31" i="3"/>
  <c r="I31" i="3"/>
  <c r="C31" i="3"/>
  <c r="G31" i="3"/>
  <c r="E31" i="3"/>
  <c r="N31" i="3" l="1"/>
  <c r="M8" i="3"/>
  <c r="M23" i="3" l="1"/>
  <c r="M24" i="3"/>
  <c r="N5" i="3"/>
  <c r="J17" i="3"/>
  <c r="M17" i="3"/>
  <c r="I17" i="3"/>
  <c r="H17" i="3"/>
  <c r="E17" i="3"/>
  <c r="L17" i="3"/>
  <c r="G17" i="3"/>
  <c r="D17" i="3"/>
  <c r="F17" i="3"/>
  <c r="C17" i="3"/>
  <c r="L8" i="3"/>
  <c r="D8" i="3"/>
  <c r="I8" i="3"/>
  <c r="H8" i="3"/>
  <c r="N7" i="3"/>
  <c r="C8" i="3"/>
  <c r="E8" i="3"/>
  <c r="F8" i="3"/>
  <c r="J8" i="3"/>
  <c r="G8" i="3"/>
  <c r="K8" i="3"/>
  <c r="G24" i="3" l="1"/>
  <c r="D24" i="3"/>
  <c r="E24" i="3"/>
  <c r="J23" i="3"/>
  <c r="J24" i="3"/>
  <c r="F23" i="3"/>
  <c r="F24" i="3"/>
  <c r="H23" i="3"/>
  <c r="H24" i="3"/>
  <c r="L23" i="3"/>
  <c r="L24" i="3"/>
  <c r="K23" i="3"/>
  <c r="K24" i="3"/>
  <c r="I23" i="3"/>
  <c r="I24" i="3"/>
  <c r="C23" i="3"/>
  <c r="C24" i="3"/>
  <c r="E22" i="3"/>
  <c r="E23" i="3"/>
  <c r="G22" i="3"/>
  <c r="G23" i="3"/>
  <c r="D22" i="3"/>
  <c r="D23" i="3"/>
  <c r="N15" i="3"/>
  <c r="M22" i="3"/>
  <c r="C22" i="3"/>
  <c r="L22" i="3"/>
  <c r="J22" i="3"/>
  <c r="F22" i="3"/>
  <c r="H22" i="3"/>
  <c r="I22" i="3"/>
  <c r="B8" i="3"/>
  <c r="N8" i="3"/>
  <c r="B23" i="3" l="1"/>
  <c r="N43" i="3"/>
  <c r="N42" i="3"/>
  <c r="N41" i="3"/>
  <c r="N63" i="3"/>
  <c r="N13" i="3"/>
  <c r="C51" i="3" l="1"/>
  <c r="N40" i="3"/>
  <c r="C52" i="3" l="1"/>
  <c r="N50" i="3"/>
  <c r="B24" i="3" l="1"/>
  <c r="L35" i="3"/>
  <c r="B17" i="3" l="1"/>
  <c r="N16" i="3"/>
  <c r="B22" i="3" l="1"/>
  <c r="K17" i="3"/>
  <c r="K22" i="3" s="1"/>
  <c r="N14" i="3"/>
  <c r="N17" i="3" s="1"/>
</calcChain>
</file>

<file path=xl/sharedStrings.xml><?xml version="1.0" encoding="utf-8"?>
<sst xmlns="http://schemas.openxmlformats.org/spreadsheetml/2006/main" count="1999" uniqueCount="226">
  <si>
    <t>no.</t>
    <phoneticPr fontId="2" type="noConversion"/>
  </si>
  <si>
    <t>일시</t>
    <phoneticPr fontId="2" type="noConversion"/>
  </si>
  <si>
    <t>내용</t>
    <phoneticPr fontId="2" type="noConversion"/>
  </si>
  <si>
    <t>금액</t>
    <phoneticPr fontId="2" type="noConversion"/>
  </si>
  <si>
    <t>비고</t>
    <phoneticPr fontId="2" type="noConversion"/>
  </si>
  <si>
    <t>구분</t>
    <phoneticPr fontId="2" type="noConversion"/>
  </si>
  <si>
    <t>식비</t>
    <phoneticPr fontId="2" type="noConversion"/>
  </si>
  <si>
    <t>7월</t>
  </si>
  <si>
    <t>8월</t>
  </si>
  <si>
    <t>9월</t>
  </si>
  <si>
    <t>10월</t>
  </si>
  <si>
    <t>11월</t>
  </si>
  <si>
    <t>12월</t>
  </si>
  <si>
    <t>1월</t>
    <phoneticPr fontId="2" type="noConversion"/>
  </si>
  <si>
    <t>3월</t>
  </si>
  <si>
    <t>4월</t>
  </si>
  <si>
    <t>5월</t>
  </si>
  <si>
    <t>6월</t>
  </si>
  <si>
    <t>합계</t>
    <phoneticPr fontId="2" type="noConversion"/>
  </si>
  <si>
    <t>기타</t>
    <phoneticPr fontId="2" type="noConversion"/>
  </si>
  <si>
    <t>소득</t>
    <phoneticPr fontId="2" type="noConversion"/>
  </si>
  <si>
    <t>대출내용</t>
    <phoneticPr fontId="2" type="noConversion"/>
  </si>
  <si>
    <t>보험</t>
    <phoneticPr fontId="2" type="noConversion"/>
  </si>
  <si>
    <t>통신</t>
    <phoneticPr fontId="2" type="noConversion"/>
  </si>
  <si>
    <t>상조</t>
    <phoneticPr fontId="2" type="noConversion"/>
  </si>
  <si>
    <t>지출방법</t>
    <phoneticPr fontId="2" type="noConversion"/>
  </si>
  <si>
    <t>고정지출항목</t>
    <phoneticPr fontId="2" type="noConversion"/>
  </si>
  <si>
    <t>비율</t>
    <phoneticPr fontId="2" type="noConversion"/>
  </si>
  <si>
    <t>대항목</t>
    <phoneticPr fontId="2" type="noConversion"/>
  </si>
  <si>
    <t>중항목</t>
    <phoneticPr fontId="2" type="noConversion"/>
  </si>
  <si>
    <t>집밥</t>
    <phoneticPr fontId="2" type="noConversion"/>
  </si>
  <si>
    <t>생활용품</t>
    <phoneticPr fontId="2" type="noConversion"/>
  </si>
  <si>
    <t>생필품</t>
    <phoneticPr fontId="2" type="noConversion"/>
  </si>
  <si>
    <t>살림</t>
    <phoneticPr fontId="2" type="noConversion"/>
  </si>
  <si>
    <t>교통</t>
    <phoneticPr fontId="2" type="noConversion"/>
  </si>
  <si>
    <t>주유비</t>
    <phoneticPr fontId="2" type="noConversion"/>
  </si>
  <si>
    <t>대중교통</t>
    <phoneticPr fontId="2" type="noConversion"/>
  </si>
  <si>
    <t>통행료</t>
    <phoneticPr fontId="2" type="noConversion"/>
  </si>
  <si>
    <t>예방</t>
    <phoneticPr fontId="2" type="noConversion"/>
  </si>
  <si>
    <t>건강</t>
    <phoneticPr fontId="2" type="noConversion"/>
  </si>
  <si>
    <t>꾸밈</t>
    <phoneticPr fontId="2" type="noConversion"/>
  </si>
  <si>
    <t>미용</t>
    <phoneticPr fontId="2" type="noConversion"/>
  </si>
  <si>
    <t>의류/잡화</t>
    <phoneticPr fontId="2" type="noConversion"/>
  </si>
  <si>
    <t>문화</t>
    <phoneticPr fontId="2" type="noConversion"/>
  </si>
  <si>
    <t>공과금</t>
    <phoneticPr fontId="2" type="noConversion"/>
  </si>
  <si>
    <t>경조사</t>
    <phoneticPr fontId="2" type="noConversion"/>
  </si>
  <si>
    <t>소합계</t>
    <phoneticPr fontId="2" type="noConversion"/>
  </si>
  <si>
    <t>신용</t>
    <phoneticPr fontId="2" type="noConversion"/>
  </si>
  <si>
    <t>체크</t>
    <phoneticPr fontId="2" type="noConversion"/>
  </si>
  <si>
    <t>현금</t>
    <phoneticPr fontId="2" type="noConversion"/>
  </si>
  <si>
    <t>사용금액</t>
    <phoneticPr fontId="2" type="noConversion"/>
  </si>
  <si>
    <t>항목</t>
    <phoneticPr fontId="2" type="noConversion"/>
  </si>
  <si>
    <t>소비성지출</t>
    <phoneticPr fontId="2" type="noConversion"/>
  </si>
  <si>
    <t>대출상환</t>
    <phoneticPr fontId="2" type="noConversion"/>
  </si>
  <si>
    <t>저축</t>
    <phoneticPr fontId="2" type="noConversion"/>
  </si>
  <si>
    <t>소비</t>
    <phoneticPr fontId="2" type="noConversion"/>
  </si>
  <si>
    <t>고정지출</t>
    <phoneticPr fontId="2" type="noConversion"/>
  </si>
  <si>
    <t>소비성 지출 합계</t>
    <phoneticPr fontId="2" type="noConversion"/>
  </si>
  <si>
    <t>기타</t>
    <phoneticPr fontId="2" type="noConversion"/>
  </si>
  <si>
    <t>1월</t>
    <phoneticPr fontId="2" type="noConversion"/>
  </si>
  <si>
    <t>2월</t>
  </si>
  <si>
    <t>합계</t>
    <phoneticPr fontId="2" type="noConversion"/>
  </si>
  <si>
    <t>★ 소득 현황</t>
    <phoneticPr fontId="2" type="noConversion"/>
  </si>
  <si>
    <t>구분</t>
    <phoneticPr fontId="2" type="noConversion"/>
  </si>
  <si>
    <t>★ 소비 현황</t>
    <phoneticPr fontId="2" type="noConversion"/>
  </si>
  <si>
    <t>★ 지출 현황</t>
    <phoneticPr fontId="2" type="noConversion"/>
  </si>
  <si>
    <t>대출</t>
    <phoneticPr fontId="2" type="noConversion"/>
  </si>
  <si>
    <t>저축</t>
    <phoneticPr fontId="2" type="noConversion"/>
  </si>
  <si>
    <t>고정</t>
    <phoneticPr fontId="2" type="noConversion"/>
  </si>
  <si>
    <t>★ 저축 현황</t>
    <phoneticPr fontId="2" type="noConversion"/>
  </si>
  <si>
    <t>주식</t>
    <phoneticPr fontId="2" type="noConversion"/>
  </si>
  <si>
    <t>전기</t>
    <phoneticPr fontId="2" type="noConversion"/>
  </si>
  <si>
    <t>가스</t>
    <phoneticPr fontId="2" type="noConversion"/>
  </si>
  <si>
    <t>수도</t>
    <phoneticPr fontId="2" type="noConversion"/>
  </si>
  <si>
    <t>관리비</t>
    <phoneticPr fontId="2" type="noConversion"/>
  </si>
  <si>
    <t>모은 금액</t>
    <phoneticPr fontId="2" type="noConversion"/>
  </si>
  <si>
    <t>적립금 사용 지출 합계</t>
    <phoneticPr fontId="2" type="noConversion"/>
  </si>
  <si>
    <t>외식</t>
    <phoneticPr fontId="2" type="noConversion"/>
  </si>
  <si>
    <t>간식</t>
    <phoneticPr fontId="2" type="noConversion"/>
  </si>
  <si>
    <t>모은 금액</t>
    <phoneticPr fontId="2" type="noConversion"/>
  </si>
  <si>
    <t>★ 대출 현황</t>
    <phoneticPr fontId="2" type="noConversion"/>
  </si>
  <si>
    <t>월 상환금액</t>
    <phoneticPr fontId="2" type="noConversion"/>
  </si>
  <si>
    <t>차량관리비</t>
    <phoneticPr fontId="2" type="noConversion"/>
  </si>
  <si>
    <t>레저</t>
    <phoneticPr fontId="2" type="noConversion"/>
  </si>
  <si>
    <t>부모님</t>
    <phoneticPr fontId="2" type="noConversion"/>
  </si>
  <si>
    <t>교육</t>
    <phoneticPr fontId="2" type="noConversion"/>
  </si>
  <si>
    <t>적금</t>
    <phoneticPr fontId="2" type="noConversion"/>
  </si>
  <si>
    <t>목표금액</t>
    <phoneticPr fontId="2" type="noConversion"/>
  </si>
  <si>
    <t>달성률</t>
    <phoneticPr fontId="2" type="noConversion"/>
  </si>
  <si>
    <t>수입</t>
    <phoneticPr fontId="2" type="noConversion"/>
  </si>
  <si>
    <t>현금지출</t>
    <phoneticPr fontId="2" type="noConversion"/>
  </si>
  <si>
    <t>기타</t>
    <phoneticPr fontId="2" type="noConversion"/>
  </si>
  <si>
    <t>남은 금액</t>
    <phoneticPr fontId="2" type="noConversion"/>
  </si>
  <si>
    <t>수입합</t>
    <phoneticPr fontId="2" type="noConversion"/>
  </si>
  <si>
    <t>지출합</t>
    <phoneticPr fontId="2" type="noConversion"/>
  </si>
  <si>
    <t>목표: 월 5% 줄이기</t>
    <phoneticPr fontId="2" type="noConversion"/>
  </si>
  <si>
    <t>5% 금액</t>
    <phoneticPr fontId="2" type="noConversion"/>
  </si>
  <si>
    <t>실제 증감</t>
    <phoneticPr fontId="2" type="noConversion"/>
  </si>
  <si>
    <t>소득-지출</t>
    <phoneticPr fontId="2" type="noConversion"/>
  </si>
  <si>
    <t>★ 소득, 지출 흐름 파악하기</t>
    <phoneticPr fontId="2" type="noConversion"/>
  </si>
  <si>
    <t>저축/소득</t>
    <phoneticPr fontId="2" type="noConversion"/>
  </si>
  <si>
    <t>소비/소득</t>
    <phoneticPr fontId="2" type="noConversion"/>
  </si>
  <si>
    <t>대출 잔금</t>
    <phoneticPr fontId="2" type="noConversion"/>
  </si>
  <si>
    <t>★ 자산 현황</t>
    <phoneticPr fontId="2" type="noConversion"/>
  </si>
  <si>
    <t>대출</t>
    <phoneticPr fontId="2" type="noConversion"/>
  </si>
  <si>
    <t>현금성자산</t>
    <phoneticPr fontId="2" type="noConversion"/>
  </si>
  <si>
    <t>구분</t>
    <phoneticPr fontId="2" type="noConversion"/>
  </si>
  <si>
    <t>1월</t>
    <phoneticPr fontId="2" type="noConversion"/>
  </si>
  <si>
    <t>순자산</t>
    <phoneticPr fontId="2" type="noConversion"/>
  </si>
  <si>
    <t>적금 합계</t>
    <phoneticPr fontId="2" type="noConversion"/>
  </si>
  <si>
    <t>주식 합계</t>
    <phoneticPr fontId="2" type="noConversion"/>
  </si>
  <si>
    <t>전달대비증감</t>
    <phoneticPr fontId="2" type="noConversion"/>
  </si>
  <si>
    <t>대출잔액</t>
    <phoneticPr fontId="2" type="noConversion"/>
  </si>
  <si>
    <t>원금 상환</t>
    <phoneticPr fontId="2" type="noConversion"/>
  </si>
  <si>
    <t>이자 상환</t>
    <phoneticPr fontId="2" type="noConversion"/>
  </si>
  <si>
    <t>합계</t>
    <phoneticPr fontId="2" type="noConversion"/>
  </si>
  <si>
    <t>★ 관리비 현황</t>
    <phoneticPr fontId="2" type="noConversion"/>
  </si>
  <si>
    <t>전기</t>
    <phoneticPr fontId="2" type="noConversion"/>
  </si>
  <si>
    <t>가스</t>
    <phoneticPr fontId="2" type="noConversion"/>
  </si>
  <si>
    <t>수도비</t>
    <phoneticPr fontId="2" type="noConversion"/>
  </si>
  <si>
    <t>구분</t>
    <phoneticPr fontId="2" type="noConversion"/>
  </si>
  <si>
    <t>1월</t>
    <phoneticPr fontId="2" type="noConversion"/>
  </si>
  <si>
    <t>합계</t>
    <phoneticPr fontId="2" type="noConversion"/>
  </si>
  <si>
    <t>관리비</t>
    <phoneticPr fontId="2" type="noConversion"/>
  </si>
  <si>
    <t>현금성 자산</t>
    <phoneticPr fontId="2" type="noConversion"/>
  </si>
  <si>
    <t>임신</t>
    <phoneticPr fontId="2" type="noConversion"/>
  </si>
  <si>
    <t>활동비</t>
    <phoneticPr fontId="2" type="noConversion"/>
  </si>
  <si>
    <t>적금합계</t>
    <phoneticPr fontId="2" type="noConversion"/>
  </si>
  <si>
    <t>택시비</t>
    <phoneticPr fontId="2" type="noConversion"/>
  </si>
  <si>
    <t>예산</t>
    <phoneticPr fontId="2" type="noConversion"/>
  </si>
  <si>
    <t>잔액</t>
    <phoneticPr fontId="2" type="noConversion"/>
  </si>
  <si>
    <t>페이잔액</t>
    <phoneticPr fontId="2" type="noConversion"/>
  </si>
  <si>
    <t>남편</t>
    <phoneticPr fontId="2" type="noConversion"/>
  </si>
  <si>
    <t>부인</t>
    <phoneticPr fontId="2" type="noConversion"/>
  </si>
  <si>
    <t>현금</t>
    <phoneticPr fontId="2" type="noConversion"/>
  </si>
  <si>
    <t>페이</t>
    <phoneticPr fontId="2" type="noConversion"/>
  </si>
  <si>
    <t>이체일/만기</t>
    <phoneticPr fontId="2" type="noConversion"/>
  </si>
  <si>
    <t>이체정보</t>
    <phoneticPr fontId="2" type="noConversion"/>
  </si>
  <si>
    <t>전달 카드비</t>
    <phoneticPr fontId="2" type="noConversion"/>
  </si>
  <si>
    <t>2023년 11월 가계부</t>
    <phoneticPr fontId="2" type="noConversion"/>
  </si>
  <si>
    <t>남편보험</t>
    <phoneticPr fontId="2" type="noConversion"/>
  </si>
  <si>
    <t>부인보험</t>
    <phoneticPr fontId="2" type="noConversion"/>
  </si>
  <si>
    <t>아기보험</t>
    <phoneticPr fontId="2" type="noConversion"/>
  </si>
  <si>
    <t>화재보험</t>
    <phoneticPr fontId="2" type="noConversion"/>
  </si>
  <si>
    <t>남편통신료</t>
    <phoneticPr fontId="2" type="noConversion"/>
  </si>
  <si>
    <t>부인통신료</t>
    <phoneticPr fontId="2" type="noConversion"/>
  </si>
  <si>
    <t>TV+인터넷</t>
    <phoneticPr fontId="2" type="noConversion"/>
  </si>
  <si>
    <t>시댁</t>
    <phoneticPr fontId="2" type="noConversion"/>
  </si>
  <si>
    <t>친정</t>
    <phoneticPr fontId="2" type="noConversion"/>
  </si>
  <si>
    <t>남편모임</t>
    <phoneticPr fontId="2" type="noConversion"/>
  </si>
  <si>
    <t>렌탈</t>
    <phoneticPr fontId="2" type="noConversion"/>
  </si>
  <si>
    <t>정수기</t>
    <phoneticPr fontId="2" type="noConversion"/>
  </si>
  <si>
    <t>2023년 1월 가계부</t>
    <phoneticPr fontId="2" type="noConversion"/>
  </si>
  <si>
    <t>치료</t>
    <phoneticPr fontId="2" type="noConversion"/>
  </si>
  <si>
    <t>육아</t>
    <phoneticPr fontId="2" type="noConversion"/>
  </si>
  <si>
    <t>2023년 2월 가계부</t>
    <phoneticPr fontId="2" type="noConversion"/>
  </si>
  <si>
    <t>육아용품</t>
    <phoneticPr fontId="2" type="noConversion"/>
  </si>
  <si>
    <t>기저귀</t>
    <phoneticPr fontId="2" type="noConversion"/>
  </si>
  <si>
    <t>병원비</t>
    <phoneticPr fontId="2" type="noConversion"/>
  </si>
  <si>
    <t>아기식비</t>
    <phoneticPr fontId="2" type="noConversion"/>
  </si>
  <si>
    <t>2023년 3월 가계부</t>
    <phoneticPr fontId="2" type="noConversion"/>
  </si>
  <si>
    <t>2023년 4월 가계부</t>
    <phoneticPr fontId="2" type="noConversion"/>
  </si>
  <si>
    <t>2023년 5월 가계부</t>
    <phoneticPr fontId="2" type="noConversion"/>
  </si>
  <si>
    <t>2023년 6월 가계부</t>
    <phoneticPr fontId="2" type="noConversion"/>
  </si>
  <si>
    <t>2023년 7월 가계부</t>
    <phoneticPr fontId="2" type="noConversion"/>
  </si>
  <si>
    <t>2023년 8월 가계부</t>
    <phoneticPr fontId="2" type="noConversion"/>
  </si>
  <si>
    <t>2023년 9월 가계부</t>
    <phoneticPr fontId="2" type="noConversion"/>
  </si>
  <si>
    <t>2023년 10월 가계부</t>
    <phoneticPr fontId="2" type="noConversion"/>
  </si>
  <si>
    <t>기타 합계</t>
    <phoneticPr fontId="2" type="noConversion"/>
  </si>
  <si>
    <t>기타합계</t>
    <phoneticPr fontId="2" type="noConversion"/>
  </si>
  <si>
    <t>자산1</t>
    <phoneticPr fontId="2" type="noConversion"/>
  </si>
  <si>
    <t>자산2</t>
    <phoneticPr fontId="2" type="noConversion"/>
  </si>
  <si>
    <t>2023년 가계부 정리</t>
    <phoneticPr fontId="2" type="noConversion"/>
  </si>
  <si>
    <t>주택담보대출</t>
    <phoneticPr fontId="2" type="noConversion"/>
  </si>
  <si>
    <t>전세대출</t>
    <phoneticPr fontId="2" type="noConversion"/>
  </si>
  <si>
    <t>신용대출</t>
    <phoneticPr fontId="2" type="noConversion"/>
  </si>
  <si>
    <t>23일/농협</t>
    <phoneticPr fontId="2" type="noConversion"/>
  </si>
  <si>
    <t>20일/국민</t>
    <phoneticPr fontId="2" type="noConversion"/>
  </si>
  <si>
    <t>21일/우리</t>
    <phoneticPr fontId="2" type="noConversion"/>
  </si>
  <si>
    <t>남편보험</t>
    <phoneticPr fontId="2" type="noConversion"/>
  </si>
  <si>
    <t>부인보험</t>
    <phoneticPr fontId="2" type="noConversion"/>
  </si>
  <si>
    <t>아기보험</t>
    <phoneticPr fontId="2" type="noConversion"/>
  </si>
  <si>
    <t>화재보험</t>
    <phoneticPr fontId="2" type="noConversion"/>
  </si>
  <si>
    <t>남편통신료</t>
    <phoneticPr fontId="2" type="noConversion"/>
  </si>
  <si>
    <t>부인통신료</t>
    <phoneticPr fontId="2" type="noConversion"/>
  </si>
  <si>
    <t>TV+인터넷</t>
    <phoneticPr fontId="2" type="noConversion"/>
  </si>
  <si>
    <t>아이</t>
    <phoneticPr fontId="2" type="noConversion"/>
  </si>
  <si>
    <t>아이1</t>
    <phoneticPr fontId="2" type="noConversion"/>
  </si>
  <si>
    <t>아이2</t>
    <phoneticPr fontId="2" type="noConversion"/>
  </si>
  <si>
    <t>아이1</t>
    <phoneticPr fontId="2" type="noConversion"/>
  </si>
  <si>
    <t>아이2</t>
    <phoneticPr fontId="2" type="noConversion"/>
  </si>
  <si>
    <t>시댁</t>
    <phoneticPr fontId="2" type="noConversion"/>
  </si>
  <si>
    <t>친정</t>
    <phoneticPr fontId="2" type="noConversion"/>
  </si>
  <si>
    <t>남편모임</t>
    <phoneticPr fontId="2" type="noConversion"/>
  </si>
  <si>
    <t>회사</t>
    <phoneticPr fontId="2" type="noConversion"/>
  </si>
  <si>
    <t>정수기</t>
    <phoneticPr fontId="2" type="noConversion"/>
  </si>
  <si>
    <t>적금1</t>
    <phoneticPr fontId="2" type="noConversion"/>
  </si>
  <si>
    <t>적금2</t>
    <phoneticPr fontId="2" type="noConversion"/>
  </si>
  <si>
    <t>적금3</t>
    <phoneticPr fontId="2" type="noConversion"/>
  </si>
  <si>
    <t>적금4</t>
    <phoneticPr fontId="2" type="noConversion"/>
  </si>
  <si>
    <t>예비비</t>
    <phoneticPr fontId="2" type="noConversion"/>
  </si>
  <si>
    <t>주식</t>
    <phoneticPr fontId="2" type="noConversion"/>
  </si>
  <si>
    <t>국민</t>
    <phoneticPr fontId="2" type="noConversion"/>
  </si>
  <si>
    <t>우리</t>
    <phoneticPr fontId="2" type="noConversion"/>
  </si>
  <si>
    <t>농협</t>
    <phoneticPr fontId="2" type="noConversion"/>
  </si>
  <si>
    <t>카카오</t>
    <phoneticPr fontId="2" type="noConversion"/>
  </si>
  <si>
    <t>체크</t>
    <phoneticPr fontId="2" type="noConversion"/>
  </si>
  <si>
    <t>현금</t>
    <phoneticPr fontId="2" type="noConversion"/>
  </si>
  <si>
    <t>우리</t>
    <phoneticPr fontId="2" type="noConversion"/>
  </si>
  <si>
    <t>국민</t>
    <phoneticPr fontId="2" type="noConversion"/>
  </si>
  <si>
    <t>집밥</t>
    <phoneticPr fontId="2" type="noConversion"/>
  </si>
  <si>
    <t>장보기</t>
    <phoneticPr fontId="2" type="noConversion"/>
  </si>
  <si>
    <t>페이</t>
    <phoneticPr fontId="2" type="noConversion"/>
  </si>
  <si>
    <t>시장</t>
    <phoneticPr fontId="2" type="noConversion"/>
  </si>
  <si>
    <t>주유비</t>
    <phoneticPr fontId="2" type="noConversion"/>
  </si>
  <si>
    <t>주유(1600원)</t>
    <phoneticPr fontId="2" type="noConversion"/>
  </si>
  <si>
    <t>농협</t>
    <phoneticPr fontId="2" type="noConversion"/>
  </si>
  <si>
    <t>00주유소</t>
    <phoneticPr fontId="2" type="noConversion"/>
  </si>
  <si>
    <t>육아용품</t>
    <phoneticPr fontId="2" type="noConversion"/>
  </si>
  <si>
    <t>아기용품구매</t>
    <phoneticPr fontId="2" type="noConversion"/>
  </si>
  <si>
    <t>구매처</t>
    <phoneticPr fontId="2" type="noConversion"/>
  </si>
  <si>
    <t>미용</t>
    <phoneticPr fontId="2" type="noConversion"/>
  </si>
  <si>
    <t>헤어커트</t>
    <phoneticPr fontId="2" type="noConversion"/>
  </si>
  <si>
    <t>체크</t>
    <phoneticPr fontId="2" type="noConversion"/>
  </si>
  <si>
    <t>미용실</t>
    <phoneticPr fontId="2" type="noConversion"/>
  </si>
  <si>
    <t>2025년 00월 가계부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</si>
</sst>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&quot;원&quot;"/>
    <numFmt numFmtId="177" formatCode="#,##0_);[Red]\(#,##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E4E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41" fontId="0" fillId="0" borderId="0" xfId="1" applyFont="1">
      <alignment vertical="center"/>
    </xf>
    <xf numFmtId="0" fontId="4" fillId="0" borderId="0" xfId="0" applyFont="1">
      <alignment vertical="center"/>
    </xf>
    <xf numFmtId="41" fontId="5" fillId="0" borderId="3" xfId="1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41" fontId="5" fillId="0" borderId="4" xfId="1" applyFont="1" applyFill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1" fontId="5" fillId="0" borderId="3" xfId="1" applyFont="1" applyFill="1" applyBorder="1">
      <alignment vertical="center"/>
    </xf>
    <xf numFmtId="41" fontId="5" fillId="0" borderId="5" xfId="1" applyFont="1" applyBorder="1">
      <alignment vertical="center"/>
    </xf>
    <xf numFmtId="41" fontId="5" fillId="0" borderId="2" xfId="1" applyFont="1" applyBorder="1">
      <alignment vertical="center"/>
    </xf>
    <xf numFmtId="41" fontId="5" fillId="0" borderId="4" xfId="1" applyFont="1" applyBorder="1">
      <alignment vertical="center"/>
    </xf>
    <xf numFmtId="41" fontId="5" fillId="0" borderId="14" xfId="1" applyFont="1" applyFill="1" applyBorder="1">
      <alignment vertical="center"/>
    </xf>
    <xf numFmtId="0" fontId="5" fillId="0" borderId="14" xfId="0" applyFont="1" applyFill="1" applyBorder="1" applyAlignment="1">
      <alignment horizontal="center" vertical="center"/>
    </xf>
    <xf numFmtId="41" fontId="4" fillId="0" borderId="0" xfId="1" applyFont="1">
      <alignment vertical="center"/>
    </xf>
    <xf numFmtId="41" fontId="6" fillId="4" borderId="1" xfId="1" applyFont="1" applyFill="1" applyBorder="1">
      <alignment vertical="center"/>
    </xf>
    <xf numFmtId="41" fontId="6" fillId="4" borderId="1" xfId="1" applyFont="1" applyFill="1" applyBorder="1" applyAlignment="1">
      <alignment horizontal="center" vertical="center"/>
    </xf>
    <xf numFmtId="14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41" fontId="8" fillId="0" borderId="3" xfId="1" applyFont="1" applyFill="1" applyBorder="1" applyAlignment="1" applyProtection="1">
      <alignment horizontal="right" vertical="center" wrapText="1"/>
    </xf>
    <xf numFmtId="176" fontId="8" fillId="0" borderId="3" xfId="0" applyNumberFormat="1" applyFont="1" applyFill="1" applyBorder="1" applyAlignment="1" applyProtection="1">
      <alignment horizontal="center" vertical="center" wrapText="1"/>
    </xf>
    <xf numFmtId="14" fontId="8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76" fontId="8" fillId="0" borderId="3" xfId="0" applyNumberFormat="1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0" fontId="6" fillId="3" borderId="2" xfId="0" applyFont="1" applyFill="1" applyBorder="1" applyAlignment="1">
      <alignment horizontal="center" vertical="center"/>
    </xf>
    <xf numFmtId="41" fontId="6" fillId="3" borderId="2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41" fontId="6" fillId="6" borderId="13" xfId="1" applyFont="1" applyFill="1" applyBorder="1" applyAlignment="1">
      <alignment horizontal="center" vertical="center"/>
    </xf>
    <xf numFmtId="41" fontId="5" fillId="0" borderId="3" xfId="0" quotePrefix="1" applyNumberFormat="1" applyFont="1" applyBorder="1">
      <alignment vertical="center"/>
    </xf>
    <xf numFmtId="41" fontId="6" fillId="3" borderId="4" xfId="1" applyFont="1" applyFill="1" applyBorder="1">
      <alignment vertical="center"/>
    </xf>
    <xf numFmtId="41" fontId="6" fillId="3" borderId="4" xfId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41" fontId="6" fillId="4" borderId="4" xfId="1" applyFont="1" applyFill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41" fontId="6" fillId="4" borderId="2" xfId="1" applyFont="1" applyFill="1" applyBorder="1" applyAlignment="1">
      <alignment horizontal="center" vertical="center"/>
    </xf>
    <xf numFmtId="41" fontId="6" fillId="4" borderId="4" xfId="0" applyNumberFormat="1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41" fontId="4" fillId="0" borderId="3" xfId="1" applyFont="1" applyBorder="1">
      <alignment vertical="center"/>
    </xf>
    <xf numFmtId="0" fontId="5" fillId="0" borderId="5" xfId="0" applyFont="1" applyBorder="1">
      <alignment vertical="center"/>
    </xf>
    <xf numFmtId="41" fontId="9" fillId="8" borderId="1" xfId="1" applyFont="1" applyFill="1" applyBorder="1" applyAlignment="1">
      <alignment vertical="center"/>
    </xf>
    <xf numFmtId="0" fontId="6" fillId="8" borderId="2" xfId="0" applyFont="1" applyFill="1" applyBorder="1" applyAlignment="1">
      <alignment horizontal="center" vertical="center"/>
    </xf>
    <xf numFmtId="14" fontId="6" fillId="8" borderId="2" xfId="0" applyNumberFormat="1" applyFont="1" applyFill="1" applyBorder="1" applyAlignment="1">
      <alignment horizontal="center" vertical="center"/>
    </xf>
    <xf numFmtId="41" fontId="6" fillId="8" borderId="2" xfId="1" applyFont="1" applyFill="1" applyBorder="1" applyAlignment="1">
      <alignment horizontal="center" vertical="center"/>
    </xf>
    <xf numFmtId="14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41" fontId="8" fillId="0" borderId="4" xfId="1" applyFont="1" applyFill="1" applyBorder="1" applyAlignment="1" applyProtection="1">
      <alignment horizontal="right" vertical="center" wrapText="1"/>
    </xf>
    <xf numFmtId="176" fontId="8" fillId="0" borderId="4" xfId="0" applyNumberFormat="1" applyFont="1" applyFill="1" applyBorder="1" applyAlignment="1" applyProtection="1">
      <alignment horizontal="center" vertical="center" wrapText="1"/>
    </xf>
    <xf numFmtId="10" fontId="4" fillId="0" borderId="1" xfId="2" applyNumberFormat="1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0" fontId="4" fillId="0" borderId="4" xfId="2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41" fontId="9" fillId="7" borderId="1" xfId="1" applyFont="1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14" fontId="6" fillId="7" borderId="2" xfId="0" applyNumberFormat="1" applyFont="1" applyFill="1" applyBorder="1" applyAlignment="1">
      <alignment horizontal="center" vertical="center"/>
    </xf>
    <xf numFmtId="41" fontId="6" fillId="7" borderId="2" xfId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41" fontId="6" fillId="9" borderId="2" xfId="1" applyFont="1" applyFill="1" applyBorder="1" applyAlignment="1">
      <alignment horizontal="center" vertical="center"/>
    </xf>
    <xf numFmtId="41" fontId="5" fillId="9" borderId="4" xfId="0" applyNumberFormat="1" applyFont="1" applyFill="1" applyBorder="1">
      <alignment vertical="center"/>
    </xf>
    <xf numFmtId="41" fontId="5" fillId="9" borderId="1" xfId="0" applyNumberFormat="1" applyFon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1" fontId="5" fillId="9" borderId="30" xfId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41" fontId="6" fillId="4" borderId="1" xfId="0" applyNumberFormat="1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41" fontId="0" fillId="0" borderId="0" xfId="1" applyFont="1" applyAlignment="1">
      <alignment vertical="center" shrinkToFit="1"/>
    </xf>
    <xf numFmtId="41" fontId="5" fillId="0" borderId="12" xfId="1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41" fontId="6" fillId="4" borderId="22" xfId="1" applyFont="1" applyFill="1" applyBorder="1" applyAlignment="1">
      <alignment horizontal="center" vertical="center"/>
    </xf>
    <xf numFmtId="41" fontId="5" fillId="0" borderId="25" xfId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5" xfId="1" applyFont="1" applyBorder="1" applyAlignment="1">
      <alignment horizontal="center" vertical="center"/>
    </xf>
    <xf numFmtId="41" fontId="4" fillId="0" borderId="0" xfId="1" applyFont="1" applyBorder="1">
      <alignment vertical="center"/>
    </xf>
    <xf numFmtId="41" fontId="5" fillId="0" borderId="0" xfId="1" applyFont="1" applyBorder="1">
      <alignment vertical="center"/>
    </xf>
    <xf numFmtId="41" fontId="6" fillId="6" borderId="1" xfId="1" applyFont="1" applyFill="1" applyBorder="1">
      <alignment vertical="center"/>
    </xf>
    <xf numFmtId="9" fontId="6" fillId="6" borderId="1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6" fillId="10" borderId="2" xfId="1" applyFont="1" applyFill="1" applyBorder="1" applyAlignment="1">
      <alignment horizontal="center" vertical="center"/>
    </xf>
    <xf numFmtId="41" fontId="6" fillId="10" borderId="1" xfId="1" applyFont="1" applyFill="1" applyBorder="1">
      <alignment vertical="center"/>
    </xf>
    <xf numFmtId="41" fontId="6" fillId="10" borderId="1" xfId="0" applyNumberFormat="1" applyFont="1" applyFill="1" applyBorder="1">
      <alignment vertical="center"/>
    </xf>
    <xf numFmtId="41" fontId="6" fillId="10" borderId="1" xfId="1" applyFont="1" applyFill="1" applyBorder="1" applyAlignment="1">
      <alignment horizontal="center" vertical="center"/>
    </xf>
    <xf numFmtId="0" fontId="6" fillId="10" borderId="1" xfId="0" applyFont="1" applyFill="1" applyBorder="1">
      <alignment vertical="center"/>
    </xf>
    <xf numFmtId="41" fontId="6" fillId="10" borderId="13" xfId="1" applyFont="1" applyFill="1" applyBorder="1" applyAlignment="1">
      <alignment horizontal="center" vertical="center"/>
    </xf>
    <xf numFmtId="41" fontId="4" fillId="11" borderId="3" xfId="1" applyFont="1" applyFill="1" applyBorder="1">
      <alignment vertical="center"/>
    </xf>
    <xf numFmtId="41" fontId="5" fillId="11" borderId="3" xfId="1" applyFont="1" applyFill="1" applyBorder="1">
      <alignment vertical="center"/>
    </xf>
    <xf numFmtId="10" fontId="4" fillId="11" borderId="3" xfId="2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6" fillId="6" borderId="1" xfId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41" fontId="8" fillId="0" borderId="0" xfId="1" applyFont="1" applyFill="1" applyBorder="1" applyAlignment="1" applyProtection="1">
      <alignment horizontal="right" vertical="center" wrapText="1"/>
    </xf>
    <xf numFmtId="176" fontId="8" fillId="0" borderId="0" xfId="0" applyNumberFormat="1" applyFont="1" applyFill="1" applyBorder="1" applyAlignment="1" applyProtection="1">
      <alignment horizontal="center" vertical="center" wrapText="1"/>
    </xf>
    <xf numFmtId="176" fontId="8" fillId="0" borderId="0" xfId="0" applyNumberFormat="1" applyFont="1" applyFill="1" applyBorder="1" applyAlignment="1">
      <alignment horizontal="center" vertical="center" wrapText="1"/>
    </xf>
    <xf numFmtId="10" fontId="0" fillId="0" borderId="0" xfId="2" applyNumberFormat="1" applyFont="1">
      <alignment vertical="center"/>
    </xf>
    <xf numFmtId="9" fontId="6" fillId="4" borderId="1" xfId="2" applyFont="1" applyFill="1" applyBorder="1">
      <alignment vertical="center"/>
    </xf>
    <xf numFmtId="0" fontId="6" fillId="4" borderId="14" xfId="0" applyFont="1" applyFill="1" applyBorder="1" applyAlignment="1">
      <alignment horizontal="center" vertical="center"/>
    </xf>
    <xf numFmtId="41" fontId="6" fillId="4" borderId="14" xfId="0" applyNumberFormat="1" applyFont="1" applyFill="1" applyBorder="1">
      <alignment vertical="center"/>
    </xf>
    <xf numFmtId="41" fontId="6" fillId="4" borderId="30" xfId="1" applyFont="1" applyFill="1" applyBorder="1">
      <alignment vertical="center"/>
    </xf>
    <xf numFmtId="41" fontId="6" fillId="4" borderId="30" xfId="0" applyNumberFormat="1" applyFont="1" applyFill="1" applyBorder="1">
      <alignment vertical="center"/>
    </xf>
    <xf numFmtId="0" fontId="6" fillId="10" borderId="4" xfId="0" applyFont="1" applyFill="1" applyBorder="1" applyAlignment="1">
      <alignment horizontal="center" vertical="center"/>
    </xf>
    <xf numFmtId="41" fontId="6" fillId="10" borderId="4" xfId="1" applyFont="1" applyFill="1" applyBorder="1">
      <alignment vertical="center"/>
    </xf>
    <xf numFmtId="0" fontId="6" fillId="15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41" fontId="13" fillId="0" borderId="2" xfId="0" applyNumberFormat="1" applyFont="1" applyFill="1" applyBorder="1">
      <alignment vertical="center"/>
    </xf>
    <xf numFmtId="0" fontId="13" fillId="0" borderId="3" xfId="0" applyFont="1" applyFill="1" applyBorder="1" applyAlignment="1">
      <alignment horizontal="center" vertical="center"/>
    </xf>
    <xf numFmtId="10" fontId="13" fillId="0" borderId="3" xfId="2" applyNumberFormat="1" applyFont="1" applyFill="1" applyBorder="1">
      <alignment vertical="center"/>
    </xf>
    <xf numFmtId="0" fontId="13" fillId="0" borderId="4" xfId="0" applyFont="1" applyFill="1" applyBorder="1" applyAlignment="1">
      <alignment horizontal="center" vertical="center"/>
    </xf>
    <xf numFmtId="10" fontId="13" fillId="0" borderId="4" xfId="2" applyNumberFormat="1" applyFont="1" applyFill="1" applyBorder="1">
      <alignment vertical="center"/>
    </xf>
    <xf numFmtId="0" fontId="6" fillId="14" borderId="2" xfId="0" applyFont="1" applyFill="1" applyBorder="1" applyAlignment="1">
      <alignment horizontal="center" vertical="center"/>
    </xf>
    <xf numFmtId="3" fontId="11" fillId="12" borderId="6" xfId="0" applyNumberFormat="1" applyFont="1" applyFill="1" applyBorder="1" applyAlignment="1">
      <alignment vertical="center"/>
    </xf>
    <xf numFmtId="0" fontId="6" fillId="14" borderId="4" xfId="0" applyFont="1" applyFill="1" applyBorder="1" applyAlignment="1">
      <alignment horizontal="center" vertical="center"/>
    </xf>
    <xf numFmtId="41" fontId="6" fillId="14" borderId="4" xfId="0" applyNumberFormat="1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41" fontId="6" fillId="14" borderId="1" xfId="0" applyNumberFormat="1" applyFont="1" applyFill="1" applyBorder="1" applyAlignment="1">
      <alignment vertical="center"/>
    </xf>
    <xf numFmtId="10" fontId="6" fillId="14" borderId="1" xfId="2" applyNumberFormat="1" applyFont="1" applyFill="1" applyBorder="1" applyAlignment="1">
      <alignment vertical="center"/>
    </xf>
    <xf numFmtId="0" fontId="11" fillId="12" borderId="6" xfId="0" applyFont="1" applyFill="1" applyBorder="1" applyAlignment="1">
      <alignment vertical="center"/>
    </xf>
    <xf numFmtId="0" fontId="11" fillId="15" borderId="6" xfId="0" applyFont="1" applyFill="1" applyBorder="1" applyAlignment="1">
      <alignment horizontal="left" vertical="center"/>
    </xf>
    <xf numFmtId="0" fontId="0" fillId="15" borderId="6" xfId="0" applyFill="1" applyBorder="1" applyAlignment="1">
      <alignment horizontal="left" vertical="center"/>
    </xf>
    <xf numFmtId="0" fontId="11" fillId="13" borderId="6" xfId="0" applyFont="1" applyFill="1" applyBorder="1" applyAlignment="1">
      <alignment vertical="center"/>
    </xf>
    <xf numFmtId="0" fontId="0" fillId="13" borderId="6" xfId="0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41" fontId="6" fillId="0" borderId="0" xfId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1" fontId="10" fillId="0" borderId="4" xfId="0" applyNumberFormat="1" applyFont="1" applyBorder="1" applyAlignment="1">
      <alignment horizontal="center" vertical="center"/>
    </xf>
    <xf numFmtId="41" fontId="10" fillId="0" borderId="2" xfId="1" applyFont="1" applyBorder="1" applyAlignment="1">
      <alignment horizontal="center" vertical="center"/>
    </xf>
    <xf numFmtId="41" fontId="10" fillId="0" borderId="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1" fontId="14" fillId="5" borderId="2" xfId="0" applyNumberFormat="1" applyFont="1" applyFill="1" applyBorder="1">
      <alignment vertical="center"/>
    </xf>
    <xf numFmtId="41" fontId="15" fillId="7" borderId="2" xfId="0" applyNumberFormat="1" applyFont="1" applyFill="1" applyBorder="1">
      <alignment vertical="center"/>
    </xf>
    <xf numFmtId="0" fontId="9" fillId="5" borderId="3" xfId="0" applyFont="1" applyFill="1" applyBorder="1">
      <alignment vertical="center"/>
    </xf>
    <xf numFmtId="41" fontId="15" fillId="7" borderId="3" xfId="0" applyNumberFormat="1" applyFont="1" applyFill="1" applyBorder="1" applyAlignment="1">
      <alignment horizontal="right" vertical="center"/>
    </xf>
    <xf numFmtId="41" fontId="15" fillId="7" borderId="3" xfId="0" applyNumberFormat="1" applyFont="1" applyFill="1" applyBorder="1">
      <alignment vertical="center"/>
    </xf>
    <xf numFmtId="0" fontId="9" fillId="5" borderId="4" xfId="0" applyFont="1" applyFill="1" applyBorder="1">
      <alignment vertical="center"/>
    </xf>
    <xf numFmtId="41" fontId="15" fillId="7" borderId="4" xfId="0" applyNumberFormat="1" applyFont="1" applyFill="1" applyBorder="1">
      <alignment vertical="center"/>
    </xf>
    <xf numFmtId="0" fontId="9" fillId="0" borderId="1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41" fontId="5" fillId="0" borderId="5" xfId="1" applyFont="1" applyFill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41" fontId="5" fillId="0" borderId="3" xfId="0" applyNumberFormat="1" applyFont="1" applyBorder="1">
      <alignment vertical="center"/>
    </xf>
    <xf numFmtId="41" fontId="5" fillId="3" borderId="4" xfId="0" applyNumberFormat="1" applyFont="1" applyFill="1" applyBorder="1">
      <alignment vertical="center"/>
    </xf>
    <xf numFmtId="41" fontId="4" fillId="3" borderId="2" xfId="1" applyFont="1" applyFill="1" applyBorder="1" applyAlignment="1">
      <alignment horizontal="center" vertical="center"/>
    </xf>
    <xf numFmtId="41" fontId="5" fillId="3" borderId="4" xfId="1" applyFont="1" applyFill="1" applyBorder="1">
      <alignment vertical="center"/>
    </xf>
    <xf numFmtId="41" fontId="12" fillId="0" borderId="3" xfId="1" quotePrefix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10" fontId="5" fillId="0" borderId="3" xfId="2" applyNumberFormat="1" applyFont="1" applyBorder="1">
      <alignment vertical="center"/>
    </xf>
    <xf numFmtId="10" fontId="12" fillId="0" borderId="3" xfId="2" applyNumberFormat="1" applyFont="1" applyBorder="1">
      <alignment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41" fontId="12" fillId="0" borderId="3" xfId="1" applyFont="1" applyBorder="1">
      <alignment vertical="center"/>
    </xf>
    <xf numFmtId="10" fontId="6" fillId="6" borderId="1" xfId="0" applyNumberFormat="1" applyFont="1" applyFill="1" applyBorder="1" applyAlignment="1">
      <alignment horizontal="center" vertical="center"/>
    </xf>
    <xf numFmtId="41" fontId="5" fillId="9" borderId="1" xfId="1" applyFont="1" applyFill="1" applyBorder="1">
      <alignment vertical="center"/>
    </xf>
    <xf numFmtId="41" fontId="6" fillId="14" borderId="30" xfId="1" applyFont="1" applyFill="1" applyBorder="1" applyAlignment="1">
      <alignment vertical="center"/>
    </xf>
    <xf numFmtId="41" fontId="6" fillId="14" borderId="2" xfId="1" applyFont="1" applyFill="1" applyBorder="1" applyAlignment="1">
      <alignment horizontal="center" vertical="center"/>
    </xf>
    <xf numFmtId="41" fontId="5" fillId="0" borderId="3" xfId="1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1" fontId="5" fillId="4" borderId="2" xfId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1" fontId="5" fillId="4" borderId="4" xfId="0" applyNumberFormat="1" applyFont="1" applyFill="1" applyBorder="1">
      <alignment vertical="center"/>
    </xf>
    <xf numFmtId="0" fontId="14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6" fillId="14" borderId="14" xfId="0" applyFont="1" applyFill="1" applyBorder="1" applyAlignment="1">
      <alignment horizontal="center" vertical="center"/>
    </xf>
    <xf numFmtId="41" fontId="6" fillId="14" borderId="5" xfId="1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41" fontId="6" fillId="9" borderId="1" xfId="0" applyNumberFormat="1" applyFont="1" applyFill="1" applyBorder="1">
      <alignment vertical="center"/>
    </xf>
    <xf numFmtId="41" fontId="6" fillId="9" borderId="1" xfId="0" quotePrefix="1" applyNumberFormat="1" applyFont="1" applyFill="1" applyBorder="1">
      <alignment vertical="center"/>
    </xf>
    <xf numFmtId="10" fontId="5" fillId="0" borderId="0" xfId="2" applyNumberFormat="1" applyFont="1" applyFill="1" applyBorder="1" applyAlignment="1">
      <alignment horizontal="center" vertical="center"/>
    </xf>
    <xf numFmtId="41" fontId="6" fillId="4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0" fontId="6" fillId="0" borderId="0" xfId="0" applyNumberFormat="1" applyFont="1" applyFill="1" applyBorder="1" applyAlignment="1">
      <alignment horizontal="center" vertical="center"/>
    </xf>
    <xf numFmtId="41" fontId="6" fillId="4" borderId="4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12" fillId="0" borderId="3" xfId="0" applyNumberFormat="1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41" fontId="12" fillId="0" borderId="3" xfId="1" applyFont="1" applyFill="1" applyBorder="1" applyAlignment="1" applyProtection="1">
      <alignment horizontal="right" vertical="center" wrapText="1"/>
    </xf>
    <xf numFmtId="176" fontId="12" fillId="0" borderId="3" xfId="0" applyNumberFormat="1" applyFont="1" applyFill="1" applyBorder="1" applyAlignment="1" applyProtection="1">
      <alignment horizontal="center" vertical="center" wrapText="1"/>
    </xf>
    <xf numFmtId="41" fontId="5" fillId="0" borderId="1" xfId="2" applyNumberFormat="1" applyFont="1" applyFill="1" applyBorder="1" applyAlignment="1">
      <alignment horizontal="center" vertical="center"/>
    </xf>
    <xf numFmtId="10" fontId="5" fillId="7" borderId="1" xfId="2" applyNumberFormat="1" applyFont="1" applyFill="1" applyBorder="1" applyAlignment="1">
      <alignment horizontal="center" vertical="center"/>
    </xf>
    <xf numFmtId="41" fontId="12" fillId="0" borderId="3" xfId="1" applyFont="1" applyBorder="1" applyAlignment="1">
      <alignment horizontal="center" vertical="center"/>
    </xf>
    <xf numFmtId="41" fontId="5" fillId="0" borderId="0" xfId="1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0" fontId="4" fillId="0" borderId="13" xfId="2" applyNumberFormat="1" applyFont="1" applyBorder="1" applyAlignment="1">
      <alignment horizontal="center" vertical="center"/>
    </xf>
    <xf numFmtId="41" fontId="6" fillId="4" borderId="28" xfId="1" applyFont="1" applyFill="1" applyBorder="1" applyAlignment="1">
      <alignment horizontal="center" vertical="center"/>
    </xf>
    <xf numFmtId="41" fontId="6" fillId="4" borderId="29" xfId="1" applyFont="1" applyFill="1" applyBorder="1" applyAlignment="1">
      <alignment horizontal="center" vertical="center"/>
    </xf>
    <xf numFmtId="41" fontId="5" fillId="17" borderId="14" xfId="1" applyFont="1" applyFill="1" applyBorder="1">
      <alignment vertical="center"/>
    </xf>
    <xf numFmtId="41" fontId="5" fillId="7" borderId="2" xfId="1" applyFont="1" applyFill="1" applyBorder="1">
      <alignment vertical="center"/>
    </xf>
    <xf numFmtId="41" fontId="5" fillId="7" borderId="3" xfId="1" applyFont="1" applyFill="1" applyBorder="1">
      <alignment vertical="center"/>
    </xf>
    <xf numFmtId="41" fontId="5" fillId="7" borderId="4" xfId="1" applyFont="1" applyFill="1" applyBorder="1">
      <alignment vertical="center"/>
    </xf>
    <xf numFmtId="41" fontId="5" fillId="7" borderId="12" xfId="1" applyFont="1" applyFill="1" applyBorder="1">
      <alignment vertical="center"/>
    </xf>
    <xf numFmtId="41" fontId="5" fillId="7" borderId="5" xfId="1" applyFont="1" applyFill="1" applyBorder="1">
      <alignment vertical="center"/>
    </xf>
    <xf numFmtId="41" fontId="5" fillId="0" borderId="0" xfId="1" applyFont="1" applyFill="1" applyBorder="1">
      <alignment vertical="center"/>
    </xf>
    <xf numFmtId="41" fontId="4" fillId="7" borderId="2" xfId="1" applyFont="1" applyFill="1" applyBorder="1">
      <alignment vertical="center"/>
    </xf>
    <xf numFmtId="41" fontId="4" fillId="7" borderId="3" xfId="1" applyFont="1" applyFill="1" applyBorder="1">
      <alignment vertical="center"/>
    </xf>
    <xf numFmtId="41" fontId="4" fillId="7" borderId="4" xfId="1" applyFont="1" applyFill="1" applyBorder="1">
      <alignment vertical="center"/>
    </xf>
    <xf numFmtId="41" fontId="4" fillId="5" borderId="1" xfId="1" applyFont="1" applyFill="1" applyBorder="1">
      <alignment vertical="center"/>
    </xf>
    <xf numFmtId="10" fontId="4" fillId="5" borderId="1" xfId="2" applyNumberFormat="1" applyFont="1" applyFill="1" applyBorder="1" applyAlignment="1">
      <alignment horizontal="center" vertical="center"/>
    </xf>
    <xf numFmtId="41" fontId="4" fillId="5" borderId="2" xfId="1" applyFont="1" applyFill="1" applyBorder="1">
      <alignment vertical="center"/>
    </xf>
    <xf numFmtId="41" fontId="4" fillId="5" borderId="4" xfId="1" applyFont="1" applyFill="1" applyBorder="1">
      <alignment vertical="center"/>
    </xf>
    <xf numFmtId="41" fontId="4" fillId="5" borderId="13" xfId="1" applyFont="1" applyFill="1" applyBorder="1">
      <alignment vertical="center"/>
    </xf>
    <xf numFmtId="0" fontId="9" fillId="10" borderId="14" xfId="0" applyFont="1" applyFill="1" applyBorder="1" applyAlignment="1">
      <alignment horizontal="center" vertical="center"/>
    </xf>
    <xf numFmtId="41" fontId="9" fillId="10" borderId="14" xfId="0" applyNumberFormat="1" applyFont="1" applyFill="1" applyBorder="1">
      <alignment vertical="center"/>
    </xf>
    <xf numFmtId="0" fontId="14" fillId="6" borderId="1" xfId="0" applyFont="1" applyFill="1" applyBorder="1" applyAlignment="1">
      <alignment horizontal="center" vertical="center"/>
    </xf>
    <xf numFmtId="41" fontId="14" fillId="6" borderId="1" xfId="0" applyNumberFormat="1" applyFont="1" applyFill="1" applyBorder="1">
      <alignment vertical="center"/>
    </xf>
    <xf numFmtId="0" fontId="15" fillId="4" borderId="1" xfId="0" applyFont="1" applyFill="1" applyBorder="1" applyAlignment="1">
      <alignment horizontal="center" vertical="center"/>
    </xf>
    <xf numFmtId="41" fontId="15" fillId="4" borderId="1" xfId="0" applyNumberFormat="1" applyFont="1" applyFill="1" applyBorder="1">
      <alignment vertical="center"/>
    </xf>
    <xf numFmtId="41" fontId="10" fillId="0" borderId="14" xfId="0" applyNumberFormat="1" applyFont="1" applyBorder="1" applyAlignment="1">
      <alignment horizontal="center" vertical="center"/>
    </xf>
    <xf numFmtId="41" fontId="5" fillId="0" borderId="2" xfId="1" applyFont="1" applyFill="1" applyBorder="1">
      <alignment vertical="center"/>
    </xf>
    <xf numFmtId="41" fontId="5" fillId="0" borderId="2" xfId="1" applyFont="1" applyBorder="1" applyAlignment="1">
      <alignment horizontal="center" vertical="center"/>
    </xf>
    <xf numFmtId="41" fontId="5" fillId="0" borderId="4" xfId="1" applyFont="1" applyBorder="1" applyAlignment="1">
      <alignment horizontal="center" vertical="center"/>
    </xf>
    <xf numFmtId="41" fontId="4" fillId="6" borderId="1" xfId="1" applyFont="1" applyFill="1" applyBorder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2" xfId="1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41" fontId="12" fillId="0" borderId="12" xfId="1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41" fontId="12" fillId="0" borderId="5" xfId="1" applyFont="1" applyBorder="1">
      <alignment vertical="center"/>
    </xf>
    <xf numFmtId="0" fontId="12" fillId="0" borderId="4" xfId="0" applyFont="1" applyBorder="1" applyAlignment="1">
      <alignment horizontal="center" vertical="center"/>
    </xf>
    <xf numFmtId="41" fontId="12" fillId="0" borderId="4" xfId="1" applyFont="1" applyBorder="1">
      <alignment vertical="center"/>
    </xf>
    <xf numFmtId="41" fontId="12" fillId="0" borderId="3" xfId="1" applyFont="1" applyFill="1" applyBorder="1">
      <alignment vertical="center"/>
    </xf>
    <xf numFmtId="41" fontId="12" fillId="0" borderId="5" xfId="1" applyFont="1" applyFill="1" applyBorder="1">
      <alignment vertical="center"/>
    </xf>
    <xf numFmtId="41" fontId="12" fillId="0" borderId="4" xfId="1" applyFont="1" applyFill="1" applyBorder="1">
      <alignment vertical="center"/>
    </xf>
    <xf numFmtId="41" fontId="12" fillId="0" borderId="2" xfId="1" applyFont="1" applyFill="1" applyBorder="1">
      <alignment vertical="center"/>
    </xf>
    <xf numFmtId="0" fontId="12" fillId="0" borderId="26" xfId="0" applyFont="1" applyFill="1" applyBorder="1" applyAlignment="1">
      <alignment horizontal="center" vertical="center"/>
    </xf>
    <xf numFmtId="41" fontId="12" fillId="0" borderId="4" xfId="0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41" fontId="12" fillId="0" borderId="2" xfId="0" applyNumberFormat="1" applyFont="1" applyBorder="1" applyAlignment="1">
      <alignment horizontal="center" vertical="center"/>
    </xf>
    <xf numFmtId="41" fontId="12" fillId="0" borderId="1" xfId="2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76" fontId="12" fillId="0" borderId="3" xfId="0" applyNumberFormat="1" applyFont="1" applyFill="1" applyBorder="1" applyAlignment="1">
      <alignment horizontal="center" vertical="center" wrapText="1"/>
    </xf>
    <xf numFmtId="0" fontId="16" fillId="16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1" fontId="6" fillId="15" borderId="31" xfId="1" applyFont="1" applyFill="1" applyBorder="1" applyAlignment="1">
      <alignment horizontal="center" vertical="center"/>
    </xf>
    <xf numFmtId="41" fontId="6" fillId="15" borderId="32" xfId="1" applyFont="1" applyFill="1" applyBorder="1" applyAlignment="1">
      <alignment horizontal="center" vertical="center"/>
    </xf>
    <xf numFmtId="41" fontId="6" fillId="15" borderId="33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10" fontId="5" fillId="0" borderId="13" xfId="2" applyNumberFormat="1" applyFont="1" applyBorder="1" applyAlignment="1">
      <alignment horizontal="center" vertical="center"/>
    </xf>
    <xf numFmtId="10" fontId="5" fillId="0" borderId="14" xfId="2" applyNumberFormat="1" applyFont="1" applyBorder="1" applyAlignment="1">
      <alignment horizontal="center" vertical="center"/>
    </xf>
    <xf numFmtId="41" fontId="5" fillId="0" borderId="26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4" fillId="7" borderId="2" xfId="1" applyFont="1" applyFill="1" applyBorder="1" applyAlignment="1">
      <alignment horizontal="center" vertical="center"/>
    </xf>
    <xf numFmtId="41" fontId="4" fillId="7" borderId="4" xfId="1" applyFont="1" applyFill="1" applyBorder="1" applyAlignment="1">
      <alignment horizontal="center" vertical="center"/>
    </xf>
    <xf numFmtId="41" fontId="6" fillId="4" borderId="24" xfId="1" applyFont="1" applyFill="1" applyBorder="1" applyAlignment="1">
      <alignment horizontal="center" vertical="center"/>
    </xf>
    <xf numFmtId="41" fontId="6" fillId="4" borderId="25" xfId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177" fontId="12" fillId="0" borderId="13" xfId="2" applyNumberFormat="1" applyFont="1" applyBorder="1" applyAlignment="1">
      <alignment horizontal="center" vertical="center"/>
    </xf>
    <xf numFmtId="177" fontId="12" fillId="0" borderId="14" xfId="2" applyNumberFormat="1" applyFont="1" applyBorder="1" applyAlignment="1">
      <alignment horizontal="center" vertical="center"/>
    </xf>
    <xf numFmtId="177" fontId="4" fillId="7" borderId="13" xfId="2" applyNumberFormat="1" applyFont="1" applyFill="1" applyBorder="1" applyAlignment="1">
      <alignment horizontal="center" vertical="center"/>
    </xf>
    <xf numFmtId="177" fontId="4" fillId="7" borderId="14" xfId="2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41" fontId="4" fillId="7" borderId="13" xfId="1" applyFont="1" applyFill="1" applyBorder="1" applyAlignment="1">
      <alignment horizontal="center" vertical="center"/>
    </xf>
    <xf numFmtId="41" fontId="4" fillId="7" borderId="14" xfId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1" fontId="5" fillId="7" borderId="2" xfId="1" applyFont="1" applyFill="1" applyBorder="1" applyAlignment="1">
      <alignment horizontal="center" vertical="center"/>
    </xf>
    <xf numFmtId="41" fontId="5" fillId="7" borderId="4" xfId="1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1" fontId="5" fillId="5" borderId="13" xfId="1" applyNumberFormat="1" applyFont="1" applyFill="1" applyBorder="1" applyAlignment="1">
      <alignment horizontal="center" vertical="center"/>
    </xf>
    <xf numFmtId="14" fontId="5" fillId="5" borderId="14" xfId="1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1" fontId="5" fillId="5" borderId="11" xfId="1" applyNumberFormat="1" applyFont="1" applyFill="1" applyBorder="1" applyAlignment="1">
      <alignment horizontal="center" vertical="center"/>
    </xf>
    <xf numFmtId="41" fontId="5" fillId="5" borderId="2" xfId="1" applyNumberFormat="1" applyFont="1" applyFill="1" applyBorder="1" applyAlignment="1">
      <alignment horizontal="center" vertical="center"/>
    </xf>
    <xf numFmtId="41" fontId="5" fillId="5" borderId="3" xfId="1" applyNumberFormat="1" applyFont="1" applyFill="1" applyBorder="1" applyAlignment="1">
      <alignment horizontal="center" vertical="center"/>
    </xf>
    <xf numFmtId="41" fontId="5" fillId="5" borderId="4" xfId="1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77" fontId="12" fillId="0" borderId="13" xfId="2" applyNumberFormat="1" applyFont="1" applyFill="1" applyBorder="1" applyAlignment="1">
      <alignment horizontal="center" vertical="center"/>
    </xf>
    <xf numFmtId="177" fontId="12" fillId="0" borderId="11" xfId="2" applyNumberFormat="1" applyFont="1" applyFill="1" applyBorder="1" applyAlignment="1">
      <alignment horizontal="center" vertical="center"/>
    </xf>
    <xf numFmtId="177" fontId="12" fillId="0" borderId="14" xfId="2" applyNumberFormat="1" applyFont="1" applyFill="1" applyBorder="1" applyAlignment="1">
      <alignment horizontal="center" vertical="center"/>
    </xf>
    <xf numFmtId="177" fontId="12" fillId="0" borderId="2" xfId="2" applyNumberFormat="1" applyFont="1" applyFill="1" applyBorder="1" applyAlignment="1">
      <alignment horizontal="center" vertical="center"/>
    </xf>
    <xf numFmtId="177" fontId="12" fillId="0" borderId="3" xfId="2" applyNumberFormat="1" applyFont="1" applyFill="1" applyBorder="1" applyAlignment="1">
      <alignment horizontal="center" vertical="center"/>
    </xf>
    <xf numFmtId="177" fontId="12" fillId="0" borderId="4" xfId="2" applyNumberFormat="1" applyFont="1" applyFill="1" applyBorder="1" applyAlignment="1">
      <alignment horizontal="center" vertical="center"/>
    </xf>
    <xf numFmtId="41" fontId="5" fillId="7" borderId="3" xfId="1" applyFont="1" applyFill="1" applyBorder="1" applyAlignment="1">
      <alignment horizontal="center" vertical="center"/>
    </xf>
    <xf numFmtId="177" fontId="5" fillId="7" borderId="13" xfId="2" applyNumberFormat="1" applyFont="1" applyFill="1" applyBorder="1" applyAlignment="1">
      <alignment horizontal="center" vertical="center"/>
    </xf>
    <xf numFmtId="177" fontId="5" fillId="7" borderId="11" xfId="2" applyNumberFormat="1" applyFont="1" applyFill="1" applyBorder="1" applyAlignment="1">
      <alignment horizontal="center" vertical="center"/>
    </xf>
    <xf numFmtId="177" fontId="5" fillId="7" borderId="14" xfId="2" applyNumberFormat="1" applyFont="1" applyFill="1" applyBorder="1" applyAlignment="1">
      <alignment horizontal="center" vertical="center"/>
    </xf>
    <xf numFmtId="177" fontId="5" fillId="7" borderId="2" xfId="2" applyNumberFormat="1" applyFont="1" applyFill="1" applyBorder="1" applyAlignment="1">
      <alignment horizontal="center" vertical="center"/>
    </xf>
    <xf numFmtId="177" fontId="5" fillId="7" borderId="3" xfId="2" applyNumberFormat="1" applyFont="1" applyFill="1" applyBorder="1" applyAlignment="1">
      <alignment horizontal="center" vertical="center"/>
    </xf>
    <xf numFmtId="177" fontId="5" fillId="7" borderId="4" xfId="2" applyNumberFormat="1" applyFont="1" applyFill="1" applyBorder="1" applyAlignment="1">
      <alignment horizontal="center" vertical="center"/>
    </xf>
    <xf numFmtId="41" fontId="5" fillId="7" borderId="12" xfId="1" applyFont="1" applyFill="1" applyBorder="1" applyAlignment="1">
      <alignment horizontal="center" vertical="center"/>
    </xf>
    <xf numFmtId="41" fontId="5" fillId="7" borderId="5" xfId="1" applyFont="1" applyFill="1" applyBorder="1" applyAlignment="1">
      <alignment horizontal="center" vertical="center"/>
    </xf>
    <xf numFmtId="41" fontId="5" fillId="7" borderId="13" xfId="1" applyFont="1" applyFill="1" applyBorder="1" applyAlignment="1">
      <alignment horizontal="center" vertical="center"/>
    </xf>
    <xf numFmtId="41" fontId="5" fillId="7" borderId="14" xfId="1" applyFont="1" applyFill="1" applyBorder="1" applyAlignment="1">
      <alignment horizontal="center" vertical="center"/>
    </xf>
    <xf numFmtId="41" fontId="5" fillId="17" borderId="13" xfId="1" applyFont="1" applyFill="1" applyBorder="1" applyAlignment="1">
      <alignment horizontal="center" vertical="center"/>
    </xf>
    <xf numFmtId="41" fontId="5" fillId="17" borderId="11" xfId="1" applyFont="1" applyFill="1" applyBorder="1" applyAlignment="1">
      <alignment horizontal="center" vertical="center"/>
    </xf>
    <xf numFmtId="41" fontId="5" fillId="17" borderId="14" xfId="1" applyFont="1" applyFill="1" applyBorder="1" applyAlignment="1">
      <alignment horizontal="center" vertical="center"/>
    </xf>
    <xf numFmtId="41" fontId="10" fillId="17" borderId="13" xfId="1" applyFont="1" applyFill="1" applyBorder="1" applyAlignment="1">
      <alignment horizontal="center" vertical="center"/>
    </xf>
    <xf numFmtId="41" fontId="10" fillId="17" borderId="11" xfId="1" applyFont="1" applyFill="1" applyBorder="1" applyAlignment="1">
      <alignment horizontal="center" vertical="center"/>
    </xf>
    <xf numFmtId="41" fontId="10" fillId="17" borderId="14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41" fontId="4" fillId="7" borderId="3" xfId="1" applyFont="1" applyFill="1" applyBorder="1" applyAlignment="1">
      <alignment horizontal="center" vertical="center"/>
    </xf>
    <xf numFmtId="10" fontId="5" fillId="0" borderId="11" xfId="2" applyNumberFormat="1" applyFont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177" fontId="5" fillId="0" borderId="13" xfId="2" applyNumberFormat="1" applyFont="1" applyFill="1" applyBorder="1" applyAlignment="1">
      <alignment horizontal="center" vertical="center"/>
    </xf>
    <xf numFmtId="177" fontId="5" fillId="0" borderId="11" xfId="2" applyNumberFormat="1" applyFont="1" applyFill="1" applyBorder="1" applyAlignment="1">
      <alignment horizontal="center" vertical="center"/>
    </xf>
    <xf numFmtId="177" fontId="5" fillId="0" borderId="14" xfId="2" applyNumberFormat="1" applyFont="1" applyFill="1" applyBorder="1" applyAlignment="1">
      <alignment horizontal="center" vertical="center"/>
    </xf>
    <xf numFmtId="177" fontId="4" fillId="0" borderId="13" xfId="2" applyNumberFormat="1" applyFont="1" applyBorder="1" applyAlignment="1">
      <alignment horizontal="center" vertical="center"/>
    </xf>
    <xf numFmtId="177" fontId="4" fillId="0" borderId="14" xfId="2" applyNumberFormat="1" applyFont="1" applyBorder="1" applyAlignment="1">
      <alignment horizontal="center" vertical="center"/>
    </xf>
    <xf numFmtId="41" fontId="4" fillId="7" borderId="11" xfId="1" applyFont="1" applyFill="1" applyBorder="1" applyAlignment="1">
      <alignment horizontal="center" vertical="center"/>
    </xf>
    <xf numFmtId="177" fontId="5" fillId="0" borderId="2" xfId="2" applyNumberFormat="1" applyFont="1" applyFill="1" applyBorder="1" applyAlignment="1">
      <alignment horizontal="center" vertical="center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4" xfId="2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FF"/>
      <color rgb="FFF5E4E3"/>
      <color rgb="FF02C2B0"/>
      <color rgb="FF46C2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opLeftCell="A7" zoomScale="80" zoomScaleNormal="80" workbookViewId="0">
      <selection activeCell="Q36" sqref="Q36"/>
    </sheetView>
  </sheetViews>
  <sheetFormatPr defaultRowHeight="17.399999999999999"/>
  <cols>
    <col min="1" max="1" width="13.3984375" style="8" bestFit="1" customWidth="1"/>
    <col min="2" max="2" width="11.5" bestFit="1" customWidth="1"/>
    <col min="3" max="3" width="11.8984375" bestFit="1" customWidth="1"/>
    <col min="4" max="13" width="11.5" bestFit="1" customWidth="1"/>
    <col min="14" max="14" width="12.8984375" style="1" bestFit="1" customWidth="1"/>
    <col min="17" max="19" width="10.8984375" bestFit="1" customWidth="1"/>
  </cols>
  <sheetData>
    <row r="1" spans="1:14" ht="27.6">
      <c r="A1" s="306" t="s">
        <v>172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</row>
    <row r="2" spans="1:14" ht="6.75" customHeight="1"/>
    <row r="3" spans="1:14">
      <c r="A3" s="302" t="s">
        <v>62</v>
      </c>
      <c r="B3" s="302"/>
      <c r="C3" s="302"/>
    </row>
    <row r="4" spans="1:14">
      <c r="A4" s="32" t="s">
        <v>63</v>
      </c>
      <c r="B4" s="32" t="s">
        <v>59</v>
      </c>
      <c r="C4" s="32" t="s">
        <v>60</v>
      </c>
      <c r="D4" s="32" t="s">
        <v>14</v>
      </c>
      <c r="E4" s="32" t="s">
        <v>15</v>
      </c>
      <c r="F4" s="32" t="s">
        <v>16</v>
      </c>
      <c r="G4" s="32" t="s">
        <v>17</v>
      </c>
      <c r="H4" s="32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3" t="s">
        <v>61</v>
      </c>
    </row>
    <row r="5" spans="1:14">
      <c r="A5" s="237" t="s">
        <v>132</v>
      </c>
      <c r="B5" s="38">
        <f>'1월'!L4</f>
        <v>2000000</v>
      </c>
      <c r="C5" s="38">
        <f>'2월'!L4</f>
        <v>0</v>
      </c>
      <c r="D5" s="38">
        <f>'3월'!L4</f>
        <v>0</v>
      </c>
      <c r="E5" s="38">
        <f>'4월'!L4</f>
        <v>0</v>
      </c>
      <c r="F5" s="38">
        <f>'5월'!L4</f>
        <v>0</v>
      </c>
      <c r="G5" s="38">
        <f>'6월'!L4</f>
        <v>0</v>
      </c>
      <c r="H5" s="38">
        <f>'7월'!L4</f>
        <v>0</v>
      </c>
      <c r="I5" s="38">
        <f>'8월'!L4</f>
        <v>0</v>
      </c>
      <c r="J5" s="38">
        <f>'9월'!L4</f>
        <v>0</v>
      </c>
      <c r="K5" s="38">
        <f>'10월'!L4</f>
        <v>0</v>
      </c>
      <c r="L5" s="38">
        <f>'11월'!L4</f>
        <v>0</v>
      </c>
      <c r="M5" s="38">
        <f>'12월'!L4</f>
        <v>0</v>
      </c>
      <c r="N5" s="3">
        <f>SUM(B5:M5)</f>
        <v>2000000</v>
      </c>
    </row>
    <row r="6" spans="1:14">
      <c r="A6" s="237" t="s">
        <v>133</v>
      </c>
      <c r="B6" s="38">
        <f>'1월'!L6</f>
        <v>2000000</v>
      </c>
      <c r="C6" s="38">
        <f>'2월'!L6</f>
        <v>0</v>
      </c>
      <c r="D6" s="38">
        <f>'3월'!L6</f>
        <v>0</v>
      </c>
      <c r="E6" s="38">
        <f>'4월'!L6</f>
        <v>0</v>
      </c>
      <c r="F6" s="38">
        <f>'5월'!L6</f>
        <v>0</v>
      </c>
      <c r="G6" s="38">
        <f>'6월'!L6</f>
        <v>0</v>
      </c>
      <c r="H6" s="38">
        <f>'7월'!L6</f>
        <v>0</v>
      </c>
      <c r="I6" s="38">
        <f>'8월'!L6</f>
        <v>0</v>
      </c>
      <c r="J6" s="38">
        <f>'9월'!L6</f>
        <v>0</v>
      </c>
      <c r="K6" s="38">
        <f>'10월'!L6</f>
        <v>0</v>
      </c>
      <c r="L6" s="38">
        <f>'11월'!L6</f>
        <v>0</v>
      </c>
      <c r="M6" s="38">
        <f>'12월'!L6</f>
        <v>0</v>
      </c>
      <c r="N6" s="3">
        <f>SUM(B6:M6)</f>
        <v>2000000</v>
      </c>
    </row>
    <row r="7" spans="1:14">
      <c r="A7" s="70" t="s">
        <v>58</v>
      </c>
      <c r="B7" s="38">
        <f>'1월'!L8</f>
        <v>0</v>
      </c>
      <c r="C7" s="38">
        <f>'2월'!L8</f>
        <v>0</v>
      </c>
      <c r="D7" s="38">
        <f>'3월'!L8</f>
        <v>0</v>
      </c>
      <c r="E7" s="38">
        <f>'4월'!L8</f>
        <v>0</v>
      </c>
      <c r="F7" s="38">
        <f>'5월'!L8</f>
        <v>0</v>
      </c>
      <c r="G7" s="38">
        <f>'6월'!L8</f>
        <v>0</v>
      </c>
      <c r="H7" s="38">
        <f>'7월'!L8</f>
        <v>0</v>
      </c>
      <c r="I7" s="38">
        <f>'8월'!L8</f>
        <v>0</v>
      </c>
      <c r="J7" s="38">
        <f>'9월'!L8</f>
        <v>0</v>
      </c>
      <c r="K7" s="38">
        <f>'10월'!L8</f>
        <v>0</v>
      </c>
      <c r="L7" s="38">
        <f>'11월'!L8</f>
        <v>0</v>
      </c>
      <c r="M7" s="38">
        <f>'12월'!L8</f>
        <v>0</v>
      </c>
      <c r="N7" s="3">
        <f t="shared" ref="N7" si="0">SUM(B7:M7)</f>
        <v>0</v>
      </c>
    </row>
    <row r="8" spans="1:14" s="1" customFormat="1">
      <c r="A8" s="40" t="s">
        <v>61</v>
      </c>
      <c r="B8" s="39">
        <f>SUM(B5:B7)</f>
        <v>4000000</v>
      </c>
      <c r="C8" s="39">
        <f t="shared" ref="C8:N8" si="1">SUM(C5:C7)</f>
        <v>0</v>
      </c>
      <c r="D8" s="39">
        <f t="shared" si="1"/>
        <v>0</v>
      </c>
      <c r="E8" s="39">
        <f t="shared" si="1"/>
        <v>0</v>
      </c>
      <c r="F8" s="39">
        <f t="shared" si="1"/>
        <v>0</v>
      </c>
      <c r="G8" s="39">
        <f t="shared" si="1"/>
        <v>0</v>
      </c>
      <c r="H8" s="39">
        <f t="shared" si="1"/>
        <v>0</v>
      </c>
      <c r="I8" s="39">
        <f t="shared" si="1"/>
        <v>0</v>
      </c>
      <c r="J8" s="39">
        <f t="shared" si="1"/>
        <v>0</v>
      </c>
      <c r="K8" s="39">
        <f t="shared" si="1"/>
        <v>0</v>
      </c>
      <c r="L8" s="39">
        <f t="shared" si="1"/>
        <v>0</v>
      </c>
      <c r="M8" s="39">
        <f t="shared" si="1"/>
        <v>0</v>
      </c>
      <c r="N8" s="39">
        <f t="shared" si="1"/>
        <v>4000000</v>
      </c>
    </row>
    <row r="11" spans="1:14">
      <c r="A11" s="302" t="s">
        <v>65</v>
      </c>
      <c r="B11" s="302"/>
      <c r="C11" s="302"/>
    </row>
    <row r="12" spans="1:14">
      <c r="A12" s="115" t="s">
        <v>63</v>
      </c>
      <c r="B12" s="115" t="s">
        <v>59</v>
      </c>
      <c r="C12" s="115" t="s">
        <v>60</v>
      </c>
      <c r="D12" s="115" t="s">
        <v>14</v>
      </c>
      <c r="E12" s="115" t="s">
        <v>15</v>
      </c>
      <c r="F12" s="115" t="s">
        <v>16</v>
      </c>
      <c r="G12" s="115" t="s">
        <v>17</v>
      </c>
      <c r="H12" s="115" t="s">
        <v>7</v>
      </c>
      <c r="I12" s="115" t="s">
        <v>8</v>
      </c>
      <c r="J12" s="115" t="s">
        <v>9</v>
      </c>
      <c r="K12" s="115" t="s">
        <v>10</v>
      </c>
      <c r="L12" s="115" t="s">
        <v>11</v>
      </c>
      <c r="M12" s="115" t="s">
        <v>12</v>
      </c>
      <c r="N12" s="97" t="s">
        <v>61</v>
      </c>
    </row>
    <row r="13" spans="1:14">
      <c r="A13" s="71" t="s">
        <v>66</v>
      </c>
      <c r="B13" s="38">
        <f>'1월'!D50</f>
        <v>1600000</v>
      </c>
      <c r="C13" s="38">
        <f>'2월'!D50</f>
        <v>0</v>
      </c>
      <c r="D13" s="38">
        <f>'3월'!D50</f>
        <v>0</v>
      </c>
      <c r="E13" s="38">
        <f>'4월'!D50</f>
        <v>0</v>
      </c>
      <c r="F13" s="38">
        <f>'5월'!D50</f>
        <v>0</v>
      </c>
      <c r="G13" s="38">
        <f>'6월'!D50</f>
        <v>0</v>
      </c>
      <c r="H13" s="38">
        <f>'7월'!D50</f>
        <v>0</v>
      </c>
      <c r="I13" s="38">
        <f>'8월'!D50</f>
        <v>0</v>
      </c>
      <c r="J13" s="38">
        <f>'9월'!D50</f>
        <v>0</v>
      </c>
      <c r="K13" s="38">
        <f>'10월'!D50</f>
        <v>0</v>
      </c>
      <c r="L13" s="38">
        <f>'11월'!D50</f>
        <v>0</v>
      </c>
      <c r="M13" s="38">
        <f>'12월'!D50</f>
        <v>0</v>
      </c>
      <c r="N13" s="3">
        <f>SUM(B13:M13)</f>
        <v>1600000</v>
      </c>
    </row>
    <row r="14" spans="1:14">
      <c r="A14" s="71" t="s">
        <v>68</v>
      </c>
      <c r="B14" s="38">
        <f>'1월'!D51</f>
        <v>746900</v>
      </c>
      <c r="C14" s="38">
        <f>'2월'!D51</f>
        <v>0</v>
      </c>
      <c r="D14" s="38">
        <f>'3월'!D51</f>
        <v>0</v>
      </c>
      <c r="E14" s="38">
        <f>'4월'!D51</f>
        <v>0</v>
      </c>
      <c r="F14" s="38">
        <f>'5월'!D51</f>
        <v>0</v>
      </c>
      <c r="G14" s="38">
        <f>'6월'!D51</f>
        <v>0</v>
      </c>
      <c r="H14" s="38">
        <f>'7월'!D51</f>
        <v>0</v>
      </c>
      <c r="I14" s="38">
        <f>'8월'!D51</f>
        <v>0</v>
      </c>
      <c r="J14" s="38">
        <f>'9월'!D51</f>
        <v>0</v>
      </c>
      <c r="K14" s="38">
        <f>'10월'!D51</f>
        <v>0</v>
      </c>
      <c r="L14" s="38">
        <f>'11월'!D51</f>
        <v>0</v>
      </c>
      <c r="M14" s="38">
        <f>'12월'!D51</f>
        <v>0</v>
      </c>
      <c r="N14" s="3">
        <f t="shared" ref="N14:N16" si="2">SUM(B14:M14)</f>
        <v>746900</v>
      </c>
    </row>
    <row r="15" spans="1:14">
      <c r="A15" s="71" t="s">
        <v>55</v>
      </c>
      <c r="B15" s="38">
        <f>'1월'!D52</f>
        <v>240000</v>
      </c>
      <c r="C15" s="38">
        <f>'2월'!D52</f>
        <v>0</v>
      </c>
      <c r="D15" s="38">
        <f>'3월'!D52</f>
        <v>0</v>
      </c>
      <c r="E15" s="38">
        <f>'4월'!D52</f>
        <v>0</v>
      </c>
      <c r="F15" s="38">
        <f>'5월'!D52</f>
        <v>0</v>
      </c>
      <c r="G15" s="38">
        <f>'6월'!D52</f>
        <v>0</v>
      </c>
      <c r="H15" s="38">
        <f>'7월'!D52</f>
        <v>0</v>
      </c>
      <c r="I15" s="38">
        <f>'8월'!D52</f>
        <v>0</v>
      </c>
      <c r="J15" s="38">
        <f>'9월'!D52</f>
        <v>0</v>
      </c>
      <c r="K15" s="38">
        <f>'10월'!D52</f>
        <v>0</v>
      </c>
      <c r="L15" s="38">
        <f>'11월'!D52</f>
        <v>0</v>
      </c>
      <c r="M15" s="38">
        <f>'12월'!D52</f>
        <v>0</v>
      </c>
      <c r="N15" s="3">
        <f t="shared" si="2"/>
        <v>240000</v>
      </c>
    </row>
    <row r="16" spans="1:14">
      <c r="A16" s="71" t="s">
        <v>67</v>
      </c>
      <c r="B16" s="38">
        <f>'1월'!D53</f>
        <v>1000000</v>
      </c>
      <c r="C16" s="38">
        <f>'2월'!D53</f>
        <v>0</v>
      </c>
      <c r="D16" s="38">
        <f>'3월'!D53</f>
        <v>0</v>
      </c>
      <c r="E16" s="38">
        <f>'4월'!D53</f>
        <v>0</v>
      </c>
      <c r="F16" s="38">
        <f>'5월'!D53</f>
        <v>0</v>
      </c>
      <c r="G16" s="38">
        <f>'6월'!D53</f>
        <v>0</v>
      </c>
      <c r="H16" s="38">
        <f>'7월'!D53</f>
        <v>0</v>
      </c>
      <c r="I16" s="38">
        <f>'8월'!D53</f>
        <v>0</v>
      </c>
      <c r="J16" s="38">
        <f>'9월'!D53</f>
        <v>0</v>
      </c>
      <c r="K16" s="38">
        <f>'10월'!D53</f>
        <v>0</v>
      </c>
      <c r="L16" s="38">
        <f>'11월'!D53</f>
        <v>0</v>
      </c>
      <c r="M16" s="38">
        <f>'12월'!D53</f>
        <v>0</v>
      </c>
      <c r="N16" s="3">
        <f t="shared" si="2"/>
        <v>1000000</v>
      </c>
    </row>
    <row r="17" spans="1:14">
      <c r="A17" s="129" t="s">
        <v>61</v>
      </c>
      <c r="B17" s="130">
        <f>SUM(B13:B16)</f>
        <v>3586900</v>
      </c>
      <c r="C17" s="130">
        <f t="shared" ref="C17:N17" si="3">SUM(C13:C16)</f>
        <v>0</v>
      </c>
      <c r="D17" s="130">
        <f t="shared" si="3"/>
        <v>0</v>
      </c>
      <c r="E17" s="130">
        <f t="shared" si="3"/>
        <v>0</v>
      </c>
      <c r="F17" s="130">
        <f t="shared" si="3"/>
        <v>0</v>
      </c>
      <c r="G17" s="130">
        <f t="shared" si="3"/>
        <v>0</v>
      </c>
      <c r="H17" s="130">
        <f t="shared" si="3"/>
        <v>0</v>
      </c>
      <c r="I17" s="130">
        <f t="shared" si="3"/>
        <v>0</v>
      </c>
      <c r="J17" s="130">
        <f t="shared" si="3"/>
        <v>0</v>
      </c>
      <c r="K17" s="130">
        <f t="shared" si="3"/>
        <v>0</v>
      </c>
      <c r="L17" s="130">
        <f t="shared" si="3"/>
        <v>0</v>
      </c>
      <c r="M17" s="130">
        <f t="shared" si="3"/>
        <v>0</v>
      </c>
      <c r="N17" s="130">
        <f t="shared" si="3"/>
        <v>3586900</v>
      </c>
    </row>
    <row r="20" spans="1:14">
      <c r="A20" s="302" t="s">
        <v>99</v>
      </c>
      <c r="B20" s="302"/>
      <c r="C20" s="302"/>
    </row>
    <row r="21" spans="1:14">
      <c r="A21" s="131" t="s">
        <v>5</v>
      </c>
      <c r="B21" s="131" t="s">
        <v>13</v>
      </c>
      <c r="C21" s="131" t="s">
        <v>60</v>
      </c>
      <c r="D21" s="131" t="s">
        <v>14</v>
      </c>
      <c r="E21" s="131" t="s">
        <v>15</v>
      </c>
      <c r="F21" s="131" t="s">
        <v>16</v>
      </c>
      <c r="G21" s="131" t="s">
        <v>17</v>
      </c>
      <c r="H21" s="131" t="s">
        <v>7</v>
      </c>
      <c r="I21" s="131" t="s">
        <v>8</v>
      </c>
      <c r="J21" s="131" t="s">
        <v>9</v>
      </c>
      <c r="K21" s="131" t="s">
        <v>10</v>
      </c>
      <c r="L21" s="131" t="s">
        <v>11</v>
      </c>
      <c r="M21" s="131" t="s">
        <v>12</v>
      </c>
      <c r="N21" s="303"/>
    </row>
    <row r="22" spans="1:14">
      <c r="A22" s="132" t="s">
        <v>98</v>
      </c>
      <c r="B22" s="133">
        <f t="shared" ref="B22:M22" si="4">B8-B17</f>
        <v>413100</v>
      </c>
      <c r="C22" s="133">
        <f t="shared" si="4"/>
        <v>0</v>
      </c>
      <c r="D22" s="133">
        <f t="shared" si="4"/>
        <v>0</v>
      </c>
      <c r="E22" s="133">
        <f t="shared" si="4"/>
        <v>0</v>
      </c>
      <c r="F22" s="133">
        <f t="shared" si="4"/>
        <v>0</v>
      </c>
      <c r="G22" s="133">
        <f t="shared" si="4"/>
        <v>0</v>
      </c>
      <c r="H22" s="133">
        <f t="shared" si="4"/>
        <v>0</v>
      </c>
      <c r="I22" s="133">
        <f t="shared" si="4"/>
        <v>0</v>
      </c>
      <c r="J22" s="133">
        <f t="shared" si="4"/>
        <v>0</v>
      </c>
      <c r="K22" s="133">
        <f t="shared" si="4"/>
        <v>0</v>
      </c>
      <c r="L22" s="133">
        <f t="shared" si="4"/>
        <v>0</v>
      </c>
      <c r="M22" s="133">
        <f t="shared" si="4"/>
        <v>0</v>
      </c>
      <c r="N22" s="304"/>
    </row>
    <row r="23" spans="1:14">
      <c r="A23" s="134" t="s">
        <v>101</v>
      </c>
      <c r="B23" s="135">
        <f t="shared" ref="B23:M23" si="5">B15/B8</f>
        <v>0.06</v>
      </c>
      <c r="C23" s="135" t="e">
        <f t="shared" si="5"/>
        <v>#DIV/0!</v>
      </c>
      <c r="D23" s="135" t="e">
        <f t="shared" si="5"/>
        <v>#DIV/0!</v>
      </c>
      <c r="E23" s="135" t="e">
        <f t="shared" si="5"/>
        <v>#DIV/0!</v>
      </c>
      <c r="F23" s="135" t="e">
        <f t="shared" si="5"/>
        <v>#DIV/0!</v>
      </c>
      <c r="G23" s="135" t="e">
        <f t="shared" si="5"/>
        <v>#DIV/0!</v>
      </c>
      <c r="H23" s="135" t="e">
        <f t="shared" si="5"/>
        <v>#DIV/0!</v>
      </c>
      <c r="I23" s="135" t="e">
        <f t="shared" si="5"/>
        <v>#DIV/0!</v>
      </c>
      <c r="J23" s="135" t="e">
        <f t="shared" si="5"/>
        <v>#DIV/0!</v>
      </c>
      <c r="K23" s="135" t="e">
        <f t="shared" si="5"/>
        <v>#DIV/0!</v>
      </c>
      <c r="L23" s="135" t="e">
        <f t="shared" si="5"/>
        <v>#DIV/0!</v>
      </c>
      <c r="M23" s="135" t="e">
        <f t="shared" si="5"/>
        <v>#DIV/0!</v>
      </c>
      <c r="N23" s="304"/>
    </row>
    <row r="24" spans="1:14">
      <c r="A24" s="136" t="s">
        <v>100</v>
      </c>
      <c r="B24" s="137">
        <f t="shared" ref="B24:M24" si="6">B16/B8</f>
        <v>0.25</v>
      </c>
      <c r="C24" s="137" t="e">
        <f t="shared" si="6"/>
        <v>#DIV/0!</v>
      </c>
      <c r="D24" s="137" t="e">
        <f t="shared" si="6"/>
        <v>#DIV/0!</v>
      </c>
      <c r="E24" s="137" t="e">
        <f t="shared" si="6"/>
        <v>#DIV/0!</v>
      </c>
      <c r="F24" s="137" t="e">
        <f t="shared" si="6"/>
        <v>#DIV/0!</v>
      </c>
      <c r="G24" s="137" t="e">
        <f t="shared" si="6"/>
        <v>#DIV/0!</v>
      </c>
      <c r="H24" s="137" t="e">
        <f t="shared" si="6"/>
        <v>#DIV/0!</v>
      </c>
      <c r="I24" s="137" t="e">
        <f t="shared" si="6"/>
        <v>#DIV/0!</v>
      </c>
      <c r="J24" s="137" t="e">
        <f t="shared" si="6"/>
        <v>#DIV/0!</v>
      </c>
      <c r="K24" s="137" t="e">
        <f t="shared" si="6"/>
        <v>#DIV/0!</v>
      </c>
      <c r="L24" s="137" t="e">
        <f t="shared" si="6"/>
        <v>#DIV/0!</v>
      </c>
      <c r="M24" s="137" t="e">
        <f t="shared" si="6"/>
        <v>#DIV/0!</v>
      </c>
      <c r="N24" s="305"/>
    </row>
    <row r="27" spans="1:14">
      <c r="A27" s="110" t="s">
        <v>69</v>
      </c>
      <c r="B27" s="145" t="s">
        <v>87</v>
      </c>
      <c r="C27" s="139"/>
      <c r="E27" s="109"/>
    </row>
    <row r="28" spans="1:14">
      <c r="A28" s="138" t="s">
        <v>5</v>
      </c>
      <c r="B28" s="138" t="s">
        <v>13</v>
      </c>
      <c r="C28" s="138" t="s">
        <v>60</v>
      </c>
      <c r="D28" s="138" t="s">
        <v>14</v>
      </c>
      <c r="E28" s="138" t="s">
        <v>15</v>
      </c>
      <c r="F28" s="138" t="s">
        <v>16</v>
      </c>
      <c r="G28" s="138" t="s">
        <v>17</v>
      </c>
      <c r="H28" s="138" t="s">
        <v>7</v>
      </c>
      <c r="I28" s="138" t="s">
        <v>8</v>
      </c>
      <c r="J28" s="138" t="s">
        <v>9</v>
      </c>
      <c r="K28" s="138" t="s">
        <v>10</v>
      </c>
      <c r="L28" s="138" t="s">
        <v>11</v>
      </c>
      <c r="M28" s="138" t="s">
        <v>12</v>
      </c>
      <c r="N28" s="196" t="s">
        <v>115</v>
      </c>
    </row>
    <row r="29" spans="1:14">
      <c r="A29" s="70" t="s">
        <v>86</v>
      </c>
      <c r="B29" s="38">
        <f>'1월'!D42</f>
        <v>800000</v>
      </c>
      <c r="C29" s="38">
        <f>'2월'!D42</f>
        <v>0</v>
      </c>
      <c r="D29" s="38">
        <f>'3월'!D42</f>
        <v>0</v>
      </c>
      <c r="E29" s="38">
        <f>'4월'!D42</f>
        <v>0</v>
      </c>
      <c r="F29" s="38">
        <f>'5월'!D42</f>
        <v>0</v>
      </c>
      <c r="G29" s="38">
        <f>'6월'!D42</f>
        <v>0</v>
      </c>
      <c r="H29" s="38">
        <f>'7월'!D42</f>
        <v>0</v>
      </c>
      <c r="I29" s="38">
        <f>'8월'!D42</f>
        <v>0</v>
      </c>
      <c r="J29" s="38">
        <f>'9월'!D42</f>
        <v>0</v>
      </c>
      <c r="K29" s="38">
        <f>'10월'!D42</f>
        <v>0</v>
      </c>
      <c r="L29" s="38">
        <f>'11월'!D42</f>
        <v>0</v>
      </c>
      <c r="M29" s="38">
        <f>'12월'!D42</f>
        <v>0</v>
      </c>
      <c r="N29" s="197">
        <f>SUM(B29:M29)</f>
        <v>800000</v>
      </c>
    </row>
    <row r="30" spans="1:14">
      <c r="A30" s="237" t="s">
        <v>19</v>
      </c>
      <c r="B30" s="38">
        <f>'1월'!D46</f>
        <v>200000</v>
      </c>
      <c r="C30" s="38">
        <f>'2월'!D46</f>
        <v>0</v>
      </c>
      <c r="D30" s="38">
        <f>'3월'!D46</f>
        <v>0</v>
      </c>
      <c r="E30" s="38">
        <f>'4월'!D46</f>
        <v>0</v>
      </c>
      <c r="F30" s="38">
        <f>'5월'!D46</f>
        <v>0</v>
      </c>
      <c r="G30" s="38">
        <f>'6월'!D46</f>
        <v>0</v>
      </c>
      <c r="H30" s="38">
        <f>'7월'!D46</f>
        <v>0</v>
      </c>
      <c r="I30" s="38">
        <f>'8월'!D46</f>
        <v>0</v>
      </c>
      <c r="J30" s="38">
        <f>'9월'!D46</f>
        <v>0</v>
      </c>
      <c r="K30" s="38">
        <f>'10월'!D46</f>
        <v>0</v>
      </c>
      <c r="L30" s="38">
        <f>'11월'!D46</f>
        <v>0</v>
      </c>
      <c r="M30" s="38">
        <f>'12월'!D46</f>
        <v>0</v>
      </c>
      <c r="N30" s="197">
        <f t="shared" ref="N30:N31" si="7">SUM(B30:M30)</f>
        <v>200000</v>
      </c>
    </row>
    <row r="31" spans="1:14">
      <c r="A31" s="140" t="s">
        <v>18</v>
      </c>
      <c r="B31" s="141">
        <f t="shared" ref="B31:M31" si="8">SUM(B29:B30)</f>
        <v>1000000</v>
      </c>
      <c r="C31" s="141">
        <f t="shared" si="8"/>
        <v>0</v>
      </c>
      <c r="D31" s="141">
        <f t="shared" si="8"/>
        <v>0</v>
      </c>
      <c r="E31" s="141">
        <f t="shared" si="8"/>
        <v>0</v>
      </c>
      <c r="F31" s="141">
        <f t="shared" si="8"/>
        <v>0</v>
      </c>
      <c r="G31" s="141">
        <f t="shared" si="8"/>
        <v>0</v>
      </c>
      <c r="H31" s="141">
        <f>SUM(H29:H30)</f>
        <v>0</v>
      </c>
      <c r="I31" s="141">
        <f t="shared" si="8"/>
        <v>0</v>
      </c>
      <c r="J31" s="141">
        <f t="shared" si="8"/>
        <v>0</v>
      </c>
      <c r="K31" s="141">
        <f t="shared" si="8"/>
        <v>0</v>
      </c>
      <c r="L31" s="141">
        <f t="shared" si="8"/>
        <v>0</v>
      </c>
      <c r="M31" s="141">
        <f t="shared" si="8"/>
        <v>0</v>
      </c>
      <c r="N31" s="211">
        <f t="shared" si="7"/>
        <v>1000000</v>
      </c>
    </row>
    <row r="32" spans="1:14">
      <c r="A32" s="210" t="s">
        <v>127</v>
      </c>
      <c r="B32" s="143">
        <f>'1월'!E42</f>
        <v>8000000</v>
      </c>
      <c r="C32" s="143">
        <f>'2월'!E42</f>
        <v>0</v>
      </c>
      <c r="D32" s="143">
        <f>'3월'!E42</f>
        <v>0</v>
      </c>
      <c r="E32" s="143">
        <f>'4월'!E42</f>
        <v>0</v>
      </c>
      <c r="F32" s="143">
        <f>'5월'!E42</f>
        <v>0</v>
      </c>
      <c r="G32" s="143">
        <f>'6월'!E42</f>
        <v>0</v>
      </c>
      <c r="H32" s="143">
        <f>'7월'!E42</f>
        <v>0</v>
      </c>
      <c r="I32" s="143">
        <f>'8월'!E42</f>
        <v>0</v>
      </c>
      <c r="J32" s="143">
        <f>'9월'!E42</f>
        <v>0</v>
      </c>
      <c r="K32" s="143">
        <f>'10월'!E42</f>
        <v>0</v>
      </c>
      <c r="L32" s="143">
        <f>'11월'!E42</f>
        <v>0</v>
      </c>
      <c r="M32" s="143">
        <f>'12월'!E42</f>
        <v>0</v>
      </c>
      <c r="N32" s="195"/>
    </row>
    <row r="33" spans="1:19">
      <c r="A33" s="210" t="s">
        <v>169</v>
      </c>
      <c r="B33" s="143">
        <f>'1월'!E46</f>
        <v>3000000</v>
      </c>
      <c r="C33" s="143">
        <f>'2월'!E41</f>
        <v>0</v>
      </c>
      <c r="D33" s="143">
        <f>'3월'!E41</f>
        <v>0</v>
      </c>
      <c r="E33" s="143">
        <f>'4월'!E41</f>
        <v>0</v>
      </c>
      <c r="F33" s="143">
        <f>'5월'!E41</f>
        <v>0</v>
      </c>
      <c r="G33" s="143">
        <f>'6월'!E41</f>
        <v>0</v>
      </c>
      <c r="H33" s="143">
        <f>'7월'!E41</f>
        <v>0</v>
      </c>
      <c r="I33" s="143">
        <f>'8월'!E41</f>
        <v>0</v>
      </c>
      <c r="J33" s="143">
        <f>'9월'!E41</f>
        <v>0</v>
      </c>
      <c r="K33" s="143">
        <f>'10월'!E42</f>
        <v>0</v>
      </c>
      <c r="L33" s="143">
        <f>'11월'!E44</f>
        <v>0</v>
      </c>
      <c r="M33" s="143">
        <f>'12월'!F42</f>
        <v>0</v>
      </c>
      <c r="N33" s="195"/>
    </row>
    <row r="34" spans="1:19">
      <c r="A34" s="142" t="s">
        <v>79</v>
      </c>
      <c r="B34" s="143">
        <f>'1월'!E44</f>
        <v>2000000</v>
      </c>
      <c r="C34" s="143">
        <f>'2월'!E46</f>
        <v>0</v>
      </c>
      <c r="D34" s="143">
        <f>'3월'!E46</f>
        <v>0</v>
      </c>
      <c r="E34" s="143">
        <f>'4월'!E46</f>
        <v>0</v>
      </c>
      <c r="F34" s="143">
        <f>'5월'!E46</f>
        <v>0</v>
      </c>
      <c r="G34" s="143">
        <f>'6월'!E46</f>
        <v>0</v>
      </c>
      <c r="H34" s="143">
        <f>'7월'!E46</f>
        <v>0</v>
      </c>
      <c r="I34" s="143">
        <f>'8월'!E46</f>
        <v>0</v>
      </c>
      <c r="J34" s="143">
        <f>'9월'!E46</f>
        <v>0</v>
      </c>
      <c r="K34" s="143">
        <f>'10월'!E46</f>
        <v>0</v>
      </c>
      <c r="L34" s="143">
        <f>'11월'!E46</f>
        <v>0</v>
      </c>
      <c r="M34" s="143">
        <f>'12월'!E46</f>
        <v>0</v>
      </c>
      <c r="N34" s="195"/>
    </row>
    <row r="35" spans="1:19">
      <c r="A35" s="142" t="s">
        <v>88</v>
      </c>
      <c r="B35" s="144" t="e">
        <f t="shared" ref="B35:M35" si="9">B34/$C$27</f>
        <v>#DIV/0!</v>
      </c>
      <c r="C35" s="144" t="e">
        <f t="shared" si="9"/>
        <v>#DIV/0!</v>
      </c>
      <c r="D35" s="144" t="e">
        <f t="shared" si="9"/>
        <v>#DIV/0!</v>
      </c>
      <c r="E35" s="144" t="e">
        <f t="shared" si="9"/>
        <v>#DIV/0!</v>
      </c>
      <c r="F35" s="144" t="e">
        <f t="shared" si="9"/>
        <v>#DIV/0!</v>
      </c>
      <c r="G35" s="144" t="e">
        <f t="shared" si="9"/>
        <v>#DIV/0!</v>
      </c>
      <c r="H35" s="144" t="e">
        <f t="shared" si="9"/>
        <v>#DIV/0!</v>
      </c>
      <c r="I35" s="144" t="e">
        <f t="shared" si="9"/>
        <v>#DIV/0!</v>
      </c>
      <c r="J35" s="144" t="e">
        <f t="shared" si="9"/>
        <v>#DIV/0!</v>
      </c>
      <c r="K35" s="144" t="e">
        <f t="shared" si="9"/>
        <v>#DIV/0!</v>
      </c>
      <c r="L35" s="144" t="e">
        <f t="shared" si="9"/>
        <v>#DIV/0!</v>
      </c>
      <c r="M35" s="144" t="e">
        <f t="shared" si="9"/>
        <v>#DIV/0!</v>
      </c>
      <c r="N35" s="195"/>
    </row>
    <row r="36" spans="1:19" s="79" customFormat="1">
      <c r="A36" s="78"/>
      <c r="H36" s="80"/>
      <c r="N36" s="81"/>
    </row>
    <row r="37" spans="1:19" s="79" customFormat="1">
      <c r="A37" s="78"/>
      <c r="H37" s="80"/>
      <c r="N37" s="81"/>
    </row>
    <row r="38" spans="1:19">
      <c r="A38" s="111" t="s">
        <v>64</v>
      </c>
      <c r="B38" s="146" t="s">
        <v>95</v>
      </c>
      <c r="C38" s="147"/>
    </row>
    <row r="39" spans="1:19">
      <c r="A39" s="43" t="s">
        <v>5</v>
      </c>
      <c r="B39" s="43" t="s">
        <v>13</v>
      </c>
      <c r="C39" s="43" t="s">
        <v>60</v>
      </c>
      <c r="D39" s="43" t="s">
        <v>14</v>
      </c>
      <c r="E39" s="43" t="s">
        <v>15</v>
      </c>
      <c r="F39" s="43" t="s">
        <v>16</v>
      </c>
      <c r="G39" s="43" t="s">
        <v>17</v>
      </c>
      <c r="H39" s="43" t="s">
        <v>7</v>
      </c>
      <c r="I39" s="43" t="s">
        <v>8</v>
      </c>
      <c r="J39" s="43" t="s">
        <v>9</v>
      </c>
      <c r="K39" s="43" t="s">
        <v>10</v>
      </c>
      <c r="L39" s="43" t="s">
        <v>11</v>
      </c>
      <c r="M39" s="43" t="s">
        <v>12</v>
      </c>
      <c r="N39" s="44" t="s">
        <v>18</v>
      </c>
    </row>
    <row r="40" spans="1:19">
      <c r="A40" s="70" t="s">
        <v>6</v>
      </c>
      <c r="B40" s="38">
        <f>'1월'!L16</f>
        <v>25000</v>
      </c>
      <c r="C40" s="38">
        <f>'2월'!L16</f>
        <v>0</v>
      </c>
      <c r="D40" s="38">
        <f>'3월'!L16</f>
        <v>0</v>
      </c>
      <c r="E40" s="38">
        <f>'4월'!L16</f>
        <v>0</v>
      </c>
      <c r="F40" s="38">
        <f>'5월'!L16</f>
        <v>0</v>
      </c>
      <c r="G40" s="38">
        <f>'6월'!L16</f>
        <v>0</v>
      </c>
      <c r="H40" s="38">
        <f>'7월'!L16</f>
        <v>0</v>
      </c>
      <c r="I40" s="38">
        <f>'8월'!L16</f>
        <v>0</v>
      </c>
      <c r="J40" s="38">
        <f>'9월'!L16</f>
        <v>0</v>
      </c>
      <c r="K40" s="38">
        <f>'10월'!L16</f>
        <v>0</v>
      </c>
      <c r="L40" s="38">
        <f>'11월'!L16</f>
        <v>0</v>
      </c>
      <c r="M40" s="38">
        <f>'12월'!L16</f>
        <v>0</v>
      </c>
      <c r="N40" s="3">
        <f>SUM(B40:M40)</f>
        <v>25000</v>
      </c>
    </row>
    <row r="41" spans="1:19">
      <c r="A41" s="70" t="s">
        <v>33</v>
      </c>
      <c r="B41" s="38">
        <f>'1월'!L19</f>
        <v>0</v>
      </c>
      <c r="C41" s="38">
        <f>'2월'!L19</f>
        <v>0</v>
      </c>
      <c r="D41" s="38">
        <f>'3월'!L19</f>
        <v>0</v>
      </c>
      <c r="E41" s="38">
        <f>'4월'!L19</f>
        <v>0</v>
      </c>
      <c r="F41" s="38">
        <f>'5월'!L19</f>
        <v>0</v>
      </c>
      <c r="G41" s="38">
        <f>'6월'!L19</f>
        <v>0</v>
      </c>
      <c r="H41" s="38">
        <f>'7월'!L19</f>
        <v>0</v>
      </c>
      <c r="I41" s="38">
        <f>'8월'!L19</f>
        <v>0</v>
      </c>
      <c r="J41" s="38">
        <f>'9월'!L19</f>
        <v>0</v>
      </c>
      <c r="K41" s="38">
        <f>'10월'!L19</f>
        <v>0</v>
      </c>
      <c r="L41" s="38">
        <f>'11월'!L19</f>
        <v>0</v>
      </c>
      <c r="M41" s="38">
        <f>'12월'!L19</f>
        <v>0</v>
      </c>
      <c r="N41" s="3">
        <f t="shared" ref="N41:N43" si="10">SUM(B41:M41)</f>
        <v>0</v>
      </c>
    </row>
    <row r="42" spans="1:19">
      <c r="A42" s="70" t="s">
        <v>34</v>
      </c>
      <c r="B42" s="38">
        <f>'1월'!L21</f>
        <v>50000</v>
      </c>
      <c r="C42" s="38">
        <f>'2월'!L21</f>
        <v>0</v>
      </c>
      <c r="D42" s="38">
        <f>'3월'!L21</f>
        <v>0</v>
      </c>
      <c r="E42" s="38">
        <f>'4월'!L21</f>
        <v>0</v>
      </c>
      <c r="F42" s="38">
        <f>'5월'!L21</f>
        <v>0</v>
      </c>
      <c r="G42" s="38">
        <f>'6월'!L21</f>
        <v>0</v>
      </c>
      <c r="H42" s="38">
        <f>'7월'!L21</f>
        <v>0</v>
      </c>
      <c r="I42" s="38">
        <f>'8월'!L21</f>
        <v>0</v>
      </c>
      <c r="J42" s="38">
        <f>'9월'!L21</f>
        <v>0</v>
      </c>
      <c r="K42" s="38">
        <f>'10월'!L21</f>
        <v>0</v>
      </c>
      <c r="L42" s="38">
        <f>'11월'!L21</f>
        <v>0</v>
      </c>
      <c r="M42" s="38">
        <f>'12월'!L21</f>
        <v>0</v>
      </c>
      <c r="N42" s="3">
        <f t="shared" si="10"/>
        <v>50000</v>
      </c>
      <c r="Q42" s="1"/>
      <c r="R42" s="1"/>
      <c r="S42" s="1"/>
    </row>
    <row r="43" spans="1:19">
      <c r="A43" s="70" t="s">
        <v>39</v>
      </c>
      <c r="B43" s="38">
        <f>'1월'!L26</f>
        <v>150000</v>
      </c>
      <c r="C43" s="38">
        <f>'2월'!L26</f>
        <v>0</v>
      </c>
      <c r="D43" s="38">
        <f>'3월'!L26</f>
        <v>0</v>
      </c>
      <c r="E43" s="38">
        <f>'4월'!L26</f>
        <v>0</v>
      </c>
      <c r="F43" s="38">
        <f>'5월'!L26</f>
        <v>0</v>
      </c>
      <c r="G43" s="38">
        <f>'6월'!L26</f>
        <v>0</v>
      </c>
      <c r="H43" s="38">
        <f>'7월'!L26</f>
        <v>0</v>
      </c>
      <c r="I43" s="38">
        <f>'8월'!L26</f>
        <v>0</v>
      </c>
      <c r="J43" s="38">
        <f>'9월'!L26</f>
        <v>0</v>
      </c>
      <c r="K43" s="38">
        <f>'10월'!L26</f>
        <v>0</v>
      </c>
      <c r="L43" s="38">
        <f>'11월'!L26</f>
        <v>0</v>
      </c>
      <c r="M43" s="38">
        <f>'12월'!L26</f>
        <v>0</v>
      </c>
      <c r="N43" s="3">
        <f t="shared" si="10"/>
        <v>150000</v>
      </c>
      <c r="R43" s="123"/>
      <c r="S43" s="123"/>
    </row>
    <row r="44" spans="1:19">
      <c r="A44" s="237" t="s">
        <v>154</v>
      </c>
      <c r="B44" s="38">
        <f>'1월'!L28</f>
        <v>150000</v>
      </c>
      <c r="C44" s="38">
        <f>'2월'!L28</f>
        <v>0</v>
      </c>
      <c r="D44" s="38">
        <f>'3월'!L28</f>
        <v>0</v>
      </c>
      <c r="E44" s="38">
        <f>'4월'!L28</f>
        <v>0</v>
      </c>
      <c r="F44" s="38">
        <f>'5월'!L28</f>
        <v>0</v>
      </c>
      <c r="G44" s="38">
        <f>'6월'!L28</f>
        <v>0</v>
      </c>
      <c r="H44" s="38">
        <f>'7월'!L28</f>
        <v>0</v>
      </c>
      <c r="I44" s="38">
        <f>'8월'!L28</f>
        <v>0</v>
      </c>
      <c r="J44" s="38">
        <f>'9월'!L28</f>
        <v>0</v>
      </c>
      <c r="K44" s="38">
        <f>'10월'!L28</f>
        <v>0</v>
      </c>
      <c r="L44" s="38">
        <f>'11월'!L28</f>
        <v>0</v>
      </c>
      <c r="M44" s="38">
        <f>'12월'!L28</f>
        <v>0</v>
      </c>
      <c r="N44" s="3">
        <f t="shared" ref="N44:N49" si="11">SUM(B44:M44)</f>
        <v>150000</v>
      </c>
      <c r="R44" s="123"/>
      <c r="S44" s="123"/>
    </row>
    <row r="45" spans="1:19">
      <c r="A45" s="70" t="s">
        <v>40</v>
      </c>
      <c r="B45" s="38">
        <f>'1월'!L32</f>
        <v>15000</v>
      </c>
      <c r="C45" s="38">
        <f>'2월'!L32</f>
        <v>0</v>
      </c>
      <c r="D45" s="38">
        <f>'3월'!L32</f>
        <v>0</v>
      </c>
      <c r="E45" s="38">
        <f>'4월'!L32</f>
        <v>0</v>
      </c>
      <c r="F45" s="38">
        <f>'5월'!L32</f>
        <v>0</v>
      </c>
      <c r="G45" s="38">
        <f>'6월'!L32</f>
        <v>0</v>
      </c>
      <c r="H45" s="38">
        <f>'7월'!L32</f>
        <v>0</v>
      </c>
      <c r="I45" s="38">
        <f>'8월'!L32</f>
        <v>0</v>
      </c>
      <c r="J45" s="38">
        <f>'9월'!L32</f>
        <v>0</v>
      </c>
      <c r="K45" s="38">
        <f>'10월'!L32</f>
        <v>0</v>
      </c>
      <c r="L45" s="38">
        <f>'11월'!L32</f>
        <v>0</v>
      </c>
      <c r="M45" s="38">
        <f>'12월'!L32</f>
        <v>0</v>
      </c>
      <c r="N45" s="3">
        <f t="shared" si="11"/>
        <v>15000</v>
      </c>
    </row>
    <row r="46" spans="1:19">
      <c r="A46" s="70" t="s">
        <v>43</v>
      </c>
      <c r="B46" s="38">
        <f>'1월'!L34</f>
        <v>0</v>
      </c>
      <c r="C46" s="38">
        <f>'2월'!L34</f>
        <v>0</v>
      </c>
      <c r="D46" s="38">
        <f>'3월'!L34</f>
        <v>0</v>
      </c>
      <c r="E46" s="38">
        <f>'4월'!L34</f>
        <v>0</v>
      </c>
      <c r="F46" s="38">
        <f>'5월'!L34</f>
        <v>0</v>
      </c>
      <c r="G46" s="38">
        <f>'6월'!L34</f>
        <v>0</v>
      </c>
      <c r="H46" s="38">
        <f>'7월'!L34</f>
        <v>0</v>
      </c>
      <c r="I46" s="38">
        <f>'8월'!L34</f>
        <v>0</v>
      </c>
      <c r="J46" s="38">
        <f>'9월'!L34</f>
        <v>0</v>
      </c>
      <c r="K46" s="38">
        <f>'10월'!L34</f>
        <v>0</v>
      </c>
      <c r="L46" s="38">
        <f>'11월'!L34</f>
        <v>0</v>
      </c>
      <c r="M46" s="38">
        <f>'12월'!L34</f>
        <v>0</v>
      </c>
      <c r="N46" s="3">
        <f t="shared" si="11"/>
        <v>0</v>
      </c>
      <c r="Q46" s="116"/>
    </row>
    <row r="47" spans="1:19">
      <c r="A47" s="70" t="s">
        <v>44</v>
      </c>
      <c r="B47" s="38">
        <f>'1월'!L36</f>
        <v>110000</v>
      </c>
      <c r="C47" s="38">
        <f>'2월'!L36</f>
        <v>0</v>
      </c>
      <c r="D47" s="38">
        <f>'3월'!L36</f>
        <v>0</v>
      </c>
      <c r="E47" s="38">
        <f>'4월'!L36</f>
        <v>0</v>
      </c>
      <c r="F47" s="38">
        <f>'5월'!L36</f>
        <v>0</v>
      </c>
      <c r="G47" s="38">
        <f>'6월'!L36</f>
        <v>0</v>
      </c>
      <c r="H47" s="38">
        <f>'7월'!L36</f>
        <v>0</v>
      </c>
      <c r="I47" s="38">
        <f>'8월'!L36</f>
        <v>0</v>
      </c>
      <c r="J47" s="38">
        <f>'9월'!L36</f>
        <v>0</v>
      </c>
      <c r="K47" s="38">
        <f>'10월'!L36</f>
        <v>0</v>
      </c>
      <c r="L47" s="38">
        <f>'11월'!L36</f>
        <v>0</v>
      </c>
      <c r="M47" s="38">
        <f>'12월'!L36</f>
        <v>0</v>
      </c>
      <c r="N47" s="3">
        <f t="shared" si="11"/>
        <v>110000</v>
      </c>
    </row>
    <row r="48" spans="1:19">
      <c r="A48" s="70" t="s">
        <v>45</v>
      </c>
      <c r="B48" s="38">
        <f>'1월'!L38</f>
        <v>0</v>
      </c>
      <c r="C48" s="38">
        <f>'2월'!L38</f>
        <v>0</v>
      </c>
      <c r="D48" s="38">
        <f>'3월'!L38</f>
        <v>0</v>
      </c>
      <c r="E48" s="38">
        <f>'4월'!L38</f>
        <v>0</v>
      </c>
      <c r="F48" s="38">
        <f>'5월'!L38</f>
        <v>0</v>
      </c>
      <c r="G48" s="38">
        <f>'6월'!L38</f>
        <v>0</v>
      </c>
      <c r="H48" s="38">
        <f>'7월'!L38</f>
        <v>0</v>
      </c>
      <c r="I48" s="38">
        <f>'8월'!L38</f>
        <v>0</v>
      </c>
      <c r="J48" s="38">
        <f>'9월'!L38</f>
        <v>0</v>
      </c>
      <c r="K48" s="38">
        <f>'10월'!L38</f>
        <v>0</v>
      </c>
      <c r="L48" s="38">
        <f>'11월'!L38</f>
        <v>0</v>
      </c>
      <c r="M48" s="38">
        <f>'12월'!L38</f>
        <v>0</v>
      </c>
      <c r="N48" s="3">
        <f t="shared" si="11"/>
        <v>0</v>
      </c>
    </row>
    <row r="49" spans="1:14">
      <c r="A49" s="114" t="s">
        <v>91</v>
      </c>
      <c r="B49" s="38">
        <f>'1월'!L40</f>
        <v>0</v>
      </c>
      <c r="C49" s="38">
        <f>'2월'!L40</f>
        <v>0</v>
      </c>
      <c r="D49" s="38">
        <f>'3월'!L40</f>
        <v>0</v>
      </c>
      <c r="E49" s="38">
        <f>'4월'!L40</f>
        <v>0</v>
      </c>
      <c r="F49" s="38">
        <f>'5월'!L40</f>
        <v>0</v>
      </c>
      <c r="G49" s="38">
        <f>'6월'!L40</f>
        <v>0</v>
      </c>
      <c r="H49" s="38">
        <f>'7월'!L40</f>
        <v>0</v>
      </c>
      <c r="I49" s="38">
        <f>'8월'!L40</f>
        <v>0</v>
      </c>
      <c r="J49" s="38">
        <f>'9월'!L40</f>
        <v>0</v>
      </c>
      <c r="K49" s="38">
        <f>'10월'!L40</f>
        <v>0</v>
      </c>
      <c r="L49" s="38">
        <f>'11월'!L40</f>
        <v>0</v>
      </c>
      <c r="M49" s="38">
        <f>'12월'!L40</f>
        <v>0</v>
      </c>
      <c r="N49" s="3">
        <f t="shared" si="11"/>
        <v>0</v>
      </c>
    </row>
    <row r="50" spans="1:14">
      <c r="A50" s="41" t="s">
        <v>18</v>
      </c>
      <c r="B50" s="45">
        <f>SUM(B40:B49)</f>
        <v>500000</v>
      </c>
      <c r="C50" s="45">
        <f t="shared" ref="C50:M50" si="12">SUM(C40:C49)</f>
        <v>0</v>
      </c>
      <c r="D50" s="45">
        <f t="shared" si="12"/>
        <v>0</v>
      </c>
      <c r="E50" s="45">
        <f t="shared" si="12"/>
        <v>0</v>
      </c>
      <c r="F50" s="45">
        <f t="shared" si="12"/>
        <v>0</v>
      </c>
      <c r="G50" s="45">
        <f t="shared" si="12"/>
        <v>0</v>
      </c>
      <c r="H50" s="45">
        <f t="shared" si="12"/>
        <v>0</v>
      </c>
      <c r="I50" s="45">
        <f t="shared" si="12"/>
        <v>0</v>
      </c>
      <c r="J50" s="45">
        <f t="shared" si="12"/>
        <v>0</v>
      </c>
      <c r="K50" s="45">
        <f t="shared" si="12"/>
        <v>0</v>
      </c>
      <c r="L50" s="45">
        <f t="shared" si="12"/>
        <v>0</v>
      </c>
      <c r="M50" s="45">
        <f t="shared" si="12"/>
        <v>0</v>
      </c>
      <c r="N50" s="42">
        <f t="shared" ref="N50" si="13">SUM(N40:N48)</f>
        <v>500000</v>
      </c>
    </row>
    <row r="51" spans="1:14">
      <c r="A51" s="125" t="s">
        <v>96</v>
      </c>
      <c r="B51" s="126">
        <v>100000</v>
      </c>
      <c r="C51" s="18">
        <f>B50*5%</f>
        <v>25000</v>
      </c>
      <c r="D51" s="18">
        <f t="shared" ref="D51:M51" si="14">C50*5%</f>
        <v>0</v>
      </c>
      <c r="E51" s="18">
        <f t="shared" si="14"/>
        <v>0</v>
      </c>
      <c r="F51" s="18">
        <f t="shared" si="14"/>
        <v>0</v>
      </c>
      <c r="G51" s="18">
        <f t="shared" si="14"/>
        <v>0</v>
      </c>
      <c r="H51" s="18">
        <f t="shared" si="14"/>
        <v>0</v>
      </c>
      <c r="I51" s="18">
        <f t="shared" si="14"/>
        <v>0</v>
      </c>
      <c r="J51" s="18">
        <f t="shared" si="14"/>
        <v>0</v>
      </c>
      <c r="K51" s="18">
        <f t="shared" si="14"/>
        <v>0</v>
      </c>
      <c r="L51" s="18">
        <f t="shared" si="14"/>
        <v>0</v>
      </c>
      <c r="M51" s="18">
        <f t="shared" si="14"/>
        <v>0</v>
      </c>
      <c r="N51" s="127"/>
    </row>
    <row r="52" spans="1:14">
      <c r="A52" s="75" t="s">
        <v>97</v>
      </c>
      <c r="B52" s="76"/>
      <c r="C52" s="124">
        <f>(C50-B50)/B50</f>
        <v>-1</v>
      </c>
      <c r="D52" s="124" t="e">
        <f t="shared" ref="D52:M52" si="15">(D50-C50)/C50</f>
        <v>#DIV/0!</v>
      </c>
      <c r="E52" s="124" t="e">
        <f t="shared" si="15"/>
        <v>#DIV/0!</v>
      </c>
      <c r="F52" s="124" t="e">
        <f t="shared" si="15"/>
        <v>#DIV/0!</v>
      </c>
      <c r="G52" s="124" t="e">
        <f t="shared" si="15"/>
        <v>#DIV/0!</v>
      </c>
      <c r="H52" s="124" t="e">
        <f t="shared" si="15"/>
        <v>#DIV/0!</v>
      </c>
      <c r="I52" s="124" t="e">
        <f t="shared" si="15"/>
        <v>#DIV/0!</v>
      </c>
      <c r="J52" s="124" t="e">
        <f t="shared" si="15"/>
        <v>#DIV/0!</v>
      </c>
      <c r="K52" s="124" t="e">
        <f t="shared" si="15"/>
        <v>#DIV/0!</v>
      </c>
      <c r="L52" s="124" t="e">
        <f t="shared" si="15"/>
        <v>#DIV/0!</v>
      </c>
      <c r="M52" s="124" t="e">
        <f t="shared" si="15"/>
        <v>#DIV/0!</v>
      </c>
      <c r="N52" s="128"/>
    </row>
    <row r="55" spans="1:14">
      <c r="A55" s="110" t="s">
        <v>80</v>
      </c>
      <c r="B55" s="148"/>
      <c r="C55" s="149"/>
    </row>
    <row r="56" spans="1:14">
      <c r="A56" s="66" t="s">
        <v>5</v>
      </c>
      <c r="B56" s="66" t="s">
        <v>13</v>
      </c>
      <c r="C56" s="66" t="s">
        <v>60</v>
      </c>
      <c r="D56" s="66" t="s">
        <v>14</v>
      </c>
      <c r="E56" s="66" t="s">
        <v>15</v>
      </c>
      <c r="F56" s="66" t="s">
        <v>16</v>
      </c>
      <c r="G56" s="66" t="s">
        <v>17</v>
      </c>
      <c r="H56" s="66" t="s">
        <v>7</v>
      </c>
      <c r="I56" s="66" t="s">
        <v>8</v>
      </c>
      <c r="J56" s="66" t="s">
        <v>9</v>
      </c>
      <c r="K56" s="66" t="s">
        <v>10</v>
      </c>
      <c r="L56" s="66" t="s">
        <v>11</v>
      </c>
      <c r="M56" s="66" t="s">
        <v>12</v>
      </c>
      <c r="N56" s="67" t="s">
        <v>18</v>
      </c>
    </row>
    <row r="57" spans="1:14">
      <c r="A57" s="70"/>
      <c r="B57" s="38">
        <f>'1월'!D4</f>
        <v>1000000</v>
      </c>
      <c r="C57" s="38">
        <f>'2월'!D4</f>
        <v>0</v>
      </c>
      <c r="D57" s="38">
        <f>'3월'!D4</f>
        <v>0</v>
      </c>
      <c r="E57" s="38">
        <f>'4월'!D4</f>
        <v>0</v>
      </c>
      <c r="F57" s="38">
        <f>'5월'!D4</f>
        <v>0</v>
      </c>
      <c r="G57" s="38">
        <f>'6월'!D4</f>
        <v>0</v>
      </c>
      <c r="H57" s="38">
        <f>'7월'!D4</f>
        <v>0</v>
      </c>
      <c r="I57" s="38">
        <f>'8월'!D4</f>
        <v>0</v>
      </c>
      <c r="J57" s="38">
        <f>'9월'!D4</f>
        <v>0</v>
      </c>
      <c r="K57" s="38">
        <f>'10월'!D4</f>
        <v>0</v>
      </c>
      <c r="L57" s="38">
        <f>'11월'!D4</f>
        <v>0</v>
      </c>
      <c r="M57" s="38">
        <f>'12월'!D4</f>
        <v>0</v>
      </c>
      <c r="N57" s="48">
        <f>SUM(B57:M57)</f>
        <v>1000000</v>
      </c>
    </row>
    <row r="58" spans="1:14">
      <c r="A58" s="70"/>
      <c r="B58" s="38">
        <f>'1월'!D5</f>
        <v>300000</v>
      </c>
      <c r="C58" s="38">
        <f>'2월'!D5</f>
        <v>0</v>
      </c>
      <c r="D58" s="38">
        <f>'3월'!D5</f>
        <v>0</v>
      </c>
      <c r="E58" s="38">
        <f>'4월'!D5</f>
        <v>0</v>
      </c>
      <c r="F58" s="38">
        <f>'5월'!D5</f>
        <v>0</v>
      </c>
      <c r="G58" s="38">
        <f>'6월'!D5</f>
        <v>0</v>
      </c>
      <c r="H58" s="38">
        <f>'7월'!D5</f>
        <v>0</v>
      </c>
      <c r="I58" s="38">
        <f>'8월'!D5</f>
        <v>0</v>
      </c>
      <c r="J58" s="38">
        <f>'9월'!D5</f>
        <v>0</v>
      </c>
      <c r="K58" s="38">
        <f>'10월'!D5</f>
        <v>0</v>
      </c>
      <c r="L58" s="38">
        <f>'11월'!D5</f>
        <v>0</v>
      </c>
      <c r="M58" s="38">
        <f>'12월'!D5</f>
        <v>0</v>
      </c>
      <c r="N58" s="48">
        <f t="shared" ref="N58:N61" si="16">SUM(B58:M58)</f>
        <v>300000</v>
      </c>
    </row>
    <row r="59" spans="1:14">
      <c r="A59" s="70"/>
      <c r="B59" s="38">
        <f>'1월'!D6</f>
        <v>300000</v>
      </c>
      <c r="C59" s="38">
        <f>'2월'!D6</f>
        <v>0</v>
      </c>
      <c r="D59" s="38">
        <f>'3월'!D6</f>
        <v>0</v>
      </c>
      <c r="E59" s="38">
        <f>'4월'!D6</f>
        <v>0</v>
      </c>
      <c r="F59" s="38">
        <f>'5월'!D6</f>
        <v>0</v>
      </c>
      <c r="G59" s="38">
        <f>'6월'!D6</f>
        <v>0</v>
      </c>
      <c r="H59" s="38">
        <f>'7월'!D6</f>
        <v>0</v>
      </c>
      <c r="I59" s="38">
        <f>'8월'!D6</f>
        <v>0</v>
      </c>
      <c r="J59" s="38">
        <f>'9월'!D6</f>
        <v>0</v>
      </c>
      <c r="K59" s="38">
        <f>'10월'!D6</f>
        <v>0</v>
      </c>
      <c r="L59" s="38">
        <f>'11월'!D6</f>
        <v>0</v>
      </c>
      <c r="M59" s="38">
        <f>'12월'!D6</f>
        <v>0</v>
      </c>
      <c r="N59" s="48">
        <f t="shared" si="16"/>
        <v>300000</v>
      </c>
    </row>
    <row r="60" spans="1:14">
      <c r="A60" s="70"/>
      <c r="B60" s="38">
        <f>'1월'!D7</f>
        <v>0</v>
      </c>
      <c r="C60" s="38">
        <f>'2월'!D7</f>
        <v>0</v>
      </c>
      <c r="D60" s="38">
        <f>'3월'!D7</f>
        <v>0</v>
      </c>
      <c r="E60" s="38">
        <f>'4월'!D7</f>
        <v>0</v>
      </c>
      <c r="F60" s="38">
        <f>'5월'!D7</f>
        <v>0</v>
      </c>
      <c r="G60" s="38">
        <f>'6월'!D7</f>
        <v>0</v>
      </c>
      <c r="H60" s="38">
        <f>'7월'!D7</f>
        <v>0</v>
      </c>
      <c r="I60" s="38">
        <f>'8월'!D7</f>
        <v>0</v>
      </c>
      <c r="J60" s="38">
        <f>'9월'!D7</f>
        <v>0</v>
      </c>
      <c r="K60" s="38">
        <f>'10월'!D7</f>
        <v>0</v>
      </c>
      <c r="L60" s="38">
        <f>'11월'!D7</f>
        <v>0</v>
      </c>
      <c r="M60" s="38">
        <f>'12월'!D7</f>
        <v>0</v>
      </c>
      <c r="N60" s="48">
        <f t="shared" si="16"/>
        <v>0</v>
      </c>
    </row>
    <row r="61" spans="1:14">
      <c r="A61" s="70"/>
      <c r="B61" s="38">
        <f>'1월'!D8</f>
        <v>0</v>
      </c>
      <c r="C61" s="38">
        <f>'2월'!D8</f>
        <v>0</v>
      </c>
      <c r="D61" s="38">
        <f>'3월'!D8</f>
        <v>0</v>
      </c>
      <c r="E61" s="38">
        <f>'4월'!D8</f>
        <v>0</v>
      </c>
      <c r="F61" s="38">
        <f>'5월'!D8</f>
        <v>0</v>
      </c>
      <c r="G61" s="38">
        <f>'6월'!D8</f>
        <v>0</v>
      </c>
      <c r="H61" s="38">
        <f>'7월'!D8</f>
        <v>0</v>
      </c>
      <c r="I61" s="38">
        <f>'8월'!D8</f>
        <v>0</v>
      </c>
      <c r="J61" s="38">
        <f>'9월'!D8</f>
        <v>0</v>
      </c>
      <c r="K61" s="38">
        <f>'10월'!D8</f>
        <v>0</v>
      </c>
      <c r="L61" s="38">
        <f>'11월'!D8</f>
        <v>0</v>
      </c>
      <c r="M61" s="38">
        <f>'12월'!D8</f>
        <v>0</v>
      </c>
      <c r="N61" s="48">
        <f t="shared" si="16"/>
        <v>0</v>
      </c>
    </row>
    <row r="62" spans="1:14">
      <c r="A62" s="72" t="s">
        <v>81</v>
      </c>
      <c r="B62" s="68">
        <f>SUM(B57:B61)</f>
        <v>1600000</v>
      </c>
      <c r="C62" s="68">
        <f t="shared" ref="C62:N62" si="17">SUM(C57:C61)</f>
        <v>0</v>
      </c>
      <c r="D62" s="68">
        <f t="shared" si="17"/>
        <v>0</v>
      </c>
      <c r="E62" s="68">
        <f t="shared" si="17"/>
        <v>0</v>
      </c>
      <c r="F62" s="68">
        <f t="shared" si="17"/>
        <v>0</v>
      </c>
      <c r="G62" s="68">
        <f t="shared" si="17"/>
        <v>0</v>
      </c>
      <c r="H62" s="68">
        <f t="shared" si="17"/>
        <v>0</v>
      </c>
      <c r="I62" s="68">
        <f t="shared" si="17"/>
        <v>0</v>
      </c>
      <c r="J62" s="68">
        <f t="shared" si="17"/>
        <v>0</v>
      </c>
      <c r="K62" s="68">
        <f t="shared" si="17"/>
        <v>0</v>
      </c>
      <c r="L62" s="68">
        <f t="shared" si="17"/>
        <v>0</v>
      </c>
      <c r="M62" s="68">
        <f t="shared" si="17"/>
        <v>0</v>
      </c>
      <c r="N62" s="68">
        <f t="shared" si="17"/>
        <v>1600000</v>
      </c>
    </row>
    <row r="63" spans="1:14" s="30" customFormat="1" ht="17.25" customHeight="1">
      <c r="A63" s="73" t="s">
        <v>113</v>
      </c>
      <c r="B63" s="194"/>
      <c r="C63" s="69">
        <f>B65-C65+C59</f>
        <v>153000000</v>
      </c>
      <c r="D63" s="69">
        <f t="shared" ref="D63:M63" si="18">C65-D65+D59</f>
        <v>0</v>
      </c>
      <c r="E63" s="69">
        <f t="shared" si="18"/>
        <v>0</v>
      </c>
      <c r="F63" s="69">
        <f t="shared" si="18"/>
        <v>0</v>
      </c>
      <c r="G63" s="69">
        <f t="shared" si="18"/>
        <v>0</v>
      </c>
      <c r="H63" s="69">
        <f t="shared" si="18"/>
        <v>0</v>
      </c>
      <c r="I63" s="69">
        <f t="shared" si="18"/>
        <v>0</v>
      </c>
      <c r="J63" s="69">
        <f t="shared" si="18"/>
        <v>0</v>
      </c>
      <c r="K63" s="69">
        <f t="shared" si="18"/>
        <v>0</v>
      </c>
      <c r="L63" s="69">
        <f t="shared" si="18"/>
        <v>0</v>
      </c>
      <c r="M63" s="69">
        <f t="shared" si="18"/>
        <v>0</v>
      </c>
      <c r="N63" s="194">
        <f>SUM(B63:M63)</f>
        <v>153000000</v>
      </c>
    </row>
    <row r="64" spans="1:14" s="30" customFormat="1" ht="17.25" customHeight="1">
      <c r="A64" s="73" t="s">
        <v>114</v>
      </c>
      <c r="B64" s="69">
        <f>B62-B63</f>
        <v>1600000</v>
      </c>
      <c r="C64" s="69">
        <f t="shared" ref="C64:M64" si="19">C62-C63</f>
        <v>-153000000</v>
      </c>
      <c r="D64" s="69">
        <f t="shared" si="19"/>
        <v>0</v>
      </c>
      <c r="E64" s="69">
        <f t="shared" si="19"/>
        <v>0</v>
      </c>
      <c r="F64" s="69">
        <f t="shared" si="19"/>
        <v>0</v>
      </c>
      <c r="G64" s="69">
        <f t="shared" si="19"/>
        <v>0</v>
      </c>
      <c r="H64" s="69">
        <f t="shared" si="19"/>
        <v>0</v>
      </c>
      <c r="I64" s="69">
        <f t="shared" si="19"/>
        <v>0</v>
      </c>
      <c r="J64" s="69">
        <f t="shared" si="19"/>
        <v>0</v>
      </c>
      <c r="K64" s="69">
        <f t="shared" si="19"/>
        <v>0</v>
      </c>
      <c r="L64" s="69">
        <f t="shared" si="19"/>
        <v>0</v>
      </c>
      <c r="M64" s="69">
        <f t="shared" si="19"/>
        <v>0</v>
      </c>
      <c r="N64" s="194">
        <f>SUM(B64:M64)</f>
        <v>-151400000</v>
      </c>
    </row>
    <row r="65" spans="1:14">
      <c r="A65" s="212" t="s">
        <v>112</v>
      </c>
      <c r="B65" s="213">
        <f>'1월'!E9</f>
        <v>153000000</v>
      </c>
      <c r="C65" s="214">
        <f>'2월'!E9</f>
        <v>0</v>
      </c>
      <c r="D65" s="214">
        <f>'3월'!E9</f>
        <v>0</v>
      </c>
      <c r="E65" s="214">
        <f>'4월'!E9</f>
        <v>0</v>
      </c>
      <c r="F65" s="214">
        <f>'5월'!E9</f>
        <v>0</v>
      </c>
      <c r="G65" s="214">
        <f>'6월'!E9</f>
        <v>0</v>
      </c>
      <c r="H65" s="214">
        <f>'7월'!E9</f>
        <v>0</v>
      </c>
      <c r="I65" s="214">
        <f>'8월'!E9</f>
        <v>0</v>
      </c>
      <c r="J65" s="214">
        <f>'9월'!E9</f>
        <v>0</v>
      </c>
      <c r="K65" s="214">
        <f>'10월'!E9</f>
        <v>0</v>
      </c>
      <c r="L65" s="214">
        <f>'11월'!E9</f>
        <v>0</v>
      </c>
      <c r="M65" s="214">
        <f>'12월'!E9</f>
        <v>0</v>
      </c>
      <c r="N65" s="74"/>
    </row>
    <row r="68" spans="1:14">
      <c r="A68" s="172" t="s">
        <v>103</v>
      </c>
      <c r="B68" s="301"/>
      <c r="C68" s="301"/>
    </row>
    <row r="69" spans="1:14">
      <c r="A69" s="173" t="s">
        <v>106</v>
      </c>
      <c r="B69" s="174" t="s">
        <v>107</v>
      </c>
      <c r="C69" s="174" t="s">
        <v>60</v>
      </c>
      <c r="D69" s="174" t="s">
        <v>14</v>
      </c>
      <c r="E69" s="174" t="s">
        <v>15</v>
      </c>
      <c r="F69" s="174" t="s">
        <v>16</v>
      </c>
      <c r="G69" s="174" t="s">
        <v>17</v>
      </c>
      <c r="H69" s="174" t="s">
        <v>7</v>
      </c>
      <c r="I69" s="174" t="s">
        <v>8</v>
      </c>
      <c r="J69" s="174" t="s">
        <v>9</v>
      </c>
      <c r="K69" s="174" t="s">
        <v>10</v>
      </c>
      <c r="L69" s="174" t="s">
        <v>11</v>
      </c>
      <c r="M69" s="174" t="s">
        <v>12</v>
      </c>
      <c r="N69" s="178" t="s">
        <v>27</v>
      </c>
    </row>
    <row r="70" spans="1:14">
      <c r="A70" s="237" t="s">
        <v>170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83" t="e">
        <f>M70/SUM(M70:M72)</f>
        <v>#DIV/0!</v>
      </c>
    </row>
    <row r="71" spans="1:14">
      <c r="A71" s="237" t="s">
        <v>171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83" t="e">
        <f>M71/SUM(M70:M72)</f>
        <v>#DIV/0!</v>
      </c>
    </row>
    <row r="72" spans="1:14">
      <c r="A72" s="168" t="s">
        <v>105</v>
      </c>
      <c r="B72" s="176">
        <f t="shared" ref="B72:M72" si="20">B34</f>
        <v>2000000</v>
      </c>
      <c r="C72" s="176">
        <f t="shared" si="20"/>
        <v>0</v>
      </c>
      <c r="D72" s="176">
        <f t="shared" si="20"/>
        <v>0</v>
      </c>
      <c r="E72" s="176">
        <f t="shared" si="20"/>
        <v>0</v>
      </c>
      <c r="F72" s="176">
        <f t="shared" si="20"/>
        <v>0</v>
      </c>
      <c r="G72" s="176">
        <f t="shared" si="20"/>
        <v>0</v>
      </c>
      <c r="H72" s="176">
        <f t="shared" si="20"/>
        <v>0</v>
      </c>
      <c r="I72" s="176">
        <f t="shared" si="20"/>
        <v>0</v>
      </c>
      <c r="J72" s="176">
        <f t="shared" si="20"/>
        <v>0</v>
      </c>
      <c r="K72" s="176">
        <f t="shared" si="20"/>
        <v>0</v>
      </c>
      <c r="L72" s="176">
        <f t="shared" si="20"/>
        <v>0</v>
      </c>
      <c r="M72" s="176">
        <f t="shared" si="20"/>
        <v>0</v>
      </c>
      <c r="N72" s="183" t="e">
        <f>B72/SUM(M70:M72)</f>
        <v>#DIV/0!</v>
      </c>
    </row>
    <row r="73" spans="1:14">
      <c r="A73" s="168" t="s">
        <v>104</v>
      </c>
      <c r="B73" s="176">
        <f t="shared" ref="B73:M73" si="21">B65</f>
        <v>153000000</v>
      </c>
      <c r="C73" s="176">
        <f t="shared" si="21"/>
        <v>0</v>
      </c>
      <c r="D73" s="176">
        <f t="shared" si="21"/>
        <v>0</v>
      </c>
      <c r="E73" s="176">
        <f t="shared" si="21"/>
        <v>0</v>
      </c>
      <c r="F73" s="176">
        <f t="shared" si="21"/>
        <v>0</v>
      </c>
      <c r="G73" s="176">
        <f t="shared" si="21"/>
        <v>0</v>
      </c>
      <c r="H73" s="176">
        <f t="shared" si="21"/>
        <v>0</v>
      </c>
      <c r="I73" s="176">
        <f t="shared" si="21"/>
        <v>0</v>
      </c>
      <c r="J73" s="176">
        <f t="shared" si="21"/>
        <v>0</v>
      </c>
      <c r="K73" s="176">
        <f t="shared" si="21"/>
        <v>0</v>
      </c>
      <c r="L73" s="176">
        <f t="shared" si="21"/>
        <v>0</v>
      </c>
      <c r="M73" s="176">
        <f t="shared" si="21"/>
        <v>0</v>
      </c>
      <c r="N73" s="184" t="e">
        <f>M73/SUM(M70:M72)</f>
        <v>#DIV/0!</v>
      </c>
    </row>
    <row r="74" spans="1:14">
      <c r="A74" s="175" t="s">
        <v>108</v>
      </c>
      <c r="B74" s="177">
        <f t="shared" ref="B74:M74" si="22">SUM(B70:B72)-B73</f>
        <v>-151000000</v>
      </c>
      <c r="C74" s="177">
        <f t="shared" si="22"/>
        <v>0</v>
      </c>
      <c r="D74" s="177">
        <f t="shared" si="22"/>
        <v>0</v>
      </c>
      <c r="E74" s="177">
        <f t="shared" si="22"/>
        <v>0</v>
      </c>
      <c r="F74" s="177">
        <f t="shared" si="22"/>
        <v>0</v>
      </c>
      <c r="G74" s="177">
        <f t="shared" si="22"/>
        <v>0</v>
      </c>
      <c r="H74" s="177">
        <f t="shared" si="22"/>
        <v>0</v>
      </c>
      <c r="I74" s="177">
        <f t="shared" si="22"/>
        <v>0</v>
      </c>
      <c r="J74" s="177">
        <f t="shared" si="22"/>
        <v>0</v>
      </c>
      <c r="K74" s="177">
        <f t="shared" si="22"/>
        <v>0</v>
      </c>
      <c r="L74" s="177">
        <f t="shared" si="22"/>
        <v>0</v>
      </c>
      <c r="M74" s="177">
        <f t="shared" si="22"/>
        <v>0</v>
      </c>
      <c r="N74" s="179"/>
    </row>
    <row r="77" spans="1:14">
      <c r="A77" s="172" t="s">
        <v>116</v>
      </c>
    </row>
    <row r="78" spans="1:14">
      <c r="A78" s="199" t="s">
        <v>120</v>
      </c>
      <c r="B78" s="199" t="s">
        <v>121</v>
      </c>
      <c r="C78" s="199" t="s">
        <v>60</v>
      </c>
      <c r="D78" s="199" t="s">
        <v>14</v>
      </c>
      <c r="E78" s="199" t="s">
        <v>15</v>
      </c>
      <c r="F78" s="199" t="s">
        <v>16</v>
      </c>
      <c r="G78" s="199" t="s">
        <v>17</v>
      </c>
      <c r="H78" s="199" t="s">
        <v>7</v>
      </c>
      <c r="I78" s="199" t="s">
        <v>8</v>
      </c>
      <c r="J78" s="199" t="s">
        <v>9</v>
      </c>
      <c r="K78" s="199" t="s">
        <v>10</v>
      </c>
      <c r="L78" s="199" t="s">
        <v>11</v>
      </c>
      <c r="M78" s="199" t="s">
        <v>12</v>
      </c>
      <c r="N78" s="200" t="s">
        <v>122</v>
      </c>
    </row>
    <row r="79" spans="1:14">
      <c r="A79" s="198" t="s">
        <v>117</v>
      </c>
      <c r="B79" s="38">
        <f>'1월'!K57</f>
        <v>20000</v>
      </c>
      <c r="C79" s="38">
        <f>'2월'!K57</f>
        <v>0</v>
      </c>
      <c r="D79" s="38">
        <f>'3월'!K57</f>
        <v>0</v>
      </c>
      <c r="E79" s="38">
        <f>'4월'!K57</f>
        <v>0</v>
      </c>
      <c r="F79" s="38">
        <f>'5월'!K57</f>
        <v>0</v>
      </c>
      <c r="G79" s="38">
        <f>'6월'!K57</f>
        <v>0</v>
      </c>
      <c r="H79" s="38">
        <f>'7월'!K57</f>
        <v>0</v>
      </c>
      <c r="I79" s="38">
        <f>'8월'!K57</f>
        <v>0</v>
      </c>
      <c r="J79" s="38">
        <f>'9월'!K57</f>
        <v>0</v>
      </c>
      <c r="K79" s="38">
        <f>'10월'!K57</f>
        <v>0</v>
      </c>
      <c r="L79" s="38">
        <f>'11월'!K57</f>
        <v>0</v>
      </c>
      <c r="M79" s="38">
        <f>'12월'!K57</f>
        <v>0</v>
      </c>
      <c r="N79" s="3">
        <f>SUM(B79:M79)</f>
        <v>20000</v>
      </c>
    </row>
    <row r="80" spans="1:14">
      <c r="A80" s="198" t="s">
        <v>118</v>
      </c>
      <c r="B80" s="38">
        <f>'1월'!K58</f>
        <v>20000</v>
      </c>
      <c r="C80" s="38">
        <f>'2월'!K58</f>
        <v>0</v>
      </c>
      <c r="D80" s="38">
        <f>'3월'!K58</f>
        <v>0</v>
      </c>
      <c r="E80" s="38">
        <f>'4월'!K58</f>
        <v>0</v>
      </c>
      <c r="F80" s="38">
        <f>'5월'!K58</f>
        <v>0</v>
      </c>
      <c r="G80" s="38">
        <f>'6월'!K58</f>
        <v>0</v>
      </c>
      <c r="H80" s="38">
        <f>'7월'!K58</f>
        <v>0</v>
      </c>
      <c r="I80" s="38">
        <f>'8월'!K58</f>
        <v>0</v>
      </c>
      <c r="J80" s="38">
        <f>'9월'!K58</f>
        <v>0</v>
      </c>
      <c r="K80" s="38">
        <f>'10월'!K58</f>
        <v>0</v>
      </c>
      <c r="L80" s="38">
        <f>'11월'!K58</f>
        <v>0</v>
      </c>
      <c r="M80" s="38">
        <f>'12월'!K58</f>
        <v>0</v>
      </c>
      <c r="N80" s="3">
        <f t="shared" ref="N80:N82" si="23">SUM(B80:M80)</f>
        <v>20000</v>
      </c>
    </row>
    <row r="81" spans="1:14">
      <c r="A81" s="198" t="s">
        <v>119</v>
      </c>
      <c r="B81" s="38">
        <f>'1월'!K59</f>
        <v>20000</v>
      </c>
      <c r="C81" s="38">
        <f>'2월'!K59</f>
        <v>0</v>
      </c>
      <c r="D81" s="38">
        <f>'3월'!K59</f>
        <v>0</v>
      </c>
      <c r="E81" s="38">
        <f>'4월'!K59</f>
        <v>0</v>
      </c>
      <c r="F81" s="38">
        <f>'5월'!K59</f>
        <v>0</v>
      </c>
      <c r="G81" s="38">
        <f>'6월'!K59</f>
        <v>0</v>
      </c>
      <c r="H81" s="38">
        <f>'7월'!K59</f>
        <v>0</v>
      </c>
      <c r="I81" s="38">
        <f>'8월'!K59</f>
        <v>0</v>
      </c>
      <c r="J81" s="38">
        <f>'9월'!K59</f>
        <v>0</v>
      </c>
      <c r="K81" s="38">
        <f>'10월'!K59</f>
        <v>0</v>
      </c>
      <c r="L81" s="38">
        <f>'11월'!K59</f>
        <v>0</v>
      </c>
      <c r="M81" s="38">
        <f>'12월'!K59</f>
        <v>0</v>
      </c>
      <c r="N81" s="3">
        <f t="shared" si="23"/>
        <v>20000</v>
      </c>
    </row>
    <row r="82" spans="1:14">
      <c r="A82" s="198" t="s">
        <v>123</v>
      </c>
      <c r="B82" s="38">
        <f>'1월'!K60</f>
        <v>50000</v>
      </c>
      <c r="C82" s="38">
        <f>'2월'!K60</f>
        <v>0</v>
      </c>
      <c r="D82" s="38">
        <f>'3월'!K60</f>
        <v>0</v>
      </c>
      <c r="E82" s="38">
        <f>'4월'!K60</f>
        <v>0</v>
      </c>
      <c r="F82" s="38">
        <f>'5월'!K60</f>
        <v>0</v>
      </c>
      <c r="G82" s="38">
        <f>'6월'!K60</f>
        <v>0</v>
      </c>
      <c r="H82" s="38">
        <f>'7월'!K60</f>
        <v>0</v>
      </c>
      <c r="I82" s="38">
        <f>'8월'!K60</f>
        <v>0</v>
      </c>
      <c r="J82" s="38">
        <f>'9월'!K60</f>
        <v>0</v>
      </c>
      <c r="K82" s="38">
        <f>'10월'!K60</f>
        <v>0</v>
      </c>
      <c r="L82" s="38">
        <f>'11월'!K60</f>
        <v>0</v>
      </c>
      <c r="M82" s="38">
        <f>'12월'!K60</f>
        <v>0</v>
      </c>
      <c r="N82" s="3">
        <f t="shared" si="23"/>
        <v>50000</v>
      </c>
    </row>
    <row r="83" spans="1:14">
      <c r="A83" s="201" t="s">
        <v>122</v>
      </c>
      <c r="B83" s="202">
        <f>SUM(B79:B82)</f>
        <v>110000</v>
      </c>
      <c r="C83" s="202">
        <f t="shared" ref="C83:N83" si="24">SUM(C79:C82)</f>
        <v>0</v>
      </c>
      <c r="D83" s="202">
        <f t="shared" si="24"/>
        <v>0</v>
      </c>
      <c r="E83" s="202">
        <f t="shared" si="24"/>
        <v>0</v>
      </c>
      <c r="F83" s="202">
        <f t="shared" si="24"/>
        <v>0</v>
      </c>
      <c r="G83" s="202">
        <f t="shared" si="24"/>
        <v>0</v>
      </c>
      <c r="H83" s="202">
        <f t="shared" si="24"/>
        <v>0</v>
      </c>
      <c r="I83" s="202">
        <f t="shared" si="24"/>
        <v>0</v>
      </c>
      <c r="J83" s="202">
        <f t="shared" si="24"/>
        <v>0</v>
      </c>
      <c r="K83" s="202">
        <f t="shared" si="24"/>
        <v>0</v>
      </c>
      <c r="L83" s="202">
        <f t="shared" si="24"/>
        <v>0</v>
      </c>
      <c r="M83" s="202">
        <f t="shared" si="24"/>
        <v>0</v>
      </c>
      <c r="N83" s="202">
        <f t="shared" si="24"/>
        <v>110000</v>
      </c>
    </row>
  </sheetData>
  <mergeCells count="6">
    <mergeCell ref="B68:C68"/>
    <mergeCell ref="A20:C20"/>
    <mergeCell ref="N21:N24"/>
    <mergeCell ref="A1:N1"/>
    <mergeCell ref="A3:C3"/>
    <mergeCell ref="A11:C1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34" zoomScale="90" zoomScaleNormal="90" workbookViewId="0">
      <selection activeCell="D54" sqref="D54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4.09765625" style="2" customWidth="1"/>
    <col min="5" max="5" width="12.5" style="17" bestFit="1" customWidth="1"/>
    <col min="6" max="6" width="14.69921875" style="2" bestFit="1" customWidth="1"/>
    <col min="7" max="7" width="15.3984375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1.19921875" style="2" customWidth="1"/>
    <col min="12" max="12" width="9" style="2"/>
    <col min="14" max="14" width="7.5" bestFit="1" customWidth="1"/>
    <col min="15" max="15" width="4.09765625" style="30" bestFit="1" customWidth="1"/>
    <col min="16" max="16" width="4" style="30" bestFit="1" customWidth="1"/>
    <col min="17" max="17" width="9.19921875" style="30" bestFit="1" customWidth="1"/>
    <col min="18" max="18" width="20.19921875" style="30" bestFit="1" customWidth="1"/>
    <col min="19" max="19" width="15" style="31" bestFit="1" customWidth="1"/>
    <col min="20" max="20" width="7.5" style="30" bestFit="1" customWidth="1"/>
    <col min="21" max="21" width="16.09765625" style="30" bestFit="1" customWidth="1"/>
    <col min="22" max="22" width="7.59765625" customWidth="1"/>
    <col min="23" max="23" width="3.59765625" bestFit="1" customWidth="1"/>
    <col min="24" max="24" width="3.796875" bestFit="1" customWidth="1"/>
    <col min="25" max="25" width="10.8984375" bestFit="1" customWidth="1"/>
    <col min="26" max="26" width="17.5" customWidth="1"/>
    <col min="27" max="27" width="13.3984375" bestFit="1" customWidth="1"/>
    <col min="28" max="28" width="10.09765625" bestFit="1" customWidth="1"/>
  </cols>
  <sheetData>
    <row r="1" spans="1:30" ht="27.6">
      <c r="A1" s="349" t="s">
        <v>166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O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D2" s="17"/>
      <c r="M2" s="2"/>
      <c r="O2"/>
      <c r="S2" s="30"/>
      <c r="T2" s="31"/>
      <c r="V2" s="30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O3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O4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O5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O6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O7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O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O9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D10" s="17"/>
      <c r="I10" s="361"/>
      <c r="J10" s="7"/>
      <c r="K10" s="3"/>
      <c r="L10" s="365"/>
      <c r="M10" s="228"/>
      <c r="O10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O11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O1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O13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M14" s="2"/>
      <c r="O14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O15"/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O16"/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O17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O18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O19"/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O20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O21"/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O22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O23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O24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O25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O26"/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O27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'8월'!L45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O28"/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O29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/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O30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O31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O32"/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I33" s="344"/>
      <c r="J33" s="87" t="s">
        <v>42</v>
      </c>
      <c r="K33" s="257">
        <f t="shared" si="0"/>
        <v>0</v>
      </c>
      <c r="L33" s="333"/>
      <c r="M33" s="407"/>
      <c r="N33" s="381"/>
      <c r="O33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D34" s="17"/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O34"/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O35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O36"/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O37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O38"/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O39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O40"/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O41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O42"/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O43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O44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O4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O46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O47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O48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O49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'8월'!D50-D50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O50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'8월'!D51-D51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O51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'8월'!D52-D52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O52"/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'8월'!D53-D53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O53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'8월'!D54-D54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O54"/>
      <c r="P54" s="188">
        <v>51</v>
      </c>
      <c r="Q54" s="20"/>
      <c r="R54" s="20"/>
      <c r="S54" s="21"/>
      <c r="T54" s="22"/>
      <c r="U54" s="26"/>
      <c r="V54" s="23"/>
    </row>
    <row r="55" spans="2:22">
      <c r="N55" s="217"/>
      <c r="O55"/>
      <c r="P55" s="188">
        <v>52</v>
      </c>
      <c r="Q55" s="20"/>
      <c r="R55" s="20"/>
      <c r="S55" s="21"/>
      <c r="T55" s="22"/>
      <c r="U55" s="23"/>
      <c r="V55" s="23"/>
    </row>
    <row r="56" spans="2:22"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O56"/>
      <c r="P56" s="188">
        <v>53</v>
      </c>
      <c r="Q56" s="20"/>
      <c r="R56" s="20"/>
      <c r="S56" s="21"/>
      <c r="T56" s="22"/>
      <c r="U56" s="23"/>
      <c r="V56" s="23"/>
    </row>
    <row r="57" spans="2:22">
      <c r="I57" s="311" t="s">
        <v>71</v>
      </c>
      <c r="J57" s="312"/>
      <c r="K57" s="3"/>
      <c r="L57" s="237"/>
      <c r="M57" s="237"/>
      <c r="N57" s="77"/>
      <c r="O57"/>
      <c r="P57" s="188">
        <v>54</v>
      </c>
      <c r="Q57" s="20"/>
      <c r="R57" s="20"/>
      <c r="S57" s="21"/>
      <c r="T57" s="22"/>
      <c r="U57" s="23"/>
      <c r="V57" s="23"/>
    </row>
    <row r="58" spans="2:22">
      <c r="I58" s="311" t="s">
        <v>72</v>
      </c>
      <c r="J58" s="312"/>
      <c r="K58" s="3"/>
      <c r="L58" s="237"/>
      <c r="M58" s="237"/>
      <c r="N58" s="77"/>
      <c r="O58"/>
      <c r="P58" s="188">
        <v>55</v>
      </c>
      <c r="Q58" s="20"/>
      <c r="R58" s="20"/>
      <c r="S58" s="21"/>
      <c r="T58" s="22"/>
      <c r="U58" s="23"/>
      <c r="V58" s="23"/>
    </row>
    <row r="59" spans="2:22">
      <c r="I59" s="311" t="s">
        <v>73</v>
      </c>
      <c r="J59" s="312"/>
      <c r="K59" s="3"/>
      <c r="L59" s="237"/>
      <c r="M59" s="237"/>
      <c r="N59" s="77"/>
      <c r="O59"/>
      <c r="P59" s="188">
        <v>56</v>
      </c>
      <c r="Q59" s="20"/>
      <c r="R59" s="20"/>
      <c r="S59" s="21"/>
      <c r="T59" s="22"/>
      <c r="U59" s="23"/>
      <c r="V59" s="23"/>
    </row>
    <row r="60" spans="2:22">
      <c r="I60" s="311" t="s">
        <v>74</v>
      </c>
      <c r="J60" s="312"/>
      <c r="K60" s="3"/>
      <c r="L60" s="237"/>
      <c r="M60" s="237"/>
      <c r="N60" s="77"/>
      <c r="O60"/>
      <c r="P60" s="188">
        <v>57</v>
      </c>
      <c r="Q60" s="20"/>
      <c r="R60" s="20"/>
      <c r="S60" s="21"/>
      <c r="T60" s="22"/>
      <c r="U60" s="23"/>
      <c r="V60" s="23"/>
    </row>
    <row r="61" spans="2:22">
      <c r="I61" s="252" t="s">
        <v>18</v>
      </c>
      <c r="J61" s="253"/>
      <c r="K61" s="42">
        <f>SUM(K57:K60)</f>
        <v>0</v>
      </c>
      <c r="L61" s="41"/>
      <c r="M61" s="41"/>
      <c r="N61" s="150"/>
      <c r="O61"/>
      <c r="P61" s="188">
        <v>58</v>
      </c>
      <c r="Q61" s="20"/>
      <c r="R61" s="20"/>
      <c r="S61" s="21"/>
      <c r="T61" s="22"/>
      <c r="U61" s="23"/>
      <c r="V61" s="23"/>
    </row>
    <row r="62" spans="2:22">
      <c r="N62" s="217"/>
      <c r="O62"/>
      <c r="P62" s="188">
        <v>59</v>
      </c>
      <c r="Q62" s="20"/>
      <c r="R62" s="20"/>
      <c r="S62" s="21"/>
      <c r="T62" s="22"/>
      <c r="U62" s="23"/>
      <c r="V62" s="23"/>
    </row>
    <row r="63" spans="2:22">
      <c r="I63" s="341"/>
      <c r="J63" s="341"/>
      <c r="K63" s="150"/>
      <c r="L63" s="150"/>
      <c r="M63" s="150"/>
      <c r="N63" s="150"/>
      <c r="O63"/>
      <c r="P63" s="188">
        <v>60</v>
      </c>
      <c r="Q63" s="20"/>
      <c r="R63" s="20"/>
      <c r="S63" s="21"/>
      <c r="T63" s="22"/>
      <c r="U63" s="23"/>
      <c r="V63" s="23"/>
    </row>
    <row r="64" spans="2:22">
      <c r="I64" s="342"/>
      <c r="J64" s="342"/>
      <c r="K64" s="260"/>
      <c r="L64" s="77"/>
      <c r="M64" s="77"/>
      <c r="N64" s="77"/>
      <c r="O64"/>
      <c r="P64" s="188">
        <v>61</v>
      </c>
      <c r="Q64" s="20"/>
      <c r="R64" s="20"/>
      <c r="S64" s="21"/>
      <c r="T64" s="22"/>
      <c r="U64" s="23"/>
      <c r="V64" s="23"/>
    </row>
    <row r="65" spans="9:22">
      <c r="I65" s="342"/>
      <c r="J65" s="342"/>
      <c r="K65" s="260"/>
      <c r="L65" s="77"/>
      <c r="M65" s="77"/>
      <c r="N65" s="77"/>
      <c r="O65"/>
      <c r="P65" s="188">
        <v>62</v>
      </c>
      <c r="Q65" s="20"/>
      <c r="R65" s="20"/>
      <c r="S65" s="21"/>
      <c r="T65" s="22"/>
      <c r="U65" s="23"/>
      <c r="V65" s="23"/>
    </row>
    <row r="66" spans="9:22">
      <c r="I66" s="342"/>
      <c r="J66" s="342"/>
      <c r="K66" s="260"/>
      <c r="L66" s="77"/>
      <c r="M66" s="77"/>
      <c r="N66" s="77"/>
      <c r="O66"/>
      <c r="P66" s="188">
        <v>63</v>
      </c>
      <c r="Q66" s="20"/>
      <c r="R66" s="24"/>
      <c r="S66" s="25"/>
      <c r="T66" s="22"/>
      <c r="U66" s="26"/>
      <c r="V66" s="23"/>
    </row>
    <row r="67" spans="9:22">
      <c r="I67" s="342"/>
      <c r="J67" s="342"/>
      <c r="K67" s="260"/>
      <c r="L67" s="77"/>
      <c r="M67" s="77"/>
      <c r="N67" s="77"/>
      <c r="O67"/>
      <c r="P67" s="188">
        <v>64</v>
      </c>
      <c r="Q67" s="20"/>
      <c r="R67" s="20"/>
      <c r="S67" s="21"/>
      <c r="T67" s="22"/>
      <c r="U67" s="23"/>
      <c r="V67" s="23"/>
    </row>
    <row r="68" spans="9:22">
      <c r="I68" s="152"/>
      <c r="J68" s="152"/>
      <c r="K68" s="151"/>
      <c r="L68" s="150"/>
      <c r="M68" s="150"/>
      <c r="N68" s="150"/>
      <c r="O68"/>
      <c r="P68" s="188">
        <v>65</v>
      </c>
      <c r="Q68" s="20"/>
      <c r="R68" s="20"/>
      <c r="S68" s="21"/>
      <c r="T68" s="22"/>
      <c r="U68" s="23"/>
      <c r="V68" s="23"/>
    </row>
    <row r="69" spans="9:22">
      <c r="I69" s="181"/>
      <c r="J69" s="181"/>
      <c r="K69" s="182"/>
      <c r="L69" s="182"/>
      <c r="M69" s="182"/>
      <c r="O69"/>
      <c r="P69" s="188">
        <v>66</v>
      </c>
      <c r="Q69" s="20"/>
      <c r="R69" s="20"/>
      <c r="S69" s="21"/>
      <c r="T69" s="22"/>
      <c r="U69" s="23"/>
      <c r="V69" s="23"/>
    </row>
    <row r="70" spans="9:22">
      <c r="M70" s="2"/>
      <c r="O70"/>
      <c r="P70" s="188">
        <v>67</v>
      </c>
      <c r="Q70" s="20"/>
      <c r="R70" s="20"/>
      <c r="S70" s="21"/>
      <c r="T70" s="22"/>
      <c r="U70" s="23"/>
      <c r="V70" s="23"/>
    </row>
    <row r="71" spans="9:22">
      <c r="M71" s="2"/>
      <c r="O71"/>
      <c r="P71" s="188">
        <v>68</v>
      </c>
      <c r="Q71" s="20"/>
      <c r="R71" s="20"/>
      <c r="S71" s="21"/>
      <c r="T71" s="22"/>
      <c r="U71" s="23"/>
      <c r="V71" s="23"/>
    </row>
    <row r="72" spans="9:22">
      <c r="M72" s="2"/>
      <c r="O72"/>
      <c r="P72" s="188">
        <v>69</v>
      </c>
      <c r="Q72" s="20"/>
      <c r="R72" s="20"/>
      <c r="S72" s="21"/>
      <c r="T72" s="22"/>
      <c r="U72" s="23"/>
      <c r="V72" s="23"/>
    </row>
    <row r="73" spans="9:22">
      <c r="M73" s="2"/>
      <c r="O73"/>
      <c r="P73" s="188">
        <v>70</v>
      </c>
      <c r="Q73" s="20"/>
      <c r="R73" s="27"/>
      <c r="S73" s="28"/>
      <c r="T73" s="22"/>
      <c r="U73" s="29"/>
      <c r="V73" s="237"/>
    </row>
    <row r="74" spans="9:22">
      <c r="M74" s="2"/>
      <c r="O74"/>
      <c r="P74" s="188">
        <v>71</v>
      </c>
      <c r="Q74" s="20"/>
      <c r="R74" s="20"/>
      <c r="S74" s="21"/>
      <c r="T74" s="22"/>
      <c r="U74" s="23"/>
      <c r="V74" s="23"/>
    </row>
    <row r="75" spans="9:22">
      <c r="M75" s="2"/>
      <c r="O75"/>
      <c r="P75" s="188">
        <v>72</v>
      </c>
      <c r="Q75" s="20"/>
      <c r="R75" s="20"/>
      <c r="S75" s="21"/>
      <c r="T75" s="22"/>
      <c r="U75" s="23"/>
      <c r="V75" s="23"/>
    </row>
    <row r="76" spans="9:22">
      <c r="M76" s="2"/>
      <c r="O76"/>
      <c r="P76" s="188">
        <v>73</v>
      </c>
      <c r="Q76" s="20"/>
      <c r="R76" s="20"/>
      <c r="S76" s="21"/>
      <c r="T76" s="22"/>
      <c r="U76" s="23"/>
      <c r="V76" s="23"/>
    </row>
    <row r="77" spans="9:22">
      <c r="M77" s="2"/>
      <c r="O77"/>
      <c r="P77" s="188">
        <v>74</v>
      </c>
      <c r="Q77" s="20"/>
      <c r="R77" s="20"/>
      <c r="S77" s="21"/>
      <c r="T77" s="22"/>
      <c r="U77" s="23"/>
      <c r="V77" s="23"/>
    </row>
    <row r="78" spans="9:22">
      <c r="M78" s="2"/>
      <c r="O78"/>
      <c r="P78" s="188">
        <v>75</v>
      </c>
      <c r="Q78" s="20"/>
      <c r="R78" s="20"/>
      <c r="S78" s="21"/>
      <c r="T78" s="22"/>
      <c r="U78" s="23"/>
      <c r="V78" s="23"/>
    </row>
    <row r="79" spans="9:22">
      <c r="M79" s="2"/>
      <c r="O79"/>
      <c r="P79" s="188">
        <v>76</v>
      </c>
      <c r="Q79" s="20"/>
      <c r="R79" s="20"/>
      <c r="S79" s="21"/>
      <c r="T79" s="22"/>
      <c r="U79" s="23"/>
      <c r="V79" s="23"/>
    </row>
    <row r="80" spans="9:22">
      <c r="M80" s="2"/>
      <c r="O80"/>
      <c r="P80" s="188">
        <v>77</v>
      </c>
      <c r="Q80" s="20"/>
      <c r="R80" s="20"/>
      <c r="S80" s="21"/>
      <c r="T80" s="22"/>
      <c r="U80" s="23"/>
      <c r="V80" s="23"/>
    </row>
    <row r="81" spans="13:22">
      <c r="M81" s="2"/>
      <c r="O81"/>
      <c r="P81" s="188">
        <v>78</v>
      </c>
      <c r="Q81" s="20"/>
      <c r="R81" s="20"/>
      <c r="S81" s="21"/>
      <c r="T81" s="22"/>
      <c r="U81" s="23"/>
      <c r="V81" s="23"/>
    </row>
    <row r="82" spans="13:22">
      <c r="M82" s="2"/>
      <c r="O82"/>
      <c r="P82" s="188">
        <v>79</v>
      </c>
      <c r="Q82" s="20"/>
      <c r="R82" s="20"/>
      <c r="S82" s="21"/>
      <c r="T82" s="22"/>
      <c r="U82" s="23"/>
      <c r="V82" s="23"/>
    </row>
    <row r="83" spans="13:22">
      <c r="M83" s="2"/>
      <c r="O83"/>
      <c r="P83" s="188">
        <v>80</v>
      </c>
      <c r="Q83" s="20"/>
      <c r="R83" s="20"/>
      <c r="S83" s="21"/>
      <c r="T83" s="22"/>
      <c r="U83" s="23"/>
      <c r="V83" s="23"/>
    </row>
    <row r="84" spans="13:22">
      <c r="M84" s="2"/>
      <c r="O84"/>
      <c r="P84" s="188">
        <v>81</v>
      </c>
      <c r="Q84" s="20"/>
      <c r="R84" s="20"/>
      <c r="S84" s="21"/>
      <c r="T84" s="22"/>
      <c r="U84" s="23"/>
      <c r="V84" s="23"/>
    </row>
    <row r="85" spans="13:22">
      <c r="M85" s="2"/>
      <c r="O85"/>
      <c r="P85" s="188">
        <v>82</v>
      </c>
      <c r="Q85" s="20"/>
      <c r="R85" s="20"/>
      <c r="S85" s="21"/>
      <c r="T85" s="22"/>
      <c r="U85" s="23"/>
      <c r="V85" s="23"/>
    </row>
    <row r="86" spans="13:22">
      <c r="M86" s="2"/>
      <c r="O86"/>
      <c r="P86" s="188">
        <v>83</v>
      </c>
      <c r="Q86" s="20"/>
      <c r="R86" s="20"/>
      <c r="S86" s="21"/>
      <c r="T86" s="22"/>
      <c r="U86" s="23"/>
      <c r="V86" s="23"/>
    </row>
    <row r="87" spans="13:22">
      <c r="M87" s="2"/>
      <c r="O87"/>
      <c r="P87" s="188">
        <v>84</v>
      </c>
      <c r="Q87" s="20"/>
      <c r="R87" s="20"/>
      <c r="S87" s="21"/>
      <c r="T87" s="22"/>
      <c r="U87" s="23"/>
      <c r="V87" s="23"/>
    </row>
    <row r="88" spans="13:22">
      <c r="M88" s="2"/>
      <c r="O88"/>
      <c r="P88" s="188">
        <v>85</v>
      </c>
      <c r="Q88" s="20"/>
      <c r="R88" s="20"/>
      <c r="S88" s="21"/>
      <c r="T88" s="22"/>
      <c r="U88" s="23"/>
      <c r="V88" s="23"/>
    </row>
    <row r="89" spans="13:22">
      <c r="M89" s="2"/>
      <c r="O89"/>
      <c r="P89" s="188">
        <v>86</v>
      </c>
      <c r="Q89" s="20"/>
      <c r="R89" s="20"/>
      <c r="S89" s="21"/>
      <c r="T89" s="22"/>
      <c r="U89" s="23"/>
      <c r="V89" s="23"/>
    </row>
    <row r="90" spans="13:22">
      <c r="M90" s="2"/>
      <c r="O90"/>
      <c r="P90" s="188">
        <v>87</v>
      </c>
      <c r="Q90" s="20"/>
      <c r="R90" s="20"/>
      <c r="S90" s="21"/>
      <c r="T90" s="22"/>
      <c r="U90" s="23"/>
      <c r="V90" s="23"/>
    </row>
    <row r="91" spans="13:22">
      <c r="M91" s="2"/>
      <c r="O91"/>
      <c r="P91" s="188">
        <v>88</v>
      </c>
      <c r="Q91" s="20"/>
      <c r="R91" s="20"/>
      <c r="S91" s="21"/>
      <c r="T91" s="22"/>
      <c r="U91" s="23"/>
      <c r="V91" s="23"/>
    </row>
    <row r="92" spans="13:22">
      <c r="M92" s="2"/>
      <c r="O92"/>
      <c r="P92" s="188">
        <v>89</v>
      </c>
      <c r="Q92" s="20"/>
      <c r="R92" s="20"/>
      <c r="S92" s="21"/>
      <c r="T92" s="22"/>
      <c r="U92" s="23"/>
      <c r="V92" s="23"/>
    </row>
    <row r="93" spans="13:22">
      <c r="M93" s="2"/>
      <c r="O93"/>
      <c r="P93" s="188">
        <v>90</v>
      </c>
      <c r="Q93" s="20"/>
      <c r="R93" s="20"/>
      <c r="S93" s="21"/>
      <c r="T93" s="22"/>
      <c r="U93" s="23"/>
      <c r="V93" s="23"/>
    </row>
    <row r="94" spans="13:22">
      <c r="M94" s="2"/>
      <c r="O94"/>
      <c r="P94" s="188">
        <v>91</v>
      </c>
      <c r="Q94" s="20"/>
      <c r="R94" s="27"/>
      <c r="S94" s="28"/>
      <c r="T94" s="3"/>
      <c r="U94" s="29"/>
      <c r="V94" s="4"/>
    </row>
    <row r="95" spans="13:22">
      <c r="M95" s="2"/>
      <c r="O95"/>
      <c r="P95" s="188">
        <v>92</v>
      </c>
      <c r="Q95" s="27"/>
      <c r="R95" s="4"/>
      <c r="S95" s="4"/>
      <c r="T95" s="3"/>
      <c r="U95" s="4"/>
      <c r="V95" s="4"/>
    </row>
    <row r="96" spans="13:22">
      <c r="M96" s="2"/>
      <c r="O96"/>
      <c r="P96" s="188">
        <v>93</v>
      </c>
      <c r="Q96" s="4"/>
      <c r="R96" s="4"/>
      <c r="S96" s="4"/>
      <c r="T96" s="3"/>
      <c r="U96" s="4"/>
      <c r="V96" s="4"/>
    </row>
    <row r="97" spans="13:22">
      <c r="M97" s="2"/>
      <c r="O97"/>
      <c r="P97" s="188">
        <v>94</v>
      </c>
      <c r="Q97" s="4"/>
      <c r="R97" s="4"/>
      <c r="S97" s="4"/>
      <c r="T97" s="3"/>
      <c r="U97" s="4"/>
      <c r="V97" s="4"/>
    </row>
    <row r="98" spans="13:22">
      <c r="M98" s="2"/>
      <c r="O98"/>
      <c r="P98" s="188">
        <v>95</v>
      </c>
      <c r="Q98" s="4"/>
      <c r="R98" s="4"/>
      <c r="S98" s="4"/>
      <c r="T98" s="3"/>
      <c r="U98" s="4"/>
      <c r="V98" s="4"/>
    </row>
    <row r="99" spans="13:22">
      <c r="M99" s="2"/>
      <c r="O99"/>
      <c r="P99" s="188">
        <v>96</v>
      </c>
      <c r="Q99" s="4"/>
      <c r="R99" s="4"/>
      <c r="S99" s="4"/>
      <c r="T99" s="3"/>
      <c r="U99" s="4"/>
      <c r="V99" s="4"/>
    </row>
    <row r="100" spans="13:22">
      <c r="M100" s="2"/>
      <c r="O100"/>
      <c r="P100" s="188">
        <v>97</v>
      </c>
      <c r="Q100" s="4"/>
      <c r="R100" s="4"/>
      <c r="S100" s="4"/>
      <c r="T100" s="3"/>
      <c r="U100" s="4"/>
      <c r="V100" s="4"/>
    </row>
    <row r="101" spans="13:22">
      <c r="M101" s="2"/>
      <c r="O101"/>
      <c r="P101" s="188">
        <v>98</v>
      </c>
      <c r="Q101" s="4"/>
      <c r="R101" s="4"/>
      <c r="S101" s="4"/>
      <c r="T101" s="3"/>
      <c r="U101" s="4"/>
      <c r="V101" s="4"/>
    </row>
    <row r="102" spans="13:22">
      <c r="M102" s="2"/>
      <c r="O102"/>
      <c r="P102" s="188">
        <v>99</v>
      </c>
      <c r="Q102" s="4"/>
      <c r="R102" s="4"/>
      <c r="S102" s="4"/>
      <c r="T102" s="3"/>
      <c r="U102" s="4"/>
      <c r="V102" s="4"/>
    </row>
    <row r="103" spans="13:22">
      <c r="M103" s="2"/>
      <c r="O103"/>
      <c r="P103" s="188">
        <v>100</v>
      </c>
      <c r="Q103" s="4"/>
      <c r="R103" s="49"/>
      <c r="S103" s="49"/>
      <c r="T103" s="12"/>
      <c r="U103" s="49"/>
      <c r="V103" s="49"/>
    </row>
    <row r="104" spans="13:22">
      <c r="M104" s="2"/>
      <c r="O104"/>
      <c r="P104" s="188">
        <v>101</v>
      </c>
      <c r="Q104" s="49"/>
      <c r="R104" s="4"/>
      <c r="S104" s="4"/>
      <c r="T104" s="3"/>
      <c r="U104" s="4"/>
      <c r="V104" s="4"/>
    </row>
    <row r="105" spans="13:22">
      <c r="M105" s="2"/>
      <c r="O105"/>
      <c r="P105" s="188">
        <v>102</v>
      </c>
      <c r="Q105" s="4"/>
      <c r="R105" s="4"/>
      <c r="S105" s="4"/>
      <c r="T105" s="3"/>
      <c r="U105" s="4"/>
      <c r="V105" s="4"/>
    </row>
    <row r="106" spans="13:22">
      <c r="M106" s="2"/>
      <c r="O106"/>
      <c r="P106" s="188">
        <v>103</v>
      </c>
      <c r="Q106" s="4"/>
      <c r="R106" s="4"/>
      <c r="S106" s="4"/>
      <c r="T106" s="3"/>
      <c r="U106" s="4"/>
      <c r="V106" s="4"/>
    </row>
    <row r="107" spans="13:22">
      <c r="M107" s="2"/>
      <c r="O107"/>
      <c r="P107" s="188">
        <v>104</v>
      </c>
      <c r="Q107" s="4"/>
      <c r="R107" s="4"/>
      <c r="S107" s="4"/>
      <c r="T107" s="3"/>
      <c r="U107" s="4"/>
      <c r="V107" s="4"/>
    </row>
    <row r="108" spans="13:22">
      <c r="M108" s="2"/>
      <c r="O108"/>
      <c r="P108" s="188">
        <v>105</v>
      </c>
      <c r="Q108" s="4"/>
      <c r="R108" s="4"/>
      <c r="S108" s="4"/>
      <c r="T108" s="3"/>
      <c r="U108" s="4"/>
      <c r="V108" s="4"/>
    </row>
    <row r="109" spans="13:22">
      <c r="M109" s="2"/>
      <c r="O109"/>
      <c r="P109" s="188">
        <v>106</v>
      </c>
      <c r="Q109" s="4"/>
      <c r="R109" s="4"/>
      <c r="S109" s="4"/>
      <c r="T109" s="3"/>
      <c r="U109" s="4"/>
      <c r="V109" s="4"/>
    </row>
    <row r="110" spans="13:22">
      <c r="M110" s="2"/>
      <c r="O110"/>
      <c r="P110" s="188">
        <v>107</v>
      </c>
      <c r="Q110" s="4"/>
      <c r="R110" s="4"/>
      <c r="S110" s="4"/>
      <c r="T110" s="3"/>
      <c r="U110" s="4"/>
      <c r="V110" s="4"/>
    </row>
    <row r="111" spans="13:22">
      <c r="M111" s="2"/>
      <c r="O111"/>
      <c r="P111" s="188">
        <v>108</v>
      </c>
      <c r="Q111" s="4"/>
      <c r="R111" s="4"/>
      <c r="S111" s="4"/>
      <c r="T111" s="3"/>
      <c r="U111" s="4"/>
      <c r="V111" s="4"/>
    </row>
    <row r="112" spans="13:22">
      <c r="M112" s="2"/>
      <c r="O112"/>
      <c r="P112" s="46">
        <v>109</v>
      </c>
      <c r="Q112" s="5"/>
      <c r="R112" s="5"/>
      <c r="S112" s="5"/>
      <c r="T112" s="14"/>
      <c r="U112" s="5"/>
      <c r="V112" s="5"/>
    </row>
  </sheetData>
  <sortState ref="P16:U43">
    <sortCondition ref="P16:P43"/>
  </sortState>
  <mergeCells count="97">
    <mergeCell ref="I64:J64"/>
    <mergeCell ref="I65:J65"/>
    <mergeCell ref="I66:J66"/>
    <mergeCell ref="I67:J67"/>
    <mergeCell ref="B51:B52"/>
    <mergeCell ref="I52:I53"/>
    <mergeCell ref="I63:J63"/>
    <mergeCell ref="L52:L53"/>
    <mergeCell ref="M52:M53"/>
    <mergeCell ref="I57:J57"/>
    <mergeCell ref="B43:B45"/>
    <mergeCell ref="I44:J44"/>
    <mergeCell ref="I45:I49"/>
    <mergeCell ref="L45:L49"/>
    <mergeCell ref="M45:M49"/>
    <mergeCell ref="B46:C46"/>
    <mergeCell ref="B47:C47"/>
    <mergeCell ref="N32:N33"/>
    <mergeCell ref="N34:N35"/>
    <mergeCell ref="B35:C35"/>
    <mergeCell ref="B36:B41"/>
    <mergeCell ref="N36:N37"/>
    <mergeCell ref="I38:I39"/>
    <mergeCell ref="L38:L39"/>
    <mergeCell ref="M38:M39"/>
    <mergeCell ref="N38:N39"/>
    <mergeCell ref="I40:I41"/>
    <mergeCell ref="L40:L41"/>
    <mergeCell ref="M40:M41"/>
    <mergeCell ref="N40:N41"/>
    <mergeCell ref="I36:I37"/>
    <mergeCell ref="L36:L37"/>
    <mergeCell ref="M36:M37"/>
    <mergeCell ref="N21:N25"/>
    <mergeCell ref="B23:B26"/>
    <mergeCell ref="E23:E26"/>
    <mergeCell ref="N26:N27"/>
    <mergeCell ref="B27:B28"/>
    <mergeCell ref="E27:E28"/>
    <mergeCell ref="I28:I31"/>
    <mergeCell ref="L28:L31"/>
    <mergeCell ref="M28:M31"/>
    <mergeCell ref="N28:N31"/>
    <mergeCell ref="I21:I25"/>
    <mergeCell ref="L21:L25"/>
    <mergeCell ref="M21:M25"/>
    <mergeCell ref="L26:L27"/>
    <mergeCell ref="M26:M27"/>
    <mergeCell ref="Z1:AA1"/>
    <mergeCell ref="B12:B16"/>
    <mergeCell ref="E12:E16"/>
    <mergeCell ref="N16:N18"/>
    <mergeCell ref="B17:B20"/>
    <mergeCell ref="E17:E20"/>
    <mergeCell ref="N19:N20"/>
    <mergeCell ref="I16:I18"/>
    <mergeCell ref="L16:L18"/>
    <mergeCell ref="M16:M18"/>
    <mergeCell ref="I19:I20"/>
    <mergeCell ref="L19:L20"/>
    <mergeCell ref="M19:M20"/>
    <mergeCell ref="I8:I11"/>
    <mergeCell ref="L8:L11"/>
    <mergeCell ref="B9:C9"/>
    <mergeCell ref="L50:L51"/>
    <mergeCell ref="M50:M51"/>
    <mergeCell ref="A1:L1"/>
    <mergeCell ref="B3:C3"/>
    <mergeCell ref="I3:J3"/>
    <mergeCell ref="B4:C4"/>
    <mergeCell ref="I4:I5"/>
    <mergeCell ref="L4:L5"/>
    <mergeCell ref="B5:C5"/>
    <mergeCell ref="B6:C6"/>
    <mergeCell ref="I6:I7"/>
    <mergeCell ref="L6:L7"/>
    <mergeCell ref="B7:C7"/>
    <mergeCell ref="B8:C8"/>
    <mergeCell ref="B11:C11"/>
    <mergeCell ref="I12:J12"/>
    <mergeCell ref="I26:I27"/>
    <mergeCell ref="B21:B22"/>
    <mergeCell ref="E21:E22"/>
    <mergeCell ref="L32:L33"/>
    <mergeCell ref="M32:M33"/>
    <mergeCell ref="I34:I35"/>
    <mergeCell ref="L34:L35"/>
    <mergeCell ref="M34:M35"/>
    <mergeCell ref="B32:C32"/>
    <mergeCell ref="B42:C42"/>
    <mergeCell ref="I59:J59"/>
    <mergeCell ref="I60:J60"/>
    <mergeCell ref="I56:J56"/>
    <mergeCell ref="I58:J58"/>
    <mergeCell ref="I32:I33"/>
    <mergeCell ref="I42:J42"/>
    <mergeCell ref="I50:I51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28" zoomScale="90" zoomScaleNormal="90" workbookViewId="0">
      <selection activeCell="D54" sqref="D54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4.09765625" style="2" customWidth="1"/>
    <col min="5" max="5" width="12.19921875" style="17" bestFit="1" customWidth="1"/>
    <col min="6" max="6" width="8.8984375" style="2" bestFit="1" customWidth="1"/>
    <col min="7" max="7" width="15.3984375" style="9" bestFit="1" customWidth="1"/>
    <col min="8" max="8" width="3.5" customWidth="1"/>
    <col min="9" max="9" width="7.5" style="9" customWidth="1"/>
    <col min="10" max="10" width="12.3984375" style="9" bestFit="1" customWidth="1"/>
    <col min="11" max="11" width="11.19921875" style="2" customWidth="1"/>
    <col min="12" max="12" width="9" style="2"/>
    <col min="13" max="13" width="9.796875" style="2" bestFit="1" customWidth="1"/>
    <col min="14" max="14" width="9.796875" bestFit="1" customWidth="1"/>
    <col min="15" max="15" width="2.59765625" customWidth="1"/>
    <col min="16" max="16" width="4.09765625" style="30" bestFit="1" customWidth="1"/>
    <col min="17" max="17" width="9.796875" style="30" bestFit="1" customWidth="1"/>
    <col min="18" max="18" width="7.69921875" style="30" bestFit="1" customWidth="1"/>
    <col min="19" max="19" width="20.19921875" style="30" bestFit="1" customWidth="1"/>
    <col min="20" max="20" width="10.8984375" style="31" bestFit="1" customWidth="1"/>
    <col min="21" max="21" width="7.5" style="30" bestFit="1" customWidth="1"/>
    <col min="22" max="22" width="13.19921875" style="30" customWidth="1"/>
    <col min="23" max="23" width="3.19921875" customWidth="1"/>
    <col min="24" max="24" width="3.59765625" bestFit="1" customWidth="1"/>
    <col min="26" max="26" width="10.8984375" bestFit="1" customWidth="1"/>
    <col min="27" max="27" width="17.5" customWidth="1"/>
    <col min="28" max="28" width="13.3984375" bestFit="1" customWidth="1"/>
    <col min="29" max="29" width="10.09765625" bestFit="1" customWidth="1"/>
  </cols>
  <sheetData>
    <row r="1" spans="1:30" ht="27.6">
      <c r="A1" s="349" t="s">
        <v>167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D2" s="17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D10" s="17"/>
      <c r="I10" s="361"/>
      <c r="J10" s="7"/>
      <c r="K10" s="3"/>
      <c r="L10" s="365"/>
      <c r="M10" s="228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'9월'!L45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/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I33" s="344"/>
      <c r="J33" s="87" t="s">
        <v>42</v>
      </c>
      <c r="K33" s="257">
        <f t="shared" si="0"/>
        <v>0</v>
      </c>
      <c r="L33" s="333"/>
      <c r="M33" s="407"/>
      <c r="N33" s="381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D34" s="17"/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M43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'9월'!D50-D50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'9월'!D51-D51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'9월'!D52-D52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'9월'!D53-D53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'9월'!D54-D54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P54" s="188">
        <v>51</v>
      </c>
      <c r="Q54" s="20"/>
      <c r="R54" s="20"/>
      <c r="S54" s="21"/>
      <c r="T54" s="22"/>
      <c r="U54" s="26"/>
      <c r="V54" s="23"/>
    </row>
    <row r="55" spans="2:22">
      <c r="M55"/>
      <c r="N55" s="217"/>
      <c r="P55" s="188">
        <v>52</v>
      </c>
      <c r="Q55" s="20"/>
      <c r="R55" s="20"/>
      <c r="S55" s="21"/>
      <c r="T55" s="22"/>
      <c r="U55" s="23"/>
      <c r="V55" s="23"/>
    </row>
    <row r="56" spans="2:22"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P56" s="188">
        <v>53</v>
      </c>
      <c r="Q56" s="20"/>
      <c r="R56" s="20"/>
      <c r="S56" s="21"/>
      <c r="T56" s="22"/>
      <c r="U56" s="23"/>
      <c r="V56" s="23"/>
    </row>
    <row r="57" spans="2:22">
      <c r="I57" s="311" t="s">
        <v>71</v>
      </c>
      <c r="J57" s="312"/>
      <c r="K57" s="3"/>
      <c r="L57" s="237"/>
      <c r="M57" s="237"/>
      <c r="N57" s="77"/>
      <c r="P57" s="188">
        <v>54</v>
      </c>
      <c r="Q57" s="20"/>
      <c r="R57" s="20"/>
      <c r="S57" s="21"/>
      <c r="T57" s="22"/>
      <c r="U57" s="23"/>
      <c r="V57" s="23"/>
    </row>
    <row r="58" spans="2:22">
      <c r="I58" s="311" t="s">
        <v>72</v>
      </c>
      <c r="J58" s="312"/>
      <c r="K58" s="3"/>
      <c r="L58" s="237"/>
      <c r="M58" s="237"/>
      <c r="N58" s="77"/>
      <c r="P58" s="188">
        <v>55</v>
      </c>
      <c r="Q58" s="20"/>
      <c r="R58" s="20"/>
      <c r="S58" s="21"/>
      <c r="T58" s="22"/>
      <c r="U58" s="23"/>
      <c r="V58" s="23"/>
    </row>
    <row r="59" spans="2:22">
      <c r="I59" s="311" t="s">
        <v>73</v>
      </c>
      <c r="J59" s="312"/>
      <c r="K59" s="3"/>
      <c r="L59" s="237"/>
      <c r="M59" s="237"/>
      <c r="N59" s="77"/>
      <c r="P59" s="188">
        <v>56</v>
      </c>
      <c r="Q59" s="20"/>
      <c r="R59" s="20"/>
      <c r="S59" s="21"/>
      <c r="T59" s="22"/>
      <c r="U59" s="23"/>
      <c r="V59" s="23"/>
    </row>
    <row r="60" spans="2:22">
      <c r="I60" s="311" t="s">
        <v>74</v>
      </c>
      <c r="J60" s="312"/>
      <c r="K60" s="3"/>
      <c r="L60" s="237"/>
      <c r="M60" s="237"/>
      <c r="N60" s="77"/>
      <c r="P60" s="188">
        <v>57</v>
      </c>
      <c r="Q60" s="20"/>
      <c r="R60" s="20"/>
      <c r="S60" s="21"/>
      <c r="T60" s="22"/>
      <c r="U60" s="23"/>
      <c r="V60" s="23"/>
    </row>
    <row r="61" spans="2:22">
      <c r="I61" s="252" t="s">
        <v>18</v>
      </c>
      <c r="J61" s="253"/>
      <c r="K61" s="42">
        <f>SUM(K57:K60)</f>
        <v>0</v>
      </c>
      <c r="L61" s="41"/>
      <c r="M61" s="41"/>
      <c r="N61" s="150"/>
      <c r="P61" s="188">
        <v>58</v>
      </c>
      <c r="Q61" s="20"/>
      <c r="R61" s="20"/>
      <c r="S61" s="21"/>
      <c r="T61" s="22"/>
      <c r="U61" s="23"/>
      <c r="V61" s="23"/>
    </row>
    <row r="62" spans="2:22">
      <c r="M62"/>
      <c r="N62" s="217"/>
      <c r="P62" s="188">
        <v>59</v>
      </c>
      <c r="Q62" s="20"/>
      <c r="R62" s="20"/>
      <c r="S62" s="21"/>
      <c r="T62" s="22"/>
      <c r="U62" s="23"/>
      <c r="V62" s="23"/>
    </row>
    <row r="63" spans="2:22">
      <c r="I63" s="341"/>
      <c r="J63" s="341"/>
      <c r="K63" s="150"/>
      <c r="L63" s="150"/>
      <c r="M63" s="150"/>
      <c r="N63" s="150"/>
      <c r="P63" s="188">
        <v>60</v>
      </c>
      <c r="Q63" s="20"/>
      <c r="R63" s="20"/>
      <c r="S63" s="21"/>
      <c r="T63" s="22"/>
      <c r="U63" s="23"/>
      <c r="V63" s="23"/>
    </row>
    <row r="64" spans="2:22">
      <c r="I64" s="342"/>
      <c r="J64" s="342"/>
      <c r="K64" s="260"/>
      <c r="L64" s="77"/>
      <c r="M64" s="77"/>
      <c r="N64" s="77"/>
      <c r="P64" s="188">
        <v>61</v>
      </c>
      <c r="Q64" s="20"/>
      <c r="R64" s="20"/>
      <c r="S64" s="21"/>
      <c r="T64" s="22"/>
      <c r="U64" s="23"/>
      <c r="V64" s="23"/>
    </row>
    <row r="65" spans="9:22">
      <c r="I65" s="342"/>
      <c r="J65" s="342"/>
      <c r="K65" s="260"/>
      <c r="L65" s="77"/>
      <c r="M65" s="77"/>
      <c r="N65" s="77"/>
      <c r="P65" s="188">
        <v>62</v>
      </c>
      <c r="Q65" s="20"/>
      <c r="R65" s="20"/>
      <c r="S65" s="21"/>
      <c r="T65" s="22"/>
      <c r="U65" s="23"/>
      <c r="V65" s="23"/>
    </row>
    <row r="66" spans="9:22">
      <c r="I66" s="342"/>
      <c r="J66" s="342"/>
      <c r="K66" s="260"/>
      <c r="L66" s="77"/>
      <c r="M66" s="77"/>
      <c r="N66" s="77"/>
      <c r="P66" s="188">
        <v>63</v>
      </c>
      <c r="Q66" s="20"/>
      <c r="R66" s="24"/>
      <c r="S66" s="25"/>
      <c r="T66" s="22"/>
      <c r="U66" s="26"/>
      <c r="V66" s="23"/>
    </row>
    <row r="67" spans="9:22">
      <c r="I67" s="342"/>
      <c r="J67" s="342"/>
      <c r="K67" s="260"/>
      <c r="L67" s="77"/>
      <c r="M67" s="77"/>
      <c r="N67" s="77"/>
      <c r="P67" s="188">
        <v>64</v>
      </c>
      <c r="Q67" s="20"/>
      <c r="R67" s="20"/>
      <c r="S67" s="21"/>
      <c r="T67" s="22"/>
      <c r="U67" s="23"/>
      <c r="V67" s="23"/>
    </row>
    <row r="68" spans="9:22">
      <c r="I68" s="152"/>
      <c r="J68" s="152"/>
      <c r="K68" s="151"/>
      <c r="L68" s="150"/>
      <c r="M68" s="150"/>
      <c r="N68" s="150"/>
      <c r="P68" s="188">
        <v>65</v>
      </c>
      <c r="Q68" s="20"/>
      <c r="R68" s="20"/>
      <c r="S68" s="21"/>
      <c r="T68" s="22"/>
      <c r="U68" s="23"/>
      <c r="V68" s="23"/>
    </row>
    <row r="69" spans="9:22">
      <c r="I69" s="181"/>
      <c r="J69" s="181"/>
      <c r="K69" s="182"/>
      <c r="L69" s="182"/>
      <c r="M69" s="182"/>
      <c r="P69" s="188">
        <v>66</v>
      </c>
      <c r="Q69" s="20"/>
      <c r="R69" s="20"/>
      <c r="S69" s="21"/>
      <c r="T69" s="22"/>
      <c r="U69" s="23"/>
      <c r="V69" s="23"/>
    </row>
    <row r="70" spans="9:22">
      <c r="P70" s="188">
        <v>67</v>
      </c>
      <c r="Q70" s="20"/>
      <c r="R70" s="20"/>
      <c r="S70" s="21"/>
      <c r="T70" s="22"/>
      <c r="U70" s="23"/>
      <c r="V70" s="23"/>
    </row>
    <row r="71" spans="9:22">
      <c r="P71" s="188">
        <v>68</v>
      </c>
      <c r="Q71" s="20"/>
      <c r="R71" s="20"/>
      <c r="S71" s="21"/>
      <c r="T71" s="22"/>
      <c r="U71" s="23"/>
      <c r="V71" s="23"/>
    </row>
    <row r="72" spans="9:22">
      <c r="P72" s="188">
        <v>69</v>
      </c>
      <c r="Q72" s="20"/>
      <c r="R72" s="20"/>
      <c r="S72" s="21"/>
      <c r="T72" s="22"/>
      <c r="U72" s="23"/>
      <c r="V72" s="23"/>
    </row>
    <row r="73" spans="9:22">
      <c r="P73" s="188">
        <v>70</v>
      </c>
      <c r="Q73" s="20"/>
      <c r="R73" s="27"/>
      <c r="S73" s="28"/>
      <c r="T73" s="22"/>
      <c r="U73" s="29"/>
      <c r="V73" s="237"/>
    </row>
    <row r="74" spans="9:22">
      <c r="P74" s="188">
        <v>71</v>
      </c>
      <c r="Q74" s="20"/>
      <c r="R74" s="20"/>
      <c r="S74" s="21"/>
      <c r="T74" s="22"/>
      <c r="U74" s="23"/>
      <c r="V74" s="23"/>
    </row>
    <row r="75" spans="9:22">
      <c r="P75" s="188">
        <v>72</v>
      </c>
      <c r="Q75" s="20"/>
      <c r="R75" s="20"/>
      <c r="S75" s="21"/>
      <c r="T75" s="22"/>
      <c r="U75" s="23"/>
      <c r="V75" s="23"/>
    </row>
    <row r="76" spans="9:22">
      <c r="P76" s="188">
        <v>73</v>
      </c>
      <c r="Q76" s="20"/>
      <c r="R76" s="20"/>
      <c r="S76" s="21"/>
      <c r="T76" s="22"/>
      <c r="U76" s="23"/>
      <c r="V76" s="23"/>
    </row>
    <row r="77" spans="9:22">
      <c r="P77" s="188">
        <v>74</v>
      </c>
      <c r="Q77" s="20"/>
      <c r="R77" s="20"/>
      <c r="S77" s="21"/>
      <c r="T77" s="22"/>
      <c r="U77" s="23"/>
      <c r="V77" s="23"/>
    </row>
    <row r="78" spans="9:22">
      <c r="P78" s="188">
        <v>75</v>
      </c>
      <c r="Q78" s="20"/>
      <c r="R78" s="20"/>
      <c r="S78" s="21"/>
      <c r="T78" s="22"/>
      <c r="U78" s="23"/>
      <c r="V78" s="23"/>
    </row>
    <row r="79" spans="9:22">
      <c r="P79" s="188">
        <v>76</v>
      </c>
      <c r="Q79" s="20"/>
      <c r="R79" s="20"/>
      <c r="S79" s="21"/>
      <c r="T79" s="22"/>
      <c r="U79" s="23"/>
      <c r="V79" s="23"/>
    </row>
    <row r="80" spans="9:22">
      <c r="P80" s="188">
        <v>77</v>
      </c>
      <c r="Q80" s="20"/>
      <c r="R80" s="20"/>
      <c r="S80" s="21"/>
      <c r="T80" s="22"/>
      <c r="U80" s="23"/>
      <c r="V80" s="23"/>
    </row>
    <row r="81" spans="16:22">
      <c r="P81" s="188">
        <v>78</v>
      </c>
      <c r="Q81" s="20"/>
      <c r="R81" s="20"/>
      <c r="S81" s="21"/>
      <c r="T81" s="22"/>
      <c r="U81" s="23"/>
      <c r="V81" s="23"/>
    </row>
    <row r="82" spans="16:22">
      <c r="P82" s="188">
        <v>79</v>
      </c>
      <c r="Q82" s="20"/>
      <c r="R82" s="20"/>
      <c r="S82" s="21"/>
      <c r="T82" s="22"/>
      <c r="U82" s="23"/>
      <c r="V82" s="23"/>
    </row>
    <row r="83" spans="16:22">
      <c r="P83" s="188">
        <v>80</v>
      </c>
      <c r="Q83" s="20"/>
      <c r="R83" s="20"/>
      <c r="S83" s="21"/>
      <c r="T83" s="22"/>
      <c r="U83" s="23"/>
      <c r="V83" s="23"/>
    </row>
    <row r="84" spans="16:22">
      <c r="P84" s="188">
        <v>81</v>
      </c>
      <c r="Q84" s="20"/>
      <c r="R84" s="20"/>
      <c r="S84" s="21"/>
      <c r="T84" s="22"/>
      <c r="U84" s="23"/>
      <c r="V84" s="23"/>
    </row>
    <row r="85" spans="16:22">
      <c r="P85" s="188">
        <v>82</v>
      </c>
      <c r="Q85" s="20"/>
      <c r="R85" s="20"/>
      <c r="S85" s="21"/>
      <c r="T85" s="22"/>
      <c r="U85" s="23"/>
      <c r="V85" s="23"/>
    </row>
    <row r="86" spans="16:22">
      <c r="P86" s="188">
        <v>83</v>
      </c>
      <c r="Q86" s="20"/>
      <c r="R86" s="20"/>
      <c r="S86" s="21"/>
      <c r="T86" s="22"/>
      <c r="U86" s="23"/>
      <c r="V86" s="23"/>
    </row>
    <row r="87" spans="16:22">
      <c r="P87" s="188">
        <v>84</v>
      </c>
      <c r="Q87" s="20"/>
      <c r="R87" s="20"/>
      <c r="S87" s="21"/>
      <c r="T87" s="22"/>
      <c r="U87" s="23"/>
      <c r="V87" s="23"/>
    </row>
    <row r="88" spans="16:22">
      <c r="P88" s="188">
        <v>85</v>
      </c>
      <c r="Q88" s="20"/>
      <c r="R88" s="20"/>
      <c r="S88" s="21"/>
      <c r="T88" s="22"/>
      <c r="U88" s="23"/>
      <c r="V88" s="23"/>
    </row>
    <row r="89" spans="16:22">
      <c r="P89" s="188">
        <v>86</v>
      </c>
      <c r="Q89" s="20"/>
      <c r="R89" s="20"/>
      <c r="S89" s="21"/>
      <c r="T89" s="22"/>
      <c r="U89" s="23"/>
      <c r="V89" s="23"/>
    </row>
    <row r="90" spans="16:22">
      <c r="P90" s="188">
        <v>87</v>
      </c>
      <c r="Q90" s="20"/>
      <c r="R90" s="20"/>
      <c r="S90" s="21"/>
      <c r="T90" s="22"/>
      <c r="U90" s="23"/>
      <c r="V90" s="23"/>
    </row>
    <row r="91" spans="16:22">
      <c r="P91" s="188">
        <v>88</v>
      </c>
      <c r="Q91" s="20"/>
      <c r="R91" s="20"/>
      <c r="S91" s="21"/>
      <c r="T91" s="22"/>
      <c r="U91" s="23"/>
      <c r="V91" s="23"/>
    </row>
    <row r="92" spans="16:22">
      <c r="P92" s="188">
        <v>89</v>
      </c>
      <c r="Q92" s="20"/>
      <c r="R92" s="20"/>
      <c r="S92" s="21"/>
      <c r="T92" s="22"/>
      <c r="U92" s="23"/>
      <c r="V92" s="23"/>
    </row>
    <row r="93" spans="16:22">
      <c r="P93" s="188">
        <v>90</v>
      </c>
      <c r="Q93" s="20"/>
      <c r="R93" s="20"/>
      <c r="S93" s="21"/>
      <c r="T93" s="22"/>
      <c r="U93" s="23"/>
      <c r="V93" s="23"/>
    </row>
    <row r="94" spans="16:22">
      <c r="P94" s="188">
        <v>91</v>
      </c>
      <c r="Q94" s="20"/>
      <c r="R94" s="27"/>
      <c r="S94" s="28"/>
      <c r="T94" s="3"/>
      <c r="U94" s="29"/>
      <c r="V94" s="4"/>
    </row>
    <row r="95" spans="16:22">
      <c r="P95" s="188">
        <v>92</v>
      </c>
      <c r="Q95" s="27"/>
      <c r="R95" s="4"/>
      <c r="S95" s="4"/>
      <c r="T95" s="3"/>
      <c r="U95" s="4"/>
      <c r="V95" s="4"/>
    </row>
    <row r="96" spans="16:22">
      <c r="P96" s="188">
        <v>93</v>
      </c>
      <c r="Q96" s="4"/>
      <c r="R96" s="4"/>
      <c r="S96" s="4"/>
      <c r="T96" s="3"/>
      <c r="U96" s="4"/>
      <c r="V96" s="4"/>
    </row>
    <row r="97" spans="16:22">
      <c r="P97" s="188">
        <v>94</v>
      </c>
      <c r="Q97" s="4"/>
      <c r="R97" s="4"/>
      <c r="S97" s="4"/>
      <c r="T97" s="3"/>
      <c r="U97" s="4"/>
      <c r="V97" s="4"/>
    </row>
    <row r="98" spans="16:22">
      <c r="P98" s="188">
        <v>95</v>
      </c>
      <c r="Q98" s="4"/>
      <c r="R98" s="4"/>
      <c r="S98" s="4"/>
      <c r="T98" s="3"/>
      <c r="U98" s="4"/>
      <c r="V98" s="4"/>
    </row>
    <row r="99" spans="16:22">
      <c r="P99" s="188">
        <v>96</v>
      </c>
      <c r="Q99" s="4"/>
      <c r="R99" s="4"/>
      <c r="S99" s="4"/>
      <c r="T99" s="3"/>
      <c r="U99" s="4"/>
      <c r="V99" s="4"/>
    </row>
    <row r="100" spans="16:22">
      <c r="P100" s="188">
        <v>97</v>
      </c>
      <c r="Q100" s="4"/>
      <c r="R100" s="4"/>
      <c r="S100" s="4"/>
      <c r="T100" s="3"/>
      <c r="U100" s="4"/>
      <c r="V100" s="4"/>
    </row>
    <row r="101" spans="16:22">
      <c r="P101" s="188">
        <v>98</v>
      </c>
      <c r="Q101" s="4"/>
      <c r="R101" s="4"/>
      <c r="S101" s="4"/>
      <c r="T101" s="3"/>
      <c r="U101" s="4"/>
      <c r="V101" s="4"/>
    </row>
    <row r="102" spans="16:22">
      <c r="P102" s="188">
        <v>99</v>
      </c>
      <c r="Q102" s="4"/>
      <c r="R102" s="4"/>
      <c r="S102" s="4"/>
      <c r="T102" s="3"/>
      <c r="U102" s="4"/>
      <c r="V102" s="4"/>
    </row>
    <row r="103" spans="16:22">
      <c r="P103" s="188">
        <v>100</v>
      </c>
      <c r="Q103" s="4"/>
      <c r="R103" s="49"/>
      <c r="S103" s="49"/>
      <c r="T103" s="12"/>
      <c r="U103" s="49"/>
      <c r="V103" s="49"/>
    </row>
    <row r="104" spans="16:22">
      <c r="P104" s="188">
        <v>101</v>
      </c>
      <c r="Q104" s="49"/>
      <c r="R104" s="4"/>
      <c r="S104" s="4"/>
      <c r="T104" s="3"/>
      <c r="U104" s="4"/>
      <c r="V104" s="4"/>
    </row>
    <row r="105" spans="16:22">
      <c r="P105" s="188">
        <v>102</v>
      </c>
      <c r="Q105" s="4"/>
      <c r="R105" s="4"/>
      <c r="S105" s="4"/>
      <c r="T105" s="3"/>
      <c r="U105" s="4"/>
      <c r="V105" s="4"/>
    </row>
    <row r="106" spans="16:22">
      <c r="P106" s="188">
        <v>103</v>
      </c>
      <c r="Q106" s="4"/>
      <c r="R106" s="4"/>
      <c r="S106" s="4"/>
      <c r="T106" s="3"/>
      <c r="U106" s="4"/>
      <c r="V106" s="4"/>
    </row>
    <row r="107" spans="16:22">
      <c r="P107" s="188">
        <v>104</v>
      </c>
      <c r="Q107" s="4"/>
      <c r="R107" s="4"/>
      <c r="S107" s="4"/>
      <c r="T107" s="3"/>
      <c r="U107" s="4"/>
      <c r="V107" s="4"/>
    </row>
    <row r="108" spans="16:22">
      <c r="P108" s="188">
        <v>105</v>
      </c>
      <c r="Q108" s="4"/>
      <c r="R108" s="4"/>
      <c r="S108" s="4"/>
      <c r="T108" s="3"/>
      <c r="U108" s="4"/>
      <c r="V108" s="4"/>
    </row>
    <row r="109" spans="16:22">
      <c r="P109" s="188">
        <v>106</v>
      </c>
      <c r="Q109" s="4"/>
      <c r="R109" s="4"/>
      <c r="S109" s="4"/>
      <c r="T109" s="3"/>
      <c r="U109" s="4"/>
      <c r="V109" s="4"/>
    </row>
    <row r="110" spans="16:22">
      <c r="P110" s="188">
        <v>107</v>
      </c>
      <c r="Q110" s="4"/>
      <c r="R110" s="4"/>
      <c r="S110" s="4"/>
      <c r="T110" s="3"/>
      <c r="U110" s="4"/>
      <c r="V110" s="4"/>
    </row>
    <row r="111" spans="16:22">
      <c r="P111" s="188">
        <v>108</v>
      </c>
      <c r="Q111" s="4"/>
      <c r="R111" s="4"/>
      <c r="S111" s="4"/>
      <c r="T111" s="3"/>
      <c r="U111" s="4"/>
      <c r="V111" s="4"/>
    </row>
    <row r="112" spans="16:22">
      <c r="P112" s="46">
        <v>109</v>
      </c>
      <c r="Q112" s="5"/>
      <c r="R112" s="5"/>
      <c r="S112" s="5"/>
      <c r="T112" s="14"/>
      <c r="U112" s="5"/>
      <c r="V112" s="5"/>
    </row>
  </sheetData>
  <sortState ref="Q4:V67">
    <sortCondition ref="Q4:Q67"/>
  </sortState>
  <mergeCells count="97">
    <mergeCell ref="I64:J64"/>
    <mergeCell ref="I65:J65"/>
    <mergeCell ref="I66:J66"/>
    <mergeCell ref="I67:J67"/>
    <mergeCell ref="B46:C46"/>
    <mergeCell ref="B47:C47"/>
    <mergeCell ref="I50:I51"/>
    <mergeCell ref="I63:J63"/>
    <mergeCell ref="L50:L51"/>
    <mergeCell ref="M50:M51"/>
    <mergeCell ref="B51:B52"/>
    <mergeCell ref="I52:I53"/>
    <mergeCell ref="L52:L53"/>
    <mergeCell ref="M52:M53"/>
    <mergeCell ref="L32:L33"/>
    <mergeCell ref="L34:L35"/>
    <mergeCell ref="B35:C35"/>
    <mergeCell ref="B36:B41"/>
    <mergeCell ref="L36:L37"/>
    <mergeCell ref="I38:I39"/>
    <mergeCell ref="L38:L39"/>
    <mergeCell ref="I36:I37"/>
    <mergeCell ref="I32:I33"/>
    <mergeCell ref="I34:I35"/>
    <mergeCell ref="I40:I41"/>
    <mergeCell ref="L40:L41"/>
    <mergeCell ref="Z1:AA1"/>
    <mergeCell ref="B3:C3"/>
    <mergeCell ref="I3:J3"/>
    <mergeCell ref="B4:C4"/>
    <mergeCell ref="I4:I5"/>
    <mergeCell ref="L4:L5"/>
    <mergeCell ref="B5:C5"/>
    <mergeCell ref="I12:J12"/>
    <mergeCell ref="B12:B16"/>
    <mergeCell ref="E12:E16"/>
    <mergeCell ref="A1:L1"/>
    <mergeCell ref="B6:C6"/>
    <mergeCell ref="I6:I7"/>
    <mergeCell ref="L6:L7"/>
    <mergeCell ref="B7:C7"/>
    <mergeCell ref="B8:C8"/>
    <mergeCell ref="I8:I11"/>
    <mergeCell ref="L8:L11"/>
    <mergeCell ref="B9:C9"/>
    <mergeCell ref="B11:C11"/>
    <mergeCell ref="L16:L18"/>
    <mergeCell ref="I16:I18"/>
    <mergeCell ref="L19:L20"/>
    <mergeCell ref="L21:L25"/>
    <mergeCell ref="L26:L27"/>
    <mergeCell ref="B27:B28"/>
    <mergeCell ref="E27:E28"/>
    <mergeCell ref="I28:I31"/>
    <mergeCell ref="L28:L31"/>
    <mergeCell ref="I19:I20"/>
    <mergeCell ref="B17:B20"/>
    <mergeCell ref="E17:E20"/>
    <mergeCell ref="B21:B22"/>
    <mergeCell ref="E21:E22"/>
    <mergeCell ref="I21:I25"/>
    <mergeCell ref="I26:I27"/>
    <mergeCell ref="I44:J44"/>
    <mergeCell ref="I45:I49"/>
    <mergeCell ref="B42:C42"/>
    <mergeCell ref="B32:C32"/>
    <mergeCell ref="B43:B45"/>
    <mergeCell ref="E23:E26"/>
    <mergeCell ref="B23:B26"/>
    <mergeCell ref="N28:N31"/>
    <mergeCell ref="I60:J60"/>
    <mergeCell ref="I57:J57"/>
    <mergeCell ref="I56:J56"/>
    <mergeCell ref="I58:J58"/>
    <mergeCell ref="M32:M33"/>
    <mergeCell ref="N32:N33"/>
    <mergeCell ref="M34:M35"/>
    <mergeCell ref="N34:N35"/>
    <mergeCell ref="M36:M37"/>
    <mergeCell ref="N36:N37"/>
    <mergeCell ref="I59:J59"/>
    <mergeCell ref="L45:L49"/>
    <mergeCell ref="I42:J42"/>
    <mergeCell ref="M45:M49"/>
    <mergeCell ref="N16:N18"/>
    <mergeCell ref="N19:N20"/>
    <mergeCell ref="M21:M25"/>
    <mergeCell ref="N21:N25"/>
    <mergeCell ref="M26:M27"/>
    <mergeCell ref="N26:N27"/>
    <mergeCell ref="M19:M20"/>
    <mergeCell ref="M16:M18"/>
    <mergeCell ref="M28:M31"/>
    <mergeCell ref="M38:M39"/>
    <mergeCell ref="N38:N39"/>
    <mergeCell ref="M40:M41"/>
    <mergeCell ref="N40:N41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34" zoomScale="90" zoomScaleNormal="90" workbookViewId="0">
      <selection activeCell="D54" sqref="D54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4.09765625" style="2" customWidth="1"/>
    <col min="5" max="5" width="12.5" style="17" bestFit="1" customWidth="1"/>
    <col min="6" max="6" width="14.69921875" style="2" bestFit="1" customWidth="1"/>
    <col min="7" max="7" width="15.3984375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1.19921875" style="2" customWidth="1"/>
    <col min="12" max="12" width="9" style="2"/>
    <col min="13" max="13" width="9.796875" style="2" bestFit="1" customWidth="1"/>
    <col min="14" max="14" width="9.796875" bestFit="1" customWidth="1"/>
    <col min="15" max="15" width="2.59765625" customWidth="1"/>
    <col min="16" max="16" width="4" style="30" bestFit="1" customWidth="1"/>
    <col min="17" max="17" width="9.796875" style="30" bestFit="1" customWidth="1"/>
    <col min="18" max="18" width="9.09765625" style="30" bestFit="1" customWidth="1"/>
    <col min="19" max="19" width="20.19921875" style="30" bestFit="1" customWidth="1"/>
    <col min="20" max="20" width="10.8984375" style="31" bestFit="1" customWidth="1"/>
    <col min="21" max="21" width="7.5" style="30" bestFit="1" customWidth="1"/>
    <col min="22" max="22" width="16.09765625" style="30" bestFit="1" customWidth="1"/>
    <col min="23" max="23" width="3.19921875" customWidth="1"/>
    <col min="24" max="24" width="3.59765625" bestFit="1" customWidth="1"/>
    <col min="26" max="26" width="10.8984375" bestFit="1" customWidth="1"/>
    <col min="27" max="27" width="17.5" customWidth="1"/>
    <col min="28" max="28" width="13.3984375" bestFit="1" customWidth="1"/>
    <col min="29" max="29" width="10.09765625" bestFit="1" customWidth="1"/>
  </cols>
  <sheetData>
    <row r="1" spans="1:30" ht="27.6">
      <c r="A1" s="349" t="s">
        <v>139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D2" s="17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D10" s="17"/>
      <c r="I10" s="361"/>
      <c r="J10" s="7"/>
      <c r="K10" s="3"/>
      <c r="L10" s="365"/>
      <c r="M10" s="228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'10월'!L45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I33" s="344"/>
      <c r="J33" s="87" t="s">
        <v>42</v>
      </c>
      <c r="K33" s="257">
        <f t="shared" si="0"/>
        <v>0</v>
      </c>
      <c r="L33" s="333"/>
      <c r="M33" s="407"/>
      <c r="N33" s="381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D34" s="17"/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M43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'10월'!D50-D50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'10월'!D51-D51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'10월'!D52-D52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'10월'!D53-D53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'10월'!D54-D54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P54" s="188">
        <v>51</v>
      </c>
      <c r="Q54" s="20"/>
      <c r="R54" s="20"/>
      <c r="S54" s="21"/>
      <c r="T54" s="22"/>
      <c r="U54" s="26"/>
      <c r="V54" s="23"/>
    </row>
    <row r="55" spans="2:22">
      <c r="M55"/>
      <c r="N55" s="217"/>
      <c r="P55" s="188">
        <v>52</v>
      </c>
      <c r="Q55" s="20"/>
      <c r="R55" s="20"/>
      <c r="S55" s="21"/>
      <c r="T55" s="22"/>
      <c r="U55" s="23"/>
      <c r="V55" s="23"/>
    </row>
    <row r="56" spans="2:22"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P56" s="188">
        <v>53</v>
      </c>
      <c r="Q56" s="20"/>
      <c r="R56" s="20"/>
      <c r="S56" s="21"/>
      <c r="T56" s="22"/>
      <c r="U56" s="23"/>
      <c r="V56" s="23"/>
    </row>
    <row r="57" spans="2:22">
      <c r="I57" s="311" t="s">
        <v>71</v>
      </c>
      <c r="J57" s="312"/>
      <c r="K57" s="3"/>
      <c r="L57" s="237"/>
      <c r="M57" s="237"/>
      <c r="N57" s="77"/>
      <c r="P57" s="188">
        <v>54</v>
      </c>
      <c r="Q57" s="20"/>
      <c r="R57" s="20"/>
      <c r="S57" s="21"/>
      <c r="T57" s="22"/>
      <c r="U57" s="23"/>
      <c r="V57" s="23"/>
    </row>
    <row r="58" spans="2:22">
      <c r="I58" s="311" t="s">
        <v>72</v>
      </c>
      <c r="J58" s="312"/>
      <c r="K58" s="3"/>
      <c r="L58" s="237"/>
      <c r="M58" s="237"/>
      <c r="N58" s="77"/>
      <c r="P58" s="188">
        <v>55</v>
      </c>
      <c r="Q58" s="20"/>
      <c r="R58" s="20"/>
      <c r="S58" s="21"/>
      <c r="T58" s="22"/>
      <c r="U58" s="23"/>
      <c r="V58" s="23"/>
    </row>
    <row r="59" spans="2:22">
      <c r="I59" s="311" t="s">
        <v>73</v>
      </c>
      <c r="J59" s="312"/>
      <c r="K59" s="3"/>
      <c r="L59" s="237"/>
      <c r="M59" s="237"/>
      <c r="N59" s="77"/>
      <c r="P59" s="188">
        <v>56</v>
      </c>
      <c r="Q59" s="20"/>
      <c r="R59" s="20"/>
      <c r="S59" s="21"/>
      <c r="T59" s="22"/>
      <c r="U59" s="23"/>
      <c r="V59" s="23"/>
    </row>
    <row r="60" spans="2:22">
      <c r="I60" s="311" t="s">
        <v>74</v>
      </c>
      <c r="J60" s="312"/>
      <c r="K60" s="3"/>
      <c r="L60" s="237"/>
      <c r="M60" s="237"/>
      <c r="N60" s="77"/>
      <c r="P60" s="188">
        <v>57</v>
      </c>
      <c r="Q60" s="20"/>
      <c r="R60" s="20"/>
      <c r="S60" s="21"/>
      <c r="T60" s="22"/>
      <c r="U60" s="23"/>
      <c r="V60" s="23"/>
    </row>
    <row r="61" spans="2:22">
      <c r="I61" s="252" t="s">
        <v>18</v>
      </c>
      <c r="J61" s="253"/>
      <c r="K61" s="42">
        <f>SUM(K57:K60)</f>
        <v>0</v>
      </c>
      <c r="L61" s="41"/>
      <c r="M61" s="41"/>
      <c r="N61" s="150"/>
      <c r="P61" s="188">
        <v>58</v>
      </c>
      <c r="Q61" s="20"/>
      <c r="R61" s="20"/>
      <c r="S61" s="21"/>
      <c r="T61" s="22"/>
      <c r="U61" s="23"/>
      <c r="V61" s="23"/>
    </row>
    <row r="62" spans="2:22">
      <c r="M62"/>
      <c r="N62" s="217"/>
      <c r="P62" s="188">
        <v>59</v>
      </c>
      <c r="Q62" s="20"/>
      <c r="R62" s="20"/>
      <c r="S62" s="21"/>
      <c r="T62" s="22"/>
      <c r="U62" s="23"/>
      <c r="V62" s="23"/>
    </row>
    <row r="63" spans="2:22">
      <c r="I63" s="341"/>
      <c r="J63" s="341"/>
      <c r="K63" s="150"/>
      <c r="L63" s="150"/>
      <c r="M63" s="150"/>
      <c r="N63" s="150"/>
      <c r="P63" s="188">
        <v>60</v>
      </c>
      <c r="Q63" s="20"/>
      <c r="R63" s="20"/>
      <c r="S63" s="21"/>
      <c r="T63" s="22"/>
      <c r="U63" s="23"/>
      <c r="V63" s="23"/>
    </row>
    <row r="64" spans="2:22">
      <c r="I64" s="342"/>
      <c r="J64" s="342"/>
      <c r="K64" s="260"/>
      <c r="L64" s="77"/>
      <c r="M64" s="77"/>
      <c r="N64" s="77"/>
      <c r="P64" s="188">
        <v>61</v>
      </c>
      <c r="Q64" s="20"/>
      <c r="R64" s="20"/>
      <c r="S64" s="21"/>
      <c r="T64" s="22"/>
      <c r="U64" s="23"/>
      <c r="V64" s="23"/>
    </row>
    <row r="65" spans="9:22">
      <c r="I65" s="342"/>
      <c r="J65" s="342"/>
      <c r="K65" s="260"/>
      <c r="L65" s="77"/>
      <c r="M65" s="77"/>
      <c r="N65" s="77"/>
      <c r="P65" s="188">
        <v>62</v>
      </c>
      <c r="Q65" s="20"/>
      <c r="R65" s="20"/>
      <c r="S65" s="21"/>
      <c r="T65" s="22"/>
      <c r="U65" s="23"/>
      <c r="V65" s="23"/>
    </row>
    <row r="66" spans="9:22">
      <c r="I66" s="342"/>
      <c r="J66" s="342"/>
      <c r="K66" s="260"/>
      <c r="L66" s="77"/>
      <c r="M66" s="77"/>
      <c r="N66" s="77"/>
      <c r="P66" s="188">
        <v>63</v>
      </c>
      <c r="Q66" s="20"/>
      <c r="R66" s="24"/>
      <c r="S66" s="25"/>
      <c r="T66" s="22"/>
      <c r="U66" s="26"/>
      <c r="V66" s="23"/>
    </row>
    <row r="67" spans="9:22">
      <c r="I67" s="342"/>
      <c r="J67" s="342"/>
      <c r="K67" s="260"/>
      <c r="L67" s="77"/>
      <c r="M67" s="77"/>
      <c r="N67" s="77"/>
      <c r="P67" s="188">
        <v>64</v>
      </c>
      <c r="Q67" s="20"/>
      <c r="R67" s="20"/>
      <c r="S67" s="21"/>
      <c r="T67" s="22"/>
      <c r="U67" s="23"/>
      <c r="V67" s="23"/>
    </row>
    <row r="68" spans="9:22">
      <c r="I68" s="152"/>
      <c r="J68" s="152"/>
      <c r="K68" s="151"/>
      <c r="L68" s="150"/>
      <c r="M68" s="150"/>
      <c r="N68" s="150"/>
      <c r="P68" s="188">
        <v>65</v>
      </c>
      <c r="Q68" s="20"/>
      <c r="R68" s="20"/>
      <c r="S68" s="21"/>
      <c r="T68" s="22"/>
      <c r="U68" s="23"/>
      <c r="V68" s="23"/>
    </row>
    <row r="69" spans="9:22">
      <c r="I69" s="181"/>
      <c r="J69" s="181"/>
      <c r="K69" s="182"/>
      <c r="L69" s="182"/>
      <c r="M69" s="182"/>
      <c r="P69" s="188">
        <v>66</v>
      </c>
      <c r="Q69" s="20"/>
      <c r="R69" s="20"/>
      <c r="S69" s="21"/>
      <c r="T69" s="22"/>
      <c r="U69" s="23"/>
      <c r="V69" s="23"/>
    </row>
    <row r="70" spans="9:22">
      <c r="P70" s="188">
        <v>67</v>
      </c>
      <c r="Q70" s="20"/>
      <c r="R70" s="20"/>
      <c r="S70" s="21"/>
      <c r="T70" s="22"/>
      <c r="U70" s="23"/>
      <c r="V70" s="23"/>
    </row>
    <row r="71" spans="9:22">
      <c r="P71" s="188">
        <v>68</v>
      </c>
      <c r="Q71" s="20"/>
      <c r="R71" s="20"/>
      <c r="S71" s="21"/>
      <c r="T71" s="22"/>
      <c r="U71" s="23"/>
      <c r="V71" s="23"/>
    </row>
    <row r="72" spans="9:22">
      <c r="P72" s="188">
        <v>69</v>
      </c>
      <c r="Q72" s="20"/>
      <c r="R72" s="20"/>
      <c r="S72" s="21"/>
      <c r="T72" s="22"/>
      <c r="U72" s="23"/>
      <c r="V72" s="23"/>
    </row>
    <row r="73" spans="9:22">
      <c r="P73" s="188">
        <v>70</v>
      </c>
      <c r="Q73" s="20"/>
      <c r="R73" s="27"/>
      <c r="S73" s="28"/>
      <c r="T73" s="22"/>
      <c r="U73" s="29"/>
      <c r="V73" s="237"/>
    </row>
    <row r="74" spans="9:22">
      <c r="P74" s="188">
        <v>71</v>
      </c>
      <c r="Q74" s="20"/>
      <c r="R74" s="20"/>
      <c r="S74" s="21"/>
      <c r="T74" s="22"/>
      <c r="U74" s="23"/>
      <c r="V74" s="23"/>
    </row>
    <row r="75" spans="9:22">
      <c r="P75" s="188">
        <v>72</v>
      </c>
      <c r="Q75" s="20"/>
      <c r="R75" s="20"/>
      <c r="S75" s="21"/>
      <c r="T75" s="22"/>
      <c r="U75" s="23"/>
      <c r="V75" s="23"/>
    </row>
    <row r="76" spans="9:22">
      <c r="P76" s="188">
        <v>73</v>
      </c>
      <c r="Q76" s="20"/>
      <c r="R76" s="20"/>
      <c r="S76" s="21"/>
      <c r="T76" s="22"/>
      <c r="U76" s="23"/>
      <c r="V76" s="23"/>
    </row>
    <row r="77" spans="9:22">
      <c r="P77" s="188">
        <v>74</v>
      </c>
      <c r="Q77" s="20"/>
      <c r="R77" s="20"/>
      <c r="S77" s="21"/>
      <c r="T77" s="22"/>
      <c r="U77" s="23"/>
      <c r="V77" s="23"/>
    </row>
    <row r="78" spans="9:22">
      <c r="P78" s="188">
        <v>75</v>
      </c>
      <c r="Q78" s="20"/>
      <c r="R78" s="20"/>
      <c r="S78" s="21"/>
      <c r="T78" s="22"/>
      <c r="U78" s="23"/>
      <c r="V78" s="23"/>
    </row>
    <row r="79" spans="9:22">
      <c r="P79" s="188">
        <v>76</v>
      </c>
      <c r="Q79" s="20"/>
      <c r="R79" s="20"/>
      <c r="S79" s="21"/>
      <c r="T79" s="22"/>
      <c r="U79" s="23"/>
      <c r="V79" s="23"/>
    </row>
    <row r="80" spans="9:22">
      <c r="P80" s="188">
        <v>77</v>
      </c>
      <c r="Q80" s="20"/>
      <c r="R80" s="20"/>
      <c r="S80" s="21"/>
      <c r="T80" s="22"/>
      <c r="U80" s="23"/>
      <c r="V80" s="23"/>
    </row>
    <row r="81" spans="16:22">
      <c r="P81" s="188">
        <v>78</v>
      </c>
      <c r="Q81" s="20"/>
      <c r="R81" s="20"/>
      <c r="S81" s="21"/>
      <c r="T81" s="22"/>
      <c r="U81" s="23"/>
      <c r="V81" s="23"/>
    </row>
    <row r="82" spans="16:22">
      <c r="P82" s="188">
        <v>79</v>
      </c>
      <c r="Q82" s="20"/>
      <c r="R82" s="20"/>
      <c r="S82" s="21"/>
      <c r="T82" s="22"/>
      <c r="U82" s="23"/>
      <c r="V82" s="23"/>
    </row>
    <row r="83" spans="16:22">
      <c r="P83" s="188">
        <v>80</v>
      </c>
      <c r="Q83" s="20"/>
      <c r="R83" s="20"/>
      <c r="S83" s="21"/>
      <c r="T83" s="22"/>
      <c r="U83" s="23"/>
      <c r="V83" s="23"/>
    </row>
    <row r="84" spans="16:22">
      <c r="P84" s="188">
        <v>81</v>
      </c>
      <c r="Q84" s="20"/>
      <c r="R84" s="20"/>
      <c r="S84" s="21"/>
      <c r="T84" s="22"/>
      <c r="U84" s="23"/>
      <c r="V84" s="23"/>
    </row>
    <row r="85" spans="16:22">
      <c r="P85" s="188">
        <v>82</v>
      </c>
      <c r="Q85" s="20"/>
      <c r="R85" s="20"/>
      <c r="S85" s="21"/>
      <c r="T85" s="22"/>
      <c r="U85" s="23"/>
      <c r="V85" s="23"/>
    </row>
    <row r="86" spans="16:22">
      <c r="P86" s="188">
        <v>83</v>
      </c>
      <c r="Q86" s="20"/>
      <c r="R86" s="20"/>
      <c r="S86" s="21"/>
      <c r="T86" s="22"/>
      <c r="U86" s="23"/>
      <c r="V86" s="23"/>
    </row>
    <row r="87" spans="16:22">
      <c r="P87" s="188">
        <v>84</v>
      </c>
      <c r="Q87" s="20"/>
      <c r="R87" s="20"/>
      <c r="S87" s="21"/>
      <c r="T87" s="22"/>
      <c r="U87" s="23"/>
      <c r="V87" s="23"/>
    </row>
    <row r="88" spans="16:22">
      <c r="P88" s="188">
        <v>85</v>
      </c>
      <c r="Q88" s="20"/>
      <c r="R88" s="20"/>
      <c r="S88" s="21"/>
      <c r="T88" s="22"/>
      <c r="U88" s="23"/>
      <c r="V88" s="23"/>
    </row>
    <row r="89" spans="16:22">
      <c r="P89" s="188">
        <v>86</v>
      </c>
      <c r="Q89" s="20"/>
      <c r="R89" s="20"/>
      <c r="S89" s="21"/>
      <c r="T89" s="22"/>
      <c r="U89" s="23"/>
      <c r="V89" s="23"/>
    </row>
    <row r="90" spans="16:22">
      <c r="P90" s="188">
        <v>87</v>
      </c>
      <c r="Q90" s="20"/>
      <c r="R90" s="20"/>
      <c r="S90" s="21"/>
      <c r="T90" s="22"/>
      <c r="U90" s="23"/>
      <c r="V90" s="23"/>
    </row>
    <row r="91" spans="16:22">
      <c r="P91" s="188">
        <v>88</v>
      </c>
      <c r="Q91" s="20"/>
      <c r="R91" s="20"/>
      <c r="S91" s="21"/>
      <c r="T91" s="22"/>
      <c r="U91" s="23"/>
      <c r="V91" s="23"/>
    </row>
    <row r="92" spans="16:22">
      <c r="P92" s="188">
        <v>89</v>
      </c>
      <c r="Q92" s="20"/>
      <c r="R92" s="20"/>
      <c r="S92" s="21"/>
      <c r="T92" s="22"/>
      <c r="U92" s="23"/>
      <c r="V92" s="23"/>
    </row>
    <row r="93" spans="16:22">
      <c r="P93" s="188">
        <v>90</v>
      </c>
      <c r="Q93" s="20"/>
      <c r="R93" s="20"/>
      <c r="S93" s="21"/>
      <c r="T93" s="22"/>
      <c r="U93" s="23"/>
      <c r="V93" s="23"/>
    </row>
    <row r="94" spans="16:22">
      <c r="P94" s="188">
        <v>91</v>
      </c>
      <c r="Q94" s="20"/>
      <c r="R94" s="27"/>
      <c r="S94" s="28"/>
      <c r="T94" s="3"/>
      <c r="U94" s="29"/>
      <c r="V94" s="4"/>
    </row>
    <row r="95" spans="16:22">
      <c r="P95" s="188">
        <v>92</v>
      </c>
      <c r="Q95" s="27"/>
      <c r="R95" s="4"/>
      <c r="S95" s="4"/>
      <c r="T95" s="3"/>
      <c r="U95" s="4"/>
      <c r="V95" s="4"/>
    </row>
    <row r="96" spans="16:22">
      <c r="P96" s="188">
        <v>93</v>
      </c>
      <c r="Q96" s="4"/>
      <c r="R96" s="4"/>
      <c r="S96" s="4"/>
      <c r="T96" s="3"/>
      <c r="U96" s="4"/>
      <c r="V96" s="4"/>
    </row>
    <row r="97" spans="16:22">
      <c r="P97" s="188">
        <v>94</v>
      </c>
      <c r="Q97" s="4"/>
      <c r="R97" s="4"/>
      <c r="S97" s="4"/>
      <c r="T97" s="3"/>
      <c r="U97" s="4"/>
      <c r="V97" s="4"/>
    </row>
    <row r="98" spans="16:22">
      <c r="P98" s="188">
        <v>95</v>
      </c>
      <c r="Q98" s="4"/>
      <c r="R98" s="4"/>
      <c r="S98" s="4"/>
      <c r="T98" s="3"/>
      <c r="U98" s="4"/>
      <c r="V98" s="4"/>
    </row>
    <row r="99" spans="16:22">
      <c r="P99" s="188">
        <v>96</v>
      </c>
      <c r="Q99" s="4"/>
      <c r="R99" s="4"/>
      <c r="S99" s="4"/>
      <c r="T99" s="3"/>
      <c r="U99" s="4"/>
      <c r="V99" s="4"/>
    </row>
    <row r="100" spans="16:22">
      <c r="P100" s="188">
        <v>97</v>
      </c>
      <c r="Q100" s="4"/>
      <c r="R100" s="4"/>
      <c r="S100" s="4"/>
      <c r="T100" s="3"/>
      <c r="U100" s="4"/>
      <c r="V100" s="4"/>
    </row>
    <row r="101" spans="16:22">
      <c r="P101" s="188">
        <v>98</v>
      </c>
      <c r="Q101" s="4"/>
      <c r="R101" s="4"/>
      <c r="S101" s="4"/>
      <c r="T101" s="3"/>
      <c r="U101" s="4"/>
      <c r="V101" s="4"/>
    </row>
    <row r="102" spans="16:22">
      <c r="P102" s="188">
        <v>99</v>
      </c>
      <c r="Q102" s="4"/>
      <c r="R102" s="4"/>
      <c r="S102" s="4"/>
      <c r="T102" s="3"/>
      <c r="U102" s="4"/>
      <c r="V102" s="4"/>
    </row>
    <row r="103" spans="16:22">
      <c r="P103" s="188">
        <v>100</v>
      </c>
      <c r="Q103" s="4"/>
      <c r="R103" s="49"/>
      <c r="S103" s="49"/>
      <c r="T103" s="12"/>
      <c r="U103" s="49"/>
      <c r="V103" s="49"/>
    </row>
    <row r="104" spans="16:22">
      <c r="P104" s="188">
        <v>101</v>
      </c>
      <c r="Q104" s="49"/>
      <c r="R104" s="4"/>
      <c r="S104" s="4"/>
      <c r="T104" s="3"/>
      <c r="U104" s="4"/>
      <c r="V104" s="4"/>
    </row>
    <row r="105" spans="16:22">
      <c r="P105" s="188">
        <v>102</v>
      </c>
      <c r="Q105" s="4"/>
      <c r="R105" s="4"/>
      <c r="S105" s="4"/>
      <c r="T105" s="3"/>
      <c r="U105" s="4"/>
      <c r="V105" s="4"/>
    </row>
    <row r="106" spans="16:22">
      <c r="P106" s="188">
        <v>103</v>
      </c>
      <c r="Q106" s="4"/>
      <c r="R106" s="4"/>
      <c r="S106" s="4"/>
      <c r="T106" s="3"/>
      <c r="U106" s="4"/>
      <c r="V106" s="4"/>
    </row>
    <row r="107" spans="16:22">
      <c r="P107" s="188">
        <v>104</v>
      </c>
      <c r="Q107" s="4"/>
      <c r="R107" s="4"/>
      <c r="S107" s="4"/>
      <c r="T107" s="3"/>
      <c r="U107" s="4"/>
      <c r="V107" s="4"/>
    </row>
    <row r="108" spans="16:22">
      <c r="P108" s="188">
        <v>105</v>
      </c>
      <c r="Q108" s="4"/>
      <c r="R108" s="4"/>
      <c r="S108" s="4"/>
      <c r="T108" s="3"/>
      <c r="U108" s="4"/>
      <c r="V108" s="4"/>
    </row>
    <row r="109" spans="16:22">
      <c r="P109" s="188">
        <v>106</v>
      </c>
      <c r="Q109" s="4"/>
      <c r="R109" s="4"/>
      <c r="S109" s="4"/>
      <c r="T109" s="3"/>
      <c r="U109" s="4"/>
      <c r="V109" s="4"/>
    </row>
    <row r="110" spans="16:22">
      <c r="P110" s="188">
        <v>107</v>
      </c>
      <c r="Q110" s="4"/>
      <c r="R110" s="4"/>
      <c r="S110" s="4"/>
      <c r="T110" s="3"/>
      <c r="U110" s="4"/>
      <c r="V110" s="4"/>
    </row>
    <row r="111" spans="16:22">
      <c r="P111" s="188">
        <v>108</v>
      </c>
      <c r="Q111" s="4"/>
      <c r="R111" s="4"/>
      <c r="S111" s="4"/>
      <c r="T111" s="3"/>
      <c r="U111" s="4"/>
      <c r="V111" s="4"/>
    </row>
    <row r="112" spans="16:22">
      <c r="P112" s="46">
        <v>109</v>
      </c>
      <c r="Q112" s="5"/>
      <c r="R112" s="5"/>
      <c r="S112" s="5"/>
      <c r="T112" s="14"/>
      <c r="U112" s="5"/>
      <c r="V112" s="5"/>
    </row>
  </sheetData>
  <mergeCells count="97">
    <mergeCell ref="I66:J66"/>
    <mergeCell ref="I67:J67"/>
    <mergeCell ref="M45:M49"/>
    <mergeCell ref="B46:C46"/>
    <mergeCell ref="B47:C47"/>
    <mergeCell ref="B51:B52"/>
    <mergeCell ref="I52:I53"/>
    <mergeCell ref="L52:L53"/>
    <mergeCell ref="M52:M53"/>
    <mergeCell ref="M50:M51"/>
    <mergeCell ref="I65:J65"/>
    <mergeCell ref="I64:J64"/>
    <mergeCell ref="M28:M31"/>
    <mergeCell ref="N28:N31"/>
    <mergeCell ref="B36:B41"/>
    <mergeCell ref="I40:I41"/>
    <mergeCell ref="L40:L41"/>
    <mergeCell ref="M40:M41"/>
    <mergeCell ref="N40:N41"/>
    <mergeCell ref="N38:N39"/>
    <mergeCell ref="I36:I37"/>
    <mergeCell ref="L36:L37"/>
    <mergeCell ref="N36:N37"/>
    <mergeCell ref="M36:M37"/>
    <mergeCell ref="M38:M39"/>
    <mergeCell ref="I12:J12"/>
    <mergeCell ref="I26:I27"/>
    <mergeCell ref="N16:N18"/>
    <mergeCell ref="I19:I20"/>
    <mergeCell ref="L19:L20"/>
    <mergeCell ref="N19:N20"/>
    <mergeCell ref="I21:I25"/>
    <mergeCell ref="L21:L25"/>
    <mergeCell ref="N21:N25"/>
    <mergeCell ref="M16:M18"/>
    <mergeCell ref="M19:M20"/>
    <mergeCell ref="M21:M25"/>
    <mergeCell ref="L26:L27"/>
    <mergeCell ref="M26:M27"/>
    <mergeCell ref="N26:N27"/>
    <mergeCell ref="L50:L51"/>
    <mergeCell ref="I16:I18"/>
    <mergeCell ref="L16:L18"/>
    <mergeCell ref="I38:I39"/>
    <mergeCell ref="L38:L39"/>
    <mergeCell ref="I28:I31"/>
    <mergeCell ref="L28:L31"/>
    <mergeCell ref="I44:J44"/>
    <mergeCell ref="I45:I49"/>
    <mergeCell ref="L45:L49"/>
    <mergeCell ref="I42:J42"/>
    <mergeCell ref="A1:L1"/>
    <mergeCell ref="Z1:AA1"/>
    <mergeCell ref="B3:C3"/>
    <mergeCell ref="I3:J3"/>
    <mergeCell ref="B4:C4"/>
    <mergeCell ref="I4:I5"/>
    <mergeCell ref="L4:L5"/>
    <mergeCell ref="B5:C5"/>
    <mergeCell ref="B6:C6"/>
    <mergeCell ref="I6:I7"/>
    <mergeCell ref="L6:L7"/>
    <mergeCell ref="B7:C7"/>
    <mergeCell ref="B8:C8"/>
    <mergeCell ref="I8:I11"/>
    <mergeCell ref="L8:L11"/>
    <mergeCell ref="B12:B16"/>
    <mergeCell ref="E12:E16"/>
    <mergeCell ref="B17:B20"/>
    <mergeCell ref="E17:E20"/>
    <mergeCell ref="B9:C9"/>
    <mergeCell ref="B11:C11"/>
    <mergeCell ref="B21:B22"/>
    <mergeCell ref="E21:E22"/>
    <mergeCell ref="B23:B26"/>
    <mergeCell ref="E23:E26"/>
    <mergeCell ref="B27:B28"/>
    <mergeCell ref="E27:E28"/>
    <mergeCell ref="N34:N35"/>
    <mergeCell ref="I32:I33"/>
    <mergeCell ref="L32:L33"/>
    <mergeCell ref="N32:N33"/>
    <mergeCell ref="M32:M33"/>
    <mergeCell ref="M34:M35"/>
    <mergeCell ref="L34:L35"/>
    <mergeCell ref="B32:C32"/>
    <mergeCell ref="B35:C35"/>
    <mergeCell ref="I63:J63"/>
    <mergeCell ref="I56:J56"/>
    <mergeCell ref="I58:J58"/>
    <mergeCell ref="I59:J59"/>
    <mergeCell ref="I60:J60"/>
    <mergeCell ref="I34:I35"/>
    <mergeCell ref="I57:J57"/>
    <mergeCell ref="I50:I51"/>
    <mergeCell ref="B42:C42"/>
    <mergeCell ref="B43:B45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abSelected="1" zoomScale="90" zoomScaleNormal="90" workbookViewId="0">
      <selection activeCell="N8" sqref="N8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4.09765625" style="2" customWidth="1"/>
    <col min="5" max="5" width="12.5" style="17" bestFit="1" customWidth="1"/>
    <col min="6" max="6" width="14.69921875" style="2" bestFit="1" customWidth="1"/>
    <col min="7" max="7" width="15.3984375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1.19921875" style="2" customWidth="1"/>
    <col min="12" max="12" width="9" style="2"/>
    <col min="14" max="14" width="10.09765625" customWidth="1"/>
    <col min="15" max="15" width="4.09765625" style="30" bestFit="1" customWidth="1"/>
    <col min="16" max="16" width="4" style="30" bestFit="1" customWidth="1"/>
    <col min="17" max="17" width="7.69921875" style="30" bestFit="1" customWidth="1"/>
    <col min="18" max="18" width="20.19921875" style="30" bestFit="1" customWidth="1"/>
    <col min="19" max="19" width="15" style="31" bestFit="1" customWidth="1"/>
    <col min="20" max="20" width="7.5" style="30" bestFit="1" customWidth="1"/>
    <col min="21" max="21" width="16.09765625" style="30" bestFit="1" customWidth="1"/>
    <col min="22" max="22" width="7" customWidth="1"/>
    <col min="23" max="23" width="3.59765625" bestFit="1" customWidth="1"/>
    <col min="24" max="24" width="3.796875" bestFit="1" customWidth="1"/>
    <col min="25" max="25" width="10.8984375" bestFit="1" customWidth="1"/>
    <col min="26" max="26" width="17.5" customWidth="1"/>
    <col min="27" max="27" width="13.3984375" bestFit="1" customWidth="1"/>
    <col min="28" max="28" width="10.09765625" bestFit="1" customWidth="1"/>
  </cols>
  <sheetData>
    <row r="1" spans="1:30" ht="27.6">
      <c r="A1" s="349" t="s">
        <v>225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O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D2" s="17"/>
      <c r="M2" s="2"/>
      <c r="O2"/>
      <c r="S2" s="30"/>
      <c r="T2" s="31"/>
      <c r="V2" s="30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O3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O4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O5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O6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O7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O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O9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D10" s="17"/>
      <c r="I10" s="361"/>
      <c r="J10" s="7"/>
      <c r="K10" s="3"/>
      <c r="L10" s="365"/>
      <c r="M10" s="228"/>
      <c r="O10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O11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O1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O13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M14" s="2"/>
      <c r="O14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O15"/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O16"/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O17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O18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O19"/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O20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O21"/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O22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O23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O24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O25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O26"/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O27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'11월'!L45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O28"/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O29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O30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O31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O32"/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I33" s="344"/>
      <c r="J33" s="87" t="s">
        <v>42</v>
      </c>
      <c r="K33" s="257">
        <f t="shared" si="0"/>
        <v>0</v>
      </c>
      <c r="L33" s="333"/>
      <c r="M33" s="407"/>
      <c r="N33" s="381"/>
      <c r="O33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D34" s="17"/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O34"/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O35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O36"/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O37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O38"/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O39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O40"/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O41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O42"/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O43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O44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O4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O46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O47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O48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O49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'11월'!D50-D50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O50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'11월'!D51-D51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O51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'11월'!D52-D52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O52"/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'11월'!D53-D53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O53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'11월'!D54-D54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O54"/>
      <c r="P54" s="188">
        <v>51</v>
      </c>
      <c r="Q54" s="20"/>
      <c r="R54" s="20"/>
      <c r="S54" s="21"/>
      <c r="T54" s="22"/>
      <c r="U54" s="26"/>
      <c r="V54" s="23"/>
    </row>
    <row r="55" spans="2:22">
      <c r="N55" s="217"/>
      <c r="O55"/>
      <c r="P55" s="188">
        <v>52</v>
      </c>
      <c r="Q55" s="20"/>
      <c r="R55" s="20"/>
      <c r="S55" s="21"/>
      <c r="T55" s="22"/>
      <c r="U55" s="23"/>
      <c r="V55" s="23"/>
    </row>
    <row r="56" spans="2:22"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O56"/>
      <c r="P56" s="188">
        <v>53</v>
      </c>
      <c r="Q56" s="20"/>
      <c r="R56" s="20"/>
      <c r="S56" s="21"/>
      <c r="T56" s="22"/>
      <c r="U56" s="23"/>
      <c r="V56" s="23"/>
    </row>
    <row r="57" spans="2:22">
      <c r="I57" s="311" t="s">
        <v>71</v>
      </c>
      <c r="J57" s="312"/>
      <c r="K57" s="3"/>
      <c r="L57" s="237"/>
      <c r="M57" s="237"/>
      <c r="N57" s="77"/>
      <c r="O57"/>
      <c r="P57" s="188">
        <v>54</v>
      </c>
      <c r="Q57" s="20"/>
      <c r="R57" s="20"/>
      <c r="S57" s="21"/>
      <c r="T57" s="22"/>
      <c r="U57" s="23"/>
      <c r="V57" s="23"/>
    </row>
    <row r="58" spans="2:22">
      <c r="I58" s="311" t="s">
        <v>72</v>
      </c>
      <c r="J58" s="312"/>
      <c r="K58" s="3"/>
      <c r="L58" s="237"/>
      <c r="M58" s="237"/>
      <c r="N58" s="77"/>
      <c r="O58"/>
      <c r="P58" s="188">
        <v>55</v>
      </c>
      <c r="Q58" s="20"/>
      <c r="R58" s="20"/>
      <c r="S58" s="21"/>
      <c r="T58" s="22"/>
      <c r="U58" s="23"/>
      <c r="V58" s="23"/>
    </row>
    <row r="59" spans="2:22">
      <c r="I59" s="311" t="s">
        <v>73</v>
      </c>
      <c r="J59" s="312"/>
      <c r="K59" s="3"/>
      <c r="L59" s="237"/>
      <c r="M59" s="237"/>
      <c r="N59" s="77"/>
      <c r="O59"/>
      <c r="P59" s="188">
        <v>56</v>
      </c>
      <c r="Q59" s="20"/>
      <c r="R59" s="20"/>
      <c r="S59" s="21"/>
      <c r="T59" s="22"/>
      <c r="U59" s="23"/>
      <c r="V59" s="23"/>
    </row>
    <row r="60" spans="2:22">
      <c r="I60" s="311" t="s">
        <v>74</v>
      </c>
      <c r="J60" s="312"/>
      <c r="K60" s="3"/>
      <c r="L60" s="237"/>
      <c r="M60" s="237"/>
      <c r="N60" s="77"/>
      <c r="O60"/>
      <c r="P60" s="188">
        <v>57</v>
      </c>
      <c r="Q60" s="20"/>
      <c r="R60" s="20"/>
      <c r="S60" s="21"/>
      <c r="T60" s="22"/>
      <c r="U60" s="23"/>
      <c r="V60" s="23"/>
    </row>
    <row r="61" spans="2:22">
      <c r="I61" s="252" t="s">
        <v>18</v>
      </c>
      <c r="J61" s="253"/>
      <c r="K61" s="42">
        <f>SUM(K57:K60)</f>
        <v>0</v>
      </c>
      <c r="L61" s="41"/>
      <c r="M61" s="41"/>
      <c r="N61" s="150"/>
      <c r="O61"/>
      <c r="P61" s="188">
        <v>58</v>
      </c>
      <c r="Q61" s="20"/>
      <c r="R61" s="20"/>
      <c r="S61" s="21"/>
      <c r="T61" s="22"/>
      <c r="U61" s="23"/>
      <c r="V61" s="23"/>
    </row>
    <row r="62" spans="2:22">
      <c r="N62" s="217"/>
      <c r="O62"/>
      <c r="P62" s="188">
        <v>59</v>
      </c>
      <c r="Q62" s="20"/>
      <c r="R62" s="20"/>
      <c r="S62" s="21"/>
      <c r="T62" s="22"/>
      <c r="U62" s="23"/>
      <c r="V62" s="23"/>
    </row>
    <row r="63" spans="2:22">
      <c r="I63" s="341"/>
      <c r="J63" s="341"/>
      <c r="K63" s="150"/>
      <c r="L63" s="150"/>
      <c r="M63" s="150"/>
      <c r="N63" s="150"/>
      <c r="O63"/>
      <c r="P63" s="188">
        <v>60</v>
      </c>
      <c r="Q63" s="20"/>
      <c r="R63" s="20"/>
      <c r="S63" s="21"/>
      <c r="T63" s="22"/>
      <c r="U63" s="23"/>
      <c r="V63" s="23"/>
    </row>
    <row r="64" spans="2:22">
      <c r="I64" s="342"/>
      <c r="J64" s="342"/>
      <c r="K64" s="260"/>
      <c r="L64" s="77"/>
      <c r="M64" s="77"/>
      <c r="N64" s="77"/>
      <c r="O64"/>
      <c r="P64" s="188">
        <v>61</v>
      </c>
      <c r="Q64" s="20"/>
      <c r="R64" s="20"/>
      <c r="S64" s="21"/>
      <c r="T64" s="22"/>
      <c r="U64" s="23"/>
      <c r="V64" s="23"/>
    </row>
    <row r="65" spans="9:22">
      <c r="I65" s="342"/>
      <c r="J65" s="342"/>
      <c r="K65" s="260"/>
      <c r="L65" s="77"/>
      <c r="M65" s="77"/>
      <c r="N65" s="77"/>
      <c r="O65"/>
      <c r="P65" s="188">
        <v>62</v>
      </c>
      <c r="Q65" s="20"/>
      <c r="R65" s="20"/>
      <c r="S65" s="21"/>
      <c r="T65" s="22"/>
      <c r="U65" s="23"/>
      <c r="V65" s="23"/>
    </row>
    <row r="66" spans="9:22">
      <c r="I66" s="342"/>
      <c r="J66" s="342"/>
      <c r="K66" s="260"/>
      <c r="L66" s="77"/>
      <c r="M66" s="77"/>
      <c r="N66" s="77"/>
      <c r="O66"/>
      <c r="P66" s="188">
        <v>63</v>
      </c>
      <c r="Q66" s="20"/>
      <c r="R66" s="24"/>
      <c r="S66" s="25"/>
      <c r="T66" s="22"/>
      <c r="U66" s="26"/>
      <c r="V66" s="23"/>
    </row>
    <row r="67" spans="9:22">
      <c r="I67" s="342"/>
      <c r="J67" s="342"/>
      <c r="K67" s="260"/>
      <c r="L67" s="77"/>
      <c r="M67" s="77"/>
      <c r="N67" s="77"/>
      <c r="O67"/>
      <c r="P67" s="188">
        <v>64</v>
      </c>
      <c r="Q67" s="20"/>
      <c r="R67" s="20"/>
      <c r="S67" s="21"/>
      <c r="T67" s="22"/>
      <c r="U67" s="23"/>
      <c r="V67" s="23"/>
    </row>
    <row r="68" spans="9:22">
      <c r="I68" s="152"/>
      <c r="J68" s="152"/>
      <c r="K68" s="151"/>
      <c r="L68" s="150"/>
      <c r="M68" s="150"/>
      <c r="N68" s="150"/>
      <c r="O68"/>
      <c r="P68" s="188">
        <v>65</v>
      </c>
      <c r="Q68" s="20"/>
      <c r="R68" s="20"/>
      <c r="S68" s="21"/>
      <c r="T68" s="22"/>
      <c r="U68" s="23"/>
      <c r="V68" s="23"/>
    </row>
    <row r="69" spans="9:22">
      <c r="I69" s="181"/>
      <c r="J69" s="181"/>
      <c r="K69" s="182"/>
      <c r="L69" s="182"/>
      <c r="M69" s="182"/>
      <c r="O69"/>
      <c r="P69" s="188">
        <v>66</v>
      </c>
      <c r="Q69" s="20"/>
      <c r="R69" s="20"/>
      <c r="S69" s="21"/>
      <c r="T69" s="22"/>
      <c r="U69" s="23"/>
      <c r="V69" s="23"/>
    </row>
    <row r="70" spans="9:22">
      <c r="M70" s="2"/>
      <c r="O70"/>
      <c r="P70" s="188">
        <v>67</v>
      </c>
      <c r="Q70" s="20"/>
      <c r="R70" s="20"/>
      <c r="S70" s="21"/>
      <c r="T70" s="22"/>
      <c r="U70" s="23"/>
      <c r="V70" s="23"/>
    </row>
    <row r="71" spans="9:22">
      <c r="M71" s="2"/>
      <c r="O71"/>
      <c r="P71" s="188">
        <v>68</v>
      </c>
      <c r="Q71" s="20"/>
      <c r="R71" s="20"/>
      <c r="S71" s="21"/>
      <c r="T71" s="22"/>
      <c r="U71" s="23"/>
      <c r="V71" s="23"/>
    </row>
    <row r="72" spans="9:22">
      <c r="M72" s="2"/>
      <c r="O72"/>
      <c r="P72" s="188">
        <v>69</v>
      </c>
      <c r="Q72" s="20"/>
      <c r="R72" s="20"/>
      <c r="S72" s="21"/>
      <c r="T72" s="22"/>
      <c r="U72" s="23"/>
      <c r="V72" s="23"/>
    </row>
    <row r="73" spans="9:22">
      <c r="M73" s="2"/>
      <c r="O73"/>
      <c r="P73" s="188">
        <v>70</v>
      </c>
      <c r="Q73" s="20"/>
      <c r="R73" s="27"/>
      <c r="S73" s="28"/>
      <c r="T73" s="22"/>
      <c r="U73" s="29"/>
      <c r="V73" s="237"/>
    </row>
    <row r="74" spans="9:22">
      <c r="M74" s="2"/>
      <c r="O74"/>
      <c r="P74" s="188">
        <v>71</v>
      </c>
      <c r="Q74" s="20"/>
      <c r="R74" s="20"/>
      <c r="S74" s="21"/>
      <c r="T74" s="22"/>
      <c r="U74" s="23"/>
      <c r="V74" s="23"/>
    </row>
    <row r="75" spans="9:22">
      <c r="M75" s="2"/>
      <c r="O75"/>
      <c r="P75" s="188">
        <v>72</v>
      </c>
      <c r="Q75" s="20"/>
      <c r="R75" s="20"/>
      <c r="S75" s="21"/>
      <c r="T75" s="22"/>
      <c r="U75" s="23"/>
      <c r="V75" s="23"/>
    </row>
    <row r="76" spans="9:22">
      <c r="M76" s="2"/>
      <c r="O76"/>
      <c r="P76" s="188">
        <v>73</v>
      </c>
      <c r="Q76" s="20"/>
      <c r="R76" s="20"/>
      <c r="S76" s="21"/>
      <c r="T76" s="22"/>
      <c r="U76" s="23"/>
      <c r="V76" s="23"/>
    </row>
    <row r="77" spans="9:22">
      <c r="M77" s="2"/>
      <c r="O77"/>
      <c r="P77" s="188">
        <v>74</v>
      </c>
      <c r="Q77" s="20"/>
      <c r="R77" s="20"/>
      <c r="S77" s="21"/>
      <c r="T77" s="22"/>
      <c r="U77" s="23"/>
      <c r="V77" s="23"/>
    </row>
    <row r="78" spans="9:22">
      <c r="M78" s="2"/>
      <c r="O78"/>
      <c r="P78" s="188">
        <v>75</v>
      </c>
      <c r="Q78" s="20"/>
      <c r="R78" s="20"/>
      <c r="S78" s="21"/>
      <c r="T78" s="22"/>
      <c r="U78" s="23"/>
      <c r="V78" s="23"/>
    </row>
    <row r="79" spans="9:22">
      <c r="M79" s="2"/>
      <c r="O79"/>
      <c r="P79" s="188">
        <v>76</v>
      </c>
      <c r="Q79" s="20"/>
      <c r="R79" s="20"/>
      <c r="S79" s="21"/>
      <c r="T79" s="22"/>
      <c r="U79" s="23"/>
      <c r="V79" s="23"/>
    </row>
    <row r="80" spans="9:22">
      <c r="M80" s="2"/>
      <c r="O80"/>
      <c r="P80" s="188">
        <v>77</v>
      </c>
      <c r="Q80" s="20"/>
      <c r="R80" s="20"/>
      <c r="S80" s="21"/>
      <c r="T80" s="22"/>
      <c r="U80" s="23"/>
      <c r="V80" s="23"/>
    </row>
    <row r="81" spans="13:22">
      <c r="M81" s="2"/>
      <c r="O81"/>
      <c r="P81" s="188">
        <v>78</v>
      </c>
      <c r="Q81" s="20"/>
      <c r="R81" s="20"/>
      <c r="S81" s="21"/>
      <c r="T81" s="22"/>
      <c r="U81" s="23"/>
      <c r="V81" s="23"/>
    </row>
    <row r="82" spans="13:22">
      <c r="M82" s="2"/>
      <c r="O82"/>
      <c r="P82" s="188">
        <v>79</v>
      </c>
      <c r="Q82" s="20"/>
      <c r="R82" s="20"/>
      <c r="S82" s="21"/>
      <c r="T82" s="22"/>
      <c r="U82" s="23"/>
      <c r="V82" s="23"/>
    </row>
    <row r="83" spans="13:22">
      <c r="M83" s="2"/>
      <c r="O83"/>
      <c r="P83" s="188">
        <v>80</v>
      </c>
      <c r="Q83" s="20"/>
      <c r="R83" s="20"/>
      <c r="S83" s="21"/>
      <c r="T83" s="22"/>
      <c r="U83" s="23"/>
      <c r="V83" s="23"/>
    </row>
    <row r="84" spans="13:22">
      <c r="M84" s="2"/>
      <c r="O84"/>
      <c r="P84" s="188">
        <v>81</v>
      </c>
      <c r="Q84" s="20"/>
      <c r="R84" s="20"/>
      <c r="S84" s="21"/>
      <c r="T84" s="22"/>
      <c r="U84" s="23"/>
      <c r="V84" s="23"/>
    </row>
    <row r="85" spans="13:22">
      <c r="M85" s="2"/>
      <c r="O85"/>
      <c r="P85" s="188">
        <v>82</v>
      </c>
      <c r="Q85" s="20"/>
      <c r="R85" s="20"/>
      <c r="S85" s="21"/>
      <c r="T85" s="22"/>
      <c r="U85" s="23"/>
      <c r="V85" s="23"/>
    </row>
    <row r="86" spans="13:22">
      <c r="M86" s="2"/>
      <c r="O86"/>
      <c r="P86" s="188">
        <v>83</v>
      </c>
      <c r="Q86" s="20"/>
      <c r="R86" s="20"/>
      <c r="S86" s="21"/>
      <c r="T86" s="22"/>
      <c r="U86" s="23"/>
      <c r="V86" s="23"/>
    </row>
    <row r="87" spans="13:22">
      <c r="M87" s="2"/>
      <c r="O87"/>
      <c r="P87" s="188">
        <v>84</v>
      </c>
      <c r="Q87" s="20"/>
      <c r="R87" s="20"/>
      <c r="S87" s="21"/>
      <c r="T87" s="22"/>
      <c r="U87" s="23"/>
      <c r="V87" s="23"/>
    </row>
    <row r="88" spans="13:22">
      <c r="M88" s="2"/>
      <c r="O88"/>
      <c r="P88" s="188">
        <v>85</v>
      </c>
      <c r="Q88" s="20"/>
      <c r="R88" s="20"/>
      <c r="S88" s="21"/>
      <c r="T88" s="22"/>
      <c r="U88" s="23"/>
      <c r="V88" s="23"/>
    </row>
    <row r="89" spans="13:22">
      <c r="M89" s="2"/>
      <c r="O89"/>
      <c r="P89" s="188">
        <v>86</v>
      </c>
      <c r="Q89" s="20"/>
      <c r="R89" s="20"/>
      <c r="S89" s="21"/>
      <c r="T89" s="22"/>
      <c r="U89" s="23"/>
      <c r="V89" s="23"/>
    </row>
    <row r="90" spans="13:22">
      <c r="M90" s="2"/>
      <c r="O90"/>
      <c r="P90" s="188">
        <v>87</v>
      </c>
      <c r="Q90" s="20"/>
      <c r="R90" s="20"/>
      <c r="S90" s="21"/>
      <c r="T90" s="22"/>
      <c r="U90" s="23"/>
      <c r="V90" s="23"/>
    </row>
    <row r="91" spans="13:22">
      <c r="M91" s="2"/>
      <c r="O91"/>
      <c r="P91" s="188">
        <v>88</v>
      </c>
      <c r="Q91" s="20"/>
      <c r="R91" s="20"/>
      <c r="S91" s="21"/>
      <c r="T91" s="22"/>
      <c r="U91" s="23"/>
      <c r="V91" s="23"/>
    </row>
    <row r="92" spans="13:22">
      <c r="M92" s="2"/>
      <c r="O92"/>
      <c r="P92" s="188">
        <v>89</v>
      </c>
      <c r="Q92" s="20"/>
      <c r="R92" s="20"/>
      <c r="S92" s="21"/>
      <c r="T92" s="22"/>
      <c r="U92" s="23"/>
      <c r="V92" s="23"/>
    </row>
    <row r="93" spans="13:22">
      <c r="M93" s="2"/>
      <c r="O93"/>
      <c r="P93" s="188">
        <v>90</v>
      </c>
      <c r="Q93" s="20"/>
      <c r="R93" s="20"/>
      <c r="S93" s="21"/>
      <c r="T93" s="22"/>
      <c r="U93" s="23"/>
      <c r="V93" s="23"/>
    </row>
    <row r="94" spans="13:22">
      <c r="M94" s="2"/>
      <c r="O94"/>
      <c r="P94" s="188">
        <v>91</v>
      </c>
      <c r="Q94" s="20"/>
      <c r="R94" s="27"/>
      <c r="S94" s="28"/>
      <c r="T94" s="3"/>
      <c r="U94" s="29"/>
      <c r="V94" s="4"/>
    </row>
    <row r="95" spans="13:22">
      <c r="M95" s="2"/>
      <c r="O95"/>
      <c r="P95" s="188">
        <v>92</v>
      </c>
      <c r="Q95" s="27"/>
      <c r="R95" s="4"/>
      <c r="S95" s="4"/>
      <c r="T95" s="3"/>
      <c r="U95" s="4"/>
      <c r="V95" s="4"/>
    </row>
    <row r="96" spans="13:22">
      <c r="M96" s="2"/>
      <c r="O96"/>
      <c r="P96" s="188">
        <v>93</v>
      </c>
      <c r="Q96" s="4"/>
      <c r="R96" s="4"/>
      <c r="S96" s="4"/>
      <c r="T96" s="3"/>
      <c r="U96" s="4"/>
      <c r="V96" s="4"/>
    </row>
    <row r="97" spans="13:22">
      <c r="M97" s="2"/>
      <c r="O97"/>
      <c r="P97" s="188">
        <v>94</v>
      </c>
      <c r="Q97" s="4"/>
      <c r="R97" s="4"/>
      <c r="S97" s="4"/>
      <c r="T97" s="3"/>
      <c r="U97" s="4"/>
      <c r="V97" s="4"/>
    </row>
    <row r="98" spans="13:22">
      <c r="M98" s="2"/>
      <c r="O98"/>
      <c r="P98" s="188">
        <v>95</v>
      </c>
      <c r="Q98" s="4"/>
      <c r="R98" s="4"/>
      <c r="S98" s="4"/>
      <c r="T98" s="3"/>
      <c r="U98" s="4"/>
      <c r="V98" s="4"/>
    </row>
    <row r="99" spans="13:22">
      <c r="M99" s="2"/>
      <c r="O99"/>
      <c r="P99" s="188">
        <v>96</v>
      </c>
      <c r="Q99" s="4"/>
      <c r="R99" s="4"/>
      <c r="S99" s="4"/>
      <c r="T99" s="3"/>
      <c r="U99" s="4"/>
      <c r="V99" s="4"/>
    </row>
    <row r="100" spans="13:22">
      <c r="M100" s="2"/>
      <c r="O100"/>
      <c r="P100" s="188">
        <v>97</v>
      </c>
      <c r="Q100" s="4"/>
      <c r="R100" s="4"/>
      <c r="S100" s="4"/>
      <c r="T100" s="3"/>
      <c r="U100" s="4"/>
      <c r="V100" s="4"/>
    </row>
    <row r="101" spans="13:22">
      <c r="M101" s="2"/>
      <c r="O101"/>
      <c r="P101" s="188">
        <v>98</v>
      </c>
      <c r="Q101" s="4"/>
      <c r="R101" s="4"/>
      <c r="S101" s="4"/>
      <c r="T101" s="3"/>
      <c r="U101" s="4"/>
      <c r="V101" s="4"/>
    </row>
    <row r="102" spans="13:22">
      <c r="M102" s="2"/>
      <c r="O102"/>
      <c r="P102" s="188">
        <v>99</v>
      </c>
      <c r="Q102" s="4"/>
      <c r="R102" s="4"/>
      <c r="S102" s="4"/>
      <c r="T102" s="3"/>
      <c r="U102" s="4"/>
      <c r="V102" s="4"/>
    </row>
    <row r="103" spans="13:22">
      <c r="M103" s="2"/>
      <c r="O103"/>
      <c r="P103" s="188">
        <v>100</v>
      </c>
      <c r="Q103" s="4"/>
      <c r="R103" s="49"/>
      <c r="S103" s="49"/>
      <c r="T103" s="12"/>
      <c r="U103" s="49"/>
      <c r="V103" s="49"/>
    </row>
    <row r="104" spans="13:22">
      <c r="M104" s="2"/>
      <c r="O104"/>
      <c r="P104" s="188">
        <v>101</v>
      </c>
      <c r="Q104" s="49"/>
      <c r="R104" s="4"/>
      <c r="S104" s="4"/>
      <c r="T104" s="3"/>
      <c r="U104" s="4"/>
      <c r="V104" s="4"/>
    </row>
    <row r="105" spans="13:22">
      <c r="M105" s="2"/>
      <c r="O105"/>
      <c r="P105" s="188">
        <v>102</v>
      </c>
      <c r="Q105" s="4"/>
      <c r="R105" s="4"/>
      <c r="S105" s="4"/>
      <c r="T105" s="3"/>
      <c r="U105" s="4"/>
      <c r="V105" s="4"/>
    </row>
    <row r="106" spans="13:22">
      <c r="M106" s="2"/>
      <c r="O106"/>
      <c r="P106" s="188">
        <v>103</v>
      </c>
      <c r="Q106" s="4"/>
      <c r="R106" s="4"/>
      <c r="S106" s="4"/>
      <c r="T106" s="3"/>
      <c r="U106" s="4"/>
      <c r="V106" s="4"/>
    </row>
    <row r="107" spans="13:22">
      <c r="M107" s="2"/>
      <c r="O107"/>
      <c r="P107" s="188">
        <v>104</v>
      </c>
      <c r="Q107" s="4"/>
      <c r="R107" s="4"/>
      <c r="S107" s="4"/>
      <c r="T107" s="3"/>
      <c r="U107" s="4"/>
      <c r="V107" s="4"/>
    </row>
    <row r="108" spans="13:22">
      <c r="M108" s="2"/>
      <c r="O108"/>
      <c r="P108" s="188">
        <v>105</v>
      </c>
      <c r="Q108" s="4"/>
      <c r="R108" s="4"/>
      <c r="S108" s="4"/>
      <c r="T108" s="3"/>
      <c r="U108" s="4"/>
      <c r="V108" s="4"/>
    </row>
    <row r="109" spans="13:22">
      <c r="M109" s="2"/>
      <c r="O109"/>
      <c r="P109" s="188">
        <v>106</v>
      </c>
      <c r="Q109" s="4"/>
      <c r="R109" s="4"/>
      <c r="S109" s="4"/>
      <c r="T109" s="3"/>
      <c r="U109" s="4"/>
      <c r="V109" s="4"/>
    </row>
    <row r="110" spans="13:22">
      <c r="M110" s="2"/>
      <c r="O110"/>
      <c r="P110" s="188">
        <v>107</v>
      </c>
      <c r="Q110" s="4"/>
      <c r="R110" s="4"/>
      <c r="S110" s="4"/>
      <c r="T110" s="3"/>
      <c r="U110" s="4"/>
      <c r="V110" s="4"/>
    </row>
    <row r="111" spans="13:22">
      <c r="M111" s="2"/>
      <c r="O111"/>
      <c r="P111" s="188">
        <v>108</v>
      </c>
      <c r="Q111" s="4"/>
      <c r="R111" s="4"/>
      <c r="S111" s="4"/>
      <c r="T111" s="3"/>
      <c r="U111" s="4"/>
      <c r="V111" s="4"/>
    </row>
    <row r="112" spans="13:22">
      <c r="M112" s="2"/>
      <c r="O112"/>
      <c r="P112" s="46">
        <v>109</v>
      </c>
      <c r="Q112" s="5"/>
      <c r="R112" s="5"/>
      <c r="S112" s="5"/>
      <c r="T112" s="14"/>
      <c r="U112" s="5"/>
      <c r="V112" s="5"/>
    </row>
  </sheetData>
  <mergeCells count="97">
    <mergeCell ref="I64:J64"/>
    <mergeCell ref="I65:J65"/>
    <mergeCell ref="I66:J66"/>
    <mergeCell ref="I67:J67"/>
    <mergeCell ref="B51:B52"/>
    <mergeCell ref="I52:I53"/>
    <mergeCell ref="I63:J63"/>
    <mergeCell ref="L52:L53"/>
    <mergeCell ref="M52:M53"/>
    <mergeCell ref="I57:J57"/>
    <mergeCell ref="B43:B45"/>
    <mergeCell ref="I44:J44"/>
    <mergeCell ref="I45:I49"/>
    <mergeCell ref="L45:L49"/>
    <mergeCell ref="M45:M49"/>
    <mergeCell ref="B46:C46"/>
    <mergeCell ref="B47:C47"/>
    <mergeCell ref="N32:N33"/>
    <mergeCell ref="N34:N35"/>
    <mergeCell ref="B35:C35"/>
    <mergeCell ref="B36:B41"/>
    <mergeCell ref="N36:N37"/>
    <mergeCell ref="I38:I39"/>
    <mergeCell ref="L38:L39"/>
    <mergeCell ref="M38:M39"/>
    <mergeCell ref="N38:N39"/>
    <mergeCell ref="I40:I41"/>
    <mergeCell ref="L40:L41"/>
    <mergeCell ref="M40:M41"/>
    <mergeCell ref="N40:N41"/>
    <mergeCell ref="I36:I37"/>
    <mergeCell ref="L36:L37"/>
    <mergeCell ref="M36:M37"/>
    <mergeCell ref="N21:N25"/>
    <mergeCell ref="B23:B26"/>
    <mergeCell ref="E23:E26"/>
    <mergeCell ref="N26:N27"/>
    <mergeCell ref="B27:B28"/>
    <mergeCell ref="E27:E28"/>
    <mergeCell ref="I28:I31"/>
    <mergeCell ref="L28:L31"/>
    <mergeCell ref="M28:M31"/>
    <mergeCell ref="N28:N31"/>
    <mergeCell ref="I21:I25"/>
    <mergeCell ref="L21:L25"/>
    <mergeCell ref="M21:M25"/>
    <mergeCell ref="L26:L27"/>
    <mergeCell ref="M26:M27"/>
    <mergeCell ref="Z1:AA1"/>
    <mergeCell ref="B12:B16"/>
    <mergeCell ref="E12:E16"/>
    <mergeCell ref="N16:N18"/>
    <mergeCell ref="B17:B20"/>
    <mergeCell ref="E17:E20"/>
    <mergeCell ref="N19:N20"/>
    <mergeCell ref="I16:I18"/>
    <mergeCell ref="L16:L18"/>
    <mergeCell ref="M16:M18"/>
    <mergeCell ref="I19:I20"/>
    <mergeCell ref="L19:L20"/>
    <mergeCell ref="M19:M20"/>
    <mergeCell ref="I8:I11"/>
    <mergeCell ref="L8:L11"/>
    <mergeCell ref="B9:C9"/>
    <mergeCell ref="L50:L51"/>
    <mergeCell ref="M50:M51"/>
    <mergeCell ref="A1:L1"/>
    <mergeCell ref="B3:C3"/>
    <mergeCell ref="I3:J3"/>
    <mergeCell ref="B4:C4"/>
    <mergeCell ref="I4:I5"/>
    <mergeCell ref="L4:L5"/>
    <mergeCell ref="B5:C5"/>
    <mergeCell ref="B6:C6"/>
    <mergeCell ref="I6:I7"/>
    <mergeCell ref="L6:L7"/>
    <mergeCell ref="B7:C7"/>
    <mergeCell ref="B8:C8"/>
    <mergeCell ref="B11:C11"/>
    <mergeCell ref="I12:J12"/>
    <mergeCell ref="I26:I27"/>
    <mergeCell ref="B21:B22"/>
    <mergeCell ref="E21:E22"/>
    <mergeCell ref="L32:L33"/>
    <mergeCell ref="M32:M33"/>
    <mergeCell ref="I34:I35"/>
    <mergeCell ref="L34:L35"/>
    <mergeCell ref="M34:M35"/>
    <mergeCell ref="B32:C32"/>
    <mergeCell ref="B42:C42"/>
    <mergeCell ref="I59:J59"/>
    <mergeCell ref="I60:J60"/>
    <mergeCell ref="I56:J56"/>
    <mergeCell ref="I58:J58"/>
    <mergeCell ref="I32:I33"/>
    <mergeCell ref="I42:J42"/>
    <mergeCell ref="I50:I5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12"/>
  <sheetViews>
    <sheetView topLeftCell="A31" zoomScale="80" zoomScaleNormal="80" workbookViewId="0">
      <selection activeCell="F50" sqref="F50:F53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9.8984375" style="17" bestFit="1" customWidth="1"/>
    <col min="5" max="5" width="11.8984375" style="17" bestFit="1" customWidth="1"/>
    <col min="6" max="6" width="9.19921875" style="2" bestFit="1" customWidth="1"/>
    <col min="7" max="7" width="18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0.59765625" style="2" bestFit="1" customWidth="1"/>
    <col min="12" max="12" width="9.796875" style="2" bestFit="1" customWidth="1"/>
    <col min="13" max="14" width="10.3984375" bestFit="1" customWidth="1"/>
    <col min="15" max="15" width="2.59765625" customWidth="1"/>
    <col min="16" max="16" width="4.5" style="30" bestFit="1" customWidth="1"/>
    <col min="17" max="17" width="10.59765625" style="30" bestFit="1" customWidth="1"/>
    <col min="18" max="18" width="7.69921875" style="30" bestFit="1" customWidth="1"/>
    <col min="19" max="19" width="20.19921875" style="30" bestFit="1" customWidth="1"/>
    <col min="20" max="20" width="11.5" style="31" bestFit="1" customWidth="1"/>
    <col min="21" max="21" width="7.5" style="30" bestFit="1" customWidth="1"/>
    <col min="22" max="22" width="16.09765625" style="30" bestFit="1" customWidth="1"/>
    <col min="23" max="23" width="3.19921875" customWidth="1"/>
    <col min="24" max="24" width="4" bestFit="1" customWidth="1"/>
    <col min="25" max="25" width="10.59765625" bestFit="1" customWidth="1"/>
    <col min="26" max="26" width="10.8984375" bestFit="1" customWidth="1"/>
    <col min="27" max="27" width="17.5" customWidth="1"/>
    <col min="28" max="28" width="12.19921875" bestFit="1" customWidth="1"/>
    <col min="29" max="29" width="7.69921875" bestFit="1" customWidth="1"/>
  </cols>
  <sheetData>
    <row r="1" spans="1:30" ht="27.6">
      <c r="A1" s="349" t="s">
        <v>152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S1" s="61" t="s">
        <v>57</v>
      </c>
      <c r="T1" s="62">
        <f>SUM(T4:T112)</f>
        <v>240000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M2" s="2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57" t="s">
        <v>173</v>
      </c>
      <c r="C4" s="358"/>
      <c r="D4" s="192">
        <v>1000000</v>
      </c>
      <c r="E4" s="192">
        <v>100000000</v>
      </c>
      <c r="F4" s="227" t="s">
        <v>134</v>
      </c>
      <c r="G4" s="280" t="s">
        <v>176</v>
      </c>
      <c r="I4" s="353" t="s">
        <v>132</v>
      </c>
      <c r="J4" s="35"/>
      <c r="K4" s="282">
        <v>2000000</v>
      </c>
      <c r="L4" s="351">
        <f>SUM(K4:K5)</f>
        <v>2000000</v>
      </c>
      <c r="M4" s="228"/>
      <c r="P4" s="188">
        <v>1</v>
      </c>
      <c r="Q4" s="221">
        <v>44927</v>
      </c>
      <c r="R4" s="221" t="s">
        <v>210</v>
      </c>
      <c r="S4" s="222" t="s">
        <v>211</v>
      </c>
      <c r="T4" s="223">
        <v>25000</v>
      </c>
      <c r="U4" s="224" t="s">
        <v>212</v>
      </c>
      <c r="V4" s="224" t="s">
        <v>213</v>
      </c>
      <c r="X4" s="188">
        <v>1</v>
      </c>
      <c r="Y4" s="20"/>
      <c r="Z4" s="20"/>
      <c r="AA4" s="21"/>
      <c r="AB4" s="22"/>
      <c r="AC4" s="26"/>
      <c r="AD4" s="23"/>
    </row>
    <row r="5" spans="1:30">
      <c r="B5" s="357" t="s">
        <v>174</v>
      </c>
      <c r="C5" s="358"/>
      <c r="D5" s="192">
        <v>300000</v>
      </c>
      <c r="E5" s="192">
        <v>50000000</v>
      </c>
      <c r="F5" s="227" t="s">
        <v>134</v>
      </c>
      <c r="G5" s="280" t="s">
        <v>178</v>
      </c>
      <c r="I5" s="354"/>
      <c r="J5" s="36"/>
      <c r="K5" s="288"/>
      <c r="L5" s="352"/>
      <c r="M5" s="229"/>
      <c r="P5" s="188">
        <v>2</v>
      </c>
      <c r="Q5" s="221">
        <v>44928</v>
      </c>
      <c r="R5" s="298" t="s">
        <v>214</v>
      </c>
      <c r="S5" s="299" t="s">
        <v>215</v>
      </c>
      <c r="T5" s="223">
        <v>50000</v>
      </c>
      <c r="U5" s="300" t="s">
        <v>216</v>
      </c>
      <c r="V5" s="224" t="s">
        <v>217</v>
      </c>
      <c r="X5" s="188">
        <v>2</v>
      </c>
      <c r="Y5" s="20"/>
      <c r="Z5" s="20"/>
      <c r="AA5" s="21"/>
      <c r="AB5" s="22"/>
      <c r="AC5" s="23"/>
      <c r="AD5" s="23"/>
    </row>
    <row r="6" spans="1:30">
      <c r="B6" s="357" t="s">
        <v>175</v>
      </c>
      <c r="C6" s="358"/>
      <c r="D6" s="192">
        <v>300000</v>
      </c>
      <c r="E6" s="192">
        <v>3000000</v>
      </c>
      <c r="F6" s="227" t="s">
        <v>134</v>
      </c>
      <c r="G6" s="280" t="s">
        <v>177</v>
      </c>
      <c r="I6" s="353" t="s">
        <v>133</v>
      </c>
      <c r="J6" s="35"/>
      <c r="K6" s="282">
        <v>2000000</v>
      </c>
      <c r="L6" s="351">
        <f>SUM(K6:K7)</f>
        <v>2000000</v>
      </c>
      <c r="M6" s="228"/>
      <c r="P6" s="188">
        <v>3</v>
      </c>
      <c r="Q6" s="221">
        <v>44929</v>
      </c>
      <c r="R6" s="298" t="s">
        <v>218</v>
      </c>
      <c r="S6" s="299" t="s">
        <v>219</v>
      </c>
      <c r="T6" s="223">
        <v>150000</v>
      </c>
      <c r="U6" s="300" t="s">
        <v>209</v>
      </c>
      <c r="V6" s="224" t="s">
        <v>220</v>
      </c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P7" s="188">
        <v>4</v>
      </c>
      <c r="Q7" s="221">
        <v>44930</v>
      </c>
      <c r="R7" s="221" t="s">
        <v>221</v>
      </c>
      <c r="S7" s="222" t="s">
        <v>222</v>
      </c>
      <c r="T7" s="223">
        <v>15000</v>
      </c>
      <c r="U7" s="300" t="s">
        <v>223</v>
      </c>
      <c r="V7" s="224" t="s">
        <v>224</v>
      </c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P8" s="188">
        <v>5</v>
      </c>
      <c r="Q8" s="221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1600000</v>
      </c>
      <c r="E9" s="98">
        <f>SUM(E3:E8)</f>
        <v>153000000</v>
      </c>
      <c r="F9" s="98">
        <f>SUM(F3:F8)</f>
        <v>0</v>
      </c>
      <c r="G9" s="185"/>
      <c r="I9" s="361"/>
      <c r="J9" s="7"/>
      <c r="K9" s="3"/>
      <c r="L9" s="365"/>
      <c r="M9" s="228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I10" s="361"/>
      <c r="J10" s="7"/>
      <c r="K10" s="3"/>
      <c r="L10" s="365"/>
      <c r="M10" s="228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81" t="s">
        <v>179</v>
      </c>
      <c r="D12" s="282">
        <v>150000</v>
      </c>
      <c r="E12" s="392">
        <f>SUM(D12:D16)</f>
        <v>350000</v>
      </c>
      <c r="F12" s="281" t="s">
        <v>207</v>
      </c>
      <c r="G12" s="10"/>
      <c r="I12" s="318" t="s">
        <v>18</v>
      </c>
      <c r="J12" s="319"/>
      <c r="K12" s="92">
        <f>SUM(K4:K11)</f>
        <v>4000000</v>
      </c>
      <c r="L12" s="117">
        <f>SUM(L4:L11)</f>
        <v>4000000</v>
      </c>
      <c r="M12" s="15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83" t="s">
        <v>180</v>
      </c>
      <c r="D13" s="284">
        <v>100000</v>
      </c>
      <c r="E13" s="393"/>
      <c r="F13" s="283" t="s">
        <v>204</v>
      </c>
      <c r="G13" s="247"/>
      <c r="I13" s="150"/>
      <c r="J13" s="150"/>
      <c r="K13" s="151"/>
      <c r="L13" s="152"/>
      <c r="M13" s="152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80" t="s">
        <v>181</v>
      </c>
      <c r="D14" s="192">
        <v>80000</v>
      </c>
      <c r="E14" s="393"/>
      <c r="F14" s="280" t="s">
        <v>207</v>
      </c>
      <c r="G14" s="188"/>
      <c r="M14" s="2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85" t="s">
        <v>182</v>
      </c>
      <c r="D15" s="286">
        <v>20000</v>
      </c>
      <c r="E15" s="393"/>
      <c r="F15" s="285" t="s">
        <v>207</v>
      </c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87"/>
      <c r="D16" s="288"/>
      <c r="E16" s="394"/>
      <c r="F16" s="294"/>
      <c r="G16" s="46"/>
      <c r="I16" s="339" t="s">
        <v>6</v>
      </c>
      <c r="J16" s="86" t="s">
        <v>30</v>
      </c>
      <c r="K16" s="255">
        <f t="shared" ref="K16:K36" si="0">SUMIF($R$4:$R$113,J16,$T$4:$T$113)</f>
        <v>25000</v>
      </c>
      <c r="L16" s="332">
        <f>SUM(K16:K18)</f>
        <v>25000</v>
      </c>
      <c r="M16" s="372">
        <v>500000</v>
      </c>
      <c r="N16" s="379">
        <f>M16-L16</f>
        <v>475000</v>
      </c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81" t="s">
        <v>183</v>
      </c>
      <c r="D17" s="282">
        <v>80000</v>
      </c>
      <c r="E17" s="389">
        <f>SUM(D17:D20)</f>
        <v>190000</v>
      </c>
      <c r="F17" s="281" t="s">
        <v>208</v>
      </c>
      <c r="G17" s="10"/>
      <c r="I17" s="345"/>
      <c r="J17" s="232" t="s">
        <v>78</v>
      </c>
      <c r="K17" s="256">
        <f t="shared" si="0"/>
        <v>0</v>
      </c>
      <c r="L17" s="378"/>
      <c r="M17" s="373"/>
      <c r="N17" s="380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80" t="s">
        <v>184</v>
      </c>
      <c r="D18" s="192">
        <v>60000</v>
      </c>
      <c r="E18" s="390"/>
      <c r="F18" s="280" t="s">
        <v>208</v>
      </c>
      <c r="G18" s="188"/>
      <c r="I18" s="340"/>
      <c r="J18" s="87" t="s">
        <v>77</v>
      </c>
      <c r="K18" s="257">
        <f t="shared" si="0"/>
        <v>0</v>
      </c>
      <c r="L18" s="333"/>
      <c r="M18" s="374"/>
      <c r="N18" s="381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80" t="s">
        <v>185</v>
      </c>
      <c r="D19" s="192">
        <v>50000</v>
      </c>
      <c r="E19" s="390"/>
      <c r="F19" s="280" t="s">
        <v>208</v>
      </c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372">
        <v>200000</v>
      </c>
      <c r="N19" s="379">
        <f>M19-L19</f>
        <v>200000</v>
      </c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294"/>
      <c r="G20" s="46"/>
      <c r="I20" s="336"/>
      <c r="J20" s="89" t="s">
        <v>31</v>
      </c>
      <c r="K20" s="257">
        <f t="shared" si="0"/>
        <v>0</v>
      </c>
      <c r="L20" s="386"/>
      <c r="M20" s="374"/>
      <c r="N20" s="381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81" t="s">
        <v>189</v>
      </c>
      <c r="D21" s="282">
        <v>30000</v>
      </c>
      <c r="E21" s="389">
        <f>SUM(D21:D22)</f>
        <v>50000</v>
      </c>
      <c r="F21" s="295" t="s">
        <v>209</v>
      </c>
      <c r="G21" s="236"/>
      <c r="I21" s="343" t="s">
        <v>34</v>
      </c>
      <c r="J21" s="86" t="s">
        <v>35</v>
      </c>
      <c r="K21" s="255">
        <f t="shared" si="0"/>
        <v>50000</v>
      </c>
      <c r="L21" s="332">
        <f>SUM(K21:K25)</f>
        <v>50000</v>
      </c>
      <c r="M21" s="372">
        <v>400000</v>
      </c>
      <c r="N21" s="379">
        <f>M21-L21</f>
        <v>350000</v>
      </c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87" t="s">
        <v>190</v>
      </c>
      <c r="D22" s="288">
        <v>20000</v>
      </c>
      <c r="E22" s="391"/>
      <c r="F22" s="294" t="s">
        <v>209</v>
      </c>
      <c r="G22" s="46"/>
      <c r="I22" s="346"/>
      <c r="J22" s="88" t="s">
        <v>82</v>
      </c>
      <c r="K22" s="258">
        <f t="shared" si="0"/>
        <v>0</v>
      </c>
      <c r="L22" s="385"/>
      <c r="M22" s="373"/>
      <c r="N22" s="380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81" t="s">
        <v>191</v>
      </c>
      <c r="D23" s="282">
        <v>50000</v>
      </c>
      <c r="E23" s="389">
        <f>SUM(D23:D26)</f>
        <v>140000</v>
      </c>
      <c r="F23" s="296" t="s">
        <v>207</v>
      </c>
      <c r="G23" s="230"/>
      <c r="I23" s="347"/>
      <c r="J23" s="232" t="s">
        <v>37</v>
      </c>
      <c r="K23" s="256">
        <f t="shared" si="0"/>
        <v>0</v>
      </c>
      <c r="L23" s="378"/>
      <c r="M23" s="373"/>
      <c r="N23" s="380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80" t="s">
        <v>192</v>
      </c>
      <c r="D24" s="289">
        <v>50000</v>
      </c>
      <c r="E24" s="390"/>
      <c r="F24" s="280" t="s">
        <v>207</v>
      </c>
      <c r="G24" s="188"/>
      <c r="I24" s="348"/>
      <c r="J24" s="89" t="s">
        <v>36</v>
      </c>
      <c r="K24" s="259">
        <f t="shared" si="0"/>
        <v>0</v>
      </c>
      <c r="L24" s="386"/>
      <c r="M24" s="373"/>
      <c r="N24" s="380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85" t="s">
        <v>193</v>
      </c>
      <c r="D25" s="290">
        <v>20000</v>
      </c>
      <c r="E25" s="390"/>
      <c r="F25" s="285" t="s">
        <v>207</v>
      </c>
      <c r="G25" s="246"/>
      <c r="I25" s="344"/>
      <c r="J25" s="87" t="s">
        <v>128</v>
      </c>
      <c r="K25" s="259">
        <f t="shared" si="0"/>
        <v>0</v>
      </c>
      <c r="L25" s="333"/>
      <c r="M25" s="374"/>
      <c r="N25" s="381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87" t="s">
        <v>194</v>
      </c>
      <c r="D26" s="291">
        <v>20000</v>
      </c>
      <c r="E26" s="391"/>
      <c r="F26" s="294" t="s">
        <v>207</v>
      </c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150000</v>
      </c>
      <c r="M26" s="372">
        <v>100000</v>
      </c>
      <c r="N26" s="379">
        <f>M26-L26</f>
        <v>-50000</v>
      </c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4000000</v>
      </c>
      <c r="AA26" s="207" t="s">
        <v>66</v>
      </c>
      <c r="AB26" s="161">
        <f>D9</f>
        <v>1600000</v>
      </c>
      <c r="AC26" s="122"/>
      <c r="AD26" s="121"/>
    </row>
    <row r="27" spans="2:30">
      <c r="B27" s="330" t="s">
        <v>150</v>
      </c>
      <c r="C27" s="281" t="s">
        <v>195</v>
      </c>
      <c r="D27" s="292">
        <v>16900</v>
      </c>
      <c r="E27" s="389">
        <f>SUM(D27:D28)</f>
        <v>16900</v>
      </c>
      <c r="F27" s="296" t="s">
        <v>209</v>
      </c>
      <c r="G27" s="10"/>
      <c r="I27" s="340"/>
      <c r="J27" s="278" t="s">
        <v>153</v>
      </c>
      <c r="K27" s="257">
        <f t="shared" si="0"/>
        <v>0</v>
      </c>
      <c r="L27" s="388"/>
      <c r="M27" s="374"/>
      <c r="N27" s="381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'1월'!L45</f>
        <v>616900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150000</v>
      </c>
      <c r="M28" s="375">
        <v>300000</v>
      </c>
      <c r="N28" s="382">
        <f>M28-L28</f>
        <v>150000</v>
      </c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465000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376"/>
      <c r="N29" s="383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1000000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376"/>
      <c r="N30" s="383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4000000</v>
      </c>
      <c r="AA30" s="273" t="s">
        <v>94</v>
      </c>
      <c r="AB30" s="274">
        <f>SUM(AB26:AB29)</f>
        <v>3681900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150000</v>
      </c>
      <c r="L31" s="333"/>
      <c r="M31" s="377"/>
      <c r="N31" s="384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318100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746900</v>
      </c>
      <c r="E32" s="98">
        <f>SUM(E12:E31)</f>
        <v>746900</v>
      </c>
      <c r="F32" s="101"/>
      <c r="G32" s="185"/>
      <c r="I32" s="343" t="s">
        <v>40</v>
      </c>
      <c r="J32" s="86" t="s">
        <v>41</v>
      </c>
      <c r="K32" s="255">
        <f t="shared" si="0"/>
        <v>15000</v>
      </c>
      <c r="L32" s="332">
        <f>SUM(K32:K33)</f>
        <v>15000</v>
      </c>
      <c r="M32" s="372">
        <v>50000</v>
      </c>
      <c r="N32" s="379">
        <f>M32-L32</f>
        <v>35000</v>
      </c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D33" s="2"/>
      <c r="I33" s="344"/>
      <c r="J33" s="87" t="s">
        <v>42</v>
      </c>
      <c r="K33" s="257">
        <f t="shared" si="0"/>
        <v>0</v>
      </c>
      <c r="L33" s="333"/>
      <c r="M33" s="374"/>
      <c r="N33" s="381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372">
        <v>50000</v>
      </c>
      <c r="N34" s="379">
        <f>M34-L34</f>
        <v>50000</v>
      </c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374"/>
      <c r="N35" s="381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80" t="s">
        <v>196</v>
      </c>
      <c r="D36" s="192">
        <v>200000</v>
      </c>
      <c r="E36" s="192">
        <v>2000000</v>
      </c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110000</v>
      </c>
      <c r="M36" s="320">
        <v>200000</v>
      </c>
      <c r="N36" s="322">
        <f>M36-L36</f>
        <v>90000</v>
      </c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80" t="s">
        <v>197</v>
      </c>
      <c r="D37" s="192">
        <v>200000</v>
      </c>
      <c r="E37" s="192">
        <v>2000000</v>
      </c>
      <c r="F37" s="169"/>
      <c r="G37" s="106"/>
      <c r="I37" s="331"/>
      <c r="J37" s="84" t="s">
        <v>44</v>
      </c>
      <c r="K37" s="257">
        <f>SUMIF($R$4:$R$113,J37,$T$4:$T$113)+K61+K68</f>
        <v>110000</v>
      </c>
      <c r="L37" s="329"/>
      <c r="M37" s="321"/>
      <c r="N37" s="323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80" t="s">
        <v>198</v>
      </c>
      <c r="D38" s="192">
        <v>200000</v>
      </c>
      <c r="E38" s="192">
        <v>2000000</v>
      </c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320">
        <v>200000</v>
      </c>
      <c r="N38" s="322">
        <f>M38-L38</f>
        <v>200000</v>
      </c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80" t="s">
        <v>199</v>
      </c>
      <c r="D39" s="192">
        <v>200000</v>
      </c>
      <c r="E39" s="192">
        <v>2000000</v>
      </c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321"/>
      <c r="N39" s="323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320">
        <v>50000</v>
      </c>
      <c r="N40" s="322">
        <f>M40-L40</f>
        <v>50000</v>
      </c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321"/>
      <c r="N41" s="323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800000</v>
      </c>
      <c r="E42" s="104">
        <f>SUM(E36:E41)</f>
        <v>8000000</v>
      </c>
      <c r="F42" s="104"/>
      <c r="G42" s="105"/>
      <c r="I42" s="324" t="s">
        <v>18</v>
      </c>
      <c r="J42" s="325"/>
      <c r="K42" s="18">
        <f>SUM(K16:K41)</f>
        <v>350000</v>
      </c>
      <c r="L42" s="19">
        <f>SUM(L16:L41)</f>
        <v>500000</v>
      </c>
      <c r="M42" s="216">
        <f>SUM(M16:M41)</f>
        <v>2050000</v>
      </c>
      <c r="N42" s="219">
        <f>M42-L42</f>
        <v>1550000</v>
      </c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19</v>
      </c>
      <c r="C43" s="293" t="s">
        <v>200</v>
      </c>
      <c r="D43" s="192">
        <v>100000</v>
      </c>
      <c r="E43" s="192">
        <v>1000000</v>
      </c>
      <c r="F43" s="169"/>
      <c r="G43" s="180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293" t="s">
        <v>201</v>
      </c>
      <c r="D44" s="192">
        <v>100000</v>
      </c>
      <c r="E44" s="192">
        <v>2000000</v>
      </c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 t="s">
        <v>202</v>
      </c>
      <c r="K45" s="261">
        <f>SUMIF($U$4:$U$113,J45,$T$4:$T$113)+SUMIF($F$12:$F$31,J45,$D$12:$D$31)+SUMIF($L$57:$L$60,J45,$K$57:$K$60)</f>
        <v>236900</v>
      </c>
      <c r="L45" s="313">
        <f>SUM(K45:K49)</f>
        <v>616900</v>
      </c>
      <c r="M45" s="309">
        <f>L45/L54</f>
        <v>0.5624031361108579</v>
      </c>
      <c r="N45" s="21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168</v>
      </c>
      <c r="C46" s="404"/>
      <c r="D46" s="103">
        <f>SUM(D43:D45)</f>
        <v>200000</v>
      </c>
      <c r="E46" s="104">
        <f>SUM(E43:E45)</f>
        <v>3000000</v>
      </c>
      <c r="F46" s="104"/>
      <c r="G46" s="105"/>
      <c r="I46" s="317"/>
      <c r="J46" s="243" t="s">
        <v>203</v>
      </c>
      <c r="K46" s="262">
        <f t="shared" ref="K46:K53" si="1">SUMIF($U$4:$U$113,J46,$T$4:$T$113)+SUMIF($F$12:$F$31,J46,$D$12:$D$31)+SUMIF($L$57:$L$60,J46,$K$57:$K$60)</f>
        <v>210000</v>
      </c>
      <c r="L46" s="401"/>
      <c r="M46" s="402"/>
      <c r="N46" s="215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1000000</v>
      </c>
      <c r="E47" s="99">
        <f>E42+E46</f>
        <v>11000000</v>
      </c>
      <c r="F47" s="99"/>
      <c r="G47" s="100"/>
      <c r="I47" s="317"/>
      <c r="J47" s="243" t="s">
        <v>204</v>
      </c>
      <c r="K47" s="262">
        <f t="shared" si="1"/>
        <v>170000</v>
      </c>
      <c r="L47" s="401"/>
      <c r="M47" s="402"/>
      <c r="N47" s="215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01"/>
      <c r="M48" s="402"/>
      <c r="N48" s="215"/>
      <c r="P48" s="188">
        <v>45</v>
      </c>
      <c r="Q48" s="20"/>
      <c r="R48" s="24"/>
      <c r="S48" s="25"/>
      <c r="T48" s="22"/>
      <c r="U48" s="26"/>
      <c r="V48" s="23"/>
    </row>
    <row r="49" spans="2:22">
      <c r="B49" s="318" t="s">
        <v>51</v>
      </c>
      <c r="C49" s="319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14"/>
      <c r="M49" s="310"/>
      <c r="N49" s="215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1600000</v>
      </c>
      <c r="E50" s="264"/>
      <c r="F50" s="265">
        <f>D50/$K$12</f>
        <v>0.4</v>
      </c>
      <c r="G50" s="58"/>
      <c r="I50" s="317" t="s">
        <v>48</v>
      </c>
      <c r="J50" s="241" t="s">
        <v>205</v>
      </c>
      <c r="K50" s="261">
        <f t="shared" si="1"/>
        <v>0</v>
      </c>
      <c r="L50" s="313">
        <f>SUM(K50:K51)</f>
        <v>15000</v>
      </c>
      <c r="M50" s="309">
        <f>L50/L54</f>
        <v>1.3674901996535692E-2</v>
      </c>
      <c r="N50" s="215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746900</v>
      </c>
      <c r="E51" s="266"/>
      <c r="F51" s="265">
        <f t="shared" ref="F51:F53" si="2">D51/$K$12</f>
        <v>0.186725</v>
      </c>
      <c r="G51" s="59"/>
      <c r="I51" s="317"/>
      <c r="J51" s="245" t="s">
        <v>206</v>
      </c>
      <c r="K51" s="263">
        <f t="shared" si="1"/>
        <v>15000</v>
      </c>
      <c r="L51" s="314"/>
      <c r="M51" s="310"/>
      <c r="N51" s="215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240000</v>
      </c>
      <c r="E52" s="267"/>
      <c r="F52" s="265">
        <f t="shared" si="2"/>
        <v>0.06</v>
      </c>
      <c r="G52" s="60"/>
      <c r="I52" s="399" t="s">
        <v>49</v>
      </c>
      <c r="J52" s="241" t="s">
        <v>134</v>
      </c>
      <c r="K52" s="261">
        <f t="shared" si="1"/>
        <v>440000</v>
      </c>
      <c r="L52" s="328">
        <f>SUM(K52:K53)</f>
        <v>465000</v>
      </c>
      <c r="M52" s="309">
        <f>L52/L54</f>
        <v>0.42392196189260645</v>
      </c>
      <c r="N52" s="226" t="s">
        <v>131</v>
      </c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1000000</v>
      </c>
      <c r="E53" s="264"/>
      <c r="F53" s="265">
        <f t="shared" si="2"/>
        <v>0.25</v>
      </c>
      <c r="G53" s="251"/>
      <c r="I53" s="400"/>
      <c r="J53" s="245" t="s">
        <v>135</v>
      </c>
      <c r="K53" s="263">
        <f t="shared" si="1"/>
        <v>25000</v>
      </c>
      <c r="L53" s="329"/>
      <c r="M53" s="310"/>
      <c r="N53" s="297">
        <f>100000-K53</f>
        <v>75000</v>
      </c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3586900</v>
      </c>
      <c r="E54" s="279"/>
      <c r="F54" s="193">
        <f>SUM(F50:F53)</f>
        <v>0.89672499999999999</v>
      </c>
      <c r="G54" s="93"/>
      <c r="I54" s="248" t="s">
        <v>18</v>
      </c>
      <c r="J54" s="249"/>
      <c r="K54" s="18">
        <f>SUM(K45:K53)</f>
        <v>1096900</v>
      </c>
      <c r="L54" s="19">
        <f>SUM(L45:L53)</f>
        <v>1096900</v>
      </c>
      <c r="M54" s="191">
        <f>SUM(M45:M53)</f>
        <v>1</v>
      </c>
      <c r="N54" s="218"/>
      <c r="P54" s="188">
        <v>51</v>
      </c>
      <c r="Q54" s="20"/>
      <c r="R54" s="20"/>
      <c r="S54" s="21"/>
      <c r="T54" s="22"/>
      <c r="U54" s="26"/>
      <c r="V54" s="23"/>
    </row>
    <row r="55" spans="2:22">
      <c r="D55" s="2"/>
      <c r="N55" s="217"/>
      <c r="P55" s="188">
        <v>52</v>
      </c>
      <c r="Q55" s="20"/>
      <c r="R55" s="20"/>
      <c r="S55" s="21"/>
      <c r="T55" s="22"/>
      <c r="U55" s="23"/>
      <c r="V55" s="23"/>
    </row>
    <row r="56" spans="2:22">
      <c r="D56" s="2"/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P56" s="188">
        <v>53</v>
      </c>
      <c r="Q56" s="20"/>
      <c r="R56" s="20"/>
      <c r="S56" s="21"/>
      <c r="T56" s="22"/>
      <c r="U56" s="23"/>
      <c r="V56" s="23"/>
    </row>
    <row r="57" spans="2:22" ht="17.399999999999999" customHeight="1">
      <c r="D57" s="2"/>
      <c r="I57" s="311" t="s">
        <v>71</v>
      </c>
      <c r="J57" s="312"/>
      <c r="K57" s="192">
        <v>20000</v>
      </c>
      <c r="L57" s="237" t="s">
        <v>202</v>
      </c>
      <c r="M57" s="237"/>
      <c r="N57" s="77"/>
      <c r="P57" s="188">
        <v>54</v>
      </c>
      <c r="Q57" s="20"/>
      <c r="R57" s="20"/>
      <c r="S57" s="21"/>
      <c r="T57" s="22"/>
      <c r="U57" s="23"/>
      <c r="V57" s="23"/>
    </row>
    <row r="58" spans="2:22">
      <c r="D58" s="2"/>
      <c r="I58" s="311" t="s">
        <v>72</v>
      </c>
      <c r="J58" s="312"/>
      <c r="K58" s="192">
        <v>20000</v>
      </c>
      <c r="L58" s="237" t="s">
        <v>203</v>
      </c>
      <c r="M58" s="237"/>
      <c r="N58" s="77"/>
      <c r="P58" s="188">
        <v>55</v>
      </c>
      <c r="Q58" s="20"/>
      <c r="R58" s="20"/>
      <c r="S58" s="21"/>
      <c r="T58" s="22"/>
      <c r="U58" s="23"/>
      <c r="V58" s="23"/>
    </row>
    <row r="59" spans="2:22">
      <c r="D59" s="2"/>
      <c r="I59" s="311" t="s">
        <v>73</v>
      </c>
      <c r="J59" s="312"/>
      <c r="K59" s="192">
        <v>20000</v>
      </c>
      <c r="L59" s="237" t="s">
        <v>204</v>
      </c>
      <c r="M59" s="237"/>
      <c r="N59" s="77"/>
      <c r="P59" s="188">
        <v>56</v>
      </c>
      <c r="Q59" s="20"/>
      <c r="R59" s="20"/>
      <c r="S59" s="21"/>
      <c r="T59" s="22"/>
      <c r="U59" s="23"/>
      <c r="V59" s="23"/>
    </row>
    <row r="60" spans="2:22">
      <c r="D60" s="2"/>
      <c r="I60" s="311" t="s">
        <v>74</v>
      </c>
      <c r="J60" s="312"/>
      <c r="K60" s="192">
        <v>50000</v>
      </c>
      <c r="L60" s="237" t="s">
        <v>134</v>
      </c>
      <c r="M60" s="237"/>
      <c r="N60" s="77"/>
      <c r="P60" s="188">
        <v>57</v>
      </c>
      <c r="Q60" s="20"/>
      <c r="R60" s="20"/>
      <c r="S60" s="21"/>
      <c r="T60" s="22"/>
      <c r="U60" s="23"/>
      <c r="V60" s="23"/>
    </row>
    <row r="61" spans="2:22">
      <c r="D61" s="2"/>
      <c r="I61" s="252" t="s">
        <v>18</v>
      </c>
      <c r="J61" s="253"/>
      <c r="K61" s="42">
        <f>SUM(K57:K60)</f>
        <v>110000</v>
      </c>
      <c r="L61" s="41"/>
      <c r="M61" s="41"/>
      <c r="N61" s="150"/>
      <c r="P61" s="188">
        <v>58</v>
      </c>
      <c r="Q61" s="20"/>
      <c r="R61" s="20"/>
      <c r="S61" s="21"/>
      <c r="T61" s="22"/>
      <c r="U61" s="23"/>
      <c r="V61" s="23"/>
    </row>
    <row r="62" spans="2:22">
      <c r="D62" s="2"/>
      <c r="N62" s="217"/>
      <c r="P62" s="188">
        <v>59</v>
      </c>
      <c r="Q62" s="20"/>
      <c r="R62" s="20"/>
      <c r="S62" s="21"/>
      <c r="T62" s="22"/>
      <c r="U62" s="23"/>
      <c r="V62" s="23"/>
    </row>
    <row r="63" spans="2:22">
      <c r="D63" s="2"/>
      <c r="I63" s="341"/>
      <c r="J63" s="341"/>
      <c r="K63" s="150"/>
      <c r="L63" s="150"/>
      <c r="M63" s="150"/>
      <c r="N63" s="150"/>
      <c r="P63" s="188">
        <v>60</v>
      </c>
      <c r="Q63" s="20"/>
      <c r="R63" s="20"/>
      <c r="S63" s="21"/>
      <c r="T63" s="22"/>
      <c r="U63" s="23"/>
      <c r="V63" s="23"/>
    </row>
    <row r="64" spans="2:22">
      <c r="D64" s="2"/>
      <c r="I64" s="342"/>
      <c r="J64" s="342"/>
      <c r="K64" s="260"/>
      <c r="L64" s="77"/>
      <c r="M64" s="77"/>
      <c r="N64" s="77"/>
      <c r="P64" s="188">
        <v>61</v>
      </c>
      <c r="Q64" s="20"/>
      <c r="R64" s="20"/>
      <c r="S64" s="21"/>
      <c r="T64" s="22"/>
      <c r="U64" s="23"/>
      <c r="V64" s="23"/>
    </row>
    <row r="65" spans="4:22">
      <c r="D65" s="2"/>
      <c r="I65" s="342"/>
      <c r="J65" s="342"/>
      <c r="K65" s="260"/>
      <c r="L65" s="77"/>
      <c r="M65" s="77"/>
      <c r="N65" s="77"/>
      <c r="P65" s="188">
        <v>62</v>
      </c>
      <c r="Q65" s="20"/>
      <c r="R65" s="20"/>
      <c r="S65" s="21"/>
      <c r="T65" s="22"/>
      <c r="U65" s="23"/>
      <c r="V65" s="23"/>
    </row>
    <row r="66" spans="4:22">
      <c r="D66" s="2"/>
      <c r="I66" s="342"/>
      <c r="J66" s="342"/>
      <c r="K66" s="260"/>
      <c r="L66" s="77"/>
      <c r="M66" s="77"/>
      <c r="N66" s="77"/>
      <c r="P66" s="188">
        <v>63</v>
      </c>
      <c r="Q66" s="20"/>
      <c r="R66" s="24"/>
      <c r="S66" s="25"/>
      <c r="T66" s="22"/>
      <c r="U66" s="26"/>
      <c r="V66" s="23"/>
    </row>
    <row r="67" spans="4:22">
      <c r="D67" s="2"/>
      <c r="I67" s="342"/>
      <c r="J67" s="342"/>
      <c r="K67" s="260"/>
      <c r="L67" s="77"/>
      <c r="M67" s="77"/>
      <c r="N67" s="77"/>
      <c r="P67" s="188">
        <v>64</v>
      </c>
      <c r="Q67" s="20"/>
      <c r="R67" s="20"/>
      <c r="S67" s="21"/>
      <c r="T67" s="22"/>
      <c r="U67" s="23"/>
      <c r="V67" s="23"/>
    </row>
    <row r="68" spans="4:22">
      <c r="D68" s="2"/>
      <c r="I68" s="152"/>
      <c r="J68" s="152"/>
      <c r="K68" s="151"/>
      <c r="L68" s="150"/>
      <c r="M68" s="150"/>
      <c r="N68" s="150"/>
      <c r="P68" s="188">
        <v>65</v>
      </c>
      <c r="Q68" s="20"/>
      <c r="R68" s="20"/>
      <c r="S68" s="21"/>
      <c r="T68" s="22"/>
      <c r="U68" s="23"/>
      <c r="V68" s="23"/>
    </row>
    <row r="69" spans="4:22">
      <c r="D69" s="2"/>
      <c r="I69" s="181"/>
      <c r="J69" s="181"/>
      <c r="K69" s="182"/>
      <c r="L69" s="182"/>
      <c r="M69" s="182"/>
      <c r="P69" s="188">
        <v>66</v>
      </c>
      <c r="Q69" s="20"/>
      <c r="R69" s="20"/>
      <c r="S69" s="21"/>
      <c r="T69" s="22"/>
      <c r="U69" s="23"/>
      <c r="V69" s="23"/>
    </row>
    <row r="70" spans="4:22">
      <c r="D70" s="2"/>
      <c r="M70" s="2"/>
      <c r="P70" s="188">
        <v>67</v>
      </c>
      <c r="Q70" s="20"/>
      <c r="R70" s="20"/>
      <c r="S70" s="21"/>
      <c r="T70" s="22"/>
      <c r="U70" s="23"/>
      <c r="V70" s="23"/>
    </row>
    <row r="71" spans="4:22">
      <c r="D71" s="2"/>
      <c r="M71" s="2"/>
      <c r="P71" s="188">
        <v>68</v>
      </c>
      <c r="Q71" s="20"/>
      <c r="R71" s="20"/>
      <c r="S71" s="21"/>
      <c r="T71" s="22"/>
      <c r="U71" s="23"/>
      <c r="V71" s="23"/>
    </row>
    <row r="72" spans="4:22">
      <c r="D72" s="2"/>
      <c r="M72" s="2"/>
      <c r="P72" s="188">
        <v>69</v>
      </c>
      <c r="Q72" s="20"/>
      <c r="R72" s="20"/>
      <c r="S72" s="21"/>
      <c r="T72" s="22"/>
      <c r="U72" s="23"/>
      <c r="V72" s="23"/>
    </row>
    <row r="73" spans="4:22">
      <c r="D73" s="2"/>
      <c r="M73" s="2"/>
      <c r="P73" s="188">
        <v>70</v>
      </c>
      <c r="Q73" s="20"/>
      <c r="R73" s="27"/>
      <c r="S73" s="28"/>
      <c r="T73" s="22"/>
      <c r="U73" s="29"/>
      <c r="V73" s="237"/>
    </row>
    <row r="74" spans="4:22">
      <c r="D74" s="2"/>
      <c r="M74" s="2"/>
      <c r="P74" s="188">
        <v>71</v>
      </c>
      <c r="Q74" s="20"/>
      <c r="R74" s="20"/>
      <c r="S74" s="21"/>
      <c r="T74" s="22"/>
      <c r="U74" s="23"/>
      <c r="V74" s="23"/>
    </row>
    <row r="75" spans="4:22">
      <c r="D75" s="2"/>
      <c r="M75" s="2"/>
      <c r="P75" s="188">
        <v>72</v>
      </c>
      <c r="Q75" s="20"/>
      <c r="R75" s="20"/>
      <c r="S75" s="21"/>
      <c r="T75" s="22"/>
      <c r="U75" s="23"/>
      <c r="V75" s="23"/>
    </row>
    <row r="76" spans="4:22">
      <c r="D76" s="2"/>
      <c r="M76" s="2"/>
      <c r="P76" s="188">
        <v>73</v>
      </c>
      <c r="Q76" s="20"/>
      <c r="R76" s="20"/>
      <c r="S76" s="21"/>
      <c r="T76" s="22"/>
      <c r="U76" s="23"/>
      <c r="V76" s="23"/>
    </row>
    <row r="77" spans="4:22">
      <c r="D77" s="2"/>
      <c r="M77" s="2"/>
      <c r="P77" s="188">
        <v>74</v>
      </c>
      <c r="Q77" s="20"/>
      <c r="R77" s="20"/>
      <c r="S77" s="21"/>
      <c r="T77" s="22"/>
      <c r="U77" s="23"/>
      <c r="V77" s="23"/>
    </row>
    <row r="78" spans="4:22">
      <c r="D78" s="2"/>
      <c r="M78" s="2"/>
      <c r="P78" s="188">
        <v>75</v>
      </c>
      <c r="Q78" s="20"/>
      <c r="R78" s="20"/>
      <c r="S78" s="21"/>
      <c r="T78" s="22"/>
      <c r="U78" s="23"/>
      <c r="V78" s="23"/>
    </row>
    <row r="79" spans="4:22">
      <c r="D79" s="2"/>
      <c r="M79" s="2"/>
      <c r="P79" s="188">
        <v>76</v>
      </c>
      <c r="Q79" s="20"/>
      <c r="R79" s="20"/>
      <c r="S79" s="21"/>
      <c r="T79" s="22"/>
      <c r="U79" s="23"/>
      <c r="V79" s="23"/>
    </row>
    <row r="80" spans="4:22">
      <c r="D80" s="2"/>
      <c r="M80" s="2"/>
      <c r="P80" s="188">
        <v>77</v>
      </c>
      <c r="Q80" s="20"/>
      <c r="R80" s="20"/>
      <c r="S80" s="21"/>
      <c r="T80" s="22"/>
      <c r="U80" s="23"/>
      <c r="V80" s="23"/>
    </row>
    <row r="81" spans="4:22">
      <c r="D81" s="2"/>
      <c r="M81" s="2"/>
      <c r="P81" s="188">
        <v>78</v>
      </c>
      <c r="Q81" s="20"/>
      <c r="R81" s="20"/>
      <c r="S81" s="21"/>
      <c r="T81" s="22"/>
      <c r="U81" s="23"/>
      <c r="V81" s="23"/>
    </row>
    <row r="82" spans="4:22">
      <c r="D82" s="2"/>
      <c r="M82" s="2"/>
      <c r="P82" s="188">
        <v>79</v>
      </c>
      <c r="Q82" s="20"/>
      <c r="R82" s="20"/>
      <c r="S82" s="21"/>
      <c r="T82" s="22"/>
      <c r="U82" s="23"/>
      <c r="V82" s="23"/>
    </row>
    <row r="83" spans="4:22">
      <c r="D83" s="2"/>
      <c r="M83" s="2"/>
      <c r="P83" s="188">
        <v>80</v>
      </c>
      <c r="Q83" s="20"/>
      <c r="R83" s="20"/>
      <c r="S83" s="21"/>
      <c r="T83" s="22"/>
      <c r="U83" s="23"/>
      <c r="V83" s="23"/>
    </row>
    <row r="84" spans="4:22">
      <c r="D84" s="2"/>
      <c r="M84" s="2"/>
      <c r="P84" s="188">
        <v>81</v>
      </c>
      <c r="Q84" s="20"/>
      <c r="R84" s="20"/>
      <c r="S84" s="21"/>
      <c r="T84" s="22"/>
      <c r="U84" s="23"/>
      <c r="V84" s="23"/>
    </row>
    <row r="85" spans="4:22">
      <c r="D85" s="2"/>
      <c r="M85" s="2"/>
      <c r="P85" s="188">
        <v>82</v>
      </c>
      <c r="Q85" s="20"/>
      <c r="R85" s="20"/>
      <c r="S85" s="21"/>
      <c r="T85" s="22"/>
      <c r="U85" s="23"/>
      <c r="V85" s="23"/>
    </row>
    <row r="86" spans="4:22">
      <c r="D86" s="2"/>
      <c r="M86" s="2"/>
      <c r="P86" s="188">
        <v>83</v>
      </c>
      <c r="Q86" s="20"/>
      <c r="R86" s="20"/>
      <c r="S86" s="21"/>
      <c r="T86" s="22"/>
      <c r="U86" s="23"/>
      <c r="V86" s="23"/>
    </row>
    <row r="87" spans="4:22">
      <c r="D87" s="2"/>
      <c r="M87" s="2"/>
      <c r="P87" s="188">
        <v>84</v>
      </c>
      <c r="Q87" s="20"/>
      <c r="R87" s="20"/>
      <c r="S87" s="21"/>
      <c r="T87" s="22"/>
      <c r="U87" s="23"/>
      <c r="V87" s="23"/>
    </row>
    <row r="88" spans="4:22">
      <c r="D88" s="2"/>
      <c r="M88" s="2"/>
      <c r="P88" s="188">
        <v>85</v>
      </c>
      <c r="Q88" s="20"/>
      <c r="R88" s="20"/>
      <c r="S88" s="21"/>
      <c r="T88" s="22"/>
      <c r="U88" s="23"/>
      <c r="V88" s="23"/>
    </row>
    <row r="89" spans="4:22">
      <c r="D89" s="2"/>
      <c r="M89" s="2"/>
      <c r="P89" s="188">
        <v>86</v>
      </c>
      <c r="Q89" s="20"/>
      <c r="R89" s="20"/>
      <c r="S89" s="21"/>
      <c r="T89" s="22"/>
      <c r="U89" s="23"/>
      <c r="V89" s="23"/>
    </row>
    <row r="90" spans="4:22">
      <c r="D90" s="2"/>
      <c r="M90" s="2"/>
      <c r="P90" s="188">
        <v>87</v>
      </c>
      <c r="Q90" s="20"/>
      <c r="R90" s="20"/>
      <c r="S90" s="21"/>
      <c r="T90" s="22"/>
      <c r="U90" s="23"/>
      <c r="V90" s="23"/>
    </row>
    <row r="91" spans="4:22">
      <c r="D91" s="2"/>
      <c r="M91" s="2"/>
      <c r="P91" s="188">
        <v>88</v>
      </c>
      <c r="Q91" s="20"/>
      <c r="R91" s="20"/>
      <c r="S91" s="21"/>
      <c r="T91" s="22"/>
      <c r="U91" s="23"/>
      <c r="V91" s="23"/>
    </row>
    <row r="92" spans="4:22">
      <c r="D92" s="2"/>
      <c r="M92" s="2"/>
      <c r="P92" s="188">
        <v>89</v>
      </c>
      <c r="Q92" s="20"/>
      <c r="R92" s="20"/>
      <c r="S92" s="21"/>
      <c r="T92" s="22"/>
      <c r="U92" s="23"/>
      <c r="V92" s="23"/>
    </row>
    <row r="93" spans="4:22">
      <c r="D93" s="2"/>
      <c r="M93" s="2"/>
      <c r="P93" s="188">
        <v>90</v>
      </c>
      <c r="Q93" s="20"/>
      <c r="R93" s="20"/>
      <c r="S93" s="21"/>
      <c r="T93" s="22"/>
      <c r="U93" s="23"/>
      <c r="V93" s="23"/>
    </row>
    <row r="94" spans="4:22">
      <c r="D94" s="2"/>
      <c r="M94" s="2"/>
      <c r="P94" s="188">
        <v>91</v>
      </c>
      <c r="Q94" s="20"/>
      <c r="R94" s="27"/>
      <c r="S94" s="28"/>
      <c r="T94" s="3"/>
      <c r="U94" s="29"/>
      <c r="V94" s="4"/>
    </row>
    <row r="95" spans="4:22">
      <c r="D95" s="2"/>
      <c r="M95" s="2"/>
      <c r="P95" s="188">
        <v>92</v>
      </c>
      <c r="Q95" s="27"/>
      <c r="R95" s="4"/>
      <c r="S95" s="4"/>
      <c r="T95" s="3"/>
      <c r="U95" s="4"/>
      <c r="V95" s="4"/>
    </row>
    <row r="96" spans="4:22">
      <c r="D96" s="2"/>
      <c r="M96" s="2"/>
      <c r="P96" s="188">
        <v>93</v>
      </c>
      <c r="Q96" s="4"/>
      <c r="R96" s="4"/>
      <c r="S96" s="4"/>
      <c r="T96" s="3"/>
      <c r="U96" s="4"/>
      <c r="V96" s="4"/>
    </row>
    <row r="97" spans="4:22">
      <c r="D97" s="2"/>
      <c r="M97" s="2"/>
      <c r="P97" s="188">
        <v>94</v>
      </c>
      <c r="Q97" s="4"/>
      <c r="R97" s="4"/>
      <c r="S97" s="4"/>
      <c r="T97" s="3"/>
      <c r="U97" s="4"/>
      <c r="V97" s="4"/>
    </row>
    <row r="98" spans="4:22">
      <c r="D98" s="2"/>
      <c r="M98" s="2"/>
      <c r="P98" s="188">
        <v>95</v>
      </c>
      <c r="Q98" s="4"/>
      <c r="R98" s="4"/>
      <c r="S98" s="4"/>
      <c r="T98" s="3"/>
      <c r="U98" s="4"/>
      <c r="V98" s="4"/>
    </row>
    <row r="99" spans="4:22">
      <c r="D99" s="2"/>
      <c r="M99" s="2"/>
      <c r="P99" s="188">
        <v>96</v>
      </c>
      <c r="Q99" s="4"/>
      <c r="R99" s="4"/>
      <c r="S99" s="4"/>
      <c r="T99" s="3"/>
      <c r="U99" s="4"/>
      <c r="V99" s="4"/>
    </row>
    <row r="100" spans="4:22">
      <c r="D100" s="2"/>
      <c r="M100" s="2"/>
      <c r="P100" s="188">
        <v>97</v>
      </c>
      <c r="Q100" s="4"/>
      <c r="R100" s="4"/>
      <c r="S100" s="4"/>
      <c r="T100" s="3"/>
      <c r="U100" s="4"/>
      <c r="V100" s="4"/>
    </row>
    <row r="101" spans="4:22">
      <c r="D101" s="2"/>
      <c r="M101" s="2"/>
      <c r="P101" s="188">
        <v>98</v>
      </c>
      <c r="Q101" s="4"/>
      <c r="R101" s="4"/>
      <c r="S101" s="4"/>
      <c r="T101" s="3"/>
      <c r="U101" s="4"/>
      <c r="V101" s="4"/>
    </row>
    <row r="102" spans="4:22">
      <c r="D102" s="2"/>
      <c r="M102" s="2"/>
      <c r="P102" s="188">
        <v>99</v>
      </c>
      <c r="Q102" s="4"/>
      <c r="R102" s="4"/>
      <c r="S102" s="4"/>
      <c r="T102" s="3"/>
      <c r="U102" s="4"/>
      <c r="V102" s="4"/>
    </row>
    <row r="103" spans="4:22">
      <c r="D103" s="2"/>
      <c r="M103" s="2"/>
      <c r="P103" s="188">
        <v>100</v>
      </c>
      <c r="Q103" s="4"/>
      <c r="R103" s="49"/>
      <c r="S103" s="49"/>
      <c r="T103" s="12"/>
      <c r="U103" s="49"/>
      <c r="V103" s="49"/>
    </row>
    <row r="104" spans="4:22">
      <c r="D104" s="2"/>
      <c r="M104" s="2"/>
      <c r="P104" s="188">
        <v>101</v>
      </c>
      <c r="Q104" s="49"/>
      <c r="R104" s="4"/>
      <c r="S104" s="4"/>
      <c r="T104" s="3"/>
      <c r="U104" s="4"/>
      <c r="V104" s="4"/>
    </row>
    <row r="105" spans="4:22">
      <c r="D105" s="2"/>
      <c r="M105" s="2"/>
      <c r="P105" s="188">
        <v>102</v>
      </c>
      <c r="Q105" s="4"/>
      <c r="R105" s="4"/>
      <c r="S105" s="4"/>
      <c r="T105" s="3"/>
      <c r="U105" s="4"/>
      <c r="V105" s="4"/>
    </row>
    <row r="106" spans="4:22">
      <c r="D106" s="2"/>
      <c r="M106" s="2"/>
      <c r="P106" s="188">
        <v>103</v>
      </c>
      <c r="Q106" s="4"/>
      <c r="R106" s="4"/>
      <c r="S106" s="4"/>
      <c r="T106" s="3"/>
      <c r="U106" s="4"/>
      <c r="V106" s="4"/>
    </row>
    <row r="107" spans="4:22">
      <c r="D107" s="2"/>
      <c r="M107" s="2"/>
      <c r="P107" s="188">
        <v>104</v>
      </c>
      <c r="Q107" s="4"/>
      <c r="R107" s="4"/>
      <c r="S107" s="4"/>
      <c r="T107" s="3"/>
      <c r="U107" s="4"/>
      <c r="V107" s="4"/>
    </row>
    <row r="108" spans="4:22">
      <c r="D108" s="2"/>
      <c r="M108" s="2"/>
      <c r="P108" s="188">
        <v>105</v>
      </c>
      <c r="Q108" s="4"/>
      <c r="R108" s="4"/>
      <c r="S108" s="4"/>
      <c r="T108" s="3"/>
      <c r="U108" s="4"/>
      <c r="V108" s="4"/>
    </row>
    <row r="109" spans="4:22">
      <c r="D109" s="2"/>
      <c r="M109" s="2"/>
      <c r="P109" s="188">
        <v>106</v>
      </c>
      <c r="Q109" s="4"/>
      <c r="R109" s="4"/>
      <c r="S109" s="4"/>
      <c r="T109" s="3"/>
      <c r="U109" s="4"/>
      <c r="V109" s="4"/>
    </row>
    <row r="110" spans="4:22">
      <c r="D110" s="2"/>
      <c r="M110" s="2"/>
      <c r="P110" s="188">
        <v>107</v>
      </c>
      <c r="Q110" s="4"/>
      <c r="R110" s="4"/>
      <c r="S110" s="4"/>
      <c r="T110" s="3"/>
      <c r="U110" s="4"/>
      <c r="V110" s="4"/>
    </row>
    <row r="111" spans="4:22">
      <c r="D111" s="2"/>
      <c r="M111" s="2"/>
      <c r="P111" s="188">
        <v>108</v>
      </c>
      <c r="Q111" s="4"/>
      <c r="R111" s="4"/>
      <c r="S111" s="4"/>
      <c r="T111" s="3"/>
      <c r="U111" s="4"/>
      <c r="V111" s="4"/>
    </row>
    <row r="112" spans="4:22">
      <c r="D112" s="2"/>
      <c r="M112" s="2"/>
      <c r="P112" s="46">
        <v>109</v>
      </c>
      <c r="Q112" s="5"/>
      <c r="R112" s="5"/>
      <c r="S112" s="5"/>
      <c r="T112" s="14"/>
      <c r="U112" s="5"/>
      <c r="V112" s="5"/>
    </row>
  </sheetData>
  <sortState ref="Q35:V65">
    <sortCondition ref="Q35:Q65"/>
  </sortState>
  <mergeCells count="98">
    <mergeCell ref="I66:J66"/>
    <mergeCell ref="I67:J67"/>
    <mergeCell ref="B51:B52"/>
    <mergeCell ref="I52:I53"/>
    <mergeCell ref="L52:L53"/>
    <mergeCell ref="B23:B26"/>
    <mergeCell ref="E23:E26"/>
    <mergeCell ref="B27:B28"/>
    <mergeCell ref="E27:E28"/>
    <mergeCell ref="B12:B16"/>
    <mergeCell ref="E12:E16"/>
    <mergeCell ref="B17:B20"/>
    <mergeCell ref="E17:E20"/>
    <mergeCell ref="B21:B22"/>
    <mergeCell ref="E21:E22"/>
    <mergeCell ref="M28:M31"/>
    <mergeCell ref="M32:M33"/>
    <mergeCell ref="M34:M35"/>
    <mergeCell ref="L28:L31"/>
    <mergeCell ref="N16:N18"/>
    <mergeCell ref="N19:N20"/>
    <mergeCell ref="N21:N25"/>
    <mergeCell ref="N26:N27"/>
    <mergeCell ref="N28:N31"/>
    <mergeCell ref="N32:N33"/>
    <mergeCell ref="N34:N35"/>
    <mergeCell ref="L16:L18"/>
    <mergeCell ref="L19:L20"/>
    <mergeCell ref="L21:L25"/>
    <mergeCell ref="L26:L27"/>
    <mergeCell ref="L34:L35"/>
    <mergeCell ref="Z1:AA1"/>
    <mergeCell ref="M16:M18"/>
    <mergeCell ref="M19:M20"/>
    <mergeCell ref="M21:M25"/>
    <mergeCell ref="M26:M27"/>
    <mergeCell ref="B6:C6"/>
    <mergeCell ref="I6:I7"/>
    <mergeCell ref="I8:I11"/>
    <mergeCell ref="L6:L7"/>
    <mergeCell ref="L8:L11"/>
    <mergeCell ref="B7:C7"/>
    <mergeCell ref="B8:C8"/>
    <mergeCell ref="B9:C9"/>
    <mergeCell ref="B11:C11"/>
    <mergeCell ref="A1:L1"/>
    <mergeCell ref="L4:L5"/>
    <mergeCell ref="I4:I5"/>
    <mergeCell ref="I3:J3"/>
    <mergeCell ref="B4:C4"/>
    <mergeCell ref="B5:C5"/>
    <mergeCell ref="B3:C3"/>
    <mergeCell ref="I12:J12"/>
    <mergeCell ref="I16:I18"/>
    <mergeCell ref="I19:I20"/>
    <mergeCell ref="I21:I25"/>
    <mergeCell ref="I26:I27"/>
    <mergeCell ref="I28:I31"/>
    <mergeCell ref="I63:J63"/>
    <mergeCell ref="I64:J64"/>
    <mergeCell ref="I65:J65"/>
    <mergeCell ref="I58:J58"/>
    <mergeCell ref="I60:J60"/>
    <mergeCell ref="I32:I33"/>
    <mergeCell ref="I34:I35"/>
    <mergeCell ref="I59:J59"/>
    <mergeCell ref="I44:J44"/>
    <mergeCell ref="I45:I49"/>
    <mergeCell ref="B32:C32"/>
    <mergeCell ref="L36:L37"/>
    <mergeCell ref="I36:I37"/>
    <mergeCell ref="L32:L33"/>
    <mergeCell ref="L38:L39"/>
    <mergeCell ref="I38:I39"/>
    <mergeCell ref="B35:C35"/>
    <mergeCell ref="B36:B41"/>
    <mergeCell ref="I40:I41"/>
    <mergeCell ref="L40:L41"/>
    <mergeCell ref="M38:M39"/>
    <mergeCell ref="M36:M37"/>
    <mergeCell ref="N36:N37"/>
    <mergeCell ref="N38:N39"/>
    <mergeCell ref="I42:J42"/>
    <mergeCell ref="M40:M41"/>
    <mergeCell ref="N40:N41"/>
    <mergeCell ref="B42:C42"/>
    <mergeCell ref="M50:M51"/>
    <mergeCell ref="I57:J57"/>
    <mergeCell ref="L50:L51"/>
    <mergeCell ref="I56:J56"/>
    <mergeCell ref="I50:I51"/>
    <mergeCell ref="B49:C49"/>
    <mergeCell ref="M52:M53"/>
    <mergeCell ref="B43:B45"/>
    <mergeCell ref="L45:L49"/>
    <mergeCell ref="M45:M49"/>
    <mergeCell ref="B46:C46"/>
    <mergeCell ref="B47:C47"/>
  </mergeCells>
  <phoneticPr fontId="2" type="noConversion"/>
  <pageMargins left="0.7" right="0.7" top="0.75" bottom="0.75" header="0.3" footer="0.3"/>
  <pageSetup paperSize="9" scale="2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40" zoomScale="90" zoomScaleNormal="90" workbookViewId="0">
      <selection activeCell="F50" sqref="F50:F53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9.59765625" style="17" bestFit="1" customWidth="1"/>
    <col min="5" max="5" width="12.5" style="17" bestFit="1" customWidth="1"/>
    <col min="6" max="6" width="9.09765625" style="2" bestFit="1" customWidth="1"/>
    <col min="7" max="7" width="17.8984375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1.19921875" style="2" customWidth="1"/>
    <col min="12" max="12" width="9.69921875" style="2" bestFit="1" customWidth="1"/>
    <col min="13" max="14" width="9.69921875" bestFit="1" customWidth="1"/>
    <col min="15" max="15" width="2.59765625" customWidth="1"/>
    <col min="16" max="16" width="4.19921875" style="30" bestFit="1" customWidth="1"/>
    <col min="17" max="17" width="9.69921875" style="30" bestFit="1" customWidth="1"/>
    <col min="18" max="18" width="9.19921875" style="30" bestFit="1" customWidth="1"/>
    <col min="19" max="19" width="23.09765625" style="30" bestFit="1" customWidth="1"/>
    <col min="20" max="20" width="11" style="31" bestFit="1" customWidth="1"/>
    <col min="21" max="21" width="7.5" style="30" bestFit="1" customWidth="1"/>
    <col min="22" max="22" width="16.09765625" style="30" bestFit="1" customWidth="1"/>
    <col min="23" max="23" width="3.19921875" customWidth="1"/>
    <col min="24" max="24" width="3.69921875" bestFit="1" customWidth="1"/>
    <col min="25" max="25" width="9.69921875" bestFit="1" customWidth="1"/>
    <col min="26" max="26" width="11.19921875" bestFit="1" customWidth="1"/>
    <col min="27" max="27" width="17.5" customWidth="1"/>
    <col min="28" max="28" width="13.5" bestFit="1" customWidth="1"/>
    <col min="29" max="29" width="10.09765625" bestFit="1" customWidth="1"/>
    <col min="30" max="30" width="9" bestFit="1" customWidth="1"/>
  </cols>
  <sheetData>
    <row r="1" spans="1:30" ht="27.6">
      <c r="A1" s="349" t="s">
        <v>155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M2" s="2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I10" s="361"/>
      <c r="J10" s="7"/>
      <c r="K10" s="3"/>
      <c r="L10" s="365"/>
      <c r="M10" s="228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M14" s="2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'1월'!L45</f>
        <v>616900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616900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-616900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D33" s="2"/>
      <c r="I33" s="344"/>
      <c r="J33" s="87" t="s">
        <v>42</v>
      </c>
      <c r="K33" s="257">
        <f t="shared" si="0"/>
        <v>0</v>
      </c>
      <c r="L33" s="333"/>
      <c r="M33" s="407"/>
      <c r="N33" s="381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'1월'!D50-D50</f>
        <v>1600000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'1월'!D51-D51</f>
        <v>746900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'1월'!D52-D52</f>
        <v>240000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'1월'!D53-D53</f>
        <v>1000000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'1월'!D54-D54</f>
        <v>3586900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P54" s="188">
        <v>51</v>
      </c>
      <c r="Q54" s="20"/>
      <c r="R54" s="20"/>
      <c r="S54" s="21"/>
      <c r="T54" s="22"/>
      <c r="U54" s="26"/>
      <c r="V54" s="23"/>
    </row>
    <row r="55" spans="2:22">
      <c r="D55" s="2"/>
      <c r="N55" s="217"/>
      <c r="P55" s="188">
        <v>52</v>
      </c>
      <c r="Q55" s="20"/>
      <c r="R55" s="20"/>
      <c r="S55" s="21"/>
      <c r="T55" s="22"/>
      <c r="U55" s="23"/>
      <c r="V55" s="23"/>
    </row>
    <row r="56" spans="2:22">
      <c r="D56" s="2"/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P56" s="188">
        <v>53</v>
      </c>
      <c r="Q56" s="20"/>
      <c r="R56" s="20"/>
      <c r="S56" s="21"/>
      <c r="T56" s="22"/>
      <c r="U56" s="23"/>
      <c r="V56" s="23"/>
    </row>
    <row r="57" spans="2:22">
      <c r="D57" s="2"/>
      <c r="I57" s="311" t="s">
        <v>71</v>
      </c>
      <c r="J57" s="312"/>
      <c r="K57" s="3"/>
      <c r="L57" s="237"/>
      <c r="M57" s="237"/>
      <c r="N57" s="77"/>
      <c r="P57" s="188">
        <v>54</v>
      </c>
      <c r="Q57" s="20"/>
      <c r="R57" s="20"/>
      <c r="S57" s="21"/>
      <c r="T57" s="22"/>
      <c r="U57" s="23"/>
      <c r="V57" s="23"/>
    </row>
    <row r="58" spans="2:22">
      <c r="D58" s="2"/>
      <c r="I58" s="311" t="s">
        <v>72</v>
      </c>
      <c r="J58" s="312"/>
      <c r="K58" s="3"/>
      <c r="L58" s="237"/>
      <c r="M58" s="237"/>
      <c r="N58" s="77"/>
      <c r="P58" s="188">
        <v>55</v>
      </c>
      <c r="Q58" s="20"/>
      <c r="R58" s="20"/>
      <c r="S58" s="21"/>
      <c r="T58" s="22"/>
      <c r="U58" s="23"/>
      <c r="V58" s="23"/>
    </row>
    <row r="59" spans="2:22">
      <c r="D59" s="2"/>
      <c r="I59" s="311" t="s">
        <v>73</v>
      </c>
      <c r="J59" s="312"/>
      <c r="K59" s="3"/>
      <c r="L59" s="237"/>
      <c r="M59" s="237"/>
      <c r="N59" s="77"/>
      <c r="P59" s="188">
        <v>56</v>
      </c>
      <c r="Q59" s="20"/>
      <c r="R59" s="20"/>
      <c r="S59" s="21"/>
      <c r="T59" s="22"/>
      <c r="U59" s="23"/>
      <c r="V59" s="23"/>
    </row>
    <row r="60" spans="2:22">
      <c r="D60" s="2"/>
      <c r="I60" s="311" t="s">
        <v>74</v>
      </c>
      <c r="J60" s="312"/>
      <c r="K60" s="3"/>
      <c r="L60" s="237"/>
      <c r="M60" s="237"/>
      <c r="N60" s="77"/>
      <c r="P60" s="188">
        <v>57</v>
      </c>
      <c r="Q60" s="20"/>
      <c r="R60" s="20"/>
      <c r="S60" s="21"/>
      <c r="T60" s="22"/>
      <c r="U60" s="23"/>
      <c r="V60" s="23"/>
    </row>
    <row r="61" spans="2:22">
      <c r="D61" s="2"/>
      <c r="I61" s="252" t="s">
        <v>18</v>
      </c>
      <c r="J61" s="253"/>
      <c r="K61" s="42">
        <f>SUM(K57:K60)</f>
        <v>0</v>
      </c>
      <c r="L61" s="41"/>
      <c r="M61" s="41"/>
      <c r="N61" s="150"/>
      <c r="P61" s="188">
        <v>58</v>
      </c>
      <c r="Q61" s="20"/>
      <c r="R61" s="20"/>
      <c r="S61" s="21"/>
      <c r="T61" s="22"/>
      <c r="U61" s="23"/>
      <c r="V61" s="23"/>
    </row>
    <row r="62" spans="2:22">
      <c r="D62" s="2"/>
      <c r="N62" s="217"/>
      <c r="P62" s="188">
        <v>59</v>
      </c>
      <c r="Q62" s="20"/>
      <c r="R62" s="20"/>
      <c r="S62" s="21"/>
      <c r="T62" s="22"/>
      <c r="U62" s="23"/>
      <c r="V62" s="23"/>
    </row>
    <row r="63" spans="2:22">
      <c r="D63" s="2"/>
      <c r="I63" s="341"/>
      <c r="J63" s="341"/>
      <c r="K63" s="150"/>
      <c r="L63" s="150"/>
      <c r="M63" s="150"/>
      <c r="N63" s="150"/>
      <c r="P63" s="188">
        <v>60</v>
      </c>
      <c r="Q63" s="20"/>
      <c r="R63" s="20"/>
      <c r="S63" s="21"/>
      <c r="T63" s="22"/>
      <c r="U63" s="23"/>
      <c r="V63" s="23"/>
    </row>
    <row r="64" spans="2:22">
      <c r="D64" s="2"/>
      <c r="I64" s="342"/>
      <c r="J64" s="342"/>
      <c r="K64" s="260"/>
      <c r="L64" s="77"/>
      <c r="M64" s="77"/>
      <c r="N64" s="77"/>
      <c r="P64" s="188">
        <v>61</v>
      </c>
      <c r="Q64" s="20"/>
      <c r="R64" s="20"/>
      <c r="S64" s="21"/>
      <c r="T64" s="22"/>
      <c r="U64" s="23"/>
      <c r="V64" s="23"/>
    </row>
    <row r="65" spans="4:22">
      <c r="D65" s="2"/>
      <c r="I65" s="342"/>
      <c r="J65" s="342"/>
      <c r="K65" s="260"/>
      <c r="L65" s="77"/>
      <c r="M65" s="77"/>
      <c r="N65" s="77"/>
      <c r="P65" s="188">
        <v>62</v>
      </c>
      <c r="Q65" s="20"/>
      <c r="R65" s="20"/>
      <c r="S65" s="21"/>
      <c r="T65" s="22"/>
      <c r="U65" s="23"/>
      <c r="V65" s="23"/>
    </row>
    <row r="66" spans="4:22">
      <c r="D66" s="2"/>
      <c r="I66" s="342"/>
      <c r="J66" s="342"/>
      <c r="K66" s="260"/>
      <c r="L66" s="77"/>
      <c r="M66" s="77"/>
      <c r="N66" s="77"/>
      <c r="P66" s="188">
        <v>63</v>
      </c>
      <c r="Q66" s="20"/>
      <c r="R66" s="24"/>
      <c r="S66" s="25"/>
      <c r="T66" s="22"/>
      <c r="U66" s="26"/>
      <c r="V66" s="23"/>
    </row>
    <row r="67" spans="4:22">
      <c r="D67" s="2"/>
      <c r="I67" s="342"/>
      <c r="J67" s="342"/>
      <c r="K67" s="260"/>
      <c r="L67" s="77"/>
      <c r="M67" s="77"/>
      <c r="N67" s="77"/>
      <c r="P67" s="188">
        <v>64</v>
      </c>
      <c r="Q67" s="20"/>
      <c r="R67" s="20"/>
      <c r="S67" s="21"/>
      <c r="T67" s="22"/>
      <c r="U67" s="23"/>
      <c r="V67" s="23"/>
    </row>
    <row r="68" spans="4:22">
      <c r="D68" s="2"/>
      <c r="I68" s="152"/>
      <c r="J68" s="152"/>
      <c r="K68" s="151"/>
      <c r="L68" s="150"/>
      <c r="M68" s="150"/>
      <c r="N68" s="150"/>
      <c r="P68" s="188">
        <v>65</v>
      </c>
      <c r="Q68" s="20"/>
      <c r="R68" s="20"/>
      <c r="S68" s="21"/>
      <c r="T68" s="22"/>
      <c r="U68" s="23"/>
      <c r="V68" s="23"/>
    </row>
    <row r="69" spans="4:22">
      <c r="D69" s="2"/>
      <c r="I69" s="181"/>
      <c r="J69" s="181"/>
      <c r="K69" s="182"/>
      <c r="L69" s="182"/>
      <c r="M69" s="182"/>
      <c r="P69" s="188">
        <v>66</v>
      </c>
      <c r="Q69" s="20"/>
      <c r="R69" s="20"/>
      <c r="S69" s="21"/>
      <c r="T69" s="22"/>
      <c r="U69" s="23"/>
      <c r="V69" s="23"/>
    </row>
    <row r="70" spans="4:22">
      <c r="D70" s="2"/>
      <c r="M70" s="2"/>
      <c r="P70" s="188">
        <v>67</v>
      </c>
      <c r="Q70" s="20"/>
      <c r="R70" s="20"/>
      <c r="S70" s="21"/>
      <c r="T70" s="22"/>
      <c r="U70" s="23"/>
      <c r="V70" s="23"/>
    </row>
    <row r="71" spans="4:22">
      <c r="D71" s="2"/>
      <c r="M71" s="2"/>
      <c r="P71" s="188">
        <v>68</v>
      </c>
      <c r="Q71" s="20"/>
      <c r="R71" s="20"/>
      <c r="S71" s="21"/>
      <c r="T71" s="22"/>
      <c r="U71" s="23"/>
      <c r="V71" s="23"/>
    </row>
    <row r="72" spans="4:22">
      <c r="D72" s="2"/>
      <c r="M72" s="2"/>
      <c r="P72" s="188">
        <v>69</v>
      </c>
      <c r="Q72" s="20"/>
      <c r="R72" s="20"/>
      <c r="S72" s="21"/>
      <c r="T72" s="22"/>
      <c r="U72" s="23"/>
      <c r="V72" s="23"/>
    </row>
    <row r="73" spans="4:22">
      <c r="D73" s="2"/>
      <c r="M73" s="2"/>
      <c r="P73" s="188">
        <v>70</v>
      </c>
      <c r="Q73" s="20"/>
      <c r="R73" s="27"/>
      <c r="S73" s="28"/>
      <c r="T73" s="22"/>
      <c r="U73" s="29"/>
      <c r="V73" s="237"/>
    </row>
    <row r="74" spans="4:22">
      <c r="D74" s="2"/>
      <c r="M74" s="2"/>
      <c r="P74" s="188">
        <v>71</v>
      </c>
      <c r="Q74" s="20"/>
      <c r="R74" s="20"/>
      <c r="S74" s="21"/>
      <c r="T74" s="22"/>
      <c r="U74" s="23"/>
      <c r="V74" s="23"/>
    </row>
    <row r="75" spans="4:22">
      <c r="D75" s="2"/>
      <c r="M75" s="2"/>
      <c r="P75" s="188">
        <v>72</v>
      </c>
      <c r="Q75" s="20"/>
      <c r="R75" s="20"/>
      <c r="S75" s="21"/>
      <c r="T75" s="22"/>
      <c r="U75" s="23"/>
      <c r="V75" s="23"/>
    </row>
    <row r="76" spans="4:22">
      <c r="D76" s="2"/>
      <c r="M76" s="2"/>
      <c r="P76" s="188">
        <v>73</v>
      </c>
      <c r="Q76" s="20"/>
      <c r="R76" s="20"/>
      <c r="S76" s="21"/>
      <c r="T76" s="22"/>
      <c r="U76" s="23"/>
      <c r="V76" s="23"/>
    </row>
    <row r="77" spans="4:22">
      <c r="D77" s="2"/>
      <c r="M77" s="2"/>
      <c r="P77" s="188">
        <v>74</v>
      </c>
      <c r="Q77" s="20"/>
      <c r="R77" s="20"/>
      <c r="S77" s="21"/>
      <c r="T77" s="22"/>
      <c r="U77" s="23"/>
      <c r="V77" s="23"/>
    </row>
    <row r="78" spans="4:22">
      <c r="D78" s="2"/>
      <c r="M78" s="2"/>
      <c r="P78" s="188">
        <v>75</v>
      </c>
      <c r="Q78" s="20"/>
      <c r="R78" s="20"/>
      <c r="S78" s="21"/>
      <c r="T78" s="22"/>
      <c r="U78" s="23"/>
      <c r="V78" s="23"/>
    </row>
    <row r="79" spans="4:22">
      <c r="D79" s="2"/>
      <c r="M79" s="2"/>
      <c r="P79" s="188">
        <v>76</v>
      </c>
      <c r="Q79" s="20"/>
      <c r="R79" s="20"/>
      <c r="S79" s="21"/>
      <c r="T79" s="22"/>
      <c r="U79" s="23"/>
      <c r="V79" s="23"/>
    </row>
    <row r="80" spans="4:22">
      <c r="D80" s="2"/>
      <c r="M80" s="2"/>
      <c r="P80" s="188">
        <v>77</v>
      </c>
      <c r="Q80" s="20"/>
      <c r="R80" s="20"/>
      <c r="S80" s="21"/>
      <c r="T80" s="22"/>
      <c r="U80" s="23"/>
      <c r="V80" s="23"/>
    </row>
    <row r="81" spans="4:22">
      <c r="D81" s="2"/>
      <c r="M81" s="2"/>
      <c r="P81" s="188">
        <v>78</v>
      </c>
      <c r="Q81" s="20"/>
      <c r="R81" s="20"/>
      <c r="S81" s="21"/>
      <c r="T81" s="22"/>
      <c r="U81" s="23"/>
      <c r="V81" s="23"/>
    </row>
    <row r="82" spans="4:22">
      <c r="D82" s="2"/>
      <c r="M82" s="2"/>
      <c r="P82" s="188">
        <v>79</v>
      </c>
      <c r="Q82" s="20"/>
      <c r="R82" s="20"/>
      <c r="S82" s="21"/>
      <c r="T82" s="22"/>
      <c r="U82" s="23"/>
      <c r="V82" s="23"/>
    </row>
    <row r="83" spans="4:22">
      <c r="D83" s="2"/>
      <c r="M83" s="2"/>
      <c r="P83" s="188">
        <v>80</v>
      </c>
      <c r="Q83" s="20"/>
      <c r="R83" s="20"/>
      <c r="S83" s="21"/>
      <c r="T83" s="22"/>
      <c r="U83" s="23"/>
      <c r="V83" s="23"/>
    </row>
    <row r="84" spans="4:22">
      <c r="D84" s="2"/>
      <c r="M84" s="2"/>
      <c r="P84" s="188">
        <v>81</v>
      </c>
      <c r="Q84" s="20"/>
      <c r="R84" s="20"/>
      <c r="S84" s="21"/>
      <c r="T84" s="22"/>
      <c r="U84" s="23"/>
      <c r="V84" s="23"/>
    </row>
    <row r="85" spans="4:22">
      <c r="D85" s="2"/>
      <c r="M85" s="2"/>
      <c r="P85" s="188">
        <v>82</v>
      </c>
      <c r="Q85" s="20"/>
      <c r="R85" s="20"/>
      <c r="S85" s="21"/>
      <c r="T85" s="22"/>
      <c r="U85" s="23"/>
      <c r="V85" s="23"/>
    </row>
    <row r="86" spans="4:22">
      <c r="D86" s="2"/>
      <c r="M86" s="2"/>
      <c r="P86" s="188">
        <v>83</v>
      </c>
      <c r="Q86" s="20"/>
      <c r="R86" s="20"/>
      <c r="S86" s="21"/>
      <c r="T86" s="22"/>
      <c r="U86" s="23"/>
      <c r="V86" s="23"/>
    </row>
    <row r="87" spans="4:22">
      <c r="D87" s="2"/>
      <c r="M87" s="2"/>
      <c r="P87" s="188">
        <v>84</v>
      </c>
      <c r="Q87" s="20"/>
      <c r="R87" s="20"/>
      <c r="S87" s="21"/>
      <c r="T87" s="22"/>
      <c r="U87" s="23"/>
      <c r="V87" s="23"/>
    </row>
    <row r="88" spans="4:22">
      <c r="D88" s="2"/>
      <c r="M88" s="2"/>
      <c r="P88" s="188">
        <v>85</v>
      </c>
      <c r="Q88" s="20"/>
      <c r="R88" s="20"/>
      <c r="S88" s="21"/>
      <c r="T88" s="22"/>
      <c r="U88" s="23"/>
      <c r="V88" s="23"/>
    </row>
    <row r="89" spans="4:22">
      <c r="D89" s="2"/>
      <c r="M89" s="2"/>
      <c r="P89" s="188">
        <v>86</v>
      </c>
      <c r="Q89" s="20"/>
      <c r="R89" s="20"/>
      <c r="S89" s="21"/>
      <c r="T89" s="22"/>
      <c r="U89" s="23"/>
      <c r="V89" s="23"/>
    </row>
    <row r="90" spans="4:22">
      <c r="D90" s="2"/>
      <c r="M90" s="2"/>
      <c r="P90" s="188">
        <v>87</v>
      </c>
      <c r="Q90" s="20"/>
      <c r="R90" s="20"/>
      <c r="S90" s="21"/>
      <c r="T90" s="22"/>
      <c r="U90" s="23"/>
      <c r="V90" s="23"/>
    </row>
    <row r="91" spans="4:22">
      <c r="D91" s="2"/>
      <c r="M91" s="2"/>
      <c r="P91" s="188">
        <v>88</v>
      </c>
      <c r="Q91" s="20"/>
      <c r="R91" s="20"/>
      <c r="S91" s="21"/>
      <c r="T91" s="22"/>
      <c r="U91" s="23"/>
      <c r="V91" s="23"/>
    </row>
    <row r="92" spans="4:22">
      <c r="D92" s="2"/>
      <c r="M92" s="2"/>
      <c r="P92" s="188">
        <v>89</v>
      </c>
      <c r="Q92" s="20"/>
      <c r="R92" s="20"/>
      <c r="S92" s="21"/>
      <c r="T92" s="22"/>
      <c r="U92" s="23"/>
      <c r="V92" s="23"/>
    </row>
    <row r="93" spans="4:22">
      <c r="D93" s="2"/>
      <c r="M93" s="2"/>
      <c r="P93" s="188">
        <v>90</v>
      </c>
      <c r="Q93" s="20"/>
      <c r="R93" s="20"/>
      <c r="S93" s="21"/>
      <c r="T93" s="22"/>
      <c r="U93" s="23"/>
      <c r="V93" s="23"/>
    </row>
    <row r="94" spans="4:22">
      <c r="D94" s="2"/>
      <c r="M94" s="2"/>
      <c r="P94" s="188">
        <v>91</v>
      </c>
      <c r="Q94" s="20"/>
      <c r="R94" s="27"/>
      <c r="S94" s="28"/>
      <c r="T94" s="3"/>
      <c r="U94" s="29"/>
      <c r="V94" s="4"/>
    </row>
    <row r="95" spans="4:22">
      <c r="D95" s="2"/>
      <c r="M95" s="2"/>
      <c r="P95" s="188">
        <v>92</v>
      </c>
      <c r="Q95" s="27"/>
      <c r="R95" s="4"/>
      <c r="S95" s="4"/>
      <c r="T95" s="3"/>
      <c r="U95" s="4"/>
      <c r="V95" s="4"/>
    </row>
    <row r="96" spans="4:22">
      <c r="D96" s="2"/>
      <c r="M96" s="2"/>
      <c r="P96" s="188">
        <v>93</v>
      </c>
      <c r="Q96" s="4"/>
      <c r="R96" s="4"/>
      <c r="S96" s="4"/>
      <c r="T96" s="3"/>
      <c r="U96" s="4"/>
      <c r="V96" s="4"/>
    </row>
    <row r="97" spans="4:22">
      <c r="D97" s="2"/>
      <c r="M97" s="2"/>
      <c r="P97" s="188">
        <v>94</v>
      </c>
      <c r="Q97" s="4"/>
      <c r="R97" s="4"/>
      <c r="S97" s="4"/>
      <c r="T97" s="3"/>
      <c r="U97" s="4"/>
      <c r="V97" s="4"/>
    </row>
    <row r="98" spans="4:22">
      <c r="D98" s="2"/>
      <c r="M98" s="2"/>
      <c r="P98" s="188">
        <v>95</v>
      </c>
      <c r="Q98" s="4"/>
      <c r="R98" s="4"/>
      <c r="S98" s="4"/>
      <c r="T98" s="3"/>
      <c r="U98" s="4"/>
      <c r="V98" s="4"/>
    </row>
    <row r="99" spans="4:22">
      <c r="D99" s="2"/>
      <c r="M99" s="2"/>
      <c r="P99" s="188">
        <v>96</v>
      </c>
      <c r="Q99" s="4"/>
      <c r="R99" s="4"/>
      <c r="S99" s="4"/>
      <c r="T99" s="3"/>
      <c r="U99" s="4"/>
      <c r="V99" s="4"/>
    </row>
    <row r="100" spans="4:22">
      <c r="D100" s="2"/>
      <c r="M100" s="2"/>
      <c r="P100" s="188">
        <v>97</v>
      </c>
      <c r="Q100" s="4"/>
      <c r="R100" s="4"/>
      <c r="S100" s="4"/>
      <c r="T100" s="3"/>
      <c r="U100" s="4"/>
      <c r="V100" s="4"/>
    </row>
    <row r="101" spans="4:22">
      <c r="D101" s="2"/>
      <c r="M101" s="2"/>
      <c r="P101" s="188">
        <v>98</v>
      </c>
      <c r="Q101" s="4"/>
      <c r="R101" s="4"/>
      <c r="S101" s="4"/>
      <c r="T101" s="3"/>
      <c r="U101" s="4"/>
      <c r="V101" s="4"/>
    </row>
    <row r="102" spans="4:22">
      <c r="D102" s="2"/>
      <c r="M102" s="2"/>
      <c r="P102" s="188">
        <v>99</v>
      </c>
      <c r="Q102" s="4"/>
      <c r="R102" s="4"/>
      <c r="S102" s="4"/>
      <c r="T102" s="3"/>
      <c r="U102" s="4"/>
      <c r="V102" s="4"/>
    </row>
    <row r="103" spans="4:22">
      <c r="D103" s="2"/>
      <c r="M103" s="2"/>
      <c r="P103" s="188">
        <v>100</v>
      </c>
      <c r="Q103" s="4"/>
      <c r="R103" s="49"/>
      <c r="S103" s="49"/>
      <c r="T103" s="12"/>
      <c r="U103" s="49"/>
      <c r="V103" s="49"/>
    </row>
    <row r="104" spans="4:22">
      <c r="D104" s="2"/>
      <c r="M104" s="2"/>
      <c r="P104" s="188">
        <v>101</v>
      </c>
      <c r="Q104" s="49"/>
      <c r="R104" s="4"/>
      <c r="S104" s="4"/>
      <c r="T104" s="3"/>
      <c r="U104" s="4"/>
      <c r="V104" s="4"/>
    </row>
    <row r="105" spans="4:22">
      <c r="D105" s="2"/>
      <c r="M105" s="2"/>
      <c r="P105" s="188">
        <v>102</v>
      </c>
      <c r="Q105" s="4"/>
      <c r="R105" s="4"/>
      <c r="S105" s="4"/>
      <c r="T105" s="3"/>
      <c r="U105" s="4"/>
      <c r="V105" s="4"/>
    </row>
    <row r="106" spans="4:22">
      <c r="D106" s="2"/>
      <c r="M106" s="2"/>
      <c r="P106" s="188">
        <v>103</v>
      </c>
      <c r="Q106" s="4"/>
      <c r="R106" s="4"/>
      <c r="S106" s="4"/>
      <c r="T106" s="3"/>
      <c r="U106" s="4"/>
      <c r="V106" s="4"/>
    </row>
    <row r="107" spans="4:22">
      <c r="D107" s="2"/>
      <c r="M107" s="2"/>
      <c r="P107" s="188">
        <v>104</v>
      </c>
      <c r="Q107" s="4"/>
      <c r="R107" s="4"/>
      <c r="S107" s="4"/>
      <c r="T107" s="3"/>
      <c r="U107" s="4"/>
      <c r="V107" s="4"/>
    </row>
    <row r="108" spans="4:22">
      <c r="D108" s="2"/>
      <c r="M108" s="2"/>
      <c r="P108" s="188">
        <v>105</v>
      </c>
      <c r="Q108" s="4"/>
      <c r="R108" s="4"/>
      <c r="S108" s="4"/>
      <c r="T108" s="3"/>
      <c r="U108" s="4"/>
      <c r="V108" s="4"/>
    </row>
    <row r="109" spans="4:22">
      <c r="D109" s="2"/>
      <c r="M109" s="2"/>
      <c r="P109" s="188">
        <v>106</v>
      </c>
      <c r="Q109" s="4"/>
      <c r="R109" s="4"/>
      <c r="S109" s="4"/>
      <c r="T109" s="3"/>
      <c r="U109" s="4"/>
      <c r="V109" s="4"/>
    </row>
    <row r="110" spans="4:22">
      <c r="D110" s="2"/>
      <c r="M110" s="2"/>
      <c r="P110" s="188">
        <v>107</v>
      </c>
      <c r="Q110" s="4"/>
      <c r="R110" s="4"/>
      <c r="S110" s="4"/>
      <c r="T110" s="3"/>
      <c r="U110" s="4"/>
      <c r="V110" s="4"/>
    </row>
    <row r="111" spans="4:22">
      <c r="D111" s="2"/>
      <c r="M111" s="2"/>
      <c r="P111" s="188">
        <v>108</v>
      </c>
      <c r="Q111" s="4"/>
      <c r="R111" s="4"/>
      <c r="S111" s="4"/>
      <c r="T111" s="3"/>
      <c r="U111" s="4"/>
      <c r="V111" s="4"/>
    </row>
    <row r="112" spans="4:22">
      <c r="D112" s="2"/>
      <c r="M112" s="2"/>
      <c r="P112" s="46">
        <v>109</v>
      </c>
      <c r="Q112" s="5"/>
      <c r="R112" s="5"/>
      <c r="S112" s="5"/>
      <c r="T112" s="14"/>
      <c r="U112" s="5"/>
      <c r="V112" s="5"/>
    </row>
  </sheetData>
  <sortState ref="Q42:V50">
    <sortCondition ref="Q42:Q50"/>
  </sortState>
  <mergeCells count="97">
    <mergeCell ref="I66:J66"/>
    <mergeCell ref="I67:J67"/>
    <mergeCell ref="B32:C32"/>
    <mergeCell ref="B35:C35"/>
    <mergeCell ref="B36:B41"/>
    <mergeCell ref="I40:I41"/>
    <mergeCell ref="B51:B52"/>
    <mergeCell ref="B47:C47"/>
    <mergeCell ref="I64:J64"/>
    <mergeCell ref="I65:J65"/>
    <mergeCell ref="I28:I31"/>
    <mergeCell ref="L28:L31"/>
    <mergeCell ref="I52:I53"/>
    <mergeCell ref="L52:L53"/>
    <mergeCell ref="I63:J63"/>
    <mergeCell ref="I59:J59"/>
    <mergeCell ref="I60:J60"/>
    <mergeCell ref="I58:J58"/>
    <mergeCell ref="M52:M53"/>
    <mergeCell ref="I50:I51"/>
    <mergeCell ref="L50:L51"/>
    <mergeCell ref="M50:M51"/>
    <mergeCell ref="I57:J57"/>
    <mergeCell ref="I56:J56"/>
    <mergeCell ref="N38:N39"/>
    <mergeCell ref="I42:J42"/>
    <mergeCell ref="N40:N41"/>
    <mergeCell ref="B43:B45"/>
    <mergeCell ref="B46:C46"/>
    <mergeCell ref="I38:I39"/>
    <mergeCell ref="L38:L39"/>
    <mergeCell ref="M38:M39"/>
    <mergeCell ref="B42:C42"/>
    <mergeCell ref="M40:M41"/>
    <mergeCell ref="I44:J44"/>
    <mergeCell ref="I45:I49"/>
    <mergeCell ref="L45:L49"/>
    <mergeCell ref="M45:M49"/>
    <mergeCell ref="L40:L41"/>
    <mergeCell ref="L16:L18"/>
    <mergeCell ref="M16:M18"/>
    <mergeCell ref="I19:I20"/>
    <mergeCell ref="L19:L20"/>
    <mergeCell ref="M19:M20"/>
    <mergeCell ref="L21:L25"/>
    <mergeCell ref="M21:M25"/>
    <mergeCell ref="I36:I37"/>
    <mergeCell ref="L36:L37"/>
    <mergeCell ref="M36:M37"/>
    <mergeCell ref="L26:L27"/>
    <mergeCell ref="M26:M27"/>
    <mergeCell ref="I32:I33"/>
    <mergeCell ref="L32:L33"/>
    <mergeCell ref="M32:M33"/>
    <mergeCell ref="I34:I35"/>
    <mergeCell ref="L34:L35"/>
    <mergeCell ref="M34:M35"/>
    <mergeCell ref="M28:M31"/>
    <mergeCell ref="A1:L1"/>
    <mergeCell ref="Z1:AA1"/>
    <mergeCell ref="B3:C3"/>
    <mergeCell ref="I3:J3"/>
    <mergeCell ref="B4:C4"/>
    <mergeCell ref="I4:I5"/>
    <mergeCell ref="L4:L5"/>
    <mergeCell ref="B5:C5"/>
    <mergeCell ref="B6:C6"/>
    <mergeCell ref="I6:I7"/>
    <mergeCell ref="L6:L7"/>
    <mergeCell ref="B7:C7"/>
    <mergeCell ref="B8:C8"/>
    <mergeCell ref="I8:I11"/>
    <mergeCell ref="L8:L11"/>
    <mergeCell ref="B9:C9"/>
    <mergeCell ref="B11:C11"/>
    <mergeCell ref="I12:J12"/>
    <mergeCell ref="B12:B16"/>
    <mergeCell ref="E12:E16"/>
    <mergeCell ref="I26:I27"/>
    <mergeCell ref="B17:B20"/>
    <mergeCell ref="E17:E20"/>
    <mergeCell ref="B21:B22"/>
    <mergeCell ref="E21:E22"/>
    <mergeCell ref="B23:B26"/>
    <mergeCell ref="E23:E26"/>
    <mergeCell ref="B27:B28"/>
    <mergeCell ref="E27:E28"/>
    <mergeCell ref="I21:I25"/>
    <mergeCell ref="I16:I18"/>
    <mergeCell ref="N32:N33"/>
    <mergeCell ref="N34:N35"/>
    <mergeCell ref="N36:N37"/>
    <mergeCell ref="N16:N18"/>
    <mergeCell ref="N19:N20"/>
    <mergeCell ref="N21:N25"/>
    <mergeCell ref="N26:N27"/>
    <mergeCell ref="N28:N3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28" zoomScale="85" zoomScaleNormal="85" workbookViewId="0">
      <selection activeCell="D53" sqref="D53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0.5" style="17" bestFit="1" customWidth="1"/>
    <col min="5" max="5" width="12.5" style="17" bestFit="1" customWidth="1"/>
    <col min="6" max="6" width="14.69921875" style="2" bestFit="1" customWidth="1"/>
    <col min="7" max="7" width="15.3984375" style="9" bestFit="1" customWidth="1"/>
    <col min="8" max="8" width="3.5" customWidth="1"/>
    <col min="9" max="9" width="6" style="9" bestFit="1" customWidth="1"/>
    <col min="10" max="10" width="12.59765625" style="9" bestFit="1" customWidth="1"/>
    <col min="11" max="11" width="11.19921875" style="2" customWidth="1"/>
    <col min="12" max="12" width="10.59765625" style="2" bestFit="1" customWidth="1"/>
    <col min="13" max="13" width="9.69921875" bestFit="1" customWidth="1"/>
    <col min="15" max="15" width="2.59765625" customWidth="1"/>
    <col min="16" max="16" width="4.09765625" style="30" bestFit="1" customWidth="1"/>
    <col min="17" max="17" width="9.69921875" style="30" bestFit="1" customWidth="1"/>
    <col min="18" max="18" width="7.69921875" style="30" bestFit="1" customWidth="1"/>
    <col min="19" max="19" width="20.19921875" style="30" bestFit="1" customWidth="1"/>
    <col min="20" max="20" width="10.8984375" style="31" bestFit="1" customWidth="1"/>
    <col min="21" max="21" width="7.5" style="30" bestFit="1" customWidth="1"/>
    <col min="22" max="22" width="16.09765625" style="30" bestFit="1" customWidth="1"/>
    <col min="23" max="23" width="3.19921875" customWidth="1"/>
    <col min="24" max="24" width="3.59765625" bestFit="1" customWidth="1"/>
    <col min="25" max="25" width="11.59765625" bestFit="1" customWidth="1"/>
    <col min="26" max="26" width="11.8984375" bestFit="1" customWidth="1"/>
    <col min="27" max="27" width="17.5" customWidth="1"/>
    <col min="28" max="28" width="13.3984375" bestFit="1" customWidth="1"/>
    <col min="29" max="29" width="10.09765625" bestFit="1" customWidth="1"/>
  </cols>
  <sheetData>
    <row r="1" spans="1:30" ht="27.6">
      <c r="A1" s="349" t="s">
        <v>160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M2" s="2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I10" s="361"/>
      <c r="J10" s="7"/>
      <c r="K10" s="3"/>
      <c r="L10" s="365"/>
      <c r="M10" s="228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M14" s="2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'2월'!L45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D33" s="2"/>
      <c r="I33" s="344"/>
      <c r="J33" s="87" t="s">
        <v>42</v>
      </c>
      <c r="K33" s="257">
        <f t="shared" si="0"/>
        <v>0</v>
      </c>
      <c r="L33" s="333"/>
      <c r="M33" s="407"/>
      <c r="N33" s="381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'2월'!D50-D50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'2월'!D51-D51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'2월'!D52-D52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'2월'!D53-D53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'2월'!D54-D54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P54" s="188">
        <v>51</v>
      </c>
      <c r="Q54" s="20"/>
      <c r="R54" s="20"/>
      <c r="S54" s="21"/>
      <c r="T54" s="22"/>
      <c r="U54" s="26"/>
      <c r="V54" s="23"/>
    </row>
    <row r="55" spans="2:22">
      <c r="D55" s="2"/>
      <c r="N55" s="217"/>
      <c r="P55" s="188">
        <v>52</v>
      </c>
      <c r="Q55" s="20"/>
      <c r="R55" s="20"/>
      <c r="S55" s="21"/>
      <c r="T55" s="22"/>
      <c r="U55" s="23"/>
      <c r="V55" s="23"/>
    </row>
    <row r="56" spans="2:22">
      <c r="D56" s="2"/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P56" s="188">
        <v>53</v>
      </c>
      <c r="Q56" s="20"/>
      <c r="R56" s="20"/>
      <c r="S56" s="21"/>
      <c r="T56" s="22"/>
      <c r="U56" s="23"/>
      <c r="V56" s="23"/>
    </row>
    <row r="57" spans="2:22">
      <c r="D57" s="2"/>
      <c r="I57" s="311" t="s">
        <v>71</v>
      </c>
      <c r="J57" s="312"/>
      <c r="K57" s="3"/>
      <c r="L57" s="237"/>
      <c r="M57" s="237"/>
      <c r="N57" s="77"/>
      <c r="P57" s="188">
        <v>54</v>
      </c>
      <c r="Q57" s="20"/>
      <c r="R57" s="20"/>
      <c r="S57" s="21"/>
      <c r="T57" s="22"/>
      <c r="U57" s="23"/>
      <c r="V57" s="23"/>
    </row>
    <row r="58" spans="2:22">
      <c r="D58" s="2"/>
      <c r="I58" s="311" t="s">
        <v>72</v>
      </c>
      <c r="J58" s="312"/>
      <c r="K58" s="3"/>
      <c r="L58" s="237"/>
      <c r="M58" s="237"/>
      <c r="N58" s="77"/>
      <c r="P58" s="188">
        <v>55</v>
      </c>
      <c r="Q58" s="20"/>
      <c r="R58" s="20"/>
      <c r="S58" s="21"/>
      <c r="T58" s="22"/>
      <c r="U58" s="23"/>
      <c r="V58" s="23"/>
    </row>
    <row r="59" spans="2:22">
      <c r="D59" s="2"/>
      <c r="I59" s="311" t="s">
        <v>73</v>
      </c>
      <c r="J59" s="312"/>
      <c r="K59" s="3"/>
      <c r="L59" s="237"/>
      <c r="M59" s="237"/>
      <c r="N59" s="77"/>
      <c r="P59" s="188">
        <v>56</v>
      </c>
      <c r="Q59" s="20"/>
      <c r="R59" s="20"/>
      <c r="S59" s="21"/>
      <c r="T59" s="22"/>
      <c r="U59" s="23"/>
      <c r="V59" s="23"/>
    </row>
    <row r="60" spans="2:22">
      <c r="D60" s="2"/>
      <c r="I60" s="311" t="s">
        <v>74</v>
      </c>
      <c r="J60" s="312"/>
      <c r="K60" s="3"/>
      <c r="L60" s="237"/>
      <c r="M60" s="237"/>
      <c r="N60" s="77"/>
      <c r="P60" s="188">
        <v>57</v>
      </c>
      <c r="Q60" s="20"/>
      <c r="R60" s="20"/>
      <c r="S60" s="21"/>
      <c r="T60" s="22"/>
      <c r="U60" s="23"/>
      <c r="V60" s="23"/>
    </row>
    <row r="61" spans="2:22">
      <c r="D61" s="2"/>
      <c r="I61" s="252" t="s">
        <v>18</v>
      </c>
      <c r="J61" s="253"/>
      <c r="K61" s="42">
        <f>SUM(K57:K60)</f>
        <v>0</v>
      </c>
      <c r="L61" s="41"/>
      <c r="M61" s="41"/>
      <c r="N61" s="150"/>
      <c r="P61" s="188">
        <v>58</v>
      </c>
      <c r="Q61" s="20"/>
      <c r="R61" s="20"/>
      <c r="S61" s="21"/>
      <c r="T61" s="22"/>
      <c r="U61" s="23"/>
      <c r="V61" s="23"/>
    </row>
    <row r="62" spans="2:22">
      <c r="D62" s="2"/>
      <c r="N62" s="217"/>
      <c r="P62" s="188">
        <v>59</v>
      </c>
      <c r="Q62" s="20"/>
      <c r="R62" s="20"/>
      <c r="S62" s="21"/>
      <c r="T62" s="22"/>
      <c r="U62" s="23"/>
      <c r="V62" s="23"/>
    </row>
    <row r="63" spans="2:22">
      <c r="D63" s="2"/>
      <c r="I63" s="341"/>
      <c r="J63" s="341"/>
      <c r="K63" s="150"/>
      <c r="L63" s="150"/>
      <c r="M63" s="150"/>
      <c r="N63" s="150"/>
      <c r="P63" s="188">
        <v>60</v>
      </c>
      <c r="Q63" s="20"/>
      <c r="R63" s="20"/>
      <c r="S63" s="21"/>
      <c r="T63" s="22"/>
      <c r="U63" s="23"/>
      <c r="V63" s="23"/>
    </row>
    <row r="64" spans="2:22">
      <c r="D64" s="2"/>
      <c r="I64" s="342"/>
      <c r="J64" s="342"/>
      <c r="K64" s="260"/>
      <c r="L64" s="77"/>
      <c r="M64" s="77"/>
      <c r="N64" s="77"/>
      <c r="P64" s="188">
        <v>61</v>
      </c>
      <c r="Q64" s="20"/>
      <c r="R64" s="20"/>
      <c r="S64" s="21"/>
      <c r="T64" s="22"/>
      <c r="U64" s="23"/>
      <c r="V64" s="23"/>
    </row>
    <row r="65" spans="4:22">
      <c r="D65" s="2"/>
      <c r="I65" s="342"/>
      <c r="J65" s="342"/>
      <c r="K65" s="260"/>
      <c r="L65" s="77"/>
      <c r="M65" s="77"/>
      <c r="N65" s="77"/>
      <c r="P65" s="188">
        <v>62</v>
      </c>
      <c r="Q65" s="20"/>
      <c r="R65" s="20"/>
      <c r="S65" s="21"/>
      <c r="T65" s="22"/>
      <c r="U65" s="23"/>
      <c r="V65" s="23"/>
    </row>
    <row r="66" spans="4:22">
      <c r="D66" s="2"/>
      <c r="I66" s="342"/>
      <c r="J66" s="342"/>
      <c r="K66" s="260"/>
      <c r="L66" s="77"/>
      <c r="M66" s="77"/>
      <c r="N66" s="77"/>
      <c r="P66" s="188">
        <v>63</v>
      </c>
      <c r="Q66" s="20"/>
      <c r="R66" s="24"/>
      <c r="S66" s="25"/>
      <c r="T66" s="22"/>
      <c r="U66" s="26"/>
      <c r="V66" s="23"/>
    </row>
    <row r="67" spans="4:22">
      <c r="D67" s="2"/>
      <c r="I67" s="342"/>
      <c r="J67" s="342"/>
      <c r="K67" s="260"/>
      <c r="L67" s="77"/>
      <c r="M67" s="77"/>
      <c r="N67" s="77"/>
      <c r="P67" s="188">
        <v>64</v>
      </c>
      <c r="Q67" s="20"/>
      <c r="R67" s="20"/>
      <c r="S67" s="21"/>
      <c r="T67" s="22"/>
      <c r="U67" s="23"/>
      <c r="V67" s="23"/>
    </row>
    <row r="68" spans="4:22">
      <c r="D68" s="2"/>
      <c r="I68" s="152"/>
      <c r="J68" s="152"/>
      <c r="K68" s="151"/>
      <c r="L68" s="150"/>
      <c r="M68" s="150"/>
      <c r="N68" s="150"/>
      <c r="P68" s="188">
        <v>65</v>
      </c>
      <c r="Q68" s="20"/>
      <c r="R68" s="20"/>
      <c r="S68" s="21"/>
      <c r="T68" s="22"/>
      <c r="U68" s="23"/>
      <c r="V68" s="23"/>
    </row>
    <row r="69" spans="4:22">
      <c r="D69" s="2"/>
      <c r="I69" s="181"/>
      <c r="J69" s="181"/>
      <c r="K69" s="182"/>
      <c r="L69" s="182"/>
      <c r="M69" s="182"/>
      <c r="P69" s="188">
        <v>66</v>
      </c>
      <c r="Q69" s="20"/>
      <c r="R69" s="20"/>
      <c r="S69" s="21"/>
      <c r="T69" s="22"/>
      <c r="U69" s="23"/>
      <c r="V69" s="23"/>
    </row>
    <row r="70" spans="4:22">
      <c r="D70" s="2"/>
      <c r="M70" s="2"/>
      <c r="P70" s="188">
        <v>67</v>
      </c>
      <c r="Q70" s="20"/>
      <c r="R70" s="20"/>
      <c r="S70" s="21"/>
      <c r="T70" s="22"/>
      <c r="U70" s="23"/>
      <c r="V70" s="23"/>
    </row>
    <row r="71" spans="4:22">
      <c r="D71" s="2"/>
      <c r="M71" s="2"/>
      <c r="P71" s="188">
        <v>68</v>
      </c>
      <c r="Q71" s="20"/>
      <c r="R71" s="20"/>
      <c r="S71" s="21"/>
      <c r="T71" s="22"/>
      <c r="U71" s="23"/>
      <c r="V71" s="23"/>
    </row>
    <row r="72" spans="4:22">
      <c r="D72" s="2"/>
      <c r="M72" s="2"/>
      <c r="P72" s="188">
        <v>69</v>
      </c>
      <c r="Q72" s="20"/>
      <c r="R72" s="20"/>
      <c r="S72" s="21"/>
      <c r="T72" s="22"/>
      <c r="U72" s="23"/>
      <c r="V72" s="23"/>
    </row>
    <row r="73" spans="4:22">
      <c r="D73" s="2"/>
      <c r="M73" s="2"/>
      <c r="P73" s="188">
        <v>70</v>
      </c>
      <c r="Q73" s="20"/>
      <c r="R73" s="27"/>
      <c r="S73" s="28"/>
      <c r="T73" s="22"/>
      <c r="U73" s="29"/>
      <c r="V73" s="237"/>
    </row>
    <row r="74" spans="4:22">
      <c r="D74" s="2"/>
      <c r="M74" s="2"/>
      <c r="P74" s="188">
        <v>71</v>
      </c>
      <c r="Q74" s="20"/>
      <c r="R74" s="20"/>
      <c r="S74" s="21"/>
      <c r="T74" s="22"/>
      <c r="U74" s="23"/>
      <c r="V74" s="23"/>
    </row>
    <row r="75" spans="4:22">
      <c r="D75" s="2"/>
      <c r="M75" s="2"/>
      <c r="P75" s="188">
        <v>72</v>
      </c>
      <c r="Q75" s="20"/>
      <c r="R75" s="20"/>
      <c r="S75" s="21"/>
      <c r="T75" s="22"/>
      <c r="U75" s="23"/>
      <c r="V75" s="23"/>
    </row>
    <row r="76" spans="4:22">
      <c r="D76" s="2"/>
      <c r="M76" s="2"/>
      <c r="P76" s="188">
        <v>73</v>
      </c>
      <c r="Q76" s="20"/>
      <c r="R76" s="20"/>
      <c r="S76" s="21"/>
      <c r="T76" s="22"/>
      <c r="U76" s="23"/>
      <c r="V76" s="23"/>
    </row>
    <row r="77" spans="4:22">
      <c r="D77" s="2"/>
      <c r="M77" s="2"/>
      <c r="P77" s="188">
        <v>74</v>
      </c>
      <c r="Q77" s="20"/>
      <c r="R77" s="20"/>
      <c r="S77" s="21"/>
      <c r="T77" s="22"/>
      <c r="U77" s="23"/>
      <c r="V77" s="23"/>
    </row>
    <row r="78" spans="4:22">
      <c r="D78" s="2"/>
      <c r="M78" s="2"/>
      <c r="P78" s="188">
        <v>75</v>
      </c>
      <c r="Q78" s="20"/>
      <c r="R78" s="20"/>
      <c r="S78" s="21"/>
      <c r="T78" s="22"/>
      <c r="U78" s="23"/>
      <c r="V78" s="23"/>
    </row>
    <row r="79" spans="4:22">
      <c r="D79" s="2"/>
      <c r="M79" s="2"/>
      <c r="P79" s="188">
        <v>76</v>
      </c>
      <c r="Q79" s="20"/>
      <c r="R79" s="20"/>
      <c r="S79" s="21"/>
      <c r="T79" s="22"/>
      <c r="U79" s="23"/>
      <c r="V79" s="23"/>
    </row>
    <row r="80" spans="4:22">
      <c r="D80" s="2"/>
      <c r="M80" s="2"/>
      <c r="P80" s="188">
        <v>77</v>
      </c>
      <c r="Q80" s="20"/>
      <c r="R80" s="20"/>
      <c r="S80" s="21"/>
      <c r="T80" s="22"/>
      <c r="U80" s="23"/>
      <c r="V80" s="23"/>
    </row>
    <row r="81" spans="4:22">
      <c r="D81" s="2"/>
      <c r="M81" s="2"/>
      <c r="P81" s="188">
        <v>78</v>
      </c>
      <c r="Q81" s="20"/>
      <c r="R81" s="20"/>
      <c r="S81" s="21"/>
      <c r="T81" s="22"/>
      <c r="U81" s="23"/>
      <c r="V81" s="23"/>
    </row>
    <row r="82" spans="4:22">
      <c r="D82" s="2"/>
      <c r="M82" s="2"/>
      <c r="P82" s="188">
        <v>79</v>
      </c>
      <c r="Q82" s="20"/>
      <c r="R82" s="20"/>
      <c r="S82" s="21"/>
      <c r="T82" s="22"/>
      <c r="U82" s="23"/>
      <c r="V82" s="23"/>
    </row>
    <row r="83" spans="4:22">
      <c r="D83" s="2"/>
      <c r="M83" s="2"/>
      <c r="P83" s="188">
        <v>80</v>
      </c>
      <c r="Q83" s="20"/>
      <c r="R83" s="20"/>
      <c r="S83" s="21"/>
      <c r="T83" s="22"/>
      <c r="U83" s="23"/>
      <c r="V83" s="23"/>
    </row>
    <row r="84" spans="4:22">
      <c r="D84" s="2"/>
      <c r="M84" s="2"/>
      <c r="P84" s="188">
        <v>81</v>
      </c>
      <c r="Q84" s="20"/>
      <c r="R84" s="20"/>
      <c r="S84" s="21"/>
      <c r="T84" s="22"/>
      <c r="U84" s="23"/>
      <c r="V84" s="23"/>
    </row>
    <row r="85" spans="4:22">
      <c r="D85" s="2"/>
      <c r="M85" s="2"/>
      <c r="P85" s="188">
        <v>82</v>
      </c>
      <c r="Q85" s="20"/>
      <c r="R85" s="20"/>
      <c r="S85" s="21"/>
      <c r="T85" s="22"/>
      <c r="U85" s="23"/>
      <c r="V85" s="23"/>
    </row>
    <row r="86" spans="4:22">
      <c r="D86" s="2"/>
      <c r="M86" s="2"/>
      <c r="P86" s="188">
        <v>83</v>
      </c>
      <c r="Q86" s="20"/>
      <c r="R86" s="20"/>
      <c r="S86" s="21"/>
      <c r="T86" s="22"/>
      <c r="U86" s="23"/>
      <c r="V86" s="23"/>
    </row>
    <row r="87" spans="4:22">
      <c r="D87" s="2"/>
      <c r="M87" s="2"/>
      <c r="P87" s="188">
        <v>84</v>
      </c>
      <c r="Q87" s="20"/>
      <c r="R87" s="20"/>
      <c r="S87" s="21"/>
      <c r="T87" s="22"/>
      <c r="U87" s="23"/>
      <c r="V87" s="23"/>
    </row>
    <row r="88" spans="4:22">
      <c r="D88" s="2"/>
      <c r="M88" s="2"/>
      <c r="P88" s="188">
        <v>85</v>
      </c>
      <c r="Q88" s="20"/>
      <c r="R88" s="20"/>
      <c r="S88" s="21"/>
      <c r="T88" s="22"/>
      <c r="U88" s="23"/>
      <c r="V88" s="23"/>
    </row>
    <row r="89" spans="4:22">
      <c r="D89" s="2"/>
      <c r="M89" s="2"/>
      <c r="P89" s="188">
        <v>86</v>
      </c>
      <c r="Q89" s="20"/>
      <c r="R89" s="20"/>
      <c r="S89" s="21"/>
      <c r="T89" s="22"/>
      <c r="U89" s="23"/>
      <c r="V89" s="23"/>
    </row>
    <row r="90" spans="4:22">
      <c r="D90" s="2"/>
      <c r="M90" s="2"/>
      <c r="P90" s="188">
        <v>87</v>
      </c>
      <c r="Q90" s="20"/>
      <c r="R90" s="20"/>
      <c r="S90" s="21"/>
      <c r="T90" s="22"/>
      <c r="U90" s="23"/>
      <c r="V90" s="23"/>
    </row>
    <row r="91" spans="4:22">
      <c r="D91" s="2"/>
      <c r="M91" s="2"/>
      <c r="P91" s="188">
        <v>88</v>
      </c>
      <c r="Q91" s="20"/>
      <c r="R91" s="20"/>
      <c r="S91" s="21"/>
      <c r="T91" s="22"/>
      <c r="U91" s="23"/>
      <c r="V91" s="23"/>
    </row>
    <row r="92" spans="4:22">
      <c r="D92" s="2"/>
      <c r="M92" s="2"/>
      <c r="P92" s="188">
        <v>89</v>
      </c>
      <c r="Q92" s="20"/>
      <c r="R92" s="20"/>
      <c r="S92" s="21"/>
      <c r="T92" s="22"/>
      <c r="U92" s="23"/>
      <c r="V92" s="23"/>
    </row>
    <row r="93" spans="4:22">
      <c r="D93" s="2"/>
      <c r="M93" s="2"/>
      <c r="P93" s="188">
        <v>90</v>
      </c>
      <c r="Q93" s="20"/>
      <c r="R93" s="20"/>
      <c r="S93" s="21"/>
      <c r="T93" s="22"/>
      <c r="U93" s="23"/>
      <c r="V93" s="23"/>
    </row>
    <row r="94" spans="4:22">
      <c r="D94" s="2"/>
      <c r="M94" s="2"/>
      <c r="P94" s="188">
        <v>91</v>
      </c>
      <c r="Q94" s="20"/>
      <c r="R94" s="27"/>
      <c r="S94" s="28"/>
      <c r="T94" s="3"/>
      <c r="U94" s="29"/>
      <c r="V94" s="4"/>
    </row>
    <row r="95" spans="4:22">
      <c r="D95" s="2"/>
      <c r="M95" s="2"/>
      <c r="P95" s="188">
        <v>92</v>
      </c>
      <c r="Q95" s="27"/>
      <c r="R95" s="4"/>
      <c r="S95" s="4"/>
      <c r="T95" s="3"/>
      <c r="U95" s="4"/>
      <c r="V95" s="4"/>
    </row>
    <row r="96" spans="4:22">
      <c r="D96" s="2"/>
      <c r="M96" s="2"/>
      <c r="P96" s="188">
        <v>93</v>
      </c>
      <c r="Q96" s="4"/>
      <c r="R96" s="4"/>
      <c r="S96" s="4"/>
      <c r="T96" s="3"/>
      <c r="U96" s="4"/>
      <c r="V96" s="4"/>
    </row>
    <row r="97" spans="4:22">
      <c r="D97" s="2"/>
      <c r="M97" s="2"/>
      <c r="P97" s="188">
        <v>94</v>
      </c>
      <c r="Q97" s="4"/>
      <c r="R97" s="4"/>
      <c r="S97" s="4"/>
      <c r="T97" s="3"/>
      <c r="U97" s="4"/>
      <c r="V97" s="4"/>
    </row>
    <row r="98" spans="4:22">
      <c r="D98" s="2"/>
      <c r="M98" s="2"/>
      <c r="P98" s="188">
        <v>95</v>
      </c>
      <c r="Q98" s="4"/>
      <c r="R98" s="4"/>
      <c r="S98" s="4"/>
      <c r="T98" s="3"/>
      <c r="U98" s="4"/>
      <c r="V98" s="4"/>
    </row>
    <row r="99" spans="4:22">
      <c r="D99" s="2"/>
      <c r="M99" s="2"/>
      <c r="P99" s="188">
        <v>96</v>
      </c>
      <c r="Q99" s="4"/>
      <c r="R99" s="4"/>
      <c r="S99" s="4"/>
      <c r="T99" s="3"/>
      <c r="U99" s="4"/>
      <c r="V99" s="4"/>
    </row>
    <row r="100" spans="4:22">
      <c r="D100" s="2"/>
      <c r="M100" s="2"/>
      <c r="P100" s="188">
        <v>97</v>
      </c>
      <c r="Q100" s="4"/>
      <c r="R100" s="4"/>
      <c r="S100" s="4"/>
      <c r="T100" s="3"/>
      <c r="U100" s="4"/>
      <c r="V100" s="4"/>
    </row>
    <row r="101" spans="4:22">
      <c r="D101" s="2"/>
      <c r="M101" s="2"/>
      <c r="P101" s="188">
        <v>98</v>
      </c>
      <c r="Q101" s="4"/>
      <c r="R101" s="4"/>
      <c r="S101" s="4"/>
      <c r="T101" s="3"/>
      <c r="U101" s="4"/>
      <c r="V101" s="4"/>
    </row>
    <row r="102" spans="4:22">
      <c r="D102" s="2"/>
      <c r="M102" s="2"/>
      <c r="P102" s="188">
        <v>99</v>
      </c>
      <c r="Q102" s="4"/>
      <c r="R102" s="4"/>
      <c r="S102" s="4"/>
      <c r="T102" s="3"/>
      <c r="U102" s="4"/>
      <c r="V102" s="4"/>
    </row>
    <row r="103" spans="4:22">
      <c r="D103" s="2"/>
      <c r="M103" s="2"/>
      <c r="P103" s="188">
        <v>100</v>
      </c>
      <c r="Q103" s="4"/>
      <c r="R103" s="49"/>
      <c r="S103" s="49"/>
      <c r="T103" s="12"/>
      <c r="U103" s="49"/>
      <c r="V103" s="49"/>
    </row>
    <row r="104" spans="4:22">
      <c r="D104" s="2"/>
      <c r="M104" s="2"/>
      <c r="P104" s="188">
        <v>101</v>
      </c>
      <c r="Q104" s="49"/>
      <c r="R104" s="4"/>
      <c r="S104" s="4"/>
      <c r="T104" s="3"/>
      <c r="U104" s="4"/>
      <c r="V104" s="4"/>
    </row>
    <row r="105" spans="4:22">
      <c r="D105" s="2"/>
      <c r="M105" s="2"/>
      <c r="P105" s="188">
        <v>102</v>
      </c>
      <c r="Q105" s="4"/>
      <c r="R105" s="4"/>
      <c r="S105" s="4"/>
      <c r="T105" s="3"/>
      <c r="U105" s="4"/>
      <c r="V105" s="4"/>
    </row>
    <row r="106" spans="4:22">
      <c r="D106" s="2"/>
      <c r="M106" s="2"/>
      <c r="P106" s="188">
        <v>103</v>
      </c>
      <c r="Q106" s="4"/>
      <c r="R106" s="4"/>
      <c r="S106" s="4"/>
      <c r="T106" s="3"/>
      <c r="U106" s="4"/>
      <c r="V106" s="4"/>
    </row>
    <row r="107" spans="4:22">
      <c r="D107" s="2"/>
      <c r="M107" s="2"/>
      <c r="P107" s="188">
        <v>104</v>
      </c>
      <c r="Q107" s="4"/>
      <c r="R107" s="4"/>
      <c r="S107" s="4"/>
      <c r="T107" s="3"/>
      <c r="U107" s="4"/>
      <c r="V107" s="4"/>
    </row>
    <row r="108" spans="4:22">
      <c r="D108" s="2"/>
      <c r="M108" s="2"/>
      <c r="P108" s="188">
        <v>105</v>
      </c>
      <c r="Q108" s="4"/>
      <c r="R108" s="4"/>
      <c r="S108" s="4"/>
      <c r="T108" s="3"/>
      <c r="U108" s="4"/>
      <c r="V108" s="4"/>
    </row>
    <row r="109" spans="4:22">
      <c r="D109" s="2"/>
      <c r="M109" s="2"/>
      <c r="P109" s="188">
        <v>106</v>
      </c>
      <c r="Q109" s="4"/>
      <c r="R109" s="4"/>
      <c r="S109" s="4"/>
      <c r="T109" s="3"/>
      <c r="U109" s="4"/>
      <c r="V109" s="4"/>
    </row>
    <row r="110" spans="4:22">
      <c r="D110" s="2"/>
      <c r="M110" s="2"/>
      <c r="P110" s="188">
        <v>107</v>
      </c>
      <c r="Q110" s="4"/>
      <c r="R110" s="4"/>
      <c r="S110" s="4"/>
      <c r="T110" s="3"/>
      <c r="U110" s="4"/>
      <c r="V110" s="4"/>
    </row>
    <row r="111" spans="4:22">
      <c r="D111" s="2"/>
      <c r="M111" s="2"/>
      <c r="P111" s="188">
        <v>108</v>
      </c>
      <c r="Q111" s="4"/>
      <c r="R111" s="4"/>
      <c r="S111" s="4"/>
      <c r="T111" s="3"/>
      <c r="U111" s="4"/>
      <c r="V111" s="4"/>
    </row>
    <row r="112" spans="4:22">
      <c r="D112" s="2"/>
      <c r="M112" s="2"/>
      <c r="P112" s="46">
        <v>109</v>
      </c>
      <c r="Q112" s="5"/>
      <c r="R112" s="5"/>
      <c r="S112" s="5"/>
      <c r="T112" s="14"/>
      <c r="U112" s="5"/>
      <c r="V112" s="5"/>
    </row>
  </sheetData>
  <autoFilter ref="U1:U108"/>
  <sortState ref="Q16:V63">
    <sortCondition ref="Q16:Q63"/>
  </sortState>
  <mergeCells count="97">
    <mergeCell ref="I64:J64"/>
    <mergeCell ref="I65:J65"/>
    <mergeCell ref="I66:J66"/>
    <mergeCell ref="I67:J67"/>
    <mergeCell ref="I50:I51"/>
    <mergeCell ref="I63:J63"/>
    <mergeCell ref="I59:J59"/>
    <mergeCell ref="I60:J60"/>
    <mergeCell ref="I56:J56"/>
    <mergeCell ref="I57:J57"/>
    <mergeCell ref="I58:J58"/>
    <mergeCell ref="L50:L51"/>
    <mergeCell ref="M50:M51"/>
    <mergeCell ref="B51:B52"/>
    <mergeCell ref="I52:I53"/>
    <mergeCell ref="L52:L53"/>
    <mergeCell ref="M52:M53"/>
    <mergeCell ref="N38:N39"/>
    <mergeCell ref="I40:I41"/>
    <mergeCell ref="L40:L41"/>
    <mergeCell ref="M40:M41"/>
    <mergeCell ref="N40:N41"/>
    <mergeCell ref="N32:N33"/>
    <mergeCell ref="N34:N35"/>
    <mergeCell ref="N36:N37"/>
    <mergeCell ref="N16:N18"/>
    <mergeCell ref="N19:N20"/>
    <mergeCell ref="N21:N25"/>
    <mergeCell ref="N26:N27"/>
    <mergeCell ref="N28:N31"/>
    <mergeCell ref="M16:M18"/>
    <mergeCell ref="I19:I20"/>
    <mergeCell ref="L19:L20"/>
    <mergeCell ref="M19:M20"/>
    <mergeCell ref="I21:I25"/>
    <mergeCell ref="L21:L25"/>
    <mergeCell ref="M21:M25"/>
    <mergeCell ref="I16:I18"/>
    <mergeCell ref="L16:L18"/>
    <mergeCell ref="B6:C6"/>
    <mergeCell ref="I6:I7"/>
    <mergeCell ref="L6:L7"/>
    <mergeCell ref="B7:C7"/>
    <mergeCell ref="B8:C8"/>
    <mergeCell ref="I8:I11"/>
    <mergeCell ref="L8:L11"/>
    <mergeCell ref="B9:C9"/>
    <mergeCell ref="B11:C11"/>
    <mergeCell ref="A1:L1"/>
    <mergeCell ref="Z1:AA1"/>
    <mergeCell ref="B3:C3"/>
    <mergeCell ref="I3:J3"/>
    <mergeCell ref="B4:C4"/>
    <mergeCell ref="I4:I5"/>
    <mergeCell ref="L4:L5"/>
    <mergeCell ref="B5:C5"/>
    <mergeCell ref="I12:J12"/>
    <mergeCell ref="B12:B16"/>
    <mergeCell ref="E12:E16"/>
    <mergeCell ref="B17:B20"/>
    <mergeCell ref="E17:E20"/>
    <mergeCell ref="M26:M27"/>
    <mergeCell ref="B21:B22"/>
    <mergeCell ref="E21:E22"/>
    <mergeCell ref="B23:B26"/>
    <mergeCell ref="E23:E26"/>
    <mergeCell ref="B27:B28"/>
    <mergeCell ref="E27:E28"/>
    <mergeCell ref="I28:I31"/>
    <mergeCell ref="L28:L31"/>
    <mergeCell ref="M28:M31"/>
    <mergeCell ref="L26:L27"/>
    <mergeCell ref="I26:I27"/>
    <mergeCell ref="B42:C42"/>
    <mergeCell ref="I34:I35"/>
    <mergeCell ref="B32:C32"/>
    <mergeCell ref="B35:C35"/>
    <mergeCell ref="B36:B41"/>
    <mergeCell ref="I38:I39"/>
    <mergeCell ref="I42:J42"/>
    <mergeCell ref="I36:I37"/>
    <mergeCell ref="I32:I33"/>
    <mergeCell ref="B43:B45"/>
    <mergeCell ref="I44:J44"/>
    <mergeCell ref="I45:I49"/>
    <mergeCell ref="B46:C46"/>
    <mergeCell ref="B47:C47"/>
    <mergeCell ref="L45:L49"/>
    <mergeCell ref="M45:M49"/>
    <mergeCell ref="M32:M33"/>
    <mergeCell ref="M36:M37"/>
    <mergeCell ref="L34:L35"/>
    <mergeCell ref="M34:M35"/>
    <mergeCell ref="L38:L39"/>
    <mergeCell ref="M38:M39"/>
    <mergeCell ref="L36:L37"/>
    <mergeCell ref="L32:L3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34" zoomScale="90" zoomScaleNormal="90" workbookViewId="0">
      <selection activeCell="D54" sqref="D54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4.09765625" style="2" customWidth="1"/>
    <col min="5" max="5" width="12.59765625" style="17" bestFit="1" customWidth="1"/>
    <col min="6" max="6" width="14.69921875" style="2" bestFit="1" customWidth="1"/>
    <col min="7" max="7" width="15.3984375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1.19921875" style="2" customWidth="1"/>
    <col min="12" max="12" width="9.69921875" style="2" bestFit="1" customWidth="1"/>
    <col min="13" max="13" width="9.8984375" bestFit="1" customWidth="1"/>
    <col min="14" max="14" width="8.8984375" bestFit="1" customWidth="1"/>
    <col min="15" max="15" width="2.59765625" customWidth="1"/>
    <col min="16" max="16" width="4.19921875" style="30" bestFit="1" customWidth="1"/>
    <col min="17" max="17" width="9.8984375" style="30" bestFit="1" customWidth="1"/>
    <col min="18" max="18" width="9.09765625" style="30" bestFit="1" customWidth="1"/>
    <col min="19" max="19" width="21.8984375" style="30" bestFit="1" customWidth="1"/>
    <col min="20" max="20" width="11" style="31" bestFit="1" customWidth="1"/>
    <col min="21" max="21" width="7.5" style="30" bestFit="1" customWidth="1"/>
    <col min="22" max="22" width="16.09765625" style="30" bestFit="1" customWidth="1"/>
    <col min="23" max="23" width="3.19921875" customWidth="1"/>
    <col min="24" max="24" width="3.59765625" bestFit="1" customWidth="1"/>
    <col min="25" max="25" width="9.69921875" bestFit="1" customWidth="1"/>
    <col min="26" max="26" width="10.8984375" bestFit="1" customWidth="1"/>
    <col min="27" max="27" width="14.19921875" bestFit="1" customWidth="1"/>
    <col min="28" max="28" width="10.8984375" bestFit="1" customWidth="1"/>
    <col min="29" max="29" width="10.09765625" bestFit="1" customWidth="1"/>
    <col min="30" max="30" width="9" bestFit="1" customWidth="1"/>
  </cols>
  <sheetData>
    <row r="1" spans="1:30" ht="27.6">
      <c r="A1" s="349" t="s">
        <v>161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D2" s="17"/>
      <c r="M2" s="2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D10" s="17"/>
      <c r="I10" s="361"/>
      <c r="J10" s="7"/>
      <c r="K10" s="3"/>
      <c r="L10" s="365"/>
      <c r="M10" s="228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M14" s="2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'3월'!L45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I33" s="344"/>
      <c r="J33" s="87" t="s">
        <v>42</v>
      </c>
      <c r="K33" s="257">
        <f t="shared" si="0"/>
        <v>0</v>
      </c>
      <c r="L33" s="333"/>
      <c r="M33" s="407"/>
      <c r="N33" s="381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D34" s="17"/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'3월'!D50-D50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'3월'!D51-D51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'3월'!D52-D52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'3월'!D53-D53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'3월'!D54-D54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P54" s="188">
        <v>51</v>
      </c>
      <c r="Q54" s="20"/>
      <c r="R54" s="20"/>
      <c r="S54" s="21"/>
      <c r="T54" s="22"/>
      <c r="U54" s="26"/>
      <c r="V54" s="23"/>
    </row>
    <row r="55" spans="2:22">
      <c r="N55" s="217"/>
      <c r="P55" s="188">
        <v>52</v>
      </c>
      <c r="Q55" s="20"/>
      <c r="R55" s="20"/>
      <c r="S55" s="21"/>
      <c r="T55" s="22"/>
      <c r="U55" s="23"/>
      <c r="V55" s="23"/>
    </row>
    <row r="56" spans="2:22"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P56" s="188">
        <v>53</v>
      </c>
      <c r="Q56" s="20"/>
      <c r="R56" s="20"/>
      <c r="S56" s="21"/>
      <c r="T56" s="22"/>
      <c r="U56" s="23"/>
      <c r="V56" s="23"/>
    </row>
    <row r="57" spans="2:22">
      <c r="I57" s="311" t="s">
        <v>71</v>
      </c>
      <c r="J57" s="312"/>
      <c r="K57" s="3"/>
      <c r="L57" s="237"/>
      <c r="M57" s="237"/>
      <c r="N57" s="77"/>
      <c r="P57" s="188">
        <v>54</v>
      </c>
      <c r="Q57" s="20"/>
      <c r="R57" s="20"/>
      <c r="S57" s="21"/>
      <c r="T57" s="22"/>
      <c r="U57" s="23"/>
      <c r="V57" s="23"/>
    </row>
    <row r="58" spans="2:22">
      <c r="I58" s="311" t="s">
        <v>72</v>
      </c>
      <c r="J58" s="312"/>
      <c r="K58" s="3"/>
      <c r="L58" s="237"/>
      <c r="M58" s="237"/>
      <c r="N58" s="77"/>
      <c r="P58" s="188">
        <v>55</v>
      </c>
      <c r="Q58" s="20"/>
      <c r="R58" s="20"/>
      <c r="S58" s="21"/>
      <c r="T58" s="22"/>
      <c r="U58" s="23"/>
      <c r="V58" s="23"/>
    </row>
    <row r="59" spans="2:22">
      <c r="I59" s="311" t="s">
        <v>73</v>
      </c>
      <c r="J59" s="312"/>
      <c r="K59" s="3"/>
      <c r="L59" s="237"/>
      <c r="M59" s="237"/>
      <c r="N59" s="77"/>
      <c r="P59" s="188">
        <v>56</v>
      </c>
      <c r="Q59" s="20"/>
      <c r="R59" s="20"/>
      <c r="S59" s="21"/>
      <c r="T59" s="22"/>
      <c r="U59" s="23"/>
      <c r="V59" s="23"/>
    </row>
    <row r="60" spans="2:22">
      <c r="I60" s="311" t="s">
        <v>74</v>
      </c>
      <c r="J60" s="312"/>
      <c r="K60" s="3"/>
      <c r="L60" s="237"/>
      <c r="M60" s="237"/>
      <c r="N60" s="77"/>
      <c r="P60" s="188">
        <v>57</v>
      </c>
      <c r="Q60" s="20"/>
      <c r="R60" s="20"/>
      <c r="S60" s="21"/>
      <c r="T60" s="22"/>
      <c r="U60" s="23"/>
      <c r="V60" s="23"/>
    </row>
    <row r="61" spans="2:22">
      <c r="I61" s="252" t="s">
        <v>18</v>
      </c>
      <c r="J61" s="253"/>
      <c r="K61" s="42">
        <f>SUM(K57:K60)</f>
        <v>0</v>
      </c>
      <c r="L61" s="41"/>
      <c r="M61" s="41"/>
      <c r="N61" s="150"/>
      <c r="P61" s="188">
        <v>58</v>
      </c>
      <c r="Q61" s="20"/>
      <c r="R61" s="20"/>
      <c r="S61" s="21"/>
      <c r="T61" s="22"/>
      <c r="U61" s="23"/>
      <c r="V61" s="23"/>
    </row>
    <row r="62" spans="2:22">
      <c r="N62" s="217"/>
      <c r="P62" s="188">
        <v>59</v>
      </c>
      <c r="Q62" s="20"/>
      <c r="R62" s="20"/>
      <c r="S62" s="21"/>
      <c r="T62" s="22"/>
      <c r="U62" s="23"/>
      <c r="V62" s="23"/>
    </row>
    <row r="63" spans="2:22">
      <c r="I63" s="341"/>
      <c r="J63" s="341"/>
      <c r="K63" s="150"/>
      <c r="L63" s="150"/>
      <c r="M63" s="150"/>
      <c r="N63" s="150"/>
      <c r="P63" s="188">
        <v>60</v>
      </c>
      <c r="Q63" s="20"/>
      <c r="R63" s="20"/>
      <c r="S63" s="21"/>
      <c r="T63" s="22"/>
      <c r="U63" s="23"/>
      <c r="V63" s="23"/>
    </row>
    <row r="64" spans="2:22">
      <c r="I64" s="342"/>
      <c r="J64" s="342"/>
      <c r="K64" s="260"/>
      <c r="L64" s="77"/>
      <c r="M64" s="77"/>
      <c r="N64" s="77"/>
      <c r="P64" s="188">
        <v>61</v>
      </c>
      <c r="Q64" s="20"/>
      <c r="R64" s="20"/>
      <c r="S64" s="21"/>
      <c r="T64" s="22"/>
      <c r="U64" s="23"/>
      <c r="V64" s="23"/>
    </row>
    <row r="65" spans="9:22">
      <c r="I65" s="342"/>
      <c r="J65" s="342"/>
      <c r="K65" s="260"/>
      <c r="L65" s="77"/>
      <c r="M65" s="77"/>
      <c r="N65" s="77"/>
      <c r="P65" s="188">
        <v>62</v>
      </c>
      <c r="Q65" s="20"/>
      <c r="R65" s="20"/>
      <c r="S65" s="21"/>
      <c r="T65" s="22"/>
      <c r="U65" s="23"/>
      <c r="V65" s="23"/>
    </row>
    <row r="66" spans="9:22">
      <c r="I66" s="342"/>
      <c r="J66" s="342"/>
      <c r="K66" s="260"/>
      <c r="L66" s="77"/>
      <c r="M66" s="77"/>
      <c r="N66" s="77"/>
      <c r="P66" s="188">
        <v>63</v>
      </c>
      <c r="Q66" s="20"/>
      <c r="R66" s="24"/>
      <c r="S66" s="25"/>
      <c r="T66" s="22"/>
      <c r="U66" s="26"/>
      <c r="V66" s="23"/>
    </row>
    <row r="67" spans="9:22">
      <c r="I67" s="342"/>
      <c r="J67" s="342"/>
      <c r="K67" s="260"/>
      <c r="L67" s="77"/>
      <c r="M67" s="77"/>
      <c r="N67" s="77"/>
      <c r="P67" s="188">
        <v>64</v>
      </c>
      <c r="Q67" s="20"/>
      <c r="R67" s="20"/>
      <c r="S67" s="21"/>
      <c r="T67" s="22"/>
      <c r="U67" s="23"/>
      <c r="V67" s="23"/>
    </row>
    <row r="68" spans="9:22">
      <c r="I68" s="152"/>
      <c r="J68" s="152"/>
      <c r="K68" s="151"/>
      <c r="L68" s="150"/>
      <c r="M68" s="150"/>
      <c r="N68" s="150"/>
      <c r="P68" s="188">
        <v>65</v>
      </c>
      <c r="Q68" s="20"/>
      <c r="R68" s="20"/>
      <c r="S68" s="21"/>
      <c r="T68" s="22"/>
      <c r="U68" s="23"/>
      <c r="V68" s="23"/>
    </row>
    <row r="69" spans="9:22">
      <c r="I69" s="181"/>
      <c r="J69" s="181"/>
      <c r="K69" s="182"/>
      <c r="L69" s="182"/>
      <c r="M69" s="182"/>
      <c r="P69" s="188">
        <v>66</v>
      </c>
      <c r="Q69" s="20"/>
      <c r="R69" s="20"/>
      <c r="S69" s="21"/>
      <c r="T69" s="22"/>
      <c r="U69" s="23"/>
      <c r="V69" s="23"/>
    </row>
    <row r="70" spans="9:22">
      <c r="M70" s="2"/>
      <c r="P70" s="188">
        <v>67</v>
      </c>
      <c r="Q70" s="20"/>
      <c r="R70" s="20"/>
      <c r="S70" s="21"/>
      <c r="T70" s="22"/>
      <c r="U70" s="23"/>
      <c r="V70" s="23"/>
    </row>
    <row r="71" spans="9:22">
      <c r="M71" s="2"/>
      <c r="P71" s="188">
        <v>68</v>
      </c>
      <c r="Q71" s="20"/>
      <c r="R71" s="20"/>
      <c r="S71" s="21"/>
      <c r="T71" s="22"/>
      <c r="U71" s="23"/>
      <c r="V71" s="23"/>
    </row>
    <row r="72" spans="9:22">
      <c r="M72" s="2"/>
      <c r="P72" s="188">
        <v>69</v>
      </c>
      <c r="Q72" s="20"/>
      <c r="R72" s="20"/>
      <c r="S72" s="21"/>
      <c r="T72" s="22"/>
      <c r="U72" s="23"/>
      <c r="V72" s="23"/>
    </row>
    <row r="73" spans="9:22">
      <c r="M73" s="2"/>
      <c r="P73" s="188">
        <v>70</v>
      </c>
      <c r="Q73" s="20"/>
      <c r="R73" s="27"/>
      <c r="S73" s="28"/>
      <c r="T73" s="22"/>
      <c r="U73" s="29"/>
      <c r="V73" s="237"/>
    </row>
    <row r="74" spans="9:22">
      <c r="M74" s="2"/>
      <c r="P74" s="188">
        <v>71</v>
      </c>
      <c r="Q74" s="20"/>
      <c r="R74" s="20"/>
      <c r="S74" s="21"/>
      <c r="T74" s="22"/>
      <c r="U74" s="23"/>
      <c r="V74" s="23"/>
    </row>
    <row r="75" spans="9:22">
      <c r="M75" s="2"/>
      <c r="P75" s="188">
        <v>72</v>
      </c>
      <c r="Q75" s="20"/>
      <c r="R75" s="20"/>
      <c r="S75" s="21"/>
      <c r="T75" s="22"/>
      <c r="U75" s="23"/>
      <c r="V75" s="23"/>
    </row>
    <row r="76" spans="9:22">
      <c r="M76" s="2"/>
      <c r="P76" s="188">
        <v>73</v>
      </c>
      <c r="Q76" s="20"/>
      <c r="R76" s="20"/>
      <c r="S76" s="21"/>
      <c r="T76" s="22"/>
      <c r="U76" s="23"/>
      <c r="V76" s="23"/>
    </row>
    <row r="77" spans="9:22">
      <c r="M77" s="2"/>
      <c r="P77" s="188">
        <v>74</v>
      </c>
      <c r="Q77" s="20"/>
      <c r="R77" s="20"/>
      <c r="S77" s="21"/>
      <c r="T77" s="22"/>
      <c r="U77" s="23"/>
      <c r="V77" s="23"/>
    </row>
    <row r="78" spans="9:22">
      <c r="M78" s="2"/>
      <c r="P78" s="188">
        <v>75</v>
      </c>
      <c r="Q78" s="20"/>
      <c r="R78" s="20"/>
      <c r="S78" s="21"/>
      <c r="T78" s="22"/>
      <c r="U78" s="23"/>
      <c r="V78" s="23"/>
    </row>
    <row r="79" spans="9:22">
      <c r="M79" s="2"/>
      <c r="P79" s="188">
        <v>76</v>
      </c>
      <c r="Q79" s="20"/>
      <c r="R79" s="20"/>
      <c r="S79" s="21"/>
      <c r="T79" s="22"/>
      <c r="U79" s="23"/>
      <c r="V79" s="23"/>
    </row>
    <row r="80" spans="9:22">
      <c r="M80" s="2"/>
      <c r="P80" s="188">
        <v>77</v>
      </c>
      <c r="Q80" s="20"/>
      <c r="R80" s="20"/>
      <c r="S80" s="21"/>
      <c r="T80" s="22"/>
      <c r="U80" s="23"/>
      <c r="V80" s="23"/>
    </row>
    <row r="81" spans="13:22">
      <c r="M81" s="2"/>
      <c r="P81" s="188">
        <v>78</v>
      </c>
      <c r="Q81" s="20"/>
      <c r="R81" s="20"/>
      <c r="S81" s="21"/>
      <c r="T81" s="22"/>
      <c r="U81" s="23"/>
      <c r="V81" s="23"/>
    </row>
    <row r="82" spans="13:22">
      <c r="M82" s="2"/>
      <c r="P82" s="188">
        <v>79</v>
      </c>
      <c r="Q82" s="20"/>
      <c r="R82" s="20"/>
      <c r="S82" s="21"/>
      <c r="T82" s="22"/>
      <c r="U82" s="23"/>
      <c r="V82" s="23"/>
    </row>
    <row r="83" spans="13:22">
      <c r="M83" s="2"/>
      <c r="P83" s="188">
        <v>80</v>
      </c>
      <c r="Q83" s="20"/>
      <c r="R83" s="20"/>
      <c r="S83" s="21"/>
      <c r="T83" s="22"/>
      <c r="U83" s="23"/>
      <c r="V83" s="23"/>
    </row>
    <row r="84" spans="13:22">
      <c r="M84" s="2"/>
      <c r="P84" s="188">
        <v>81</v>
      </c>
      <c r="Q84" s="20"/>
      <c r="R84" s="20"/>
      <c r="S84" s="21"/>
      <c r="T84" s="22"/>
      <c r="U84" s="23"/>
      <c r="V84" s="23"/>
    </row>
    <row r="85" spans="13:22">
      <c r="M85" s="2"/>
      <c r="P85" s="188">
        <v>82</v>
      </c>
      <c r="Q85" s="20"/>
      <c r="R85" s="20"/>
      <c r="S85" s="21"/>
      <c r="T85" s="22"/>
      <c r="U85" s="23"/>
      <c r="V85" s="23"/>
    </row>
    <row r="86" spans="13:22">
      <c r="M86" s="2"/>
      <c r="P86" s="188">
        <v>83</v>
      </c>
      <c r="Q86" s="20"/>
      <c r="R86" s="20"/>
      <c r="S86" s="21"/>
      <c r="T86" s="22"/>
      <c r="U86" s="23"/>
      <c r="V86" s="23"/>
    </row>
    <row r="87" spans="13:22">
      <c r="M87" s="2"/>
      <c r="P87" s="188">
        <v>84</v>
      </c>
      <c r="Q87" s="20"/>
      <c r="R87" s="20"/>
      <c r="S87" s="21"/>
      <c r="T87" s="22"/>
      <c r="U87" s="23"/>
      <c r="V87" s="23"/>
    </row>
    <row r="88" spans="13:22">
      <c r="M88" s="2"/>
      <c r="P88" s="188">
        <v>85</v>
      </c>
      <c r="Q88" s="20"/>
      <c r="R88" s="20"/>
      <c r="S88" s="21"/>
      <c r="T88" s="22"/>
      <c r="U88" s="23"/>
      <c r="V88" s="23"/>
    </row>
    <row r="89" spans="13:22">
      <c r="M89" s="2"/>
      <c r="P89" s="188">
        <v>86</v>
      </c>
      <c r="Q89" s="20"/>
      <c r="R89" s="20"/>
      <c r="S89" s="21"/>
      <c r="T89" s="22"/>
      <c r="U89" s="23"/>
      <c r="V89" s="23"/>
    </row>
    <row r="90" spans="13:22">
      <c r="M90" s="2"/>
      <c r="P90" s="188">
        <v>87</v>
      </c>
      <c r="Q90" s="20"/>
      <c r="R90" s="20"/>
      <c r="S90" s="21"/>
      <c r="T90" s="22"/>
      <c r="U90" s="23"/>
      <c r="V90" s="23"/>
    </row>
    <row r="91" spans="13:22">
      <c r="M91" s="2"/>
      <c r="P91" s="188">
        <v>88</v>
      </c>
      <c r="Q91" s="20"/>
      <c r="R91" s="20"/>
      <c r="S91" s="21"/>
      <c r="T91" s="22"/>
      <c r="U91" s="23"/>
      <c r="V91" s="23"/>
    </row>
    <row r="92" spans="13:22">
      <c r="M92" s="2"/>
      <c r="P92" s="188">
        <v>89</v>
      </c>
      <c r="Q92" s="20"/>
      <c r="R92" s="20"/>
      <c r="S92" s="21"/>
      <c r="T92" s="22"/>
      <c r="U92" s="23"/>
      <c r="V92" s="23"/>
    </row>
    <row r="93" spans="13:22">
      <c r="M93" s="2"/>
      <c r="P93" s="188">
        <v>90</v>
      </c>
      <c r="Q93" s="20"/>
      <c r="R93" s="20"/>
      <c r="S93" s="21"/>
      <c r="T93" s="22"/>
      <c r="U93" s="23"/>
      <c r="V93" s="23"/>
    </row>
    <row r="94" spans="13:22">
      <c r="M94" s="2"/>
      <c r="P94" s="188">
        <v>91</v>
      </c>
      <c r="Q94" s="20"/>
      <c r="R94" s="27"/>
      <c r="S94" s="28"/>
      <c r="T94" s="3"/>
      <c r="U94" s="29"/>
      <c r="V94" s="4"/>
    </row>
    <row r="95" spans="13:22">
      <c r="M95" s="2"/>
      <c r="P95" s="188">
        <v>92</v>
      </c>
      <c r="Q95" s="27"/>
      <c r="R95" s="4"/>
      <c r="S95" s="4"/>
      <c r="T95" s="3"/>
      <c r="U95" s="4"/>
      <c r="V95" s="4"/>
    </row>
    <row r="96" spans="13:22">
      <c r="M96" s="2"/>
      <c r="P96" s="188">
        <v>93</v>
      </c>
      <c r="Q96" s="4"/>
      <c r="R96" s="4"/>
      <c r="S96" s="4"/>
      <c r="T96" s="3"/>
      <c r="U96" s="4"/>
      <c r="V96" s="4"/>
    </row>
    <row r="97" spans="13:22">
      <c r="M97" s="2"/>
      <c r="P97" s="188">
        <v>94</v>
      </c>
      <c r="Q97" s="4"/>
      <c r="R97" s="4"/>
      <c r="S97" s="4"/>
      <c r="T97" s="3"/>
      <c r="U97" s="4"/>
      <c r="V97" s="4"/>
    </row>
    <row r="98" spans="13:22">
      <c r="M98" s="2"/>
      <c r="P98" s="188">
        <v>95</v>
      </c>
      <c r="Q98" s="4"/>
      <c r="R98" s="4"/>
      <c r="S98" s="4"/>
      <c r="T98" s="3"/>
      <c r="U98" s="4"/>
      <c r="V98" s="4"/>
    </row>
    <row r="99" spans="13:22">
      <c r="M99" s="2"/>
      <c r="P99" s="188">
        <v>96</v>
      </c>
      <c r="Q99" s="4"/>
      <c r="R99" s="4"/>
      <c r="S99" s="4"/>
      <c r="T99" s="3"/>
      <c r="U99" s="4"/>
      <c r="V99" s="4"/>
    </row>
    <row r="100" spans="13:22">
      <c r="M100" s="2"/>
      <c r="P100" s="188">
        <v>97</v>
      </c>
      <c r="Q100" s="4"/>
      <c r="R100" s="4"/>
      <c r="S100" s="4"/>
      <c r="T100" s="3"/>
      <c r="U100" s="4"/>
      <c r="V100" s="4"/>
    </row>
    <row r="101" spans="13:22">
      <c r="M101" s="2"/>
      <c r="P101" s="188">
        <v>98</v>
      </c>
      <c r="Q101" s="4"/>
      <c r="R101" s="4"/>
      <c r="S101" s="4"/>
      <c r="T101" s="3"/>
      <c r="U101" s="4"/>
      <c r="V101" s="4"/>
    </row>
    <row r="102" spans="13:22">
      <c r="M102" s="2"/>
      <c r="P102" s="188">
        <v>99</v>
      </c>
      <c r="Q102" s="4"/>
      <c r="R102" s="4"/>
      <c r="S102" s="4"/>
      <c r="T102" s="3"/>
      <c r="U102" s="4"/>
      <c r="V102" s="4"/>
    </row>
    <row r="103" spans="13:22">
      <c r="M103" s="2"/>
      <c r="P103" s="188">
        <v>100</v>
      </c>
      <c r="Q103" s="4"/>
      <c r="R103" s="49"/>
      <c r="S103" s="49"/>
      <c r="T103" s="12"/>
      <c r="U103" s="49"/>
      <c r="V103" s="49"/>
    </row>
    <row r="104" spans="13:22">
      <c r="M104" s="2"/>
      <c r="P104" s="188">
        <v>101</v>
      </c>
      <c r="Q104" s="49"/>
      <c r="R104" s="4"/>
      <c r="S104" s="4"/>
      <c r="T104" s="3"/>
      <c r="U104" s="4"/>
      <c r="V104" s="4"/>
    </row>
    <row r="105" spans="13:22">
      <c r="M105" s="2"/>
      <c r="P105" s="188">
        <v>102</v>
      </c>
      <c r="Q105" s="4"/>
      <c r="R105" s="4"/>
      <c r="S105" s="4"/>
      <c r="T105" s="3"/>
      <c r="U105" s="4"/>
      <c r="V105" s="4"/>
    </row>
    <row r="106" spans="13:22">
      <c r="M106" s="2"/>
      <c r="P106" s="188">
        <v>103</v>
      </c>
      <c r="Q106" s="4"/>
      <c r="R106" s="4"/>
      <c r="S106" s="4"/>
      <c r="T106" s="3"/>
      <c r="U106" s="4"/>
      <c r="V106" s="4"/>
    </row>
    <row r="107" spans="13:22">
      <c r="M107" s="2"/>
      <c r="P107" s="188">
        <v>104</v>
      </c>
      <c r="Q107" s="4"/>
      <c r="R107" s="4"/>
      <c r="S107" s="4"/>
      <c r="T107" s="3"/>
      <c r="U107" s="4"/>
      <c r="V107" s="4"/>
    </row>
    <row r="108" spans="13:22">
      <c r="M108" s="2"/>
      <c r="P108" s="188">
        <v>105</v>
      </c>
      <c r="Q108" s="4"/>
      <c r="R108" s="4"/>
      <c r="S108" s="4"/>
      <c r="T108" s="3"/>
      <c r="U108" s="4"/>
      <c r="V108" s="4"/>
    </row>
    <row r="109" spans="13:22">
      <c r="M109" s="2"/>
      <c r="P109" s="188">
        <v>106</v>
      </c>
      <c r="Q109" s="4"/>
      <c r="R109" s="4"/>
      <c r="S109" s="4"/>
      <c r="T109" s="3"/>
      <c r="U109" s="4"/>
      <c r="V109" s="4"/>
    </row>
    <row r="110" spans="13:22">
      <c r="M110" s="2"/>
      <c r="P110" s="188">
        <v>107</v>
      </c>
      <c r="Q110" s="4"/>
      <c r="R110" s="4"/>
      <c r="S110" s="4"/>
      <c r="T110" s="3"/>
      <c r="U110" s="4"/>
      <c r="V110" s="4"/>
    </row>
    <row r="111" spans="13:22">
      <c r="M111" s="2"/>
      <c r="P111" s="188">
        <v>108</v>
      </c>
      <c r="Q111" s="4"/>
      <c r="R111" s="4"/>
      <c r="S111" s="4"/>
      <c r="T111" s="3"/>
      <c r="U111" s="4"/>
      <c r="V111" s="4"/>
    </row>
    <row r="112" spans="13:22">
      <c r="M112" s="2"/>
      <c r="P112" s="46">
        <v>109</v>
      </c>
      <c r="Q112" s="5"/>
      <c r="R112" s="5"/>
      <c r="S112" s="5"/>
      <c r="T112" s="14"/>
      <c r="U112" s="5"/>
      <c r="V112" s="5"/>
    </row>
  </sheetData>
  <sortState ref="Q19:V57">
    <sortCondition ref="Q36:Q52"/>
  </sortState>
  <mergeCells count="97">
    <mergeCell ref="I64:J64"/>
    <mergeCell ref="I65:J65"/>
    <mergeCell ref="I66:J66"/>
    <mergeCell ref="I67:J67"/>
    <mergeCell ref="B51:B52"/>
    <mergeCell ref="I52:I53"/>
    <mergeCell ref="I63:J63"/>
    <mergeCell ref="L52:L53"/>
    <mergeCell ref="M52:M53"/>
    <mergeCell ref="I57:J57"/>
    <mergeCell ref="B43:B45"/>
    <mergeCell ref="I44:J44"/>
    <mergeCell ref="I45:I49"/>
    <mergeCell ref="L45:L49"/>
    <mergeCell ref="M45:M49"/>
    <mergeCell ref="B46:C46"/>
    <mergeCell ref="B47:C47"/>
    <mergeCell ref="M38:M39"/>
    <mergeCell ref="N38:N39"/>
    <mergeCell ref="I40:I41"/>
    <mergeCell ref="L40:L41"/>
    <mergeCell ref="M40:M41"/>
    <mergeCell ref="N40:N41"/>
    <mergeCell ref="L16:L18"/>
    <mergeCell ref="M16:M18"/>
    <mergeCell ref="I19:I20"/>
    <mergeCell ref="L19:L20"/>
    <mergeCell ref="M19:M20"/>
    <mergeCell ref="M21:M25"/>
    <mergeCell ref="I36:I37"/>
    <mergeCell ref="L36:L37"/>
    <mergeCell ref="M36:M37"/>
    <mergeCell ref="L26:L27"/>
    <mergeCell ref="M26:M27"/>
    <mergeCell ref="L28:L31"/>
    <mergeCell ref="M28:M31"/>
    <mergeCell ref="I32:I33"/>
    <mergeCell ref="L32:L33"/>
    <mergeCell ref="M32:M33"/>
    <mergeCell ref="I34:I35"/>
    <mergeCell ref="L34:L35"/>
    <mergeCell ref="M34:M35"/>
    <mergeCell ref="L50:L51"/>
    <mergeCell ref="M50:M51"/>
    <mergeCell ref="A1:L1"/>
    <mergeCell ref="B6:C6"/>
    <mergeCell ref="I6:I7"/>
    <mergeCell ref="L6:L7"/>
    <mergeCell ref="B7:C7"/>
    <mergeCell ref="B8:C8"/>
    <mergeCell ref="I8:I11"/>
    <mergeCell ref="L8:L11"/>
    <mergeCell ref="B9:C9"/>
    <mergeCell ref="B11:C11"/>
    <mergeCell ref="I12:J12"/>
    <mergeCell ref="B12:B16"/>
    <mergeCell ref="I21:I25"/>
    <mergeCell ref="L21:L25"/>
    <mergeCell ref="Z1:AA1"/>
    <mergeCell ref="B3:C3"/>
    <mergeCell ref="I3:J3"/>
    <mergeCell ref="B4:C4"/>
    <mergeCell ref="I4:I5"/>
    <mergeCell ref="L4:L5"/>
    <mergeCell ref="B5:C5"/>
    <mergeCell ref="E12:E16"/>
    <mergeCell ref="I26:I27"/>
    <mergeCell ref="B17:B20"/>
    <mergeCell ref="E17:E20"/>
    <mergeCell ref="B21:B22"/>
    <mergeCell ref="E21:E22"/>
    <mergeCell ref="B23:B26"/>
    <mergeCell ref="E23:E26"/>
    <mergeCell ref="B27:B28"/>
    <mergeCell ref="E27:E28"/>
    <mergeCell ref="I28:I31"/>
    <mergeCell ref="I16:I18"/>
    <mergeCell ref="B32:C32"/>
    <mergeCell ref="B35:C35"/>
    <mergeCell ref="B36:B41"/>
    <mergeCell ref="I38:I39"/>
    <mergeCell ref="L38:L39"/>
    <mergeCell ref="B42:C42"/>
    <mergeCell ref="I59:J59"/>
    <mergeCell ref="I60:J60"/>
    <mergeCell ref="I56:J56"/>
    <mergeCell ref="I58:J58"/>
    <mergeCell ref="I42:J42"/>
    <mergeCell ref="I50:I51"/>
    <mergeCell ref="N32:N33"/>
    <mergeCell ref="N34:N35"/>
    <mergeCell ref="N36:N37"/>
    <mergeCell ref="N16:N18"/>
    <mergeCell ref="N19:N20"/>
    <mergeCell ref="N21:N25"/>
    <mergeCell ref="N26:N27"/>
    <mergeCell ref="N28:N3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34" zoomScale="90" zoomScaleNormal="90" workbookViewId="0">
      <selection activeCell="D54" sqref="D54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4.09765625" style="2" customWidth="1"/>
    <col min="5" max="5" width="12.5" style="17" bestFit="1" customWidth="1"/>
    <col min="6" max="6" width="14.69921875" style="2" bestFit="1" customWidth="1"/>
    <col min="7" max="7" width="15.3984375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1.19921875" style="2" customWidth="1"/>
    <col min="12" max="13" width="10.59765625" style="2" bestFit="1" customWidth="1"/>
    <col min="15" max="15" width="2.59765625" customWidth="1"/>
    <col min="16" max="16" width="4.09765625" style="30" bestFit="1" customWidth="1"/>
    <col min="17" max="17" width="9.69921875" style="30" bestFit="1" customWidth="1"/>
    <col min="18" max="18" width="8.8984375" style="30" bestFit="1" customWidth="1"/>
    <col min="19" max="19" width="21.8984375" style="30" bestFit="1" customWidth="1"/>
    <col min="20" max="20" width="10.8984375" style="31" bestFit="1" customWidth="1"/>
    <col min="21" max="21" width="7.5" style="30" bestFit="1" customWidth="1"/>
    <col min="22" max="22" width="16.09765625" style="30" bestFit="1" customWidth="1"/>
    <col min="23" max="23" width="3.19921875" customWidth="1"/>
    <col min="24" max="24" width="3.59765625" bestFit="1" customWidth="1"/>
    <col min="25" max="25" width="10.59765625" bestFit="1" customWidth="1"/>
    <col min="26" max="26" width="10.8984375" bestFit="1" customWidth="1"/>
    <col min="27" max="27" width="17.5" customWidth="1"/>
    <col min="28" max="28" width="13.3984375" bestFit="1" customWidth="1"/>
    <col min="29" max="29" width="9.59765625" bestFit="1" customWidth="1"/>
  </cols>
  <sheetData>
    <row r="1" spans="1:30" ht="27.6">
      <c r="A1" s="349" t="s">
        <v>162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D2" s="17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D10" s="17"/>
      <c r="I10" s="361"/>
      <c r="J10" s="7"/>
      <c r="K10" s="3"/>
      <c r="L10" s="365"/>
      <c r="M10" s="228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'4월'!L45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I33" s="344"/>
      <c r="J33" s="87" t="s">
        <v>42</v>
      </c>
      <c r="K33" s="257">
        <f t="shared" si="0"/>
        <v>0</v>
      </c>
      <c r="L33" s="333"/>
      <c r="M33" s="407"/>
      <c r="N33" s="381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D34" s="17"/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M43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'4월'!D50-D50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'4월'!D51-D51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'4월'!D52-D52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'4월'!D53-D53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'4월'!D54-D54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P54" s="188">
        <v>51</v>
      </c>
      <c r="Q54" s="20"/>
      <c r="R54" s="20"/>
      <c r="S54" s="21"/>
      <c r="T54" s="22"/>
      <c r="U54" s="26"/>
      <c r="V54" s="23"/>
    </row>
    <row r="55" spans="2:22">
      <c r="M55"/>
      <c r="N55" s="217"/>
      <c r="P55" s="188">
        <v>52</v>
      </c>
      <c r="Q55" s="20"/>
      <c r="R55" s="20"/>
      <c r="S55" s="21"/>
      <c r="T55" s="22"/>
      <c r="U55" s="23"/>
      <c r="V55" s="23"/>
    </row>
    <row r="56" spans="2:22"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P56" s="188">
        <v>53</v>
      </c>
      <c r="Q56" s="20"/>
      <c r="R56" s="20"/>
      <c r="S56" s="21"/>
      <c r="T56" s="22"/>
      <c r="U56" s="23"/>
      <c r="V56" s="23"/>
    </row>
    <row r="57" spans="2:22">
      <c r="I57" s="311" t="s">
        <v>71</v>
      </c>
      <c r="J57" s="312"/>
      <c r="K57" s="3"/>
      <c r="L57" s="237"/>
      <c r="M57" s="237"/>
      <c r="N57" s="77"/>
      <c r="P57" s="188">
        <v>54</v>
      </c>
      <c r="Q57" s="20"/>
      <c r="R57" s="20"/>
      <c r="S57" s="21"/>
      <c r="T57" s="22"/>
      <c r="U57" s="23"/>
      <c r="V57" s="23"/>
    </row>
    <row r="58" spans="2:22">
      <c r="I58" s="311" t="s">
        <v>72</v>
      </c>
      <c r="J58" s="312"/>
      <c r="K58" s="3"/>
      <c r="L58" s="237"/>
      <c r="M58" s="237"/>
      <c r="N58" s="77"/>
      <c r="P58" s="188">
        <v>55</v>
      </c>
      <c r="Q58" s="20"/>
      <c r="R58" s="20"/>
      <c r="S58" s="21"/>
      <c r="T58" s="22"/>
      <c r="U58" s="23"/>
      <c r="V58" s="23"/>
    </row>
    <row r="59" spans="2:22">
      <c r="I59" s="311" t="s">
        <v>73</v>
      </c>
      <c r="J59" s="312"/>
      <c r="K59" s="3"/>
      <c r="L59" s="237"/>
      <c r="M59" s="237"/>
      <c r="N59" s="77"/>
      <c r="P59" s="188">
        <v>56</v>
      </c>
      <c r="Q59" s="20"/>
      <c r="R59" s="20"/>
      <c r="S59" s="21"/>
      <c r="T59" s="22"/>
      <c r="U59" s="23"/>
      <c r="V59" s="23"/>
    </row>
    <row r="60" spans="2:22">
      <c r="I60" s="311" t="s">
        <v>74</v>
      </c>
      <c r="J60" s="312"/>
      <c r="K60" s="3"/>
      <c r="L60" s="237"/>
      <c r="M60" s="237"/>
      <c r="N60" s="77"/>
      <c r="P60" s="188">
        <v>57</v>
      </c>
      <c r="Q60" s="20"/>
      <c r="R60" s="20"/>
      <c r="S60" s="21"/>
      <c r="T60" s="22"/>
      <c r="U60" s="23"/>
      <c r="V60" s="23"/>
    </row>
    <row r="61" spans="2:22">
      <c r="I61" s="252" t="s">
        <v>18</v>
      </c>
      <c r="J61" s="253"/>
      <c r="K61" s="42">
        <f>SUM(K57:K60)</f>
        <v>0</v>
      </c>
      <c r="L61" s="41"/>
      <c r="M61" s="41"/>
      <c r="N61" s="150"/>
      <c r="P61" s="188">
        <v>58</v>
      </c>
      <c r="Q61" s="20"/>
      <c r="R61" s="20"/>
      <c r="S61" s="21"/>
      <c r="T61" s="22"/>
      <c r="U61" s="23"/>
      <c r="V61" s="23"/>
    </row>
    <row r="62" spans="2:22">
      <c r="M62"/>
      <c r="N62" s="217"/>
      <c r="P62" s="188">
        <v>59</v>
      </c>
      <c r="Q62" s="20"/>
      <c r="R62" s="20"/>
      <c r="S62" s="21"/>
      <c r="T62" s="22"/>
      <c r="U62" s="23"/>
      <c r="V62" s="23"/>
    </row>
    <row r="63" spans="2:22">
      <c r="I63" s="341"/>
      <c r="J63" s="341"/>
      <c r="K63" s="150"/>
      <c r="L63" s="150"/>
      <c r="M63" s="150"/>
      <c r="N63" s="150"/>
      <c r="P63" s="188">
        <v>60</v>
      </c>
      <c r="Q63" s="20"/>
      <c r="R63" s="20"/>
      <c r="S63" s="21"/>
      <c r="T63" s="22"/>
      <c r="U63" s="23"/>
      <c r="V63" s="23"/>
    </row>
    <row r="64" spans="2:22">
      <c r="I64" s="342"/>
      <c r="J64" s="342"/>
      <c r="K64" s="260"/>
      <c r="L64" s="77"/>
      <c r="M64" s="77"/>
      <c r="N64" s="77"/>
      <c r="P64" s="188">
        <v>61</v>
      </c>
      <c r="Q64" s="20"/>
      <c r="R64" s="20"/>
      <c r="S64" s="21"/>
      <c r="T64" s="22"/>
      <c r="U64" s="23"/>
      <c r="V64" s="23"/>
    </row>
    <row r="65" spans="9:22">
      <c r="I65" s="342"/>
      <c r="J65" s="342"/>
      <c r="K65" s="260"/>
      <c r="L65" s="77"/>
      <c r="M65" s="77"/>
      <c r="N65" s="77"/>
      <c r="P65" s="188">
        <v>62</v>
      </c>
      <c r="Q65" s="20"/>
      <c r="R65" s="20"/>
      <c r="S65" s="21"/>
      <c r="T65" s="22"/>
      <c r="U65" s="23"/>
      <c r="V65" s="23"/>
    </row>
    <row r="66" spans="9:22">
      <c r="I66" s="342"/>
      <c r="J66" s="342"/>
      <c r="K66" s="260"/>
      <c r="L66" s="77"/>
      <c r="M66" s="77"/>
      <c r="N66" s="77"/>
      <c r="P66" s="188">
        <v>63</v>
      </c>
      <c r="Q66" s="20"/>
      <c r="R66" s="24"/>
      <c r="S66" s="25"/>
      <c r="T66" s="22"/>
      <c r="U66" s="26"/>
      <c r="V66" s="23"/>
    </row>
    <row r="67" spans="9:22">
      <c r="I67" s="342"/>
      <c r="J67" s="342"/>
      <c r="K67" s="260"/>
      <c r="L67" s="77"/>
      <c r="M67" s="77"/>
      <c r="N67" s="77"/>
      <c r="P67" s="188">
        <v>64</v>
      </c>
      <c r="Q67" s="20"/>
      <c r="R67" s="20"/>
      <c r="S67" s="21"/>
      <c r="T67" s="22"/>
      <c r="U67" s="23"/>
      <c r="V67" s="23"/>
    </row>
    <row r="68" spans="9:22">
      <c r="I68" s="152"/>
      <c r="J68" s="152"/>
      <c r="K68" s="151"/>
      <c r="L68" s="150"/>
      <c r="M68" s="150"/>
      <c r="N68" s="150"/>
      <c r="P68" s="188">
        <v>65</v>
      </c>
      <c r="Q68" s="20"/>
      <c r="R68" s="20"/>
      <c r="S68" s="21"/>
      <c r="T68" s="22"/>
      <c r="U68" s="23"/>
      <c r="V68" s="23"/>
    </row>
    <row r="69" spans="9:22">
      <c r="I69" s="181"/>
      <c r="J69" s="181"/>
      <c r="K69" s="182"/>
      <c r="L69" s="182"/>
      <c r="M69" s="182"/>
      <c r="P69" s="188">
        <v>66</v>
      </c>
      <c r="Q69" s="20"/>
      <c r="R69" s="20"/>
      <c r="S69" s="21"/>
      <c r="T69" s="22"/>
      <c r="U69" s="23"/>
      <c r="V69" s="23"/>
    </row>
    <row r="70" spans="9:22">
      <c r="P70" s="188">
        <v>67</v>
      </c>
      <c r="Q70" s="20"/>
      <c r="R70" s="20"/>
      <c r="S70" s="21"/>
      <c r="T70" s="22"/>
      <c r="U70" s="23"/>
      <c r="V70" s="23"/>
    </row>
    <row r="71" spans="9:22">
      <c r="P71" s="188">
        <v>68</v>
      </c>
      <c r="Q71" s="20"/>
      <c r="R71" s="20"/>
      <c r="S71" s="21"/>
      <c r="T71" s="22"/>
      <c r="U71" s="23"/>
      <c r="V71" s="23"/>
    </row>
    <row r="72" spans="9:22">
      <c r="P72" s="188">
        <v>69</v>
      </c>
      <c r="Q72" s="20"/>
      <c r="R72" s="20"/>
      <c r="S72" s="21"/>
      <c r="T72" s="22"/>
      <c r="U72" s="23"/>
      <c r="V72" s="23"/>
    </row>
    <row r="73" spans="9:22">
      <c r="P73" s="188">
        <v>70</v>
      </c>
      <c r="Q73" s="20"/>
      <c r="R73" s="27"/>
      <c r="S73" s="28"/>
      <c r="T73" s="22"/>
      <c r="U73" s="29"/>
      <c r="V73" s="237"/>
    </row>
    <row r="74" spans="9:22">
      <c r="P74" s="188">
        <v>71</v>
      </c>
      <c r="Q74" s="20"/>
      <c r="R74" s="20"/>
      <c r="S74" s="21"/>
      <c r="T74" s="22"/>
      <c r="U74" s="23"/>
      <c r="V74" s="23"/>
    </row>
    <row r="75" spans="9:22">
      <c r="P75" s="188">
        <v>72</v>
      </c>
      <c r="Q75" s="20"/>
      <c r="R75" s="20"/>
      <c r="S75" s="21"/>
      <c r="T75" s="22"/>
      <c r="U75" s="23"/>
      <c r="V75" s="23"/>
    </row>
    <row r="76" spans="9:22">
      <c r="P76" s="188">
        <v>73</v>
      </c>
      <c r="Q76" s="20"/>
      <c r="R76" s="20"/>
      <c r="S76" s="21"/>
      <c r="T76" s="22"/>
      <c r="U76" s="23"/>
      <c r="V76" s="23"/>
    </row>
    <row r="77" spans="9:22">
      <c r="P77" s="188">
        <v>74</v>
      </c>
      <c r="Q77" s="20"/>
      <c r="R77" s="20"/>
      <c r="S77" s="21"/>
      <c r="T77" s="22"/>
      <c r="U77" s="23"/>
      <c r="V77" s="23"/>
    </row>
    <row r="78" spans="9:22">
      <c r="P78" s="188">
        <v>75</v>
      </c>
      <c r="Q78" s="20"/>
      <c r="R78" s="20"/>
      <c r="S78" s="21"/>
      <c r="T78" s="22"/>
      <c r="U78" s="23"/>
      <c r="V78" s="23"/>
    </row>
    <row r="79" spans="9:22">
      <c r="P79" s="188">
        <v>76</v>
      </c>
      <c r="Q79" s="20"/>
      <c r="R79" s="20"/>
      <c r="S79" s="21"/>
      <c r="T79" s="22"/>
      <c r="U79" s="23"/>
      <c r="V79" s="23"/>
    </row>
    <row r="80" spans="9:22">
      <c r="P80" s="188">
        <v>77</v>
      </c>
      <c r="Q80" s="20"/>
      <c r="R80" s="20"/>
      <c r="S80" s="21"/>
      <c r="T80" s="22"/>
      <c r="U80" s="23"/>
      <c r="V80" s="23"/>
    </row>
    <row r="81" spans="16:22">
      <c r="P81" s="188">
        <v>78</v>
      </c>
      <c r="Q81" s="20"/>
      <c r="R81" s="20"/>
      <c r="S81" s="21"/>
      <c r="T81" s="22"/>
      <c r="U81" s="23"/>
      <c r="V81" s="23"/>
    </row>
    <row r="82" spans="16:22">
      <c r="P82" s="188">
        <v>79</v>
      </c>
      <c r="Q82" s="20"/>
      <c r="R82" s="20"/>
      <c r="S82" s="21"/>
      <c r="T82" s="22"/>
      <c r="U82" s="23"/>
      <c r="V82" s="23"/>
    </row>
    <row r="83" spans="16:22">
      <c r="P83" s="188">
        <v>80</v>
      </c>
      <c r="Q83" s="20"/>
      <c r="R83" s="20"/>
      <c r="S83" s="21"/>
      <c r="T83" s="22"/>
      <c r="U83" s="23"/>
      <c r="V83" s="23"/>
    </row>
    <row r="84" spans="16:22">
      <c r="P84" s="188">
        <v>81</v>
      </c>
      <c r="Q84" s="20"/>
      <c r="R84" s="20"/>
      <c r="S84" s="21"/>
      <c r="T84" s="22"/>
      <c r="U84" s="23"/>
      <c r="V84" s="23"/>
    </row>
    <row r="85" spans="16:22">
      <c r="P85" s="188">
        <v>82</v>
      </c>
      <c r="Q85" s="20"/>
      <c r="R85" s="20"/>
      <c r="S85" s="21"/>
      <c r="T85" s="22"/>
      <c r="U85" s="23"/>
      <c r="V85" s="23"/>
    </row>
    <row r="86" spans="16:22">
      <c r="P86" s="188">
        <v>83</v>
      </c>
      <c r="Q86" s="20"/>
      <c r="R86" s="20"/>
      <c r="S86" s="21"/>
      <c r="T86" s="22"/>
      <c r="U86" s="23"/>
      <c r="V86" s="23"/>
    </row>
    <row r="87" spans="16:22">
      <c r="P87" s="188">
        <v>84</v>
      </c>
      <c r="Q87" s="20"/>
      <c r="R87" s="20"/>
      <c r="S87" s="21"/>
      <c r="T87" s="22"/>
      <c r="U87" s="23"/>
      <c r="V87" s="23"/>
    </row>
    <row r="88" spans="16:22">
      <c r="P88" s="188">
        <v>85</v>
      </c>
      <c r="Q88" s="20"/>
      <c r="R88" s="20"/>
      <c r="S88" s="21"/>
      <c r="T88" s="22"/>
      <c r="U88" s="23"/>
      <c r="V88" s="23"/>
    </row>
    <row r="89" spans="16:22">
      <c r="P89" s="188">
        <v>86</v>
      </c>
      <c r="Q89" s="20"/>
      <c r="R89" s="20"/>
      <c r="S89" s="21"/>
      <c r="T89" s="22"/>
      <c r="U89" s="23"/>
      <c r="V89" s="23"/>
    </row>
    <row r="90" spans="16:22">
      <c r="P90" s="188">
        <v>87</v>
      </c>
      <c r="Q90" s="20"/>
      <c r="R90" s="20"/>
      <c r="S90" s="21"/>
      <c r="T90" s="22"/>
      <c r="U90" s="23"/>
      <c r="V90" s="23"/>
    </row>
    <row r="91" spans="16:22">
      <c r="P91" s="188">
        <v>88</v>
      </c>
      <c r="Q91" s="20"/>
      <c r="R91" s="20"/>
      <c r="S91" s="21"/>
      <c r="T91" s="22"/>
      <c r="U91" s="23"/>
      <c r="V91" s="23"/>
    </row>
    <row r="92" spans="16:22">
      <c r="P92" s="188">
        <v>89</v>
      </c>
      <c r="Q92" s="20"/>
      <c r="R92" s="20"/>
      <c r="S92" s="21"/>
      <c r="T92" s="22"/>
      <c r="U92" s="23"/>
      <c r="V92" s="23"/>
    </row>
    <row r="93" spans="16:22">
      <c r="P93" s="188">
        <v>90</v>
      </c>
      <c r="Q93" s="20"/>
      <c r="R93" s="20"/>
      <c r="S93" s="21"/>
      <c r="T93" s="22"/>
      <c r="U93" s="23"/>
      <c r="V93" s="23"/>
    </row>
    <row r="94" spans="16:22">
      <c r="P94" s="188">
        <v>91</v>
      </c>
      <c r="Q94" s="20"/>
      <c r="R94" s="27"/>
      <c r="S94" s="28"/>
      <c r="T94" s="3"/>
      <c r="U94" s="29"/>
      <c r="V94" s="4"/>
    </row>
    <row r="95" spans="16:22">
      <c r="P95" s="188">
        <v>92</v>
      </c>
      <c r="Q95" s="27"/>
      <c r="R95" s="4"/>
      <c r="S95" s="4"/>
      <c r="T95" s="3"/>
      <c r="U95" s="4"/>
      <c r="V95" s="4"/>
    </row>
    <row r="96" spans="16:22">
      <c r="P96" s="188">
        <v>93</v>
      </c>
      <c r="Q96" s="4"/>
      <c r="R96" s="4"/>
      <c r="S96" s="4"/>
      <c r="T96" s="3"/>
      <c r="U96" s="4"/>
      <c r="V96" s="4"/>
    </row>
    <row r="97" spans="16:22">
      <c r="P97" s="188">
        <v>94</v>
      </c>
      <c r="Q97" s="4"/>
      <c r="R97" s="4"/>
      <c r="S97" s="4"/>
      <c r="T97" s="3"/>
      <c r="U97" s="4"/>
      <c r="V97" s="4"/>
    </row>
    <row r="98" spans="16:22">
      <c r="P98" s="188">
        <v>95</v>
      </c>
      <c r="Q98" s="4"/>
      <c r="R98" s="4"/>
      <c r="S98" s="4"/>
      <c r="T98" s="3"/>
      <c r="U98" s="4"/>
      <c r="V98" s="4"/>
    </row>
    <row r="99" spans="16:22">
      <c r="P99" s="188">
        <v>96</v>
      </c>
      <c r="Q99" s="4"/>
      <c r="R99" s="4"/>
      <c r="S99" s="4"/>
      <c r="T99" s="3"/>
      <c r="U99" s="4"/>
      <c r="V99" s="4"/>
    </row>
    <row r="100" spans="16:22">
      <c r="P100" s="188">
        <v>97</v>
      </c>
      <c r="Q100" s="4"/>
      <c r="R100" s="4"/>
      <c r="S100" s="4"/>
      <c r="T100" s="3"/>
      <c r="U100" s="4"/>
      <c r="V100" s="4"/>
    </row>
    <row r="101" spans="16:22">
      <c r="P101" s="188">
        <v>98</v>
      </c>
      <c r="Q101" s="4"/>
      <c r="R101" s="4"/>
      <c r="S101" s="4"/>
      <c r="T101" s="3"/>
      <c r="U101" s="4"/>
      <c r="V101" s="4"/>
    </row>
    <row r="102" spans="16:22">
      <c r="P102" s="188">
        <v>99</v>
      </c>
      <c r="Q102" s="4"/>
      <c r="R102" s="4"/>
      <c r="S102" s="4"/>
      <c r="T102" s="3"/>
      <c r="U102" s="4"/>
      <c r="V102" s="4"/>
    </row>
    <row r="103" spans="16:22">
      <c r="P103" s="188">
        <v>100</v>
      </c>
      <c r="Q103" s="4"/>
      <c r="R103" s="49"/>
      <c r="S103" s="49"/>
      <c r="T103" s="12"/>
      <c r="U103" s="49"/>
      <c r="V103" s="49"/>
    </row>
    <row r="104" spans="16:22">
      <c r="P104" s="188">
        <v>101</v>
      </c>
      <c r="Q104" s="49"/>
      <c r="R104" s="4"/>
      <c r="S104" s="4"/>
      <c r="T104" s="3"/>
      <c r="U104" s="4"/>
      <c r="V104" s="4"/>
    </row>
    <row r="105" spans="16:22">
      <c r="P105" s="188">
        <v>102</v>
      </c>
      <c r="Q105" s="4"/>
      <c r="R105" s="4"/>
      <c r="S105" s="4"/>
      <c r="T105" s="3"/>
      <c r="U105" s="4"/>
      <c r="V105" s="4"/>
    </row>
    <row r="106" spans="16:22">
      <c r="P106" s="188">
        <v>103</v>
      </c>
      <c r="Q106" s="4"/>
      <c r="R106" s="4"/>
      <c r="S106" s="4"/>
      <c r="T106" s="3"/>
      <c r="U106" s="4"/>
      <c r="V106" s="4"/>
    </row>
    <row r="107" spans="16:22">
      <c r="P107" s="188">
        <v>104</v>
      </c>
      <c r="Q107" s="4"/>
      <c r="R107" s="4"/>
      <c r="S107" s="4"/>
      <c r="T107" s="3"/>
      <c r="U107" s="4"/>
      <c r="V107" s="4"/>
    </row>
    <row r="108" spans="16:22">
      <c r="P108" s="188">
        <v>105</v>
      </c>
      <c r="Q108" s="4"/>
      <c r="R108" s="4"/>
      <c r="S108" s="4"/>
      <c r="T108" s="3"/>
      <c r="U108" s="4"/>
      <c r="V108" s="4"/>
    </row>
    <row r="109" spans="16:22">
      <c r="P109" s="188">
        <v>106</v>
      </c>
      <c r="Q109" s="4"/>
      <c r="R109" s="4"/>
      <c r="S109" s="4"/>
      <c r="T109" s="3"/>
      <c r="U109" s="4"/>
      <c r="V109" s="4"/>
    </row>
    <row r="110" spans="16:22">
      <c r="P110" s="188">
        <v>107</v>
      </c>
      <c r="Q110" s="4"/>
      <c r="R110" s="4"/>
      <c r="S110" s="4"/>
      <c r="T110" s="3"/>
      <c r="U110" s="4"/>
      <c r="V110" s="4"/>
    </row>
    <row r="111" spans="16:22">
      <c r="P111" s="188">
        <v>108</v>
      </c>
      <c r="Q111" s="4"/>
      <c r="R111" s="4"/>
      <c r="S111" s="4"/>
      <c r="T111" s="3"/>
      <c r="U111" s="4"/>
      <c r="V111" s="4"/>
    </row>
    <row r="112" spans="16:22">
      <c r="P112" s="46">
        <v>109</v>
      </c>
      <c r="Q112" s="5"/>
      <c r="R112" s="5"/>
      <c r="S112" s="5"/>
      <c r="T112" s="14"/>
      <c r="U112" s="5"/>
      <c r="V112" s="5"/>
    </row>
  </sheetData>
  <sortState ref="Q29:V64">
    <sortCondition ref="Q29:Q64"/>
  </sortState>
  <mergeCells count="97">
    <mergeCell ref="I64:J64"/>
    <mergeCell ref="I65:J65"/>
    <mergeCell ref="I66:J66"/>
    <mergeCell ref="I67:J67"/>
    <mergeCell ref="M45:M49"/>
    <mergeCell ref="I63:J63"/>
    <mergeCell ref="I59:J59"/>
    <mergeCell ref="I60:J60"/>
    <mergeCell ref="I56:J56"/>
    <mergeCell ref="B46:C46"/>
    <mergeCell ref="B47:C47"/>
    <mergeCell ref="I50:I51"/>
    <mergeCell ref="L50:L51"/>
    <mergeCell ref="M50:M51"/>
    <mergeCell ref="B51:B52"/>
    <mergeCell ref="I52:I53"/>
    <mergeCell ref="L52:L53"/>
    <mergeCell ref="M52:M53"/>
    <mergeCell ref="M38:M39"/>
    <mergeCell ref="N38:N39"/>
    <mergeCell ref="I40:I41"/>
    <mergeCell ref="L40:L41"/>
    <mergeCell ref="M40:M41"/>
    <mergeCell ref="N40:N41"/>
    <mergeCell ref="B32:C32"/>
    <mergeCell ref="B35:C35"/>
    <mergeCell ref="B36:B41"/>
    <mergeCell ref="I38:I39"/>
    <mergeCell ref="L38:L39"/>
    <mergeCell ref="L34:L35"/>
    <mergeCell ref="I16:I18"/>
    <mergeCell ref="L16:L18"/>
    <mergeCell ref="N16:N18"/>
    <mergeCell ref="I19:I20"/>
    <mergeCell ref="L19:L20"/>
    <mergeCell ref="N19:N20"/>
    <mergeCell ref="M16:M18"/>
    <mergeCell ref="M19:M20"/>
    <mergeCell ref="M21:M25"/>
    <mergeCell ref="M26:M27"/>
    <mergeCell ref="M28:M31"/>
    <mergeCell ref="L26:L27"/>
    <mergeCell ref="N26:N27"/>
    <mergeCell ref="L28:L31"/>
    <mergeCell ref="N28:N31"/>
    <mergeCell ref="I32:I33"/>
    <mergeCell ref="L32:L33"/>
    <mergeCell ref="N32:N33"/>
    <mergeCell ref="I12:J12"/>
    <mergeCell ref="B12:B16"/>
    <mergeCell ref="I21:I25"/>
    <mergeCell ref="L21:L25"/>
    <mergeCell ref="N21:N25"/>
    <mergeCell ref="B6:C6"/>
    <mergeCell ref="I6:I7"/>
    <mergeCell ref="L6:L7"/>
    <mergeCell ref="B7:C7"/>
    <mergeCell ref="B8:C8"/>
    <mergeCell ref="I8:I11"/>
    <mergeCell ref="L8:L11"/>
    <mergeCell ref="B9:C9"/>
    <mergeCell ref="B11:C11"/>
    <mergeCell ref="Z1:AA1"/>
    <mergeCell ref="B3:C3"/>
    <mergeCell ref="I3:J3"/>
    <mergeCell ref="B4:C4"/>
    <mergeCell ref="I4:I5"/>
    <mergeCell ref="L4:L5"/>
    <mergeCell ref="B5:C5"/>
    <mergeCell ref="A1:L1"/>
    <mergeCell ref="E12:E16"/>
    <mergeCell ref="B17:B20"/>
    <mergeCell ref="E17:E20"/>
    <mergeCell ref="B21:B22"/>
    <mergeCell ref="E21:E22"/>
    <mergeCell ref="B23:B26"/>
    <mergeCell ref="E23:E26"/>
    <mergeCell ref="B27:B28"/>
    <mergeCell ref="E27:E28"/>
    <mergeCell ref="I28:I31"/>
    <mergeCell ref="I26:I27"/>
    <mergeCell ref="B43:B45"/>
    <mergeCell ref="I57:J57"/>
    <mergeCell ref="I58:J58"/>
    <mergeCell ref="N34:N35"/>
    <mergeCell ref="M32:M33"/>
    <mergeCell ref="M34:M35"/>
    <mergeCell ref="M36:M37"/>
    <mergeCell ref="B42:C42"/>
    <mergeCell ref="I42:J42"/>
    <mergeCell ref="I44:J44"/>
    <mergeCell ref="I45:I49"/>
    <mergeCell ref="L45:L49"/>
    <mergeCell ref="I36:I37"/>
    <mergeCell ref="L36:L37"/>
    <mergeCell ref="N36:N37"/>
    <mergeCell ref="I34:I3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37" zoomScale="90" zoomScaleNormal="90" workbookViewId="0">
      <selection activeCell="D54" sqref="D54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4.09765625" style="2" customWidth="1"/>
    <col min="5" max="5" width="12.5" style="17" bestFit="1" customWidth="1"/>
    <col min="6" max="6" width="14.69921875" style="2" bestFit="1" customWidth="1"/>
    <col min="7" max="7" width="15.3984375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1.19921875" style="2" customWidth="1"/>
    <col min="12" max="12" width="9" style="2"/>
    <col min="15" max="15" width="2.59765625" customWidth="1"/>
    <col min="16" max="16" width="4.09765625" style="30" bestFit="1" customWidth="1"/>
    <col min="17" max="17" width="9.69921875" style="30" bestFit="1" customWidth="1"/>
    <col min="18" max="18" width="7.69921875" style="30" bestFit="1" customWidth="1"/>
    <col min="19" max="19" width="20.19921875" style="30" bestFit="1" customWidth="1"/>
    <col min="20" max="20" width="10.8984375" style="31" bestFit="1" customWidth="1"/>
    <col min="21" max="21" width="7.5" style="30" bestFit="1" customWidth="1"/>
    <col min="22" max="22" width="16.09765625" style="30" bestFit="1" customWidth="1"/>
    <col min="23" max="23" width="3.19921875" customWidth="1"/>
    <col min="24" max="24" width="3.59765625" bestFit="1" customWidth="1"/>
    <col min="26" max="26" width="10.8984375" bestFit="1" customWidth="1"/>
    <col min="27" max="27" width="17.5" customWidth="1"/>
    <col min="28" max="28" width="13.3984375" bestFit="1" customWidth="1"/>
    <col min="29" max="29" width="10.09765625" bestFit="1" customWidth="1"/>
  </cols>
  <sheetData>
    <row r="1" spans="1:30" ht="27.6">
      <c r="A1" s="349" t="s">
        <v>163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D2" s="17"/>
      <c r="M2" s="2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D10" s="17"/>
      <c r="I10" s="361"/>
      <c r="J10" s="7"/>
      <c r="K10" s="3"/>
      <c r="L10" s="365"/>
      <c r="M10" s="228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M14" s="2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'5월'!L45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I33" s="344"/>
      <c r="J33" s="87" t="s">
        <v>42</v>
      </c>
      <c r="K33" s="257">
        <f t="shared" si="0"/>
        <v>0</v>
      </c>
      <c r="L33" s="333"/>
      <c r="M33" s="407"/>
      <c r="N33" s="381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D34" s="17"/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'5월'!D50-D50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'5월'!D51-D51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'5월'!D52-D52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'5월'!D53-D53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'5월'!D54-D54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P54" s="188">
        <v>51</v>
      </c>
      <c r="Q54" s="20"/>
      <c r="R54" s="20"/>
      <c r="S54" s="21"/>
      <c r="T54" s="22"/>
      <c r="U54" s="26"/>
      <c r="V54" s="23"/>
    </row>
    <row r="55" spans="2:22">
      <c r="N55" s="217"/>
      <c r="P55" s="188">
        <v>52</v>
      </c>
      <c r="Q55" s="20"/>
      <c r="R55" s="20"/>
      <c r="S55" s="21"/>
      <c r="T55" s="22"/>
      <c r="U55" s="23"/>
      <c r="V55" s="23"/>
    </row>
    <row r="56" spans="2:22"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P56" s="188">
        <v>53</v>
      </c>
      <c r="Q56" s="20"/>
      <c r="R56" s="20"/>
      <c r="S56" s="21"/>
      <c r="T56" s="22"/>
      <c r="U56" s="23"/>
      <c r="V56" s="23"/>
    </row>
    <row r="57" spans="2:22">
      <c r="I57" s="311" t="s">
        <v>71</v>
      </c>
      <c r="J57" s="312"/>
      <c r="K57" s="3"/>
      <c r="L57" s="237"/>
      <c r="M57" s="237"/>
      <c r="N57" s="77"/>
      <c r="P57" s="188">
        <v>54</v>
      </c>
      <c r="Q57" s="20"/>
      <c r="R57" s="20"/>
      <c r="S57" s="21"/>
      <c r="T57" s="22"/>
      <c r="U57" s="23"/>
      <c r="V57" s="23"/>
    </row>
    <row r="58" spans="2:22">
      <c r="I58" s="311" t="s">
        <v>72</v>
      </c>
      <c r="J58" s="312"/>
      <c r="K58" s="3"/>
      <c r="L58" s="237"/>
      <c r="M58" s="237"/>
      <c r="N58" s="77"/>
      <c r="P58" s="188">
        <v>55</v>
      </c>
      <c r="Q58" s="20"/>
      <c r="R58" s="20"/>
      <c r="S58" s="21"/>
      <c r="T58" s="22"/>
      <c r="U58" s="23"/>
      <c r="V58" s="23"/>
    </row>
    <row r="59" spans="2:22">
      <c r="I59" s="311" t="s">
        <v>73</v>
      </c>
      <c r="J59" s="312"/>
      <c r="K59" s="3"/>
      <c r="L59" s="237"/>
      <c r="M59" s="237"/>
      <c r="N59" s="77"/>
      <c r="P59" s="188">
        <v>56</v>
      </c>
      <c r="Q59" s="20"/>
      <c r="R59" s="20"/>
      <c r="S59" s="21"/>
      <c r="T59" s="22"/>
      <c r="U59" s="23"/>
      <c r="V59" s="23"/>
    </row>
    <row r="60" spans="2:22">
      <c r="I60" s="311" t="s">
        <v>74</v>
      </c>
      <c r="J60" s="312"/>
      <c r="K60" s="3"/>
      <c r="L60" s="237"/>
      <c r="M60" s="237"/>
      <c r="N60" s="77"/>
      <c r="P60" s="188">
        <v>57</v>
      </c>
      <c r="Q60" s="20"/>
      <c r="R60" s="20"/>
      <c r="S60" s="21"/>
      <c r="T60" s="22"/>
      <c r="U60" s="23"/>
      <c r="V60" s="23"/>
    </row>
    <row r="61" spans="2:22">
      <c r="I61" s="252" t="s">
        <v>18</v>
      </c>
      <c r="J61" s="253"/>
      <c r="K61" s="42">
        <f>SUM(K57:K60)</f>
        <v>0</v>
      </c>
      <c r="L61" s="41"/>
      <c r="M61" s="41"/>
      <c r="N61" s="150"/>
      <c r="P61" s="188">
        <v>58</v>
      </c>
      <c r="Q61" s="20"/>
      <c r="R61" s="20"/>
      <c r="S61" s="21"/>
      <c r="T61" s="22"/>
      <c r="U61" s="23"/>
      <c r="V61" s="23"/>
    </row>
    <row r="62" spans="2:22">
      <c r="N62" s="217"/>
      <c r="P62" s="188">
        <v>59</v>
      </c>
      <c r="Q62" s="20"/>
      <c r="R62" s="20"/>
      <c r="S62" s="21"/>
      <c r="T62" s="22"/>
      <c r="U62" s="23"/>
      <c r="V62" s="23"/>
    </row>
    <row r="63" spans="2:22">
      <c r="I63" s="341"/>
      <c r="J63" s="341"/>
      <c r="K63" s="150"/>
      <c r="L63" s="150"/>
      <c r="M63" s="150"/>
      <c r="N63" s="150"/>
      <c r="P63" s="188">
        <v>60</v>
      </c>
      <c r="Q63" s="20"/>
      <c r="R63" s="20"/>
      <c r="S63" s="21"/>
      <c r="T63" s="22"/>
      <c r="U63" s="23"/>
      <c r="V63" s="23"/>
    </row>
    <row r="64" spans="2:22">
      <c r="I64" s="342"/>
      <c r="J64" s="342"/>
      <c r="K64" s="260"/>
      <c r="L64" s="77"/>
      <c r="M64" s="77"/>
      <c r="N64" s="77"/>
      <c r="P64" s="188">
        <v>61</v>
      </c>
      <c r="Q64" s="20"/>
      <c r="R64" s="20"/>
      <c r="S64" s="21"/>
      <c r="T64" s="22"/>
      <c r="U64" s="23"/>
      <c r="V64" s="23"/>
    </row>
    <row r="65" spans="9:22">
      <c r="I65" s="342"/>
      <c r="J65" s="342"/>
      <c r="K65" s="260"/>
      <c r="L65" s="77"/>
      <c r="M65" s="77"/>
      <c r="N65" s="77"/>
      <c r="P65" s="188">
        <v>62</v>
      </c>
      <c r="Q65" s="20"/>
      <c r="R65" s="20"/>
      <c r="S65" s="21"/>
      <c r="T65" s="22"/>
      <c r="U65" s="23"/>
      <c r="V65" s="23"/>
    </row>
    <row r="66" spans="9:22">
      <c r="I66" s="342"/>
      <c r="J66" s="342"/>
      <c r="K66" s="260"/>
      <c r="L66" s="77"/>
      <c r="M66" s="77"/>
      <c r="N66" s="77"/>
      <c r="P66" s="188">
        <v>63</v>
      </c>
      <c r="Q66" s="20"/>
      <c r="R66" s="24"/>
      <c r="S66" s="25"/>
      <c r="T66" s="22"/>
      <c r="U66" s="26"/>
      <c r="V66" s="23"/>
    </row>
    <row r="67" spans="9:22">
      <c r="I67" s="342"/>
      <c r="J67" s="342"/>
      <c r="K67" s="260"/>
      <c r="L67" s="77"/>
      <c r="M67" s="77"/>
      <c r="N67" s="77"/>
      <c r="P67" s="188">
        <v>64</v>
      </c>
      <c r="Q67" s="20"/>
      <c r="R67" s="20"/>
      <c r="S67" s="21"/>
      <c r="T67" s="22"/>
      <c r="U67" s="23"/>
      <c r="V67" s="23"/>
    </row>
    <row r="68" spans="9:22">
      <c r="I68" s="152"/>
      <c r="J68" s="152"/>
      <c r="K68" s="151"/>
      <c r="L68" s="150"/>
      <c r="M68" s="150"/>
      <c r="N68" s="150"/>
      <c r="P68" s="188">
        <v>65</v>
      </c>
      <c r="Q68" s="20"/>
      <c r="R68" s="20"/>
      <c r="S68" s="21"/>
      <c r="T68" s="22"/>
      <c r="U68" s="23"/>
      <c r="V68" s="23"/>
    </row>
    <row r="69" spans="9:22">
      <c r="I69" s="181"/>
      <c r="J69" s="181"/>
      <c r="K69" s="182"/>
      <c r="L69" s="182"/>
      <c r="M69" s="182"/>
      <c r="P69" s="188">
        <v>66</v>
      </c>
      <c r="Q69" s="20"/>
      <c r="R69" s="20"/>
      <c r="S69" s="21"/>
      <c r="T69" s="22"/>
      <c r="U69" s="23"/>
      <c r="V69" s="23"/>
    </row>
    <row r="70" spans="9:22">
      <c r="M70" s="2"/>
      <c r="P70" s="188">
        <v>67</v>
      </c>
      <c r="Q70" s="20"/>
      <c r="R70" s="20"/>
      <c r="S70" s="21"/>
      <c r="T70" s="22"/>
      <c r="U70" s="23"/>
      <c r="V70" s="23"/>
    </row>
    <row r="71" spans="9:22">
      <c r="M71" s="2"/>
      <c r="P71" s="188">
        <v>68</v>
      </c>
      <c r="Q71" s="20"/>
      <c r="R71" s="20"/>
      <c r="S71" s="21"/>
      <c r="T71" s="22"/>
      <c r="U71" s="23"/>
      <c r="V71" s="23"/>
    </row>
    <row r="72" spans="9:22">
      <c r="M72" s="2"/>
      <c r="P72" s="188">
        <v>69</v>
      </c>
      <c r="Q72" s="20"/>
      <c r="R72" s="20"/>
      <c r="S72" s="21"/>
      <c r="T72" s="22"/>
      <c r="U72" s="23"/>
      <c r="V72" s="23"/>
    </row>
    <row r="73" spans="9:22">
      <c r="M73" s="2"/>
      <c r="P73" s="188">
        <v>70</v>
      </c>
      <c r="Q73" s="20"/>
      <c r="R73" s="27"/>
      <c r="S73" s="28"/>
      <c r="T73" s="22"/>
      <c r="U73" s="29"/>
      <c r="V73" s="237"/>
    </row>
    <row r="74" spans="9:22">
      <c r="M74" s="2"/>
      <c r="P74" s="188">
        <v>71</v>
      </c>
      <c r="Q74" s="20"/>
      <c r="R74" s="20"/>
      <c r="S74" s="21"/>
      <c r="T74" s="22"/>
      <c r="U74" s="23"/>
      <c r="V74" s="23"/>
    </row>
    <row r="75" spans="9:22">
      <c r="M75" s="2"/>
      <c r="P75" s="188">
        <v>72</v>
      </c>
      <c r="Q75" s="20"/>
      <c r="R75" s="20"/>
      <c r="S75" s="21"/>
      <c r="T75" s="22"/>
      <c r="U75" s="23"/>
      <c r="V75" s="23"/>
    </row>
    <row r="76" spans="9:22">
      <c r="M76" s="2"/>
      <c r="P76" s="188">
        <v>73</v>
      </c>
      <c r="Q76" s="20"/>
      <c r="R76" s="20"/>
      <c r="S76" s="21"/>
      <c r="T76" s="22"/>
      <c r="U76" s="23"/>
      <c r="V76" s="23"/>
    </row>
    <row r="77" spans="9:22">
      <c r="M77" s="2"/>
      <c r="P77" s="188">
        <v>74</v>
      </c>
      <c r="Q77" s="20"/>
      <c r="R77" s="20"/>
      <c r="S77" s="21"/>
      <c r="T77" s="22"/>
      <c r="U77" s="23"/>
      <c r="V77" s="23"/>
    </row>
    <row r="78" spans="9:22">
      <c r="M78" s="2"/>
      <c r="P78" s="188">
        <v>75</v>
      </c>
      <c r="Q78" s="20"/>
      <c r="R78" s="20"/>
      <c r="S78" s="21"/>
      <c r="T78" s="22"/>
      <c r="U78" s="23"/>
      <c r="V78" s="23"/>
    </row>
    <row r="79" spans="9:22">
      <c r="M79" s="2"/>
      <c r="P79" s="188">
        <v>76</v>
      </c>
      <c r="Q79" s="20"/>
      <c r="R79" s="20"/>
      <c r="S79" s="21"/>
      <c r="T79" s="22"/>
      <c r="U79" s="23"/>
      <c r="V79" s="23"/>
    </row>
    <row r="80" spans="9:22">
      <c r="M80" s="2"/>
      <c r="P80" s="188">
        <v>77</v>
      </c>
      <c r="Q80" s="20"/>
      <c r="R80" s="20"/>
      <c r="S80" s="21"/>
      <c r="T80" s="22"/>
      <c r="U80" s="23"/>
      <c r="V80" s="23"/>
    </row>
    <row r="81" spans="13:22">
      <c r="M81" s="2"/>
      <c r="P81" s="188">
        <v>78</v>
      </c>
      <c r="Q81" s="20"/>
      <c r="R81" s="20"/>
      <c r="S81" s="21"/>
      <c r="T81" s="22"/>
      <c r="U81" s="23"/>
      <c r="V81" s="23"/>
    </row>
    <row r="82" spans="13:22">
      <c r="M82" s="2"/>
      <c r="P82" s="188">
        <v>79</v>
      </c>
      <c r="Q82" s="20"/>
      <c r="R82" s="20"/>
      <c r="S82" s="21"/>
      <c r="T82" s="22"/>
      <c r="U82" s="23"/>
      <c r="V82" s="23"/>
    </row>
    <row r="83" spans="13:22">
      <c r="M83" s="2"/>
      <c r="P83" s="188">
        <v>80</v>
      </c>
      <c r="Q83" s="20"/>
      <c r="R83" s="20"/>
      <c r="S83" s="21"/>
      <c r="T83" s="22"/>
      <c r="U83" s="23"/>
      <c r="V83" s="23"/>
    </row>
    <row r="84" spans="13:22">
      <c r="M84" s="2"/>
      <c r="P84" s="188">
        <v>81</v>
      </c>
      <c r="Q84" s="20"/>
      <c r="R84" s="20"/>
      <c r="S84" s="21"/>
      <c r="T84" s="22"/>
      <c r="U84" s="23"/>
      <c r="V84" s="23"/>
    </row>
    <row r="85" spans="13:22">
      <c r="M85" s="2"/>
      <c r="P85" s="188">
        <v>82</v>
      </c>
      <c r="Q85" s="20"/>
      <c r="R85" s="20"/>
      <c r="S85" s="21"/>
      <c r="T85" s="22"/>
      <c r="U85" s="23"/>
      <c r="V85" s="23"/>
    </row>
    <row r="86" spans="13:22">
      <c r="M86" s="2"/>
      <c r="P86" s="188">
        <v>83</v>
      </c>
      <c r="Q86" s="20"/>
      <c r="R86" s="20"/>
      <c r="S86" s="21"/>
      <c r="T86" s="22"/>
      <c r="U86" s="23"/>
      <c r="V86" s="23"/>
    </row>
    <row r="87" spans="13:22">
      <c r="M87" s="2"/>
      <c r="P87" s="188">
        <v>84</v>
      </c>
      <c r="Q87" s="20"/>
      <c r="R87" s="20"/>
      <c r="S87" s="21"/>
      <c r="T87" s="22"/>
      <c r="U87" s="23"/>
      <c r="V87" s="23"/>
    </row>
    <row r="88" spans="13:22">
      <c r="M88" s="2"/>
      <c r="P88" s="188">
        <v>85</v>
      </c>
      <c r="Q88" s="20"/>
      <c r="R88" s="20"/>
      <c r="S88" s="21"/>
      <c r="T88" s="22"/>
      <c r="U88" s="23"/>
      <c r="V88" s="23"/>
    </row>
    <row r="89" spans="13:22">
      <c r="M89" s="2"/>
      <c r="P89" s="188">
        <v>86</v>
      </c>
      <c r="Q89" s="20"/>
      <c r="R89" s="20"/>
      <c r="S89" s="21"/>
      <c r="T89" s="22"/>
      <c r="U89" s="23"/>
      <c r="V89" s="23"/>
    </row>
    <row r="90" spans="13:22">
      <c r="M90" s="2"/>
      <c r="P90" s="188">
        <v>87</v>
      </c>
      <c r="Q90" s="20"/>
      <c r="R90" s="20"/>
      <c r="S90" s="21"/>
      <c r="T90" s="22"/>
      <c r="U90" s="23"/>
      <c r="V90" s="23"/>
    </row>
    <row r="91" spans="13:22">
      <c r="M91" s="2"/>
      <c r="P91" s="188">
        <v>88</v>
      </c>
      <c r="Q91" s="20"/>
      <c r="R91" s="20"/>
      <c r="S91" s="21"/>
      <c r="T91" s="22"/>
      <c r="U91" s="23"/>
      <c r="V91" s="23"/>
    </row>
    <row r="92" spans="13:22">
      <c r="M92" s="2"/>
      <c r="P92" s="188">
        <v>89</v>
      </c>
      <c r="Q92" s="20"/>
      <c r="R92" s="20"/>
      <c r="S92" s="21"/>
      <c r="T92" s="22"/>
      <c r="U92" s="23"/>
      <c r="V92" s="23"/>
    </row>
    <row r="93" spans="13:22">
      <c r="M93" s="2"/>
      <c r="P93" s="188">
        <v>90</v>
      </c>
      <c r="Q93" s="20"/>
      <c r="R93" s="20"/>
      <c r="S93" s="21"/>
      <c r="T93" s="22"/>
      <c r="U93" s="23"/>
      <c r="V93" s="23"/>
    </row>
    <row r="94" spans="13:22">
      <c r="M94" s="2"/>
      <c r="P94" s="188">
        <v>91</v>
      </c>
      <c r="Q94" s="20"/>
      <c r="R94" s="27"/>
      <c r="S94" s="28"/>
      <c r="T94" s="3"/>
      <c r="U94" s="29"/>
      <c r="V94" s="4"/>
    </row>
    <row r="95" spans="13:22">
      <c r="M95" s="2"/>
      <c r="P95" s="188">
        <v>92</v>
      </c>
      <c r="Q95" s="27"/>
      <c r="R95" s="4"/>
      <c r="S95" s="4"/>
      <c r="T95" s="3"/>
      <c r="U95" s="4"/>
      <c r="V95" s="4"/>
    </row>
    <row r="96" spans="13:22">
      <c r="M96" s="2"/>
      <c r="P96" s="188">
        <v>93</v>
      </c>
      <c r="Q96" s="4"/>
      <c r="R96" s="4"/>
      <c r="S96" s="4"/>
      <c r="T96" s="3"/>
      <c r="U96" s="4"/>
      <c r="V96" s="4"/>
    </row>
    <row r="97" spans="13:22">
      <c r="M97" s="2"/>
      <c r="P97" s="188">
        <v>94</v>
      </c>
      <c r="Q97" s="4"/>
      <c r="R97" s="4"/>
      <c r="S97" s="4"/>
      <c r="T97" s="3"/>
      <c r="U97" s="4"/>
      <c r="V97" s="4"/>
    </row>
    <row r="98" spans="13:22">
      <c r="M98" s="2"/>
      <c r="P98" s="188">
        <v>95</v>
      </c>
      <c r="Q98" s="4"/>
      <c r="R98" s="4"/>
      <c r="S98" s="4"/>
      <c r="T98" s="3"/>
      <c r="U98" s="4"/>
      <c r="V98" s="4"/>
    </row>
    <row r="99" spans="13:22">
      <c r="M99" s="2"/>
      <c r="P99" s="188">
        <v>96</v>
      </c>
      <c r="Q99" s="4"/>
      <c r="R99" s="4"/>
      <c r="S99" s="4"/>
      <c r="T99" s="3"/>
      <c r="U99" s="4"/>
      <c r="V99" s="4"/>
    </row>
    <row r="100" spans="13:22">
      <c r="M100" s="2"/>
      <c r="P100" s="188">
        <v>97</v>
      </c>
      <c r="Q100" s="4"/>
      <c r="R100" s="4"/>
      <c r="S100" s="4"/>
      <c r="T100" s="3"/>
      <c r="U100" s="4"/>
      <c r="V100" s="4"/>
    </row>
    <row r="101" spans="13:22">
      <c r="M101" s="2"/>
      <c r="P101" s="188">
        <v>98</v>
      </c>
      <c r="Q101" s="4"/>
      <c r="R101" s="4"/>
      <c r="S101" s="4"/>
      <c r="T101" s="3"/>
      <c r="U101" s="4"/>
      <c r="V101" s="4"/>
    </row>
    <row r="102" spans="13:22">
      <c r="M102" s="2"/>
      <c r="P102" s="188">
        <v>99</v>
      </c>
      <c r="Q102" s="4"/>
      <c r="R102" s="4"/>
      <c r="S102" s="4"/>
      <c r="T102" s="3"/>
      <c r="U102" s="4"/>
      <c r="V102" s="4"/>
    </row>
    <row r="103" spans="13:22">
      <c r="M103" s="2"/>
      <c r="P103" s="188">
        <v>100</v>
      </c>
      <c r="Q103" s="4"/>
      <c r="R103" s="49"/>
      <c r="S103" s="49"/>
      <c r="T103" s="12"/>
      <c r="U103" s="49"/>
      <c r="V103" s="49"/>
    </row>
    <row r="104" spans="13:22">
      <c r="M104" s="2"/>
      <c r="P104" s="188">
        <v>101</v>
      </c>
      <c r="Q104" s="49"/>
      <c r="R104" s="4"/>
      <c r="S104" s="4"/>
      <c r="T104" s="3"/>
      <c r="U104" s="4"/>
      <c r="V104" s="4"/>
    </row>
    <row r="105" spans="13:22">
      <c r="M105" s="2"/>
      <c r="P105" s="188">
        <v>102</v>
      </c>
      <c r="Q105" s="4"/>
      <c r="R105" s="4"/>
      <c r="S105" s="4"/>
      <c r="T105" s="3"/>
      <c r="U105" s="4"/>
      <c r="V105" s="4"/>
    </row>
    <row r="106" spans="13:22">
      <c r="M106" s="2"/>
      <c r="P106" s="188">
        <v>103</v>
      </c>
      <c r="Q106" s="4"/>
      <c r="R106" s="4"/>
      <c r="S106" s="4"/>
      <c r="T106" s="3"/>
      <c r="U106" s="4"/>
      <c r="V106" s="4"/>
    </row>
    <row r="107" spans="13:22">
      <c r="M107" s="2"/>
      <c r="P107" s="188">
        <v>104</v>
      </c>
      <c r="Q107" s="4"/>
      <c r="R107" s="4"/>
      <c r="S107" s="4"/>
      <c r="T107" s="3"/>
      <c r="U107" s="4"/>
      <c r="V107" s="4"/>
    </row>
    <row r="108" spans="13:22">
      <c r="M108" s="2"/>
      <c r="P108" s="188">
        <v>105</v>
      </c>
      <c r="Q108" s="4"/>
      <c r="R108" s="4"/>
      <c r="S108" s="4"/>
      <c r="T108" s="3"/>
      <c r="U108" s="4"/>
      <c r="V108" s="4"/>
    </row>
    <row r="109" spans="13:22">
      <c r="M109" s="2"/>
      <c r="P109" s="188">
        <v>106</v>
      </c>
      <c r="Q109" s="4"/>
      <c r="R109" s="4"/>
      <c r="S109" s="4"/>
      <c r="T109" s="3"/>
      <c r="U109" s="4"/>
      <c r="V109" s="4"/>
    </row>
    <row r="110" spans="13:22">
      <c r="M110" s="2"/>
      <c r="P110" s="188">
        <v>107</v>
      </c>
      <c r="Q110" s="4"/>
      <c r="R110" s="4"/>
      <c r="S110" s="4"/>
      <c r="T110" s="3"/>
      <c r="U110" s="4"/>
      <c r="V110" s="4"/>
    </row>
    <row r="111" spans="13:22">
      <c r="M111" s="2"/>
      <c r="P111" s="188">
        <v>108</v>
      </c>
      <c r="Q111" s="4"/>
      <c r="R111" s="4"/>
      <c r="S111" s="4"/>
      <c r="T111" s="3"/>
      <c r="U111" s="4"/>
      <c r="V111" s="4"/>
    </row>
    <row r="112" spans="13:22">
      <c r="M112" s="2"/>
      <c r="P112" s="46">
        <v>109</v>
      </c>
      <c r="Q112" s="5"/>
      <c r="R112" s="5"/>
      <c r="S112" s="5"/>
      <c r="T112" s="14"/>
      <c r="U112" s="5"/>
      <c r="V112" s="5"/>
    </row>
  </sheetData>
  <sortState ref="Q6:V26">
    <sortCondition ref="Q6:Q26"/>
  </sortState>
  <mergeCells count="97">
    <mergeCell ref="I64:J64"/>
    <mergeCell ref="I65:J65"/>
    <mergeCell ref="I66:J66"/>
    <mergeCell ref="I67:J67"/>
    <mergeCell ref="B51:B52"/>
    <mergeCell ref="I52:I53"/>
    <mergeCell ref="I63:J63"/>
    <mergeCell ref="L52:L53"/>
    <mergeCell ref="M52:M53"/>
    <mergeCell ref="I57:J57"/>
    <mergeCell ref="B43:B45"/>
    <mergeCell ref="I44:J44"/>
    <mergeCell ref="I45:I49"/>
    <mergeCell ref="L45:L49"/>
    <mergeCell ref="M45:M49"/>
    <mergeCell ref="B46:C46"/>
    <mergeCell ref="B47:C47"/>
    <mergeCell ref="M38:M39"/>
    <mergeCell ref="N38:N39"/>
    <mergeCell ref="I40:I41"/>
    <mergeCell ref="L40:L41"/>
    <mergeCell ref="M40:M41"/>
    <mergeCell ref="N40:N41"/>
    <mergeCell ref="L16:L18"/>
    <mergeCell ref="M16:M18"/>
    <mergeCell ref="I19:I20"/>
    <mergeCell ref="L19:L20"/>
    <mergeCell ref="M19:M20"/>
    <mergeCell ref="M21:M25"/>
    <mergeCell ref="I36:I37"/>
    <mergeCell ref="L36:L37"/>
    <mergeCell ref="M36:M37"/>
    <mergeCell ref="L26:L27"/>
    <mergeCell ref="M26:M27"/>
    <mergeCell ref="L28:L31"/>
    <mergeCell ref="M28:M31"/>
    <mergeCell ref="I32:I33"/>
    <mergeCell ref="L32:L33"/>
    <mergeCell ref="M32:M33"/>
    <mergeCell ref="I34:I35"/>
    <mergeCell ref="L34:L35"/>
    <mergeCell ref="M34:M35"/>
    <mergeCell ref="L50:L51"/>
    <mergeCell ref="M50:M51"/>
    <mergeCell ref="A1:L1"/>
    <mergeCell ref="B6:C6"/>
    <mergeCell ref="I6:I7"/>
    <mergeCell ref="L6:L7"/>
    <mergeCell ref="B7:C7"/>
    <mergeCell ref="B8:C8"/>
    <mergeCell ref="I8:I11"/>
    <mergeCell ref="L8:L11"/>
    <mergeCell ref="B9:C9"/>
    <mergeCell ref="B11:C11"/>
    <mergeCell ref="I12:J12"/>
    <mergeCell ref="B12:B16"/>
    <mergeCell ref="I21:I25"/>
    <mergeCell ref="L21:L25"/>
    <mergeCell ref="Z1:AA1"/>
    <mergeCell ref="B3:C3"/>
    <mergeCell ref="I3:J3"/>
    <mergeCell ref="B4:C4"/>
    <mergeCell ref="I4:I5"/>
    <mergeCell ref="L4:L5"/>
    <mergeCell ref="B5:C5"/>
    <mergeCell ref="E12:E16"/>
    <mergeCell ref="I26:I27"/>
    <mergeCell ref="B17:B20"/>
    <mergeCell ref="E17:E20"/>
    <mergeCell ref="B21:B22"/>
    <mergeCell ref="E21:E22"/>
    <mergeCell ref="B23:B26"/>
    <mergeCell ref="E23:E26"/>
    <mergeCell ref="B27:B28"/>
    <mergeCell ref="E27:E28"/>
    <mergeCell ref="I28:I31"/>
    <mergeCell ref="I16:I18"/>
    <mergeCell ref="B32:C32"/>
    <mergeCell ref="B35:C35"/>
    <mergeCell ref="B36:B41"/>
    <mergeCell ref="I38:I39"/>
    <mergeCell ref="L38:L39"/>
    <mergeCell ref="B42:C42"/>
    <mergeCell ref="I59:J59"/>
    <mergeCell ref="I60:J60"/>
    <mergeCell ref="I56:J56"/>
    <mergeCell ref="I58:J58"/>
    <mergeCell ref="I42:J42"/>
    <mergeCell ref="I50:I51"/>
    <mergeCell ref="N32:N33"/>
    <mergeCell ref="N34:N35"/>
    <mergeCell ref="N36:N37"/>
    <mergeCell ref="N16:N18"/>
    <mergeCell ref="N19:N20"/>
    <mergeCell ref="N21:N25"/>
    <mergeCell ref="N26:N27"/>
    <mergeCell ref="N28:N3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31" zoomScale="90" zoomScaleNormal="90" workbookViewId="0">
      <selection activeCell="D54" sqref="D54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4.09765625" style="2" customWidth="1"/>
    <col min="5" max="5" width="12.5" style="17" bestFit="1" customWidth="1"/>
    <col min="6" max="6" width="14.69921875" style="2" bestFit="1" customWidth="1"/>
    <col min="7" max="7" width="15.3984375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1.19921875" style="2" customWidth="1"/>
    <col min="12" max="12" width="9" style="2"/>
    <col min="14" max="14" width="7.5" bestFit="1" customWidth="1"/>
    <col min="15" max="15" width="4.09765625" style="30" bestFit="1" customWidth="1"/>
    <col min="16" max="16" width="4" style="30" bestFit="1" customWidth="1"/>
    <col min="17" max="17" width="7.69921875" style="30" bestFit="1" customWidth="1"/>
    <col min="18" max="18" width="20.19921875" style="30" bestFit="1" customWidth="1"/>
    <col min="19" max="19" width="15" style="31" bestFit="1" customWidth="1"/>
    <col min="20" max="20" width="7.5" style="30" bestFit="1" customWidth="1"/>
    <col min="21" max="21" width="16.09765625" style="30" bestFit="1" customWidth="1"/>
    <col min="22" max="22" width="11" customWidth="1"/>
    <col min="23" max="23" width="3.59765625" bestFit="1" customWidth="1"/>
    <col min="24" max="24" width="3.796875" bestFit="1" customWidth="1"/>
    <col min="25" max="25" width="10.8984375" bestFit="1" customWidth="1"/>
    <col min="26" max="26" width="17.5" customWidth="1"/>
    <col min="27" max="27" width="13.3984375" bestFit="1" customWidth="1"/>
    <col min="28" max="28" width="10.09765625" bestFit="1" customWidth="1"/>
  </cols>
  <sheetData>
    <row r="1" spans="1:30" ht="27.6">
      <c r="A1" s="349" t="s">
        <v>164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O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D2" s="17"/>
      <c r="M2" s="2"/>
      <c r="O2"/>
      <c r="S2" s="30"/>
      <c r="T2" s="31"/>
      <c r="V2" s="30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O3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O4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O5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O6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O7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O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O9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D10" s="17"/>
      <c r="I10" s="361"/>
      <c r="J10" s="7"/>
      <c r="K10" s="3"/>
      <c r="L10" s="365"/>
      <c r="M10" s="228"/>
      <c r="O10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O11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O1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O13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M14" s="2"/>
      <c r="O14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O15"/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O16"/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O17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O18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O19"/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O20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O21"/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O22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O23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O24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O25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O26"/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O27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'6월'!L45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O28"/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O29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O30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O31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O32"/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I33" s="344"/>
      <c r="J33" s="87" t="s">
        <v>42</v>
      </c>
      <c r="K33" s="257">
        <f t="shared" si="0"/>
        <v>0</v>
      </c>
      <c r="L33" s="333"/>
      <c r="M33" s="407"/>
      <c r="N33" s="381"/>
      <c r="O33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D34" s="17"/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O34"/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O35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O36"/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O37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O38"/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O39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O40"/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O41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O42"/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O43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O44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O4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O46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O47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O48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O49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'6월'!D50-D50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O50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'6월'!D51-D51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O51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'6월'!D52-D52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O52"/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'6월'!D53-D53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O53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'6월'!D54-D54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O54"/>
      <c r="P54" s="188">
        <v>51</v>
      </c>
      <c r="Q54" s="20"/>
      <c r="R54" s="20"/>
      <c r="S54" s="21"/>
      <c r="T54" s="22"/>
      <c r="U54" s="26"/>
      <c r="V54" s="23"/>
    </row>
    <row r="55" spans="2:22">
      <c r="N55" s="217"/>
      <c r="O55"/>
      <c r="P55" s="188">
        <v>52</v>
      </c>
      <c r="Q55" s="20"/>
      <c r="R55" s="20"/>
      <c r="S55" s="21"/>
      <c r="T55" s="22"/>
      <c r="U55" s="23"/>
      <c r="V55" s="23"/>
    </row>
    <row r="56" spans="2:22"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O56"/>
      <c r="P56" s="188">
        <v>53</v>
      </c>
      <c r="Q56" s="20"/>
      <c r="R56" s="20"/>
      <c r="S56" s="21"/>
      <c r="T56" s="22"/>
      <c r="U56" s="23"/>
      <c r="V56" s="23"/>
    </row>
    <row r="57" spans="2:22">
      <c r="I57" s="311" t="s">
        <v>71</v>
      </c>
      <c r="J57" s="312"/>
      <c r="K57" s="3"/>
      <c r="L57" s="237"/>
      <c r="M57" s="237"/>
      <c r="N57" s="77"/>
      <c r="O57"/>
      <c r="P57" s="188">
        <v>54</v>
      </c>
      <c r="Q57" s="20"/>
      <c r="R57" s="20"/>
      <c r="S57" s="21"/>
      <c r="T57" s="22"/>
      <c r="U57" s="23"/>
      <c r="V57" s="23"/>
    </row>
    <row r="58" spans="2:22">
      <c r="I58" s="311" t="s">
        <v>72</v>
      </c>
      <c r="J58" s="312"/>
      <c r="K58" s="3"/>
      <c r="L58" s="237"/>
      <c r="M58" s="237"/>
      <c r="N58" s="77"/>
      <c r="O58"/>
      <c r="P58" s="188">
        <v>55</v>
      </c>
      <c r="Q58" s="20"/>
      <c r="R58" s="20"/>
      <c r="S58" s="21"/>
      <c r="T58" s="22"/>
      <c r="U58" s="23"/>
      <c r="V58" s="23"/>
    </row>
    <row r="59" spans="2:22">
      <c r="I59" s="311" t="s">
        <v>73</v>
      </c>
      <c r="J59" s="312"/>
      <c r="K59" s="3"/>
      <c r="L59" s="237"/>
      <c r="M59" s="237"/>
      <c r="N59" s="77"/>
      <c r="O59"/>
      <c r="P59" s="188">
        <v>56</v>
      </c>
      <c r="Q59" s="20"/>
      <c r="R59" s="20"/>
      <c r="S59" s="21"/>
      <c r="T59" s="22"/>
      <c r="U59" s="23"/>
      <c r="V59" s="23"/>
    </row>
    <row r="60" spans="2:22">
      <c r="I60" s="311" t="s">
        <v>74</v>
      </c>
      <c r="J60" s="312"/>
      <c r="K60" s="3"/>
      <c r="L60" s="237"/>
      <c r="M60" s="237"/>
      <c r="N60" s="77"/>
      <c r="O60"/>
      <c r="P60" s="188">
        <v>57</v>
      </c>
      <c r="Q60" s="20"/>
      <c r="R60" s="20"/>
      <c r="S60" s="21"/>
      <c r="T60" s="22"/>
      <c r="U60" s="23"/>
      <c r="V60" s="23"/>
    </row>
    <row r="61" spans="2:22">
      <c r="I61" s="252" t="s">
        <v>18</v>
      </c>
      <c r="J61" s="253"/>
      <c r="K61" s="42">
        <f>SUM(K57:K60)</f>
        <v>0</v>
      </c>
      <c r="L61" s="41"/>
      <c r="M61" s="41"/>
      <c r="N61" s="150"/>
      <c r="O61"/>
      <c r="P61" s="188">
        <v>58</v>
      </c>
      <c r="Q61" s="20"/>
      <c r="R61" s="20"/>
      <c r="S61" s="21"/>
      <c r="T61" s="22"/>
      <c r="U61" s="23"/>
      <c r="V61" s="23"/>
    </row>
    <row r="62" spans="2:22">
      <c r="N62" s="217"/>
      <c r="O62"/>
      <c r="P62" s="188">
        <v>59</v>
      </c>
      <c r="Q62" s="20"/>
      <c r="R62" s="20"/>
      <c r="S62" s="21"/>
      <c r="T62" s="22"/>
      <c r="U62" s="23"/>
      <c r="V62" s="23"/>
    </row>
    <row r="63" spans="2:22">
      <c r="I63" s="341"/>
      <c r="J63" s="341"/>
      <c r="K63" s="150"/>
      <c r="L63" s="150"/>
      <c r="M63" s="150"/>
      <c r="N63" s="150"/>
      <c r="O63"/>
      <c r="P63" s="188">
        <v>60</v>
      </c>
      <c r="Q63" s="20"/>
      <c r="R63" s="20"/>
      <c r="S63" s="21"/>
      <c r="T63" s="22"/>
      <c r="U63" s="23"/>
      <c r="V63" s="23"/>
    </row>
    <row r="64" spans="2:22">
      <c r="I64" s="342"/>
      <c r="J64" s="342"/>
      <c r="K64" s="260"/>
      <c r="L64" s="77"/>
      <c r="M64" s="77"/>
      <c r="N64" s="77"/>
      <c r="O64"/>
      <c r="P64" s="188">
        <v>61</v>
      </c>
      <c r="Q64" s="20"/>
      <c r="R64" s="20"/>
      <c r="S64" s="21"/>
      <c r="T64" s="22"/>
      <c r="U64" s="23"/>
      <c r="V64" s="23"/>
    </row>
    <row r="65" spans="9:22">
      <c r="I65" s="342"/>
      <c r="J65" s="342"/>
      <c r="K65" s="260"/>
      <c r="L65" s="77"/>
      <c r="M65" s="77"/>
      <c r="N65" s="77"/>
      <c r="O65"/>
      <c r="P65" s="188">
        <v>62</v>
      </c>
      <c r="Q65" s="20"/>
      <c r="R65" s="20"/>
      <c r="S65" s="21"/>
      <c r="T65" s="22"/>
      <c r="U65" s="23"/>
      <c r="V65" s="23"/>
    </row>
    <row r="66" spans="9:22">
      <c r="I66" s="342"/>
      <c r="J66" s="342"/>
      <c r="K66" s="260"/>
      <c r="L66" s="77"/>
      <c r="M66" s="77"/>
      <c r="N66" s="77"/>
      <c r="O66"/>
      <c r="P66" s="188">
        <v>63</v>
      </c>
      <c r="Q66" s="20"/>
      <c r="R66" s="24"/>
      <c r="S66" s="25"/>
      <c r="T66" s="22"/>
      <c r="U66" s="26"/>
      <c r="V66" s="23"/>
    </row>
    <row r="67" spans="9:22">
      <c r="I67" s="342"/>
      <c r="J67" s="342"/>
      <c r="K67" s="260"/>
      <c r="L67" s="77"/>
      <c r="M67" s="77"/>
      <c r="N67" s="77"/>
      <c r="O67"/>
      <c r="P67" s="188">
        <v>64</v>
      </c>
      <c r="Q67" s="20"/>
      <c r="R67" s="20"/>
      <c r="S67" s="21"/>
      <c r="T67" s="22"/>
      <c r="U67" s="23"/>
      <c r="V67" s="23"/>
    </row>
    <row r="68" spans="9:22">
      <c r="I68" s="152"/>
      <c r="J68" s="152"/>
      <c r="K68" s="151"/>
      <c r="L68" s="150"/>
      <c r="M68" s="150"/>
      <c r="N68" s="150"/>
      <c r="O68"/>
      <c r="P68" s="188">
        <v>65</v>
      </c>
      <c r="Q68" s="20"/>
      <c r="R68" s="20"/>
      <c r="S68" s="21"/>
      <c r="T68" s="22"/>
      <c r="U68" s="23"/>
      <c r="V68" s="23"/>
    </row>
    <row r="69" spans="9:22">
      <c r="I69" s="181"/>
      <c r="J69" s="181"/>
      <c r="K69" s="182"/>
      <c r="L69" s="182"/>
      <c r="M69" s="182"/>
      <c r="O69"/>
      <c r="P69" s="188">
        <v>66</v>
      </c>
      <c r="Q69" s="20"/>
      <c r="R69" s="20"/>
      <c r="S69" s="21"/>
      <c r="T69" s="22"/>
      <c r="U69" s="23"/>
      <c r="V69" s="23"/>
    </row>
    <row r="70" spans="9:22">
      <c r="M70" s="2"/>
      <c r="O70"/>
      <c r="P70" s="188">
        <v>67</v>
      </c>
      <c r="Q70" s="20"/>
      <c r="R70" s="20"/>
      <c r="S70" s="21"/>
      <c r="T70" s="22"/>
      <c r="U70" s="23"/>
      <c r="V70" s="23"/>
    </row>
    <row r="71" spans="9:22">
      <c r="M71" s="2"/>
      <c r="O71"/>
      <c r="P71" s="188">
        <v>68</v>
      </c>
      <c r="Q71" s="20"/>
      <c r="R71" s="20"/>
      <c r="S71" s="21"/>
      <c r="T71" s="22"/>
      <c r="U71" s="23"/>
      <c r="V71" s="23"/>
    </row>
    <row r="72" spans="9:22">
      <c r="M72" s="2"/>
      <c r="O72"/>
      <c r="P72" s="188">
        <v>69</v>
      </c>
      <c r="Q72" s="20"/>
      <c r="R72" s="20"/>
      <c r="S72" s="21"/>
      <c r="T72" s="22"/>
      <c r="U72" s="23"/>
      <c r="V72" s="23"/>
    </row>
    <row r="73" spans="9:22">
      <c r="M73" s="2"/>
      <c r="O73"/>
      <c r="P73" s="188">
        <v>70</v>
      </c>
      <c r="Q73" s="20"/>
      <c r="R73" s="27"/>
      <c r="S73" s="28"/>
      <c r="T73" s="22"/>
      <c r="U73" s="29"/>
      <c r="V73" s="237"/>
    </row>
    <row r="74" spans="9:22">
      <c r="M74" s="2"/>
      <c r="O74"/>
      <c r="P74" s="188">
        <v>71</v>
      </c>
      <c r="Q74" s="20"/>
      <c r="R74" s="20"/>
      <c r="S74" s="21"/>
      <c r="T74" s="22"/>
      <c r="U74" s="23"/>
      <c r="V74" s="23"/>
    </row>
    <row r="75" spans="9:22">
      <c r="M75" s="2"/>
      <c r="O75"/>
      <c r="P75" s="188">
        <v>72</v>
      </c>
      <c r="Q75" s="20"/>
      <c r="R75" s="20"/>
      <c r="S75" s="21"/>
      <c r="T75" s="22"/>
      <c r="U75" s="23"/>
      <c r="V75" s="23"/>
    </row>
    <row r="76" spans="9:22">
      <c r="M76" s="2"/>
      <c r="O76"/>
      <c r="P76" s="188">
        <v>73</v>
      </c>
      <c r="Q76" s="20"/>
      <c r="R76" s="20"/>
      <c r="S76" s="21"/>
      <c r="T76" s="22"/>
      <c r="U76" s="23"/>
      <c r="V76" s="23"/>
    </row>
    <row r="77" spans="9:22">
      <c r="M77" s="2"/>
      <c r="O77"/>
      <c r="P77" s="188">
        <v>74</v>
      </c>
      <c r="Q77" s="20"/>
      <c r="R77" s="20"/>
      <c r="S77" s="21"/>
      <c r="T77" s="22"/>
      <c r="U77" s="23"/>
      <c r="V77" s="23"/>
    </row>
    <row r="78" spans="9:22">
      <c r="M78" s="2"/>
      <c r="O78"/>
      <c r="P78" s="188">
        <v>75</v>
      </c>
      <c r="Q78" s="20"/>
      <c r="R78" s="20"/>
      <c r="S78" s="21"/>
      <c r="T78" s="22"/>
      <c r="U78" s="23"/>
      <c r="V78" s="23"/>
    </row>
    <row r="79" spans="9:22">
      <c r="M79" s="2"/>
      <c r="O79"/>
      <c r="P79" s="188">
        <v>76</v>
      </c>
      <c r="Q79" s="20"/>
      <c r="R79" s="20"/>
      <c r="S79" s="21"/>
      <c r="T79" s="22"/>
      <c r="U79" s="23"/>
      <c r="V79" s="23"/>
    </row>
    <row r="80" spans="9:22">
      <c r="M80" s="2"/>
      <c r="O80"/>
      <c r="P80" s="188">
        <v>77</v>
      </c>
      <c r="Q80" s="20"/>
      <c r="R80" s="20"/>
      <c r="S80" s="21"/>
      <c r="T80" s="22"/>
      <c r="U80" s="23"/>
      <c r="V80" s="23"/>
    </row>
    <row r="81" spans="13:22">
      <c r="M81" s="2"/>
      <c r="O81"/>
      <c r="P81" s="188">
        <v>78</v>
      </c>
      <c r="Q81" s="20"/>
      <c r="R81" s="20"/>
      <c r="S81" s="21"/>
      <c r="T81" s="22"/>
      <c r="U81" s="23"/>
      <c r="V81" s="23"/>
    </row>
    <row r="82" spans="13:22">
      <c r="M82" s="2"/>
      <c r="O82"/>
      <c r="P82" s="188">
        <v>79</v>
      </c>
      <c r="Q82" s="20"/>
      <c r="R82" s="20"/>
      <c r="S82" s="21"/>
      <c r="T82" s="22"/>
      <c r="U82" s="23"/>
      <c r="V82" s="23"/>
    </row>
    <row r="83" spans="13:22">
      <c r="M83" s="2"/>
      <c r="O83"/>
      <c r="P83" s="188">
        <v>80</v>
      </c>
      <c r="Q83" s="20"/>
      <c r="R83" s="20"/>
      <c r="S83" s="21"/>
      <c r="T83" s="22"/>
      <c r="U83" s="23"/>
      <c r="V83" s="23"/>
    </row>
    <row r="84" spans="13:22">
      <c r="M84" s="2"/>
      <c r="O84"/>
      <c r="P84" s="188">
        <v>81</v>
      </c>
      <c r="Q84" s="20"/>
      <c r="R84" s="20"/>
      <c r="S84" s="21"/>
      <c r="T84" s="22"/>
      <c r="U84" s="23"/>
      <c r="V84" s="23"/>
    </row>
    <row r="85" spans="13:22">
      <c r="M85" s="2"/>
      <c r="O85"/>
      <c r="P85" s="188">
        <v>82</v>
      </c>
      <c r="Q85" s="20"/>
      <c r="R85" s="20"/>
      <c r="S85" s="21"/>
      <c r="T85" s="22"/>
      <c r="U85" s="23"/>
      <c r="V85" s="23"/>
    </row>
    <row r="86" spans="13:22">
      <c r="M86" s="2"/>
      <c r="O86"/>
      <c r="P86" s="188">
        <v>83</v>
      </c>
      <c r="Q86" s="20"/>
      <c r="R86" s="20"/>
      <c r="S86" s="21"/>
      <c r="T86" s="22"/>
      <c r="U86" s="23"/>
      <c r="V86" s="23"/>
    </row>
    <row r="87" spans="13:22">
      <c r="M87" s="2"/>
      <c r="O87"/>
      <c r="P87" s="188">
        <v>84</v>
      </c>
      <c r="Q87" s="20"/>
      <c r="R87" s="20"/>
      <c r="S87" s="21"/>
      <c r="T87" s="22"/>
      <c r="U87" s="23"/>
      <c r="V87" s="23"/>
    </row>
    <row r="88" spans="13:22">
      <c r="M88" s="2"/>
      <c r="O88"/>
      <c r="P88" s="188">
        <v>85</v>
      </c>
      <c r="Q88" s="20"/>
      <c r="R88" s="20"/>
      <c r="S88" s="21"/>
      <c r="T88" s="22"/>
      <c r="U88" s="23"/>
      <c r="V88" s="23"/>
    </row>
    <row r="89" spans="13:22">
      <c r="M89" s="2"/>
      <c r="O89"/>
      <c r="P89" s="188">
        <v>86</v>
      </c>
      <c r="Q89" s="20"/>
      <c r="R89" s="20"/>
      <c r="S89" s="21"/>
      <c r="T89" s="22"/>
      <c r="U89" s="23"/>
      <c r="V89" s="23"/>
    </row>
    <row r="90" spans="13:22">
      <c r="M90" s="2"/>
      <c r="O90"/>
      <c r="P90" s="188">
        <v>87</v>
      </c>
      <c r="Q90" s="20"/>
      <c r="R90" s="20"/>
      <c r="S90" s="21"/>
      <c r="T90" s="22"/>
      <c r="U90" s="23"/>
      <c r="V90" s="23"/>
    </row>
    <row r="91" spans="13:22">
      <c r="M91" s="2"/>
      <c r="O91"/>
      <c r="P91" s="188">
        <v>88</v>
      </c>
      <c r="Q91" s="20"/>
      <c r="R91" s="20"/>
      <c r="S91" s="21"/>
      <c r="T91" s="22"/>
      <c r="U91" s="23"/>
      <c r="V91" s="23"/>
    </row>
    <row r="92" spans="13:22">
      <c r="M92" s="2"/>
      <c r="O92"/>
      <c r="P92" s="188">
        <v>89</v>
      </c>
      <c r="Q92" s="20"/>
      <c r="R92" s="20"/>
      <c r="S92" s="21"/>
      <c r="T92" s="22"/>
      <c r="U92" s="23"/>
      <c r="V92" s="23"/>
    </row>
    <row r="93" spans="13:22">
      <c r="M93" s="2"/>
      <c r="O93"/>
      <c r="P93" s="188">
        <v>90</v>
      </c>
      <c r="Q93" s="20"/>
      <c r="R93" s="20"/>
      <c r="S93" s="21"/>
      <c r="T93" s="22"/>
      <c r="U93" s="23"/>
      <c r="V93" s="23"/>
    </row>
    <row r="94" spans="13:22">
      <c r="M94" s="2"/>
      <c r="O94"/>
      <c r="P94" s="188">
        <v>91</v>
      </c>
      <c r="Q94" s="20"/>
      <c r="R94" s="27"/>
      <c r="S94" s="28"/>
      <c r="T94" s="3"/>
      <c r="U94" s="29"/>
      <c r="V94" s="4"/>
    </row>
    <row r="95" spans="13:22">
      <c r="M95" s="2"/>
      <c r="O95"/>
      <c r="P95" s="188">
        <v>92</v>
      </c>
      <c r="Q95" s="27"/>
      <c r="R95" s="4"/>
      <c r="S95" s="4"/>
      <c r="T95" s="3"/>
      <c r="U95" s="4"/>
      <c r="V95" s="4"/>
    </row>
    <row r="96" spans="13:22">
      <c r="M96" s="2"/>
      <c r="O96"/>
      <c r="P96" s="188">
        <v>93</v>
      </c>
      <c r="Q96" s="4"/>
      <c r="R96" s="4"/>
      <c r="S96" s="4"/>
      <c r="T96" s="3"/>
      <c r="U96" s="4"/>
      <c r="V96" s="4"/>
    </row>
    <row r="97" spans="13:22">
      <c r="M97" s="2"/>
      <c r="O97"/>
      <c r="P97" s="188">
        <v>94</v>
      </c>
      <c r="Q97" s="4"/>
      <c r="R97" s="4"/>
      <c r="S97" s="4"/>
      <c r="T97" s="3"/>
      <c r="U97" s="4"/>
      <c r="V97" s="4"/>
    </row>
    <row r="98" spans="13:22">
      <c r="M98" s="2"/>
      <c r="O98"/>
      <c r="P98" s="188">
        <v>95</v>
      </c>
      <c r="Q98" s="4"/>
      <c r="R98" s="4"/>
      <c r="S98" s="4"/>
      <c r="T98" s="3"/>
      <c r="U98" s="4"/>
      <c r="V98" s="4"/>
    </row>
    <row r="99" spans="13:22">
      <c r="M99" s="2"/>
      <c r="O99"/>
      <c r="P99" s="188">
        <v>96</v>
      </c>
      <c r="Q99" s="4"/>
      <c r="R99" s="4"/>
      <c r="S99" s="4"/>
      <c r="T99" s="3"/>
      <c r="U99" s="4"/>
      <c r="V99" s="4"/>
    </row>
    <row r="100" spans="13:22">
      <c r="M100" s="2"/>
      <c r="O100"/>
      <c r="P100" s="188">
        <v>97</v>
      </c>
      <c r="Q100" s="4"/>
      <c r="R100" s="4"/>
      <c r="S100" s="4"/>
      <c r="T100" s="3"/>
      <c r="U100" s="4"/>
      <c r="V100" s="4"/>
    </row>
    <row r="101" spans="13:22">
      <c r="M101" s="2"/>
      <c r="O101"/>
      <c r="P101" s="188">
        <v>98</v>
      </c>
      <c r="Q101" s="4"/>
      <c r="R101" s="4"/>
      <c r="S101" s="4"/>
      <c r="T101" s="3"/>
      <c r="U101" s="4"/>
      <c r="V101" s="4"/>
    </row>
    <row r="102" spans="13:22">
      <c r="M102" s="2"/>
      <c r="O102"/>
      <c r="P102" s="188">
        <v>99</v>
      </c>
      <c r="Q102" s="4"/>
      <c r="R102" s="4"/>
      <c r="S102" s="4"/>
      <c r="T102" s="3"/>
      <c r="U102" s="4"/>
      <c r="V102" s="4"/>
    </row>
    <row r="103" spans="13:22">
      <c r="M103" s="2"/>
      <c r="O103"/>
      <c r="P103" s="188">
        <v>100</v>
      </c>
      <c r="Q103" s="4"/>
      <c r="R103" s="49"/>
      <c r="S103" s="49"/>
      <c r="T103" s="12"/>
      <c r="U103" s="49"/>
      <c r="V103" s="49"/>
    </row>
    <row r="104" spans="13:22">
      <c r="M104" s="2"/>
      <c r="O104"/>
      <c r="P104" s="188">
        <v>101</v>
      </c>
      <c r="Q104" s="49"/>
      <c r="R104" s="4"/>
      <c r="S104" s="4"/>
      <c r="T104" s="3"/>
      <c r="U104" s="4"/>
      <c r="V104" s="4"/>
    </row>
    <row r="105" spans="13:22">
      <c r="M105" s="2"/>
      <c r="O105"/>
      <c r="P105" s="188">
        <v>102</v>
      </c>
      <c r="Q105" s="4"/>
      <c r="R105" s="4"/>
      <c r="S105" s="4"/>
      <c r="T105" s="3"/>
      <c r="U105" s="4"/>
      <c r="V105" s="4"/>
    </row>
    <row r="106" spans="13:22">
      <c r="M106" s="2"/>
      <c r="O106"/>
      <c r="P106" s="188">
        <v>103</v>
      </c>
      <c r="Q106" s="4"/>
      <c r="R106" s="4"/>
      <c r="S106" s="4"/>
      <c r="T106" s="3"/>
      <c r="U106" s="4"/>
      <c r="V106" s="4"/>
    </row>
    <row r="107" spans="13:22">
      <c r="M107" s="2"/>
      <c r="O107"/>
      <c r="P107" s="188">
        <v>104</v>
      </c>
      <c r="Q107" s="4"/>
      <c r="R107" s="4"/>
      <c r="S107" s="4"/>
      <c r="T107" s="3"/>
      <c r="U107" s="4"/>
      <c r="V107" s="4"/>
    </row>
    <row r="108" spans="13:22">
      <c r="M108" s="2"/>
      <c r="O108"/>
      <c r="P108" s="188">
        <v>105</v>
      </c>
      <c r="Q108" s="4"/>
      <c r="R108" s="4"/>
      <c r="S108" s="4"/>
      <c r="T108" s="3"/>
      <c r="U108" s="4"/>
      <c r="V108" s="4"/>
    </row>
    <row r="109" spans="13:22">
      <c r="M109" s="2"/>
      <c r="O109"/>
      <c r="P109" s="188">
        <v>106</v>
      </c>
      <c r="Q109" s="4"/>
      <c r="R109" s="4"/>
      <c r="S109" s="4"/>
      <c r="T109" s="3"/>
      <c r="U109" s="4"/>
      <c r="V109" s="4"/>
    </row>
    <row r="110" spans="13:22">
      <c r="M110" s="2"/>
      <c r="O110"/>
      <c r="P110" s="188">
        <v>107</v>
      </c>
      <c r="Q110" s="4"/>
      <c r="R110" s="4"/>
      <c r="S110" s="4"/>
      <c r="T110" s="3"/>
      <c r="U110" s="4"/>
      <c r="V110" s="4"/>
    </row>
    <row r="111" spans="13:22">
      <c r="M111" s="2"/>
      <c r="O111"/>
      <c r="P111" s="188">
        <v>108</v>
      </c>
      <c r="Q111" s="4"/>
      <c r="R111" s="4"/>
      <c r="S111" s="4"/>
      <c r="T111" s="3"/>
      <c r="U111" s="4"/>
      <c r="V111" s="4"/>
    </row>
    <row r="112" spans="13:22">
      <c r="M112" s="2"/>
      <c r="O112"/>
      <c r="P112" s="46">
        <v>109</v>
      </c>
      <c r="Q112" s="5"/>
      <c r="R112" s="5"/>
      <c r="S112" s="5"/>
      <c r="T112" s="14"/>
      <c r="U112" s="5"/>
      <c r="V112" s="5"/>
    </row>
  </sheetData>
  <mergeCells count="97">
    <mergeCell ref="I64:J64"/>
    <mergeCell ref="I65:J65"/>
    <mergeCell ref="I66:J66"/>
    <mergeCell ref="I67:J67"/>
    <mergeCell ref="B51:B52"/>
    <mergeCell ref="I52:I53"/>
    <mergeCell ref="I63:J63"/>
    <mergeCell ref="L52:L53"/>
    <mergeCell ref="M52:M53"/>
    <mergeCell ref="I57:J57"/>
    <mergeCell ref="B43:B45"/>
    <mergeCell ref="I44:J44"/>
    <mergeCell ref="I45:I49"/>
    <mergeCell ref="L45:L49"/>
    <mergeCell ref="M45:M49"/>
    <mergeCell ref="B46:C46"/>
    <mergeCell ref="B47:C47"/>
    <mergeCell ref="N32:N33"/>
    <mergeCell ref="N34:N35"/>
    <mergeCell ref="B35:C35"/>
    <mergeCell ref="B36:B41"/>
    <mergeCell ref="N36:N37"/>
    <mergeCell ref="I38:I39"/>
    <mergeCell ref="L38:L39"/>
    <mergeCell ref="M38:M39"/>
    <mergeCell ref="N38:N39"/>
    <mergeCell ref="I40:I41"/>
    <mergeCell ref="L40:L41"/>
    <mergeCell ref="M40:M41"/>
    <mergeCell ref="N40:N41"/>
    <mergeCell ref="I36:I37"/>
    <mergeCell ref="L36:L37"/>
    <mergeCell ref="M36:M37"/>
    <mergeCell ref="N21:N25"/>
    <mergeCell ref="B23:B26"/>
    <mergeCell ref="E23:E26"/>
    <mergeCell ref="N26:N27"/>
    <mergeCell ref="B27:B28"/>
    <mergeCell ref="E27:E28"/>
    <mergeCell ref="I28:I31"/>
    <mergeCell ref="L28:L31"/>
    <mergeCell ref="M28:M31"/>
    <mergeCell ref="N28:N31"/>
    <mergeCell ref="I21:I25"/>
    <mergeCell ref="L21:L25"/>
    <mergeCell ref="M21:M25"/>
    <mergeCell ref="L26:L27"/>
    <mergeCell ref="M26:M27"/>
    <mergeCell ref="Z1:AA1"/>
    <mergeCell ref="B12:B16"/>
    <mergeCell ref="E12:E16"/>
    <mergeCell ref="N16:N18"/>
    <mergeCell ref="B17:B20"/>
    <mergeCell ref="E17:E20"/>
    <mergeCell ref="N19:N20"/>
    <mergeCell ref="I16:I18"/>
    <mergeCell ref="L16:L18"/>
    <mergeCell ref="M16:M18"/>
    <mergeCell ref="I19:I20"/>
    <mergeCell ref="L19:L20"/>
    <mergeCell ref="M19:M20"/>
    <mergeCell ref="I8:I11"/>
    <mergeCell ref="L8:L11"/>
    <mergeCell ref="B9:C9"/>
    <mergeCell ref="L50:L51"/>
    <mergeCell ref="M50:M51"/>
    <mergeCell ref="A1:L1"/>
    <mergeCell ref="B3:C3"/>
    <mergeCell ref="I3:J3"/>
    <mergeCell ref="B4:C4"/>
    <mergeCell ref="I4:I5"/>
    <mergeCell ref="L4:L5"/>
    <mergeCell ref="B5:C5"/>
    <mergeCell ref="B6:C6"/>
    <mergeCell ref="I6:I7"/>
    <mergeCell ref="L6:L7"/>
    <mergeCell ref="B7:C7"/>
    <mergeCell ref="B8:C8"/>
    <mergeCell ref="B11:C11"/>
    <mergeCell ref="I12:J12"/>
    <mergeCell ref="I26:I27"/>
    <mergeCell ref="B21:B22"/>
    <mergeCell ref="E21:E22"/>
    <mergeCell ref="L32:L33"/>
    <mergeCell ref="M32:M33"/>
    <mergeCell ref="I34:I35"/>
    <mergeCell ref="L34:L35"/>
    <mergeCell ref="M34:M35"/>
    <mergeCell ref="B32:C32"/>
    <mergeCell ref="B42:C42"/>
    <mergeCell ref="I59:J59"/>
    <mergeCell ref="I60:J60"/>
    <mergeCell ref="I56:J56"/>
    <mergeCell ref="I58:J58"/>
    <mergeCell ref="I32:I33"/>
    <mergeCell ref="I42:J42"/>
    <mergeCell ref="I50:I5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34" zoomScale="90" zoomScaleNormal="90" workbookViewId="0">
      <selection activeCell="D54" sqref="D54"/>
    </sheetView>
  </sheetViews>
  <sheetFormatPr defaultRowHeight="17.399999999999999"/>
  <cols>
    <col min="1" max="1" width="2.3984375" customWidth="1"/>
    <col min="2" max="2" width="6.19921875" style="2" bestFit="1" customWidth="1"/>
    <col min="3" max="3" width="14.09765625" style="2" bestFit="1" customWidth="1"/>
    <col min="4" max="4" width="14.09765625" style="2" customWidth="1"/>
    <col min="5" max="5" width="12.5" style="17" bestFit="1" customWidth="1"/>
    <col min="6" max="6" width="14.69921875" style="2" bestFit="1" customWidth="1"/>
    <col min="7" max="7" width="15.3984375" style="9" bestFit="1" customWidth="1"/>
    <col min="8" max="8" width="3.5" customWidth="1"/>
    <col min="9" max="9" width="6" style="9" bestFit="1" customWidth="1"/>
    <col min="10" max="10" width="9.3984375" style="9" bestFit="1" customWidth="1"/>
    <col min="11" max="11" width="11.19921875" style="2" customWidth="1"/>
    <col min="12" max="12" width="9" style="2"/>
    <col min="14" max="14" width="7.5" bestFit="1" customWidth="1"/>
    <col min="15" max="15" width="4.09765625" style="30" bestFit="1" customWidth="1"/>
    <col min="16" max="16" width="4" style="30" bestFit="1" customWidth="1"/>
    <col min="17" max="17" width="8.3984375" style="30" bestFit="1" customWidth="1"/>
    <col min="18" max="18" width="20.19921875" style="30" bestFit="1" customWidth="1"/>
    <col min="19" max="19" width="15" style="31" bestFit="1" customWidth="1"/>
    <col min="20" max="20" width="7.5" style="30" bestFit="1" customWidth="1"/>
    <col min="21" max="21" width="16.09765625" style="30" bestFit="1" customWidth="1"/>
    <col min="22" max="22" width="12.09765625" customWidth="1"/>
    <col min="23" max="23" width="3.59765625" bestFit="1" customWidth="1"/>
    <col min="24" max="24" width="3.796875" bestFit="1" customWidth="1"/>
    <col min="25" max="25" width="10.8984375" bestFit="1" customWidth="1"/>
    <col min="26" max="26" width="17.5" customWidth="1"/>
    <col min="27" max="27" width="13.3984375" bestFit="1" customWidth="1"/>
    <col min="28" max="28" width="10.09765625" bestFit="1" customWidth="1"/>
  </cols>
  <sheetData>
    <row r="1" spans="1:30" ht="27.6">
      <c r="A1" s="349" t="s">
        <v>165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231"/>
      <c r="O1"/>
      <c r="S1" s="61" t="s">
        <v>57</v>
      </c>
      <c r="T1" s="62">
        <f>SUM(T4:T112)</f>
        <v>0</v>
      </c>
      <c r="V1" s="220"/>
      <c r="X1" s="30"/>
      <c r="Y1" s="30"/>
      <c r="Z1" s="371" t="s">
        <v>76</v>
      </c>
      <c r="AA1" s="371"/>
      <c r="AB1" s="50">
        <f>SUM(AB4:AB23)</f>
        <v>0</v>
      </c>
      <c r="AC1" s="30"/>
      <c r="AD1" s="30"/>
    </row>
    <row r="2" spans="1:30" ht="10.5" customHeight="1">
      <c r="D2" s="17"/>
      <c r="M2" s="2"/>
      <c r="O2"/>
      <c r="S2" s="30"/>
      <c r="T2" s="31"/>
      <c r="V2" s="30"/>
      <c r="X2" s="30"/>
      <c r="Y2" s="30"/>
      <c r="Z2" s="30"/>
      <c r="AA2" s="30"/>
      <c r="AB2" s="31"/>
      <c r="AC2" s="30"/>
      <c r="AD2" s="30"/>
    </row>
    <row r="3" spans="1:30">
      <c r="B3" s="334" t="s">
        <v>21</v>
      </c>
      <c r="C3" s="335"/>
      <c r="D3" s="97" t="s">
        <v>3</v>
      </c>
      <c r="E3" s="97" t="s">
        <v>102</v>
      </c>
      <c r="F3" s="97" t="s">
        <v>25</v>
      </c>
      <c r="G3" s="187" t="s">
        <v>137</v>
      </c>
      <c r="I3" s="355" t="s">
        <v>20</v>
      </c>
      <c r="J3" s="356"/>
      <c r="K3" s="37" t="s">
        <v>3</v>
      </c>
      <c r="L3" s="37" t="s">
        <v>46</v>
      </c>
      <c r="M3" s="152"/>
      <c r="O3"/>
      <c r="P3" s="63" t="s">
        <v>0</v>
      </c>
      <c r="Q3" s="64" t="s">
        <v>1</v>
      </c>
      <c r="R3" s="64" t="s">
        <v>5</v>
      </c>
      <c r="S3" s="63" t="s">
        <v>2</v>
      </c>
      <c r="T3" s="65" t="s">
        <v>3</v>
      </c>
      <c r="U3" s="63" t="s">
        <v>25</v>
      </c>
      <c r="V3" s="63" t="s">
        <v>4</v>
      </c>
      <c r="X3" s="51" t="s">
        <v>0</v>
      </c>
      <c r="Y3" s="52" t="s">
        <v>1</v>
      </c>
      <c r="Z3" s="52" t="s">
        <v>5</v>
      </c>
      <c r="AA3" s="51" t="s">
        <v>2</v>
      </c>
      <c r="AB3" s="53" t="s">
        <v>3</v>
      </c>
      <c r="AC3" s="51" t="s">
        <v>25</v>
      </c>
      <c r="AD3" s="51" t="s">
        <v>4</v>
      </c>
    </row>
    <row r="4" spans="1:30">
      <c r="B4" s="367"/>
      <c r="C4" s="368"/>
      <c r="D4" s="3"/>
      <c r="E4" s="3"/>
      <c r="F4" s="169"/>
      <c r="G4" s="237"/>
      <c r="I4" s="353" t="s">
        <v>132</v>
      </c>
      <c r="J4" s="35"/>
      <c r="K4" s="13"/>
      <c r="L4" s="351">
        <f>SUM(K4:K5)</f>
        <v>0</v>
      </c>
      <c r="M4" s="228"/>
      <c r="O4"/>
      <c r="P4" s="188">
        <v>1</v>
      </c>
      <c r="Q4" s="20"/>
      <c r="R4" s="20"/>
      <c r="S4" s="21"/>
      <c r="T4" s="22"/>
      <c r="U4" s="23"/>
      <c r="V4" s="23"/>
      <c r="X4" s="188">
        <v>1</v>
      </c>
      <c r="Y4" s="20"/>
      <c r="Z4" s="20"/>
      <c r="AA4" s="21"/>
      <c r="AB4" s="22"/>
      <c r="AC4" s="26"/>
      <c r="AD4" s="23"/>
    </row>
    <row r="5" spans="1:30">
      <c r="B5" s="367"/>
      <c r="C5" s="368"/>
      <c r="D5" s="3"/>
      <c r="E5" s="3"/>
      <c r="F5" s="169"/>
      <c r="G5" s="237"/>
      <c r="I5" s="354"/>
      <c r="J5" s="36"/>
      <c r="K5" s="14"/>
      <c r="L5" s="352"/>
      <c r="M5" s="229"/>
      <c r="O5"/>
      <c r="P5" s="188">
        <v>2</v>
      </c>
      <c r="Q5" s="20"/>
      <c r="R5" s="24"/>
      <c r="S5" s="25"/>
      <c r="T5" s="22"/>
      <c r="U5" s="26"/>
      <c r="V5" s="23"/>
      <c r="X5" s="188">
        <v>2</v>
      </c>
      <c r="Y5" s="20"/>
      <c r="Z5" s="20"/>
      <c r="AA5" s="21"/>
      <c r="AB5" s="22"/>
      <c r="AC5" s="23"/>
      <c r="AD5" s="23"/>
    </row>
    <row r="6" spans="1:30">
      <c r="B6" s="367"/>
      <c r="C6" s="368"/>
      <c r="D6" s="3"/>
      <c r="E6" s="3"/>
      <c r="F6" s="169"/>
      <c r="G6" s="237"/>
      <c r="I6" s="353" t="s">
        <v>133</v>
      </c>
      <c r="J6" s="35"/>
      <c r="K6" s="13"/>
      <c r="L6" s="351">
        <f>SUM(K6:K7)</f>
        <v>0</v>
      </c>
      <c r="M6" s="228"/>
      <c r="O6"/>
      <c r="P6" s="188">
        <v>3</v>
      </c>
      <c r="Q6" s="20"/>
      <c r="R6" s="24"/>
      <c r="S6" s="25"/>
      <c r="T6" s="22"/>
      <c r="U6" s="26"/>
      <c r="V6" s="23"/>
      <c r="X6" s="188">
        <v>3</v>
      </c>
      <c r="Y6" s="20"/>
      <c r="Z6" s="24"/>
      <c r="AA6" s="25"/>
      <c r="AB6" s="22"/>
      <c r="AC6" s="26"/>
      <c r="AD6" s="23"/>
    </row>
    <row r="7" spans="1:30">
      <c r="B7" s="367"/>
      <c r="C7" s="368"/>
      <c r="D7" s="3"/>
      <c r="E7" s="3"/>
      <c r="F7" s="169"/>
      <c r="G7" s="237"/>
      <c r="I7" s="359"/>
      <c r="J7" s="36"/>
      <c r="K7" s="14"/>
      <c r="L7" s="363"/>
      <c r="M7" s="228"/>
      <c r="O7"/>
      <c r="P7" s="188">
        <v>4</v>
      </c>
      <c r="Q7" s="20"/>
      <c r="R7" s="20"/>
      <c r="S7" s="21"/>
      <c r="T7" s="22"/>
      <c r="U7" s="26"/>
      <c r="V7" s="23"/>
      <c r="X7" s="188">
        <v>4</v>
      </c>
      <c r="Y7" s="20"/>
      <c r="Z7" s="20"/>
      <c r="AA7" s="21"/>
      <c r="AB7" s="22"/>
      <c r="AC7" s="26"/>
      <c r="AD7" s="23"/>
    </row>
    <row r="8" spans="1:30">
      <c r="B8" s="369"/>
      <c r="C8" s="370"/>
      <c r="D8" s="12"/>
      <c r="E8" s="12"/>
      <c r="F8" s="12"/>
      <c r="G8" s="240"/>
      <c r="I8" s="360" t="s">
        <v>19</v>
      </c>
      <c r="J8" s="35"/>
      <c r="K8" s="13"/>
      <c r="L8" s="364">
        <f>SUM(K8:K11)</f>
        <v>0</v>
      </c>
      <c r="M8" s="228"/>
      <c r="O8"/>
      <c r="P8" s="188">
        <v>5</v>
      </c>
      <c r="Q8" s="20"/>
      <c r="R8" s="20"/>
      <c r="S8" s="21"/>
      <c r="T8" s="22"/>
      <c r="U8" s="23"/>
      <c r="V8" s="23"/>
      <c r="X8" s="188">
        <v>5</v>
      </c>
      <c r="Y8" s="20"/>
      <c r="Z8" s="20"/>
      <c r="AA8" s="21"/>
      <c r="AB8" s="22"/>
      <c r="AC8" s="23"/>
      <c r="AD8" s="23"/>
    </row>
    <row r="9" spans="1:30">
      <c r="B9" s="326" t="s">
        <v>18</v>
      </c>
      <c r="C9" s="327"/>
      <c r="D9" s="98">
        <f>SUM(D4:D8)</f>
        <v>0</v>
      </c>
      <c r="E9" s="98">
        <f>SUM(E3:E8)</f>
        <v>0</v>
      </c>
      <c r="F9" s="98">
        <f>SUM(F3:F8)</f>
        <v>0</v>
      </c>
      <c r="G9" s="185"/>
      <c r="I9" s="361"/>
      <c r="J9" s="7"/>
      <c r="K9" s="3"/>
      <c r="L9" s="365"/>
      <c r="M9" s="228"/>
      <c r="O9"/>
      <c r="P9" s="188">
        <v>6</v>
      </c>
      <c r="Q9" s="20"/>
      <c r="R9" s="20"/>
      <c r="S9" s="21"/>
      <c r="T9" s="22"/>
      <c r="U9" s="23"/>
      <c r="V9" s="23"/>
      <c r="X9" s="188">
        <v>6</v>
      </c>
      <c r="Y9" s="20"/>
      <c r="Z9" s="20"/>
      <c r="AA9" s="21"/>
      <c r="AB9" s="22"/>
      <c r="AC9" s="23"/>
      <c r="AD9" s="23"/>
    </row>
    <row r="10" spans="1:30">
      <c r="D10" s="17"/>
      <c r="I10" s="361"/>
      <c r="J10" s="7"/>
      <c r="K10" s="3"/>
      <c r="L10" s="365"/>
      <c r="M10" s="228"/>
      <c r="O10"/>
      <c r="P10" s="188">
        <v>7</v>
      </c>
      <c r="Q10" s="20"/>
      <c r="R10" s="20"/>
      <c r="S10" s="21"/>
      <c r="T10" s="22"/>
      <c r="U10" s="26"/>
      <c r="V10" s="23"/>
      <c r="X10" s="188">
        <v>7</v>
      </c>
      <c r="Y10" s="20"/>
      <c r="Z10" s="20"/>
      <c r="AA10" s="21"/>
      <c r="AB10" s="22"/>
      <c r="AC10" s="26"/>
      <c r="AD10" s="23"/>
    </row>
    <row r="11" spans="1:30">
      <c r="B11" s="326" t="s">
        <v>26</v>
      </c>
      <c r="C11" s="327"/>
      <c r="D11" s="102" t="s">
        <v>3</v>
      </c>
      <c r="E11" s="102" t="s">
        <v>46</v>
      </c>
      <c r="F11" s="186" t="s">
        <v>25</v>
      </c>
      <c r="G11" s="186" t="s">
        <v>137</v>
      </c>
      <c r="I11" s="362"/>
      <c r="J11" s="36"/>
      <c r="K11" s="14"/>
      <c r="L11" s="366"/>
      <c r="M11" s="228"/>
      <c r="O11"/>
      <c r="P11" s="188">
        <v>8</v>
      </c>
      <c r="Q11" s="20"/>
      <c r="R11" s="20"/>
      <c r="S11" s="21"/>
      <c r="T11" s="22"/>
      <c r="U11" s="23"/>
      <c r="V11" s="23"/>
      <c r="X11" s="188">
        <v>8</v>
      </c>
      <c r="Y11" s="20"/>
      <c r="Z11" s="20"/>
      <c r="AA11" s="21"/>
      <c r="AB11" s="22"/>
      <c r="AC11" s="23"/>
      <c r="AD11" s="23"/>
    </row>
    <row r="12" spans="1:30">
      <c r="B12" s="330" t="s">
        <v>22</v>
      </c>
      <c r="C12" s="236" t="s">
        <v>140</v>
      </c>
      <c r="D12" s="13"/>
      <c r="E12" s="389">
        <f>SUM(D12:D16)</f>
        <v>0</v>
      </c>
      <c r="F12" s="153"/>
      <c r="G12" s="10"/>
      <c r="I12" s="318" t="s">
        <v>18</v>
      </c>
      <c r="J12" s="319"/>
      <c r="K12" s="92">
        <f>SUM(K4:K11)</f>
        <v>0</v>
      </c>
      <c r="L12" s="117">
        <f>SUM(L4:L11)</f>
        <v>0</v>
      </c>
      <c r="M12" s="152"/>
      <c r="O12"/>
      <c r="P12" s="188">
        <v>9</v>
      </c>
      <c r="Q12" s="20"/>
      <c r="R12" s="20"/>
      <c r="S12" s="21"/>
      <c r="T12" s="22"/>
      <c r="U12" s="23"/>
      <c r="V12" s="23"/>
      <c r="X12" s="188">
        <v>9</v>
      </c>
      <c r="Y12" s="20"/>
      <c r="Z12" s="24"/>
      <c r="AA12" s="21"/>
      <c r="AB12" s="22"/>
      <c r="AC12" s="26"/>
      <c r="AD12" s="23"/>
    </row>
    <row r="13" spans="1:30">
      <c r="B13" s="337"/>
      <c r="C13" s="239" t="s">
        <v>141</v>
      </c>
      <c r="D13" s="82"/>
      <c r="E13" s="390"/>
      <c r="F13" s="154"/>
      <c r="G13" s="247"/>
      <c r="I13" s="150"/>
      <c r="J13" s="150"/>
      <c r="K13" s="151"/>
      <c r="L13" s="152"/>
      <c r="M13" s="152"/>
      <c r="O13"/>
      <c r="P13" s="188">
        <v>10</v>
      </c>
      <c r="Q13" s="20"/>
      <c r="R13" s="20"/>
      <c r="S13" s="21"/>
      <c r="T13" s="22"/>
      <c r="U13" s="23"/>
      <c r="V13" s="23"/>
      <c r="X13" s="188">
        <v>10</v>
      </c>
      <c r="Y13" s="20"/>
      <c r="Z13" s="20"/>
      <c r="AA13" s="21"/>
      <c r="AB13" s="22"/>
      <c r="AC13" s="23"/>
      <c r="AD13" s="23"/>
    </row>
    <row r="14" spans="1:30">
      <c r="B14" s="337"/>
      <c r="C14" s="237" t="s">
        <v>142</v>
      </c>
      <c r="D14" s="3"/>
      <c r="E14" s="390"/>
      <c r="F14" s="155"/>
      <c r="G14" s="188"/>
      <c r="M14" s="2"/>
      <c r="O14"/>
      <c r="P14" s="188">
        <v>11</v>
      </c>
      <c r="Q14" s="20"/>
      <c r="R14" s="20"/>
      <c r="S14" s="21"/>
      <c r="T14" s="22"/>
      <c r="U14" s="23"/>
      <c r="V14" s="23"/>
      <c r="X14" s="188">
        <v>11</v>
      </c>
      <c r="Y14" s="20"/>
      <c r="Z14" s="20"/>
      <c r="AA14" s="21"/>
      <c r="AB14" s="22"/>
      <c r="AC14" s="23"/>
      <c r="AD14" s="23"/>
    </row>
    <row r="15" spans="1:30">
      <c r="B15" s="337"/>
      <c r="C15" s="240" t="s">
        <v>143</v>
      </c>
      <c r="D15" s="12"/>
      <c r="E15" s="390"/>
      <c r="F15" s="171"/>
      <c r="G15" s="246"/>
      <c r="I15" s="250" t="s">
        <v>28</v>
      </c>
      <c r="J15" s="85" t="s">
        <v>29</v>
      </c>
      <c r="K15" s="34" t="s">
        <v>3</v>
      </c>
      <c r="L15" s="250" t="s">
        <v>46</v>
      </c>
      <c r="M15" s="75" t="s">
        <v>129</v>
      </c>
      <c r="N15" s="75" t="s">
        <v>130</v>
      </c>
      <c r="O15"/>
      <c r="P15" s="188">
        <v>12</v>
      </c>
      <c r="Q15" s="20"/>
      <c r="R15" s="24"/>
      <c r="S15" s="21"/>
      <c r="T15" s="22"/>
      <c r="U15" s="26"/>
      <c r="V15" s="23"/>
      <c r="X15" s="188">
        <v>12</v>
      </c>
      <c r="Y15" s="20"/>
      <c r="Z15" s="20"/>
      <c r="AA15" s="21"/>
      <c r="AB15" s="22"/>
      <c r="AC15" s="23"/>
      <c r="AD15" s="23"/>
    </row>
    <row r="16" spans="1:30">
      <c r="B16" s="331"/>
      <c r="C16" s="238"/>
      <c r="D16" s="14"/>
      <c r="E16" s="391"/>
      <c r="F16" s="156"/>
      <c r="G16" s="46"/>
      <c r="I16" s="339" t="s">
        <v>6</v>
      </c>
      <c r="J16" s="86" t="s">
        <v>30</v>
      </c>
      <c r="K16" s="255">
        <f t="shared" ref="K16:K36" si="0">SUMIF($R$4:$R$113,J16,$T$4:$T$113)</f>
        <v>0</v>
      </c>
      <c r="L16" s="332">
        <f>SUM(K16:K18)</f>
        <v>0</v>
      </c>
      <c r="M16" s="405"/>
      <c r="N16" s="379">
        <f>M16-L16</f>
        <v>0</v>
      </c>
      <c r="O16"/>
      <c r="P16" s="188">
        <v>13</v>
      </c>
      <c r="Q16" s="20"/>
      <c r="R16" s="20"/>
      <c r="S16" s="21"/>
      <c r="T16" s="22"/>
      <c r="U16" s="23"/>
      <c r="V16" s="23"/>
      <c r="X16" s="188">
        <v>13</v>
      </c>
      <c r="Y16" s="20"/>
      <c r="Z16" s="24"/>
      <c r="AA16" s="25"/>
      <c r="AB16" s="22"/>
      <c r="AC16" s="26"/>
      <c r="AD16" s="23"/>
    </row>
    <row r="17" spans="2:30">
      <c r="B17" s="330" t="s">
        <v>23</v>
      </c>
      <c r="C17" s="236" t="s">
        <v>144</v>
      </c>
      <c r="D17" s="13"/>
      <c r="E17" s="389">
        <f>SUM(D17:D20)</f>
        <v>0</v>
      </c>
      <c r="F17" s="153"/>
      <c r="G17" s="10"/>
      <c r="I17" s="345"/>
      <c r="J17" s="232" t="s">
        <v>78</v>
      </c>
      <c r="K17" s="256">
        <f t="shared" si="0"/>
        <v>0</v>
      </c>
      <c r="L17" s="378"/>
      <c r="M17" s="406"/>
      <c r="N17" s="380"/>
      <c r="O17"/>
      <c r="P17" s="188">
        <v>14</v>
      </c>
      <c r="Q17" s="20"/>
      <c r="R17" s="20"/>
      <c r="S17" s="21"/>
      <c r="T17" s="22"/>
      <c r="U17" s="23"/>
      <c r="V17" s="23"/>
      <c r="X17" s="188">
        <v>14</v>
      </c>
      <c r="Y17" s="20"/>
      <c r="Z17" s="20"/>
      <c r="AA17" s="21"/>
      <c r="AB17" s="22"/>
      <c r="AC17" s="23"/>
      <c r="AD17" s="23"/>
    </row>
    <row r="18" spans="2:30">
      <c r="B18" s="337"/>
      <c r="C18" s="237" t="s">
        <v>145</v>
      </c>
      <c r="D18" s="3"/>
      <c r="E18" s="390"/>
      <c r="F18" s="155"/>
      <c r="G18" s="188"/>
      <c r="I18" s="340"/>
      <c r="J18" s="87" t="s">
        <v>77</v>
      </c>
      <c r="K18" s="257">
        <f t="shared" si="0"/>
        <v>0</v>
      </c>
      <c r="L18" s="333"/>
      <c r="M18" s="407"/>
      <c r="N18" s="381"/>
      <c r="O18"/>
      <c r="P18" s="188">
        <v>15</v>
      </c>
      <c r="Q18" s="20"/>
      <c r="R18" s="20"/>
      <c r="S18" s="21"/>
      <c r="T18" s="22"/>
      <c r="U18" s="23"/>
      <c r="V18" s="23"/>
      <c r="X18" s="188">
        <v>15</v>
      </c>
      <c r="Y18" s="20"/>
      <c r="Z18" s="20"/>
      <c r="AA18" s="21"/>
      <c r="AB18" s="22"/>
      <c r="AC18" s="23"/>
      <c r="AD18" s="23"/>
    </row>
    <row r="19" spans="2:30">
      <c r="B19" s="337"/>
      <c r="C19" s="237" t="s">
        <v>146</v>
      </c>
      <c r="D19" s="3"/>
      <c r="E19" s="390"/>
      <c r="F19" s="155"/>
      <c r="G19" s="188"/>
      <c r="I19" s="338" t="s">
        <v>33</v>
      </c>
      <c r="J19" s="88" t="s">
        <v>32</v>
      </c>
      <c r="K19" s="255">
        <f t="shared" si="0"/>
        <v>0</v>
      </c>
      <c r="L19" s="385">
        <f>SUM(K19:K20)</f>
        <v>0</v>
      </c>
      <c r="M19" s="405"/>
      <c r="N19" s="379">
        <f>M19-L19</f>
        <v>0</v>
      </c>
      <c r="O19"/>
      <c r="P19" s="188">
        <v>16</v>
      </c>
      <c r="Q19" s="20"/>
      <c r="R19" s="20"/>
      <c r="S19" s="21"/>
      <c r="T19" s="22"/>
      <c r="U19" s="23"/>
      <c r="V19" s="23"/>
      <c r="X19" s="188">
        <v>16</v>
      </c>
      <c r="Y19" s="20"/>
      <c r="Z19" s="20"/>
      <c r="AA19" s="21"/>
      <c r="AB19" s="22"/>
      <c r="AC19" s="23"/>
      <c r="AD19" s="23"/>
    </row>
    <row r="20" spans="2:30">
      <c r="B20" s="331"/>
      <c r="C20" s="238"/>
      <c r="D20" s="14"/>
      <c r="E20" s="391"/>
      <c r="F20" s="156"/>
      <c r="G20" s="46"/>
      <c r="I20" s="336"/>
      <c r="J20" s="89" t="s">
        <v>31</v>
      </c>
      <c r="K20" s="257">
        <f t="shared" si="0"/>
        <v>0</v>
      </c>
      <c r="L20" s="386"/>
      <c r="M20" s="407"/>
      <c r="N20" s="381"/>
      <c r="O20"/>
      <c r="P20" s="188">
        <v>17</v>
      </c>
      <c r="Q20" s="20"/>
      <c r="R20" s="24"/>
      <c r="S20" s="25"/>
      <c r="T20" s="22"/>
      <c r="U20" s="26"/>
      <c r="V20" s="23"/>
      <c r="X20" s="188">
        <v>17</v>
      </c>
      <c r="Y20" s="20"/>
      <c r="Z20" s="20"/>
      <c r="AA20" s="21"/>
      <c r="AB20" s="22"/>
      <c r="AC20" s="23"/>
      <c r="AD20" s="23"/>
    </row>
    <row r="21" spans="2:30">
      <c r="B21" s="330" t="s">
        <v>186</v>
      </c>
      <c r="C21" s="236" t="s">
        <v>187</v>
      </c>
      <c r="D21" s="13"/>
      <c r="E21" s="389">
        <f>SUM(D21:D22)</f>
        <v>0</v>
      </c>
      <c r="F21" s="157"/>
      <c r="G21" s="236"/>
      <c r="I21" s="343" t="s">
        <v>34</v>
      </c>
      <c r="J21" s="86" t="s">
        <v>35</v>
      </c>
      <c r="K21" s="255">
        <f t="shared" si="0"/>
        <v>0</v>
      </c>
      <c r="L21" s="332">
        <f>SUM(K21:K25)</f>
        <v>0</v>
      </c>
      <c r="M21" s="405"/>
      <c r="N21" s="379">
        <f>M21-L21</f>
        <v>0</v>
      </c>
      <c r="O21"/>
      <c r="P21" s="188">
        <v>18</v>
      </c>
      <c r="Q21" s="20"/>
      <c r="R21" s="24"/>
      <c r="S21" s="25"/>
      <c r="T21" s="22"/>
      <c r="U21" s="26"/>
      <c r="V21" s="23"/>
      <c r="X21" s="188">
        <v>18</v>
      </c>
      <c r="Y21" s="20"/>
      <c r="Z21" s="20"/>
      <c r="AA21" s="21"/>
      <c r="AB21" s="22"/>
      <c r="AC21" s="23"/>
      <c r="AD21" s="23"/>
    </row>
    <row r="22" spans="2:30">
      <c r="B22" s="331"/>
      <c r="C22" s="238" t="s">
        <v>188</v>
      </c>
      <c r="D22" s="14"/>
      <c r="E22" s="391"/>
      <c r="F22" s="156"/>
      <c r="G22" s="46"/>
      <c r="I22" s="346"/>
      <c r="J22" s="88" t="s">
        <v>82</v>
      </c>
      <c r="K22" s="258">
        <f t="shared" si="0"/>
        <v>0</v>
      </c>
      <c r="L22" s="385"/>
      <c r="M22" s="406"/>
      <c r="N22" s="380"/>
      <c r="O22"/>
      <c r="P22" s="188">
        <v>19</v>
      </c>
      <c r="Q22" s="20"/>
      <c r="R22" s="20"/>
      <c r="S22" s="21"/>
      <c r="T22" s="22"/>
      <c r="U22" s="26"/>
      <c r="V22" s="23"/>
      <c r="X22" s="188">
        <v>19</v>
      </c>
      <c r="Y22" s="20"/>
      <c r="Z22" s="20"/>
      <c r="AA22" s="21"/>
      <c r="AB22" s="22"/>
      <c r="AC22" s="26"/>
      <c r="AD22" s="23"/>
    </row>
    <row r="23" spans="2:30">
      <c r="B23" s="330" t="s">
        <v>24</v>
      </c>
      <c r="C23" s="236" t="s">
        <v>147</v>
      </c>
      <c r="D23" s="13"/>
      <c r="E23" s="389">
        <f>SUM(D23:D26)</f>
        <v>0</v>
      </c>
      <c r="F23" s="158"/>
      <c r="G23" s="230"/>
      <c r="I23" s="347"/>
      <c r="J23" s="232" t="s">
        <v>37</v>
      </c>
      <c r="K23" s="256">
        <f t="shared" si="0"/>
        <v>0</v>
      </c>
      <c r="L23" s="378"/>
      <c r="M23" s="406"/>
      <c r="N23" s="380"/>
      <c r="O23"/>
      <c r="P23" s="188">
        <v>20</v>
      </c>
      <c r="Q23" s="20"/>
      <c r="R23" s="20"/>
      <c r="S23" s="21"/>
      <c r="T23" s="22"/>
      <c r="U23" s="23"/>
      <c r="V23" s="23"/>
      <c r="X23" s="46">
        <v>20</v>
      </c>
      <c r="Y23" s="54"/>
      <c r="Z23" s="54"/>
      <c r="AA23" s="55"/>
      <c r="AB23" s="56"/>
      <c r="AC23" s="57"/>
      <c r="AD23" s="57"/>
    </row>
    <row r="24" spans="2:30">
      <c r="B24" s="337"/>
      <c r="C24" s="237" t="s">
        <v>148</v>
      </c>
      <c r="D24" s="11"/>
      <c r="E24" s="390"/>
      <c r="F24" s="155"/>
      <c r="G24" s="188"/>
      <c r="I24" s="348"/>
      <c r="J24" s="89" t="s">
        <v>36</v>
      </c>
      <c r="K24" s="259">
        <f t="shared" si="0"/>
        <v>0</v>
      </c>
      <c r="L24" s="386"/>
      <c r="M24" s="406"/>
      <c r="N24" s="380"/>
      <c r="O24"/>
      <c r="P24" s="188">
        <v>21</v>
      </c>
      <c r="Q24" s="20"/>
      <c r="R24" s="20"/>
      <c r="S24" s="21"/>
      <c r="T24" s="22"/>
      <c r="U24" s="23"/>
      <c r="V24" s="23"/>
      <c r="X24" s="77"/>
      <c r="Y24" s="118"/>
      <c r="Z24" s="118"/>
      <c r="AA24" s="119"/>
      <c r="AB24" s="120"/>
      <c r="AC24" s="121"/>
      <c r="AD24" s="121"/>
    </row>
    <row r="25" spans="2:30">
      <c r="B25" s="337"/>
      <c r="C25" s="240" t="s">
        <v>149</v>
      </c>
      <c r="D25" s="170"/>
      <c r="E25" s="390"/>
      <c r="F25" s="171"/>
      <c r="G25" s="246"/>
      <c r="I25" s="344"/>
      <c r="J25" s="87" t="s">
        <v>128</v>
      </c>
      <c r="K25" s="259">
        <f t="shared" si="0"/>
        <v>0</v>
      </c>
      <c r="L25" s="333"/>
      <c r="M25" s="407"/>
      <c r="N25" s="381"/>
      <c r="O25"/>
      <c r="P25" s="188">
        <v>22</v>
      </c>
      <c r="Q25" s="20"/>
      <c r="R25" s="20"/>
      <c r="S25" s="21"/>
      <c r="T25" s="22"/>
      <c r="U25" s="23"/>
      <c r="V25" s="23"/>
      <c r="X25" s="77"/>
      <c r="Y25" s="118"/>
      <c r="Z25" s="118"/>
      <c r="AA25" s="119"/>
      <c r="AB25" s="120"/>
      <c r="AC25" s="121"/>
      <c r="AD25" s="121"/>
    </row>
    <row r="26" spans="2:30">
      <c r="B26" s="331"/>
      <c r="C26" s="238"/>
      <c r="D26" s="6"/>
      <c r="E26" s="391"/>
      <c r="F26" s="156"/>
      <c r="G26" s="46"/>
      <c r="I26" s="339" t="s">
        <v>39</v>
      </c>
      <c r="J26" s="277" t="s">
        <v>38</v>
      </c>
      <c r="K26" s="255">
        <f t="shared" si="0"/>
        <v>0</v>
      </c>
      <c r="L26" s="387">
        <f>SUM(K26:K31)</f>
        <v>0</v>
      </c>
      <c r="M26" s="405"/>
      <c r="N26" s="379">
        <f>M26-L26</f>
        <v>0</v>
      </c>
      <c r="O26"/>
      <c r="P26" s="188">
        <v>23</v>
      </c>
      <c r="Q26" s="20"/>
      <c r="R26" s="20"/>
      <c r="S26" s="21"/>
      <c r="T26" s="22"/>
      <c r="U26" s="23"/>
      <c r="V26" s="23"/>
      <c r="X26" s="77"/>
      <c r="Y26" s="203" t="s">
        <v>89</v>
      </c>
      <c r="Z26" s="160">
        <f>L12</f>
        <v>0</v>
      </c>
      <c r="AA26" s="207" t="s">
        <v>66</v>
      </c>
      <c r="AB26" s="161">
        <f>D9</f>
        <v>0</v>
      </c>
      <c r="AC26" s="122"/>
      <c r="AD26" s="121"/>
    </row>
    <row r="27" spans="2:30">
      <c r="B27" s="330" t="s">
        <v>150</v>
      </c>
      <c r="C27" s="236" t="s">
        <v>151</v>
      </c>
      <c r="D27" s="276"/>
      <c r="E27" s="389">
        <f>SUM(D27:D28)</f>
        <v>0</v>
      </c>
      <c r="F27" s="158"/>
      <c r="G27" s="10"/>
      <c r="I27" s="340"/>
      <c r="J27" s="278" t="s">
        <v>153</v>
      </c>
      <c r="K27" s="257">
        <f t="shared" si="0"/>
        <v>0</v>
      </c>
      <c r="L27" s="388"/>
      <c r="M27" s="407"/>
      <c r="N27" s="381"/>
      <c r="O27"/>
      <c r="P27" s="188">
        <v>24</v>
      </c>
      <c r="Q27" s="20"/>
      <c r="R27" s="20"/>
      <c r="S27" s="21"/>
      <c r="T27" s="22"/>
      <c r="U27" s="23"/>
      <c r="V27" s="23"/>
      <c r="X27" s="77"/>
      <c r="Y27" s="204"/>
      <c r="Z27" s="162"/>
      <c r="AA27" s="208" t="s">
        <v>138</v>
      </c>
      <c r="AB27" s="163">
        <f>'7월'!L45</f>
        <v>0</v>
      </c>
      <c r="AC27" s="122"/>
      <c r="AD27" s="121"/>
    </row>
    <row r="28" spans="2:30">
      <c r="B28" s="331"/>
      <c r="C28" s="238"/>
      <c r="D28" s="6"/>
      <c r="E28" s="391"/>
      <c r="F28" s="156"/>
      <c r="G28" s="46"/>
      <c r="I28" s="339" t="s">
        <v>154</v>
      </c>
      <c r="J28" s="277" t="s">
        <v>159</v>
      </c>
      <c r="K28" s="255">
        <f t="shared" si="0"/>
        <v>0</v>
      </c>
      <c r="L28" s="332">
        <f>SUM(K28:K31)</f>
        <v>0</v>
      </c>
      <c r="M28" s="411"/>
      <c r="N28" s="382">
        <f>M28-L28</f>
        <v>0</v>
      </c>
      <c r="O28"/>
      <c r="P28" s="188">
        <v>25</v>
      </c>
      <c r="Q28" s="20"/>
      <c r="R28" s="20"/>
      <c r="S28" s="21"/>
      <c r="T28" s="22"/>
      <c r="U28" s="23"/>
      <c r="V28" s="23"/>
      <c r="X28" s="77"/>
      <c r="Y28" s="204"/>
      <c r="Z28" s="162"/>
      <c r="AA28" s="208" t="s">
        <v>90</v>
      </c>
      <c r="AB28" s="164">
        <f>L52</f>
        <v>0</v>
      </c>
      <c r="AC28" s="122"/>
      <c r="AD28" s="121"/>
    </row>
    <row r="29" spans="2:30">
      <c r="B29" s="235"/>
      <c r="C29" s="235"/>
      <c r="D29" s="15"/>
      <c r="E29" s="254">
        <f>D29</f>
        <v>0</v>
      </c>
      <c r="F29" s="275"/>
      <c r="G29" s="16"/>
      <c r="I29" s="337"/>
      <c r="J29" s="169" t="s">
        <v>157</v>
      </c>
      <c r="K29" s="256">
        <f t="shared" si="0"/>
        <v>0</v>
      </c>
      <c r="L29" s="378"/>
      <c r="M29" s="412"/>
      <c r="N29" s="383"/>
      <c r="O29"/>
      <c r="P29" s="188">
        <v>26</v>
      </c>
      <c r="Q29" s="20"/>
      <c r="R29" s="20"/>
      <c r="S29" s="21"/>
      <c r="T29" s="22"/>
      <c r="U29" s="23"/>
      <c r="V29" s="23"/>
      <c r="X29" s="77"/>
      <c r="Y29" s="205"/>
      <c r="Z29" s="165"/>
      <c r="AA29" s="209" t="s">
        <v>86</v>
      </c>
      <c r="AB29" s="166">
        <f>D47</f>
        <v>0</v>
      </c>
      <c r="AC29" s="122"/>
      <c r="AD29" s="121"/>
    </row>
    <row r="30" spans="2:30">
      <c r="B30" s="235"/>
      <c r="C30" s="235"/>
      <c r="D30" s="15"/>
      <c r="E30" s="254">
        <f>D30</f>
        <v>0</v>
      </c>
      <c r="F30" s="275"/>
      <c r="G30" s="16"/>
      <c r="I30" s="337"/>
      <c r="J30" s="169" t="s">
        <v>158</v>
      </c>
      <c r="K30" s="256">
        <f t="shared" si="0"/>
        <v>0</v>
      </c>
      <c r="L30" s="378"/>
      <c r="M30" s="412"/>
      <c r="N30" s="383"/>
      <c r="O30"/>
      <c r="P30" s="188">
        <v>27</v>
      </c>
      <c r="Q30" s="20"/>
      <c r="R30" s="20"/>
      <c r="S30" s="21"/>
      <c r="T30" s="22"/>
      <c r="U30" s="23"/>
      <c r="V30" s="23"/>
      <c r="X30" s="77"/>
      <c r="Y30" s="271" t="s">
        <v>93</v>
      </c>
      <c r="Z30" s="272">
        <f>Z26</f>
        <v>0</v>
      </c>
      <c r="AA30" s="273" t="s">
        <v>94</v>
      </c>
      <c r="AB30" s="274">
        <f>SUM(AB26:AB29)</f>
        <v>0</v>
      </c>
      <c r="AC30" s="122"/>
      <c r="AD30" s="121"/>
    </row>
    <row r="31" spans="2:30">
      <c r="B31" s="235"/>
      <c r="C31" s="235"/>
      <c r="D31" s="15"/>
      <c r="E31" s="254">
        <f>D31</f>
        <v>0</v>
      </c>
      <c r="F31" s="159"/>
      <c r="G31" s="16"/>
      <c r="I31" s="340"/>
      <c r="J31" s="278" t="s">
        <v>156</v>
      </c>
      <c r="K31" s="257">
        <f t="shared" si="0"/>
        <v>0</v>
      </c>
      <c r="L31" s="333"/>
      <c r="M31" s="413"/>
      <c r="N31" s="384"/>
      <c r="O31"/>
      <c r="P31" s="188">
        <v>28</v>
      </c>
      <c r="Q31" s="20"/>
      <c r="R31" s="20"/>
      <c r="S31" s="21"/>
      <c r="T31" s="22"/>
      <c r="U31" s="26"/>
      <c r="V31" s="23"/>
      <c r="X31" s="77"/>
      <c r="Y31" s="269" t="s">
        <v>92</v>
      </c>
      <c r="Z31" s="270">
        <f>Z30-AB30</f>
        <v>0</v>
      </c>
      <c r="AA31" s="206"/>
      <c r="AB31" s="167"/>
      <c r="AC31" s="121"/>
      <c r="AD31" s="121"/>
    </row>
    <row r="32" spans="2:30">
      <c r="B32" s="326" t="s">
        <v>18</v>
      </c>
      <c r="C32" s="327"/>
      <c r="D32" s="98">
        <f>SUM(D12:D31)</f>
        <v>0</v>
      </c>
      <c r="E32" s="98">
        <f>SUM(E12:E31)</f>
        <v>0</v>
      </c>
      <c r="F32" s="101"/>
      <c r="G32" s="185"/>
      <c r="I32" s="343" t="s">
        <v>40</v>
      </c>
      <c r="J32" s="86" t="s">
        <v>41</v>
      </c>
      <c r="K32" s="255">
        <f t="shared" si="0"/>
        <v>0</v>
      </c>
      <c r="L32" s="332">
        <f>SUM(K32:K33)</f>
        <v>0</v>
      </c>
      <c r="M32" s="405"/>
      <c r="N32" s="379">
        <f>M32-L32</f>
        <v>0</v>
      </c>
      <c r="O32"/>
      <c r="P32" s="188">
        <v>29</v>
      </c>
      <c r="Q32" s="20"/>
      <c r="R32" s="20"/>
      <c r="S32" s="21"/>
      <c r="T32" s="22"/>
      <c r="U32" s="23"/>
      <c r="V32" s="23"/>
      <c r="X32" s="77"/>
      <c r="AC32" s="121"/>
      <c r="AD32" s="121"/>
    </row>
    <row r="33" spans="2:30">
      <c r="I33" s="344"/>
      <c r="J33" s="87" t="s">
        <v>42</v>
      </c>
      <c r="K33" s="257">
        <f t="shared" si="0"/>
        <v>0</v>
      </c>
      <c r="L33" s="333"/>
      <c r="M33" s="407"/>
      <c r="N33" s="381"/>
      <c r="O33"/>
      <c r="P33" s="188">
        <v>30</v>
      </c>
      <c r="Q33" s="20"/>
      <c r="R33" s="20"/>
      <c r="S33" s="21"/>
      <c r="T33" s="22"/>
      <c r="U33" s="23"/>
      <c r="V33" s="23"/>
      <c r="X33" s="77"/>
      <c r="AC33" s="121"/>
      <c r="AD33" s="121"/>
    </row>
    <row r="34" spans="2:30">
      <c r="D34" s="17"/>
      <c r="I34" s="338" t="s">
        <v>43</v>
      </c>
      <c r="J34" s="88" t="s">
        <v>85</v>
      </c>
      <c r="K34" s="255">
        <f t="shared" si="0"/>
        <v>0</v>
      </c>
      <c r="L34" s="385">
        <f>SUM(K34:K35)</f>
        <v>0</v>
      </c>
      <c r="M34" s="405"/>
      <c r="N34" s="379">
        <f>M34-L34</f>
        <v>0</v>
      </c>
      <c r="O34"/>
      <c r="P34" s="188">
        <v>31</v>
      </c>
      <c r="Q34" s="20"/>
      <c r="R34" s="20"/>
      <c r="S34" s="21"/>
      <c r="T34" s="22"/>
      <c r="U34" s="23"/>
      <c r="V34" s="23"/>
      <c r="X34" s="77"/>
      <c r="AC34" s="121"/>
      <c r="AD34" s="121"/>
    </row>
    <row r="35" spans="2:30">
      <c r="B35" s="334" t="s">
        <v>124</v>
      </c>
      <c r="C35" s="335"/>
      <c r="D35" s="97" t="s">
        <v>3</v>
      </c>
      <c r="E35" s="187" t="s">
        <v>75</v>
      </c>
      <c r="F35" s="187" t="s">
        <v>25</v>
      </c>
      <c r="G35" s="187" t="s">
        <v>136</v>
      </c>
      <c r="I35" s="336"/>
      <c r="J35" s="89" t="s">
        <v>83</v>
      </c>
      <c r="K35" s="257">
        <f t="shared" si="0"/>
        <v>0</v>
      </c>
      <c r="L35" s="386"/>
      <c r="M35" s="407"/>
      <c r="N35" s="381"/>
      <c r="O35"/>
      <c r="P35" s="188">
        <v>32</v>
      </c>
      <c r="Q35" s="20"/>
      <c r="R35" s="20"/>
      <c r="S35" s="21"/>
      <c r="T35" s="22"/>
      <c r="U35" s="23"/>
      <c r="V35" s="23"/>
      <c r="X35" s="77"/>
      <c r="AC35" s="121"/>
      <c r="AD35" s="121"/>
    </row>
    <row r="36" spans="2:30">
      <c r="B36" s="336" t="s">
        <v>86</v>
      </c>
      <c r="C36" s="237"/>
      <c r="D36" s="3"/>
      <c r="E36" s="3"/>
      <c r="F36" s="169"/>
      <c r="G36" s="106"/>
      <c r="I36" s="330" t="s">
        <v>44</v>
      </c>
      <c r="J36" s="83" t="s">
        <v>74</v>
      </c>
      <c r="K36" s="255">
        <f t="shared" si="0"/>
        <v>0</v>
      </c>
      <c r="L36" s="328">
        <f>SUM(K36:K37)</f>
        <v>0</v>
      </c>
      <c r="M36" s="408"/>
      <c r="N36" s="322">
        <f>M36-L36</f>
        <v>0</v>
      </c>
      <c r="O36"/>
      <c r="P36" s="188">
        <v>33</v>
      </c>
      <c r="Q36" s="20"/>
      <c r="R36" s="20"/>
      <c r="S36" s="21"/>
      <c r="T36" s="22"/>
      <c r="U36" s="23"/>
      <c r="V36" s="23"/>
      <c r="X36" s="77"/>
      <c r="Y36" s="118"/>
      <c r="Z36" s="118"/>
      <c r="AA36" s="119"/>
      <c r="AB36" s="120"/>
      <c r="AC36" s="121"/>
      <c r="AD36" s="121"/>
    </row>
    <row r="37" spans="2:30">
      <c r="B37" s="337"/>
      <c r="C37" s="237"/>
      <c r="D37" s="3"/>
      <c r="E37" s="3"/>
      <c r="F37" s="169"/>
      <c r="G37" s="106"/>
      <c r="I37" s="331"/>
      <c r="J37" s="84" t="s">
        <v>44</v>
      </c>
      <c r="K37" s="257">
        <f>SUMIF($R$4:$R$113,J37,$T$4:$T$113)+K61+K68</f>
        <v>0</v>
      </c>
      <c r="L37" s="329"/>
      <c r="M37" s="409"/>
      <c r="N37" s="323"/>
      <c r="O37"/>
      <c r="P37" s="188">
        <v>34</v>
      </c>
      <c r="Q37" s="20"/>
      <c r="R37" s="20"/>
      <c r="S37" s="21"/>
      <c r="T37" s="22"/>
      <c r="U37" s="23"/>
      <c r="V37" s="23"/>
      <c r="X37" s="77"/>
      <c r="Y37" s="118"/>
      <c r="Z37" s="118"/>
      <c r="AA37" s="119"/>
      <c r="AB37" s="120"/>
      <c r="AC37" s="121"/>
      <c r="AD37" s="121"/>
    </row>
    <row r="38" spans="2:30">
      <c r="B38" s="337"/>
      <c r="C38" s="243"/>
      <c r="D38" s="48"/>
      <c r="E38" s="3"/>
      <c r="F38" s="169"/>
      <c r="G38" s="107"/>
      <c r="I38" s="330" t="s">
        <v>45</v>
      </c>
      <c r="J38" s="83" t="s">
        <v>45</v>
      </c>
      <c r="K38" s="255">
        <f>SUMIF($R$4:$R$113,J38,$T$4:$T$113)</f>
        <v>0</v>
      </c>
      <c r="L38" s="328">
        <f>K38</f>
        <v>0</v>
      </c>
      <c r="M38" s="408"/>
      <c r="N38" s="322">
        <f>M38-L38</f>
        <v>0</v>
      </c>
      <c r="O38"/>
      <c r="P38" s="188">
        <v>35</v>
      </c>
      <c r="Q38" s="20"/>
      <c r="R38" s="20"/>
      <c r="S38" s="21"/>
      <c r="T38" s="22"/>
      <c r="U38" s="23"/>
      <c r="V38" s="23"/>
      <c r="X38" s="77"/>
      <c r="Y38" s="118"/>
      <c r="Z38" s="118"/>
      <c r="AA38" s="119"/>
      <c r="AB38" s="120"/>
      <c r="AC38" s="121"/>
      <c r="AD38" s="121"/>
    </row>
    <row r="39" spans="2:30">
      <c r="B39" s="337"/>
      <c r="C39" s="237"/>
      <c r="D39" s="3"/>
      <c r="E39" s="3"/>
      <c r="F39" s="169"/>
      <c r="G39" s="106"/>
      <c r="I39" s="331"/>
      <c r="J39" s="84" t="s">
        <v>84</v>
      </c>
      <c r="K39" s="257">
        <f>SUMIF($R$4:$R$113,J39,$T$4:$T$113)</f>
        <v>0</v>
      </c>
      <c r="L39" s="329"/>
      <c r="M39" s="409"/>
      <c r="N39" s="323"/>
      <c r="O39"/>
      <c r="P39" s="188">
        <v>36</v>
      </c>
      <c r="Q39" s="20"/>
      <c r="R39" s="20"/>
      <c r="S39" s="21"/>
      <c r="T39" s="22"/>
      <c r="U39" s="23"/>
      <c r="V39" s="23"/>
      <c r="X39" s="77"/>
      <c r="Y39" s="118"/>
      <c r="Z39" s="118"/>
      <c r="AA39" s="119"/>
      <c r="AB39" s="120"/>
      <c r="AC39" s="121"/>
      <c r="AD39" s="121"/>
    </row>
    <row r="40" spans="2:30">
      <c r="B40" s="337"/>
      <c r="C40" s="188"/>
      <c r="D40" s="3"/>
      <c r="E40" s="3"/>
      <c r="F40" s="169"/>
      <c r="G40" s="108"/>
      <c r="I40" s="339" t="s">
        <v>19</v>
      </c>
      <c r="J40" s="83" t="s">
        <v>125</v>
      </c>
      <c r="K40" s="255">
        <f>SUMIF($R$4:$R$113,J40,$T$4:$T$113)</f>
        <v>0</v>
      </c>
      <c r="L40" s="328">
        <f>SUM(K40:K41)</f>
        <v>0</v>
      </c>
      <c r="M40" s="408"/>
      <c r="N40" s="322">
        <f>M40-L40</f>
        <v>0</v>
      </c>
      <c r="O40"/>
      <c r="P40" s="188">
        <v>37</v>
      </c>
      <c r="Q40" s="20"/>
      <c r="R40" s="20"/>
      <c r="S40" s="21"/>
      <c r="T40" s="22"/>
      <c r="U40" s="23"/>
      <c r="V40" s="23"/>
      <c r="X40" s="77"/>
      <c r="Y40" s="118"/>
      <c r="Z40" s="118"/>
      <c r="AA40" s="119"/>
      <c r="AB40" s="120"/>
      <c r="AC40" s="121"/>
      <c r="AD40" s="121"/>
    </row>
    <row r="41" spans="2:30">
      <c r="B41" s="338"/>
      <c r="C41" s="237"/>
      <c r="D41" s="3"/>
      <c r="E41" s="3"/>
      <c r="F41" s="169"/>
      <c r="G41" s="106"/>
      <c r="I41" s="340"/>
      <c r="J41" s="84" t="s">
        <v>126</v>
      </c>
      <c r="K41" s="257"/>
      <c r="L41" s="329"/>
      <c r="M41" s="409"/>
      <c r="N41" s="323"/>
      <c r="O41"/>
      <c r="P41" s="188">
        <v>38</v>
      </c>
      <c r="Q41" s="20"/>
      <c r="R41" s="20"/>
      <c r="S41" s="21"/>
      <c r="T41" s="22"/>
      <c r="U41" s="23"/>
      <c r="V41" s="23"/>
      <c r="X41" s="77"/>
      <c r="Y41" s="118"/>
      <c r="Z41" s="118"/>
      <c r="AA41" s="119"/>
      <c r="AB41" s="120"/>
      <c r="AC41" s="121"/>
      <c r="AD41" s="121"/>
    </row>
    <row r="42" spans="2:30">
      <c r="B42" s="307" t="s">
        <v>109</v>
      </c>
      <c r="C42" s="308"/>
      <c r="D42" s="103">
        <f>SUM(D36:D41)</f>
        <v>0</v>
      </c>
      <c r="E42" s="104">
        <f>SUM(E36:E41)</f>
        <v>0</v>
      </c>
      <c r="F42" s="104"/>
      <c r="G42" s="105"/>
      <c r="I42" s="324" t="s">
        <v>18</v>
      </c>
      <c r="J42" s="325"/>
      <c r="K42" s="18">
        <f>SUM(K16:K41)</f>
        <v>0</v>
      </c>
      <c r="L42" s="19">
        <f>SUM(L16:L41)</f>
        <v>0</v>
      </c>
      <c r="M42" s="216">
        <f>SUM(M16:M41)</f>
        <v>0</v>
      </c>
      <c r="N42" s="219">
        <f>M42-L42</f>
        <v>0</v>
      </c>
      <c r="O42"/>
      <c r="P42" s="188">
        <v>39</v>
      </c>
      <c r="Q42" s="20"/>
      <c r="R42" s="20"/>
      <c r="S42" s="21"/>
      <c r="T42" s="22"/>
      <c r="U42" s="23"/>
      <c r="V42" s="23"/>
      <c r="X42" s="77"/>
      <c r="Y42" s="118"/>
      <c r="Z42" s="118"/>
      <c r="AA42" s="119"/>
      <c r="AB42" s="120"/>
      <c r="AC42" s="121"/>
      <c r="AD42" s="121"/>
    </row>
    <row r="43" spans="2:30">
      <c r="B43" s="395" t="s">
        <v>70</v>
      </c>
      <c r="C43" s="189"/>
      <c r="D43" s="192"/>
      <c r="E43" s="3"/>
      <c r="F43" s="169"/>
      <c r="G43" s="180"/>
      <c r="O43"/>
      <c r="P43" s="188">
        <v>40</v>
      </c>
      <c r="Q43" s="20"/>
      <c r="R43" s="20"/>
      <c r="S43" s="21"/>
      <c r="T43" s="22"/>
      <c r="U43" s="23"/>
      <c r="V43" s="23"/>
    </row>
    <row r="44" spans="2:30">
      <c r="B44" s="396"/>
      <c r="C44" s="189"/>
      <c r="D44" s="192"/>
      <c r="E44" s="3"/>
      <c r="F44" s="169"/>
      <c r="G44" s="180"/>
      <c r="I44" s="398" t="s">
        <v>25</v>
      </c>
      <c r="J44" s="398"/>
      <c r="K44" s="250" t="s">
        <v>50</v>
      </c>
      <c r="L44" s="250" t="s">
        <v>46</v>
      </c>
      <c r="M44" s="75" t="s">
        <v>27</v>
      </c>
      <c r="N44" s="150"/>
      <c r="O44"/>
      <c r="P44" s="188">
        <v>41</v>
      </c>
      <c r="Q44" s="20"/>
      <c r="R44" s="20"/>
      <c r="S44" s="21"/>
      <c r="T44" s="22"/>
      <c r="U44" s="23"/>
      <c r="V44" s="23"/>
      <c r="AA44" s="1"/>
    </row>
    <row r="45" spans="2:30">
      <c r="B45" s="397"/>
      <c r="C45" s="190"/>
      <c r="D45" s="192"/>
      <c r="E45" s="3"/>
      <c r="F45" s="169"/>
      <c r="G45" s="180"/>
      <c r="I45" s="399" t="s">
        <v>47</v>
      </c>
      <c r="J45" s="241"/>
      <c r="K45" s="261">
        <f>SUMIF($U$4:$U$113,J45,$T$4:$T$113)+SUMIF($F$12:$F$31,J45,$D$12:$D$31)+SUMIF($L$57:$L$60,J45,$K$57:$K$60)</f>
        <v>0</v>
      </c>
      <c r="L45" s="328">
        <f>SUM(K45:K49)</f>
        <v>0</v>
      </c>
      <c r="M45" s="309" t="e">
        <f>L45/L54</f>
        <v>#DIV/0!</v>
      </c>
      <c r="N45" s="215"/>
      <c r="O45"/>
      <c r="P45" s="188">
        <v>42</v>
      </c>
      <c r="Q45" s="20"/>
      <c r="R45" s="20"/>
      <c r="S45" s="21"/>
      <c r="T45" s="22"/>
      <c r="U45" s="23"/>
      <c r="V45" s="23"/>
      <c r="AA45" s="1"/>
    </row>
    <row r="46" spans="2:30">
      <c r="B46" s="403" t="s">
        <v>110</v>
      </c>
      <c r="C46" s="404"/>
      <c r="D46" s="103">
        <f>SUM(D43:D45)</f>
        <v>0</v>
      </c>
      <c r="E46" s="104">
        <f>SUM(E43:E45)</f>
        <v>0</v>
      </c>
      <c r="F46" s="104"/>
      <c r="G46" s="105"/>
      <c r="I46" s="317"/>
      <c r="J46" s="243"/>
      <c r="K46" s="262">
        <f t="shared" ref="K46:K53" si="1">SUMIF($U$4:$U$113,J46,$T$4:$T$113)+SUMIF($F$12:$F$31,J46,$D$12:$D$31)+SUMIF($L$57:$L$60,J46,$K$57:$K$60)</f>
        <v>0</v>
      </c>
      <c r="L46" s="410"/>
      <c r="M46" s="402"/>
      <c r="N46" s="215"/>
      <c r="O46"/>
      <c r="P46" s="188">
        <v>43</v>
      </c>
      <c r="Q46" s="20"/>
      <c r="R46" s="20"/>
      <c r="S46" s="21"/>
      <c r="T46" s="22"/>
      <c r="U46" s="23"/>
      <c r="V46" s="23"/>
      <c r="AA46" s="1"/>
    </row>
    <row r="47" spans="2:30">
      <c r="B47" s="326" t="s">
        <v>18</v>
      </c>
      <c r="C47" s="327"/>
      <c r="D47" s="98">
        <f>D42+D46</f>
        <v>0</v>
      </c>
      <c r="E47" s="99">
        <f>E42+E46</f>
        <v>0</v>
      </c>
      <c r="F47" s="99"/>
      <c r="G47" s="100"/>
      <c r="I47" s="317"/>
      <c r="J47" s="243"/>
      <c r="K47" s="262">
        <f t="shared" si="1"/>
        <v>0</v>
      </c>
      <c r="L47" s="410"/>
      <c r="M47" s="402"/>
      <c r="N47" s="215"/>
      <c r="O47"/>
      <c r="P47" s="188">
        <v>44</v>
      </c>
      <c r="Q47" s="20"/>
      <c r="R47" s="20"/>
      <c r="S47" s="21"/>
      <c r="T47" s="22"/>
      <c r="U47" s="26"/>
      <c r="V47" s="23"/>
    </row>
    <row r="48" spans="2:30">
      <c r="B48" s="113"/>
      <c r="C48" s="113"/>
      <c r="D48" s="90"/>
      <c r="E48" s="90"/>
      <c r="F48" s="91"/>
      <c r="G48" s="113"/>
      <c r="I48" s="317"/>
      <c r="J48" s="243"/>
      <c r="K48" s="262">
        <f t="shared" si="1"/>
        <v>0</v>
      </c>
      <c r="L48" s="410"/>
      <c r="M48" s="402"/>
      <c r="N48" s="215"/>
      <c r="O48"/>
      <c r="P48" s="188">
        <v>45</v>
      </c>
      <c r="Q48" s="20"/>
      <c r="R48" s="24"/>
      <c r="S48" s="25"/>
      <c r="T48" s="22"/>
      <c r="U48" s="26"/>
      <c r="V48" s="23"/>
    </row>
    <row r="49" spans="2:22">
      <c r="B49" s="233" t="s">
        <v>51</v>
      </c>
      <c r="C49" s="234"/>
      <c r="D49" s="37" t="s">
        <v>3</v>
      </c>
      <c r="E49" s="117" t="s">
        <v>111</v>
      </c>
      <c r="F49" s="47" t="s">
        <v>27</v>
      </c>
      <c r="G49" s="47" t="s">
        <v>4</v>
      </c>
      <c r="I49" s="400"/>
      <c r="J49" s="245"/>
      <c r="K49" s="263">
        <f t="shared" si="1"/>
        <v>0</v>
      </c>
      <c r="L49" s="329"/>
      <c r="M49" s="310"/>
      <c r="N49" s="215"/>
      <c r="O49"/>
      <c r="P49" s="188">
        <v>46</v>
      </c>
      <c r="Q49" s="20"/>
      <c r="R49" s="20"/>
      <c r="S49" s="21"/>
      <c r="T49" s="22"/>
      <c r="U49" s="23"/>
      <c r="V49" s="23"/>
    </row>
    <row r="50" spans="2:22">
      <c r="B50" s="96" t="s">
        <v>66</v>
      </c>
      <c r="C50" s="94" t="s">
        <v>53</v>
      </c>
      <c r="D50" s="264">
        <f>D9</f>
        <v>0</v>
      </c>
      <c r="E50" s="264">
        <f>'7월'!D50-D50</f>
        <v>0</v>
      </c>
      <c r="F50" s="265" t="e">
        <f>D50/$K$12</f>
        <v>#DIV/0!</v>
      </c>
      <c r="G50" s="58"/>
      <c r="I50" s="317" t="s">
        <v>48</v>
      </c>
      <c r="J50" s="242"/>
      <c r="K50" s="261">
        <f t="shared" si="1"/>
        <v>0</v>
      </c>
      <c r="L50" s="410">
        <f>SUM(K50:K51)</f>
        <v>0</v>
      </c>
      <c r="M50" s="309" t="e">
        <f>L50/L54</f>
        <v>#DIV/0!</v>
      </c>
      <c r="N50" s="215"/>
      <c r="O50"/>
      <c r="P50" s="188">
        <v>47</v>
      </c>
      <c r="Q50" s="20"/>
      <c r="R50" s="20"/>
      <c r="S50" s="21"/>
      <c r="T50" s="22"/>
      <c r="U50" s="23"/>
      <c r="V50" s="23"/>
    </row>
    <row r="51" spans="2:22">
      <c r="B51" s="399" t="s">
        <v>55</v>
      </c>
      <c r="C51" s="83" t="s">
        <v>56</v>
      </c>
      <c r="D51" s="266">
        <f>D32</f>
        <v>0</v>
      </c>
      <c r="E51" s="266">
        <f>'7월'!D51-D51</f>
        <v>0</v>
      </c>
      <c r="F51" s="265" t="e">
        <f t="shared" ref="F51:F53" si="2">D51/$K$12</f>
        <v>#DIV/0!</v>
      </c>
      <c r="G51" s="59"/>
      <c r="I51" s="317"/>
      <c r="J51" s="244"/>
      <c r="K51" s="263">
        <f t="shared" si="1"/>
        <v>0</v>
      </c>
      <c r="L51" s="410"/>
      <c r="M51" s="310"/>
      <c r="N51" s="215"/>
      <c r="O51"/>
      <c r="P51" s="188">
        <v>48</v>
      </c>
      <c r="Q51" s="20"/>
      <c r="R51" s="20"/>
      <c r="S51" s="21"/>
      <c r="T51" s="22"/>
      <c r="U51" s="23"/>
      <c r="V51" s="23"/>
    </row>
    <row r="52" spans="2:22">
      <c r="B52" s="400"/>
      <c r="C52" s="84" t="s">
        <v>52</v>
      </c>
      <c r="D52" s="267">
        <f>T1</f>
        <v>0</v>
      </c>
      <c r="E52" s="267">
        <f>'7월'!D52-D52</f>
        <v>0</v>
      </c>
      <c r="F52" s="265" t="e">
        <f t="shared" si="2"/>
        <v>#DIV/0!</v>
      </c>
      <c r="G52" s="60"/>
      <c r="I52" s="399" t="s">
        <v>49</v>
      </c>
      <c r="J52" s="241" t="s">
        <v>134</v>
      </c>
      <c r="K52" s="261">
        <f t="shared" si="1"/>
        <v>0</v>
      </c>
      <c r="L52" s="328">
        <f>SUM(K52:K53)</f>
        <v>0</v>
      </c>
      <c r="M52" s="309" t="e">
        <f>L52/L54</f>
        <v>#DIV/0!</v>
      </c>
      <c r="N52" s="226" t="s">
        <v>131</v>
      </c>
      <c r="O52"/>
      <c r="P52" s="188">
        <v>49</v>
      </c>
      <c r="Q52" s="20"/>
      <c r="R52" s="20"/>
      <c r="S52" s="21"/>
      <c r="T52" s="22"/>
      <c r="U52" s="26"/>
      <c r="V52" s="23"/>
    </row>
    <row r="53" spans="2:22">
      <c r="B53" s="96" t="s">
        <v>54</v>
      </c>
      <c r="C53" s="95" t="s">
        <v>105</v>
      </c>
      <c r="D53" s="268">
        <f>D47</f>
        <v>0</v>
      </c>
      <c r="E53" s="264">
        <f>'7월'!D53-D53</f>
        <v>0</v>
      </c>
      <c r="F53" s="265" t="e">
        <f t="shared" si="2"/>
        <v>#DIV/0!</v>
      </c>
      <c r="G53" s="251"/>
      <c r="I53" s="400"/>
      <c r="J53" s="245" t="s">
        <v>135</v>
      </c>
      <c r="K53" s="263">
        <f t="shared" si="1"/>
        <v>0</v>
      </c>
      <c r="L53" s="329"/>
      <c r="M53" s="310"/>
      <c r="N53" s="225"/>
      <c r="O53"/>
      <c r="P53" s="188">
        <v>50</v>
      </c>
      <c r="Q53" s="20"/>
      <c r="R53" s="20"/>
      <c r="S53" s="21"/>
      <c r="T53" s="22"/>
      <c r="U53" s="26"/>
      <c r="V53" s="23"/>
    </row>
    <row r="54" spans="2:22">
      <c r="B54" s="112" t="s">
        <v>18</v>
      </c>
      <c r="C54" s="112"/>
      <c r="D54" s="92">
        <f>SUM(D50:D53)</f>
        <v>0</v>
      </c>
      <c r="E54" s="279">
        <f>'7월'!D54-D54</f>
        <v>0</v>
      </c>
      <c r="F54" s="193" t="e">
        <f>SUM(F50:F53)</f>
        <v>#DIV/0!</v>
      </c>
      <c r="G54" s="93"/>
      <c r="I54" s="248" t="s">
        <v>18</v>
      </c>
      <c r="J54" s="249"/>
      <c r="K54" s="18">
        <f>SUM(K45:K53)</f>
        <v>0</v>
      </c>
      <c r="L54" s="19">
        <f>SUM(L45:L53)</f>
        <v>0</v>
      </c>
      <c r="M54" s="191" t="e">
        <f>SUM(M45:M53)</f>
        <v>#DIV/0!</v>
      </c>
      <c r="N54" s="218"/>
      <c r="O54"/>
      <c r="P54" s="188">
        <v>51</v>
      </c>
      <c r="Q54" s="20"/>
      <c r="R54" s="20"/>
      <c r="S54" s="21"/>
      <c r="T54" s="22"/>
      <c r="U54" s="26"/>
      <c r="V54" s="23"/>
    </row>
    <row r="55" spans="2:22">
      <c r="N55" s="217"/>
      <c r="O55"/>
      <c r="P55" s="188">
        <v>52</v>
      </c>
      <c r="Q55" s="20"/>
      <c r="R55" s="20"/>
      <c r="S55" s="21"/>
      <c r="T55" s="22"/>
      <c r="U55" s="23"/>
      <c r="V55" s="23"/>
    </row>
    <row r="56" spans="2:22">
      <c r="I56" s="315" t="s">
        <v>74</v>
      </c>
      <c r="J56" s="316"/>
      <c r="K56" s="43" t="s">
        <v>50</v>
      </c>
      <c r="L56" s="43" t="s">
        <v>25</v>
      </c>
      <c r="M56" s="43" t="s">
        <v>4</v>
      </c>
      <c r="N56" s="150"/>
      <c r="O56"/>
      <c r="P56" s="188">
        <v>53</v>
      </c>
      <c r="Q56" s="20"/>
      <c r="R56" s="20"/>
      <c r="S56" s="21"/>
      <c r="T56" s="22"/>
      <c r="U56" s="23"/>
      <c r="V56" s="23"/>
    </row>
    <row r="57" spans="2:22">
      <c r="I57" s="311" t="s">
        <v>71</v>
      </c>
      <c r="J57" s="312"/>
      <c r="K57" s="3"/>
      <c r="L57" s="237"/>
      <c r="M57" s="237"/>
      <c r="N57" s="77"/>
      <c r="O57"/>
      <c r="P57" s="188">
        <v>54</v>
      </c>
      <c r="Q57" s="20"/>
      <c r="R57" s="20"/>
      <c r="S57" s="21"/>
      <c r="T57" s="22"/>
      <c r="U57" s="23"/>
      <c r="V57" s="23"/>
    </row>
    <row r="58" spans="2:22">
      <c r="I58" s="311" t="s">
        <v>72</v>
      </c>
      <c r="J58" s="312"/>
      <c r="K58" s="3"/>
      <c r="L58" s="237"/>
      <c r="M58" s="237"/>
      <c r="N58" s="77"/>
      <c r="O58"/>
      <c r="P58" s="188">
        <v>55</v>
      </c>
      <c r="Q58" s="20"/>
      <c r="R58" s="20"/>
      <c r="S58" s="21"/>
      <c r="T58" s="22"/>
      <c r="U58" s="23"/>
      <c r="V58" s="23"/>
    </row>
    <row r="59" spans="2:22">
      <c r="I59" s="311" t="s">
        <v>73</v>
      </c>
      <c r="J59" s="312"/>
      <c r="K59" s="3"/>
      <c r="L59" s="237"/>
      <c r="M59" s="237"/>
      <c r="N59" s="77"/>
      <c r="O59"/>
      <c r="P59" s="188">
        <v>56</v>
      </c>
      <c r="Q59" s="20"/>
      <c r="R59" s="20"/>
      <c r="S59" s="21"/>
      <c r="T59" s="22"/>
      <c r="U59" s="23"/>
      <c r="V59" s="23"/>
    </row>
    <row r="60" spans="2:22">
      <c r="I60" s="311" t="s">
        <v>74</v>
      </c>
      <c r="J60" s="312"/>
      <c r="K60" s="3"/>
      <c r="L60" s="237"/>
      <c r="M60" s="237"/>
      <c r="N60" s="77"/>
      <c r="O60"/>
      <c r="P60" s="188">
        <v>57</v>
      </c>
      <c r="Q60" s="20"/>
      <c r="R60" s="20"/>
      <c r="S60" s="21"/>
      <c r="T60" s="22"/>
      <c r="U60" s="23"/>
      <c r="V60" s="23"/>
    </row>
    <row r="61" spans="2:22">
      <c r="I61" s="252" t="s">
        <v>18</v>
      </c>
      <c r="J61" s="253"/>
      <c r="K61" s="42">
        <f>SUM(K57:K60)</f>
        <v>0</v>
      </c>
      <c r="L61" s="41"/>
      <c r="M61" s="41"/>
      <c r="N61" s="150"/>
      <c r="O61"/>
      <c r="P61" s="188">
        <v>58</v>
      </c>
      <c r="Q61" s="20"/>
      <c r="R61" s="20"/>
      <c r="S61" s="21"/>
      <c r="T61" s="22"/>
      <c r="U61" s="23"/>
      <c r="V61" s="23"/>
    </row>
    <row r="62" spans="2:22">
      <c r="N62" s="217"/>
      <c r="O62"/>
      <c r="P62" s="188">
        <v>59</v>
      </c>
      <c r="Q62" s="20"/>
      <c r="R62" s="20"/>
      <c r="S62" s="21"/>
      <c r="T62" s="22"/>
      <c r="U62" s="23"/>
      <c r="V62" s="23"/>
    </row>
    <row r="63" spans="2:22">
      <c r="I63" s="341"/>
      <c r="J63" s="341"/>
      <c r="K63" s="150"/>
      <c r="L63" s="150"/>
      <c r="M63" s="150"/>
      <c r="N63" s="150"/>
      <c r="O63"/>
      <c r="P63" s="188">
        <v>60</v>
      </c>
      <c r="Q63" s="20"/>
      <c r="R63" s="20"/>
      <c r="S63" s="21"/>
      <c r="T63" s="22"/>
      <c r="U63" s="23"/>
      <c r="V63" s="23"/>
    </row>
    <row r="64" spans="2:22">
      <c r="I64" s="342"/>
      <c r="J64" s="342"/>
      <c r="K64" s="260"/>
      <c r="L64" s="77"/>
      <c r="M64" s="77"/>
      <c r="N64" s="77"/>
      <c r="O64"/>
      <c r="P64" s="188">
        <v>61</v>
      </c>
      <c r="Q64" s="20"/>
      <c r="R64" s="20"/>
      <c r="S64" s="21"/>
      <c r="T64" s="22"/>
      <c r="U64" s="23"/>
      <c r="V64" s="23"/>
    </row>
    <row r="65" spans="9:22">
      <c r="I65" s="342"/>
      <c r="J65" s="342"/>
      <c r="K65" s="260"/>
      <c r="L65" s="77"/>
      <c r="M65" s="77"/>
      <c r="N65" s="77"/>
      <c r="O65"/>
      <c r="P65" s="188">
        <v>62</v>
      </c>
      <c r="Q65" s="20"/>
      <c r="R65" s="20"/>
      <c r="S65" s="21"/>
      <c r="T65" s="22"/>
      <c r="U65" s="23"/>
      <c r="V65" s="23"/>
    </row>
    <row r="66" spans="9:22">
      <c r="I66" s="342"/>
      <c r="J66" s="342"/>
      <c r="K66" s="260"/>
      <c r="L66" s="77"/>
      <c r="M66" s="77"/>
      <c r="N66" s="77"/>
      <c r="O66"/>
      <c r="P66" s="188">
        <v>63</v>
      </c>
      <c r="Q66" s="20"/>
      <c r="R66" s="24"/>
      <c r="S66" s="25"/>
      <c r="T66" s="22"/>
      <c r="U66" s="26"/>
      <c r="V66" s="23"/>
    </row>
    <row r="67" spans="9:22">
      <c r="I67" s="342"/>
      <c r="J67" s="342"/>
      <c r="K67" s="260"/>
      <c r="L67" s="77"/>
      <c r="M67" s="77"/>
      <c r="N67" s="77"/>
      <c r="O67"/>
      <c r="P67" s="188">
        <v>64</v>
      </c>
      <c r="Q67" s="20"/>
      <c r="R67" s="20"/>
      <c r="S67" s="21"/>
      <c r="T67" s="22"/>
      <c r="U67" s="23"/>
      <c r="V67" s="23"/>
    </row>
    <row r="68" spans="9:22">
      <c r="I68" s="152"/>
      <c r="J68" s="152"/>
      <c r="K68" s="151"/>
      <c r="L68" s="150"/>
      <c r="M68" s="150"/>
      <c r="N68" s="150"/>
      <c r="O68"/>
      <c r="P68" s="188">
        <v>65</v>
      </c>
      <c r="Q68" s="20"/>
      <c r="R68" s="20"/>
      <c r="S68" s="21"/>
      <c r="T68" s="22"/>
      <c r="U68" s="23"/>
      <c r="V68" s="23"/>
    </row>
    <row r="69" spans="9:22">
      <c r="I69" s="181"/>
      <c r="J69" s="181"/>
      <c r="K69" s="182"/>
      <c r="L69" s="182"/>
      <c r="M69" s="182"/>
      <c r="O69"/>
      <c r="P69" s="188">
        <v>66</v>
      </c>
      <c r="Q69" s="20"/>
      <c r="R69" s="20"/>
      <c r="S69" s="21"/>
      <c r="T69" s="22"/>
      <c r="U69" s="23"/>
      <c r="V69" s="23"/>
    </row>
    <row r="70" spans="9:22">
      <c r="M70" s="2"/>
      <c r="O70"/>
      <c r="P70" s="188">
        <v>67</v>
      </c>
      <c r="Q70" s="20"/>
      <c r="R70" s="20"/>
      <c r="S70" s="21"/>
      <c r="T70" s="22"/>
      <c r="U70" s="23"/>
      <c r="V70" s="23"/>
    </row>
    <row r="71" spans="9:22">
      <c r="M71" s="2"/>
      <c r="O71"/>
      <c r="P71" s="188">
        <v>68</v>
      </c>
      <c r="Q71" s="20"/>
      <c r="R71" s="20"/>
      <c r="S71" s="21"/>
      <c r="T71" s="22"/>
      <c r="U71" s="23"/>
      <c r="V71" s="23"/>
    </row>
    <row r="72" spans="9:22">
      <c r="M72" s="2"/>
      <c r="O72"/>
      <c r="P72" s="188">
        <v>69</v>
      </c>
      <c r="Q72" s="20"/>
      <c r="R72" s="20"/>
      <c r="S72" s="21"/>
      <c r="T72" s="22"/>
      <c r="U72" s="23"/>
      <c r="V72" s="23"/>
    </row>
    <row r="73" spans="9:22">
      <c r="M73" s="2"/>
      <c r="O73"/>
      <c r="P73" s="188">
        <v>70</v>
      </c>
      <c r="Q73" s="20"/>
      <c r="R73" s="27"/>
      <c r="S73" s="28"/>
      <c r="T73" s="22"/>
      <c r="U73" s="29"/>
      <c r="V73" s="237"/>
    </row>
    <row r="74" spans="9:22">
      <c r="M74" s="2"/>
      <c r="O74"/>
      <c r="P74" s="188">
        <v>71</v>
      </c>
      <c r="Q74" s="20"/>
      <c r="R74" s="20"/>
      <c r="S74" s="21"/>
      <c r="T74" s="22"/>
      <c r="U74" s="23"/>
      <c r="V74" s="23"/>
    </row>
    <row r="75" spans="9:22">
      <c r="M75" s="2"/>
      <c r="O75"/>
      <c r="P75" s="188">
        <v>72</v>
      </c>
      <c r="Q75" s="20"/>
      <c r="R75" s="20"/>
      <c r="S75" s="21"/>
      <c r="T75" s="22"/>
      <c r="U75" s="23"/>
      <c r="V75" s="23"/>
    </row>
    <row r="76" spans="9:22">
      <c r="M76" s="2"/>
      <c r="O76"/>
      <c r="P76" s="188">
        <v>73</v>
      </c>
      <c r="Q76" s="20"/>
      <c r="R76" s="20"/>
      <c r="S76" s="21"/>
      <c r="T76" s="22"/>
      <c r="U76" s="23"/>
      <c r="V76" s="23"/>
    </row>
    <row r="77" spans="9:22">
      <c r="M77" s="2"/>
      <c r="O77"/>
      <c r="P77" s="188">
        <v>74</v>
      </c>
      <c r="Q77" s="20"/>
      <c r="R77" s="20"/>
      <c r="S77" s="21"/>
      <c r="T77" s="22"/>
      <c r="U77" s="23"/>
      <c r="V77" s="23"/>
    </row>
    <row r="78" spans="9:22">
      <c r="M78" s="2"/>
      <c r="O78"/>
      <c r="P78" s="188">
        <v>75</v>
      </c>
      <c r="Q78" s="20"/>
      <c r="R78" s="20"/>
      <c r="S78" s="21"/>
      <c r="T78" s="22"/>
      <c r="U78" s="23"/>
      <c r="V78" s="23"/>
    </row>
    <row r="79" spans="9:22">
      <c r="M79" s="2"/>
      <c r="O79"/>
      <c r="P79" s="188">
        <v>76</v>
      </c>
      <c r="Q79" s="20"/>
      <c r="R79" s="20"/>
      <c r="S79" s="21"/>
      <c r="T79" s="22"/>
      <c r="U79" s="23"/>
      <c r="V79" s="23"/>
    </row>
    <row r="80" spans="9:22">
      <c r="M80" s="2"/>
      <c r="O80"/>
      <c r="P80" s="188">
        <v>77</v>
      </c>
      <c r="Q80" s="20"/>
      <c r="R80" s="20"/>
      <c r="S80" s="21"/>
      <c r="T80" s="22"/>
      <c r="U80" s="23"/>
      <c r="V80" s="23"/>
    </row>
    <row r="81" spans="13:22">
      <c r="M81" s="2"/>
      <c r="O81"/>
      <c r="P81" s="188">
        <v>78</v>
      </c>
      <c r="Q81" s="20"/>
      <c r="R81" s="20"/>
      <c r="S81" s="21"/>
      <c r="T81" s="22"/>
      <c r="U81" s="23"/>
      <c r="V81" s="23"/>
    </row>
    <row r="82" spans="13:22">
      <c r="M82" s="2"/>
      <c r="O82"/>
      <c r="P82" s="188">
        <v>79</v>
      </c>
      <c r="Q82" s="20"/>
      <c r="R82" s="20"/>
      <c r="S82" s="21"/>
      <c r="T82" s="22"/>
      <c r="U82" s="23"/>
      <c r="V82" s="23"/>
    </row>
    <row r="83" spans="13:22">
      <c r="M83" s="2"/>
      <c r="O83"/>
      <c r="P83" s="188">
        <v>80</v>
      </c>
      <c r="Q83" s="20"/>
      <c r="R83" s="20"/>
      <c r="S83" s="21"/>
      <c r="T83" s="22"/>
      <c r="U83" s="23"/>
      <c r="V83" s="23"/>
    </row>
    <row r="84" spans="13:22">
      <c r="M84" s="2"/>
      <c r="O84"/>
      <c r="P84" s="188">
        <v>81</v>
      </c>
      <c r="Q84" s="20"/>
      <c r="R84" s="20"/>
      <c r="S84" s="21"/>
      <c r="T84" s="22"/>
      <c r="U84" s="23"/>
      <c r="V84" s="23"/>
    </row>
    <row r="85" spans="13:22">
      <c r="M85" s="2"/>
      <c r="O85"/>
      <c r="P85" s="188">
        <v>82</v>
      </c>
      <c r="Q85" s="20"/>
      <c r="R85" s="20"/>
      <c r="S85" s="21"/>
      <c r="T85" s="22"/>
      <c r="U85" s="23"/>
      <c r="V85" s="23"/>
    </row>
    <row r="86" spans="13:22">
      <c r="M86" s="2"/>
      <c r="O86"/>
      <c r="P86" s="188">
        <v>83</v>
      </c>
      <c r="Q86" s="20"/>
      <c r="R86" s="20"/>
      <c r="S86" s="21"/>
      <c r="T86" s="22"/>
      <c r="U86" s="23"/>
      <c r="V86" s="23"/>
    </row>
    <row r="87" spans="13:22">
      <c r="M87" s="2"/>
      <c r="O87"/>
      <c r="P87" s="188">
        <v>84</v>
      </c>
      <c r="Q87" s="20"/>
      <c r="R87" s="20"/>
      <c r="S87" s="21"/>
      <c r="T87" s="22"/>
      <c r="U87" s="23"/>
      <c r="V87" s="23"/>
    </row>
    <row r="88" spans="13:22">
      <c r="M88" s="2"/>
      <c r="O88"/>
      <c r="P88" s="188">
        <v>85</v>
      </c>
      <c r="Q88" s="20"/>
      <c r="R88" s="20"/>
      <c r="S88" s="21"/>
      <c r="T88" s="22"/>
      <c r="U88" s="23"/>
      <c r="V88" s="23"/>
    </row>
    <row r="89" spans="13:22">
      <c r="M89" s="2"/>
      <c r="O89"/>
      <c r="P89" s="188">
        <v>86</v>
      </c>
      <c r="Q89" s="20"/>
      <c r="R89" s="20"/>
      <c r="S89" s="21"/>
      <c r="T89" s="22"/>
      <c r="U89" s="23"/>
      <c r="V89" s="23"/>
    </row>
    <row r="90" spans="13:22">
      <c r="M90" s="2"/>
      <c r="O90"/>
      <c r="P90" s="188">
        <v>87</v>
      </c>
      <c r="Q90" s="20"/>
      <c r="R90" s="20"/>
      <c r="S90" s="21"/>
      <c r="T90" s="22"/>
      <c r="U90" s="23"/>
      <c r="V90" s="23"/>
    </row>
    <row r="91" spans="13:22">
      <c r="M91" s="2"/>
      <c r="O91"/>
      <c r="P91" s="188">
        <v>88</v>
      </c>
      <c r="Q91" s="20"/>
      <c r="R91" s="20"/>
      <c r="S91" s="21"/>
      <c r="T91" s="22"/>
      <c r="U91" s="23"/>
      <c r="V91" s="23"/>
    </row>
    <row r="92" spans="13:22">
      <c r="M92" s="2"/>
      <c r="O92"/>
      <c r="P92" s="188">
        <v>89</v>
      </c>
      <c r="Q92" s="20"/>
      <c r="R92" s="20"/>
      <c r="S92" s="21"/>
      <c r="T92" s="22"/>
      <c r="U92" s="23"/>
      <c r="V92" s="23"/>
    </row>
    <row r="93" spans="13:22">
      <c r="M93" s="2"/>
      <c r="O93"/>
      <c r="P93" s="188">
        <v>90</v>
      </c>
      <c r="Q93" s="20"/>
      <c r="R93" s="20"/>
      <c r="S93" s="21"/>
      <c r="T93" s="22"/>
      <c r="U93" s="23"/>
      <c r="V93" s="23"/>
    </row>
    <row r="94" spans="13:22">
      <c r="M94" s="2"/>
      <c r="O94"/>
      <c r="P94" s="188">
        <v>91</v>
      </c>
      <c r="Q94" s="20"/>
      <c r="R94" s="27"/>
      <c r="S94" s="28"/>
      <c r="T94" s="3"/>
      <c r="U94" s="29"/>
      <c r="V94" s="4"/>
    </row>
    <row r="95" spans="13:22">
      <c r="M95" s="2"/>
      <c r="O95"/>
      <c r="P95" s="188">
        <v>92</v>
      </c>
      <c r="Q95" s="27"/>
      <c r="R95" s="4"/>
      <c r="S95" s="4"/>
      <c r="T95" s="3"/>
      <c r="U95" s="4"/>
      <c r="V95" s="4"/>
    </row>
    <row r="96" spans="13:22">
      <c r="M96" s="2"/>
      <c r="O96"/>
      <c r="P96" s="188">
        <v>93</v>
      </c>
      <c r="Q96" s="4"/>
      <c r="R96" s="4"/>
      <c r="S96" s="4"/>
      <c r="T96" s="3"/>
      <c r="U96" s="4"/>
      <c r="V96" s="4"/>
    </row>
    <row r="97" spans="13:22">
      <c r="M97" s="2"/>
      <c r="O97"/>
      <c r="P97" s="188">
        <v>94</v>
      </c>
      <c r="Q97" s="4"/>
      <c r="R97" s="4"/>
      <c r="S97" s="4"/>
      <c r="T97" s="3"/>
      <c r="U97" s="4"/>
      <c r="V97" s="4"/>
    </row>
    <row r="98" spans="13:22">
      <c r="M98" s="2"/>
      <c r="O98"/>
      <c r="P98" s="188">
        <v>95</v>
      </c>
      <c r="Q98" s="4"/>
      <c r="R98" s="4"/>
      <c r="S98" s="4"/>
      <c r="T98" s="3"/>
      <c r="U98" s="4"/>
      <c r="V98" s="4"/>
    </row>
    <row r="99" spans="13:22">
      <c r="M99" s="2"/>
      <c r="O99"/>
      <c r="P99" s="188">
        <v>96</v>
      </c>
      <c r="Q99" s="4"/>
      <c r="R99" s="4"/>
      <c r="S99" s="4"/>
      <c r="T99" s="3"/>
      <c r="U99" s="4"/>
      <c r="V99" s="4"/>
    </row>
    <row r="100" spans="13:22">
      <c r="M100" s="2"/>
      <c r="O100"/>
      <c r="P100" s="188">
        <v>97</v>
      </c>
      <c r="Q100" s="4"/>
      <c r="R100" s="4"/>
      <c r="S100" s="4"/>
      <c r="T100" s="3"/>
      <c r="U100" s="4"/>
      <c r="V100" s="4"/>
    </row>
    <row r="101" spans="13:22">
      <c r="M101" s="2"/>
      <c r="O101"/>
      <c r="P101" s="188">
        <v>98</v>
      </c>
      <c r="Q101" s="4"/>
      <c r="R101" s="4"/>
      <c r="S101" s="4"/>
      <c r="T101" s="3"/>
      <c r="U101" s="4"/>
      <c r="V101" s="4"/>
    </row>
    <row r="102" spans="13:22">
      <c r="M102" s="2"/>
      <c r="O102"/>
      <c r="P102" s="188">
        <v>99</v>
      </c>
      <c r="Q102" s="4"/>
      <c r="R102" s="4"/>
      <c r="S102" s="4"/>
      <c r="T102" s="3"/>
      <c r="U102" s="4"/>
      <c r="V102" s="4"/>
    </row>
    <row r="103" spans="13:22">
      <c r="M103" s="2"/>
      <c r="O103"/>
      <c r="P103" s="188">
        <v>100</v>
      </c>
      <c r="Q103" s="4"/>
      <c r="R103" s="49"/>
      <c r="S103" s="49"/>
      <c r="T103" s="12"/>
      <c r="U103" s="49"/>
      <c r="V103" s="49"/>
    </row>
    <row r="104" spans="13:22">
      <c r="M104" s="2"/>
      <c r="O104"/>
      <c r="P104" s="188">
        <v>101</v>
      </c>
      <c r="Q104" s="49"/>
      <c r="R104" s="4"/>
      <c r="S104" s="4"/>
      <c r="T104" s="3"/>
      <c r="U104" s="4"/>
      <c r="V104" s="4"/>
    </row>
    <row r="105" spans="13:22">
      <c r="M105" s="2"/>
      <c r="O105"/>
      <c r="P105" s="188">
        <v>102</v>
      </c>
      <c r="Q105" s="4"/>
      <c r="R105" s="4"/>
      <c r="S105" s="4"/>
      <c r="T105" s="3"/>
      <c r="U105" s="4"/>
      <c r="V105" s="4"/>
    </row>
    <row r="106" spans="13:22">
      <c r="M106" s="2"/>
      <c r="O106"/>
      <c r="P106" s="188">
        <v>103</v>
      </c>
      <c r="Q106" s="4"/>
      <c r="R106" s="4"/>
      <c r="S106" s="4"/>
      <c r="T106" s="3"/>
      <c r="U106" s="4"/>
      <c r="V106" s="4"/>
    </row>
    <row r="107" spans="13:22">
      <c r="M107" s="2"/>
      <c r="O107"/>
      <c r="P107" s="188">
        <v>104</v>
      </c>
      <c r="Q107" s="4"/>
      <c r="R107" s="4"/>
      <c r="S107" s="4"/>
      <c r="T107" s="3"/>
      <c r="U107" s="4"/>
      <c r="V107" s="4"/>
    </row>
    <row r="108" spans="13:22">
      <c r="M108" s="2"/>
      <c r="O108"/>
      <c r="P108" s="188">
        <v>105</v>
      </c>
      <c r="Q108" s="4"/>
      <c r="R108" s="4"/>
      <c r="S108" s="4"/>
      <c r="T108" s="3"/>
      <c r="U108" s="4"/>
      <c r="V108" s="4"/>
    </row>
    <row r="109" spans="13:22">
      <c r="M109" s="2"/>
      <c r="O109"/>
      <c r="P109" s="188">
        <v>106</v>
      </c>
      <c r="Q109" s="4"/>
      <c r="R109" s="4"/>
      <c r="S109" s="4"/>
      <c r="T109" s="3"/>
      <c r="U109" s="4"/>
      <c r="V109" s="4"/>
    </row>
    <row r="110" spans="13:22">
      <c r="M110" s="2"/>
      <c r="O110"/>
      <c r="P110" s="188">
        <v>107</v>
      </c>
      <c r="Q110" s="4"/>
      <c r="R110" s="4"/>
      <c r="S110" s="4"/>
      <c r="T110" s="3"/>
      <c r="U110" s="4"/>
      <c r="V110" s="4"/>
    </row>
    <row r="111" spans="13:22">
      <c r="M111" s="2"/>
      <c r="O111"/>
      <c r="P111" s="188">
        <v>108</v>
      </c>
      <c r="Q111" s="4"/>
      <c r="R111" s="4"/>
      <c r="S111" s="4"/>
      <c r="T111" s="3"/>
      <c r="U111" s="4"/>
      <c r="V111" s="4"/>
    </row>
    <row r="112" spans="13:22">
      <c r="M112" s="2"/>
      <c r="O112"/>
      <c r="P112" s="46">
        <v>109</v>
      </c>
      <c r="Q112" s="5"/>
      <c r="R112" s="5"/>
      <c r="S112" s="5"/>
      <c r="T112" s="14"/>
      <c r="U112" s="5"/>
      <c r="V112" s="5"/>
    </row>
  </sheetData>
  <sortState ref="P4:U81">
    <sortCondition ref="P4:P81"/>
  </sortState>
  <mergeCells count="97">
    <mergeCell ref="I64:J64"/>
    <mergeCell ref="I65:J65"/>
    <mergeCell ref="I66:J66"/>
    <mergeCell ref="I67:J67"/>
    <mergeCell ref="B51:B52"/>
    <mergeCell ref="I52:I53"/>
    <mergeCell ref="I63:J63"/>
    <mergeCell ref="L52:L53"/>
    <mergeCell ref="M52:M53"/>
    <mergeCell ref="I57:J57"/>
    <mergeCell ref="B43:B45"/>
    <mergeCell ref="I44:J44"/>
    <mergeCell ref="I45:I49"/>
    <mergeCell ref="L45:L49"/>
    <mergeCell ref="M45:M49"/>
    <mergeCell ref="B46:C46"/>
    <mergeCell ref="B47:C47"/>
    <mergeCell ref="N32:N33"/>
    <mergeCell ref="N34:N35"/>
    <mergeCell ref="B35:C35"/>
    <mergeCell ref="B36:B41"/>
    <mergeCell ref="N36:N37"/>
    <mergeCell ref="I38:I39"/>
    <mergeCell ref="L38:L39"/>
    <mergeCell ref="M38:M39"/>
    <mergeCell ref="N38:N39"/>
    <mergeCell ref="I40:I41"/>
    <mergeCell ref="L40:L41"/>
    <mergeCell ref="M40:M41"/>
    <mergeCell ref="N40:N41"/>
    <mergeCell ref="I36:I37"/>
    <mergeCell ref="L36:L37"/>
    <mergeCell ref="M36:M37"/>
    <mergeCell ref="N21:N25"/>
    <mergeCell ref="B23:B26"/>
    <mergeCell ref="E23:E26"/>
    <mergeCell ref="N26:N27"/>
    <mergeCell ref="B27:B28"/>
    <mergeCell ref="E27:E28"/>
    <mergeCell ref="I28:I31"/>
    <mergeCell ref="L28:L31"/>
    <mergeCell ref="M28:M31"/>
    <mergeCell ref="N28:N31"/>
    <mergeCell ref="I21:I25"/>
    <mergeCell ref="L21:L25"/>
    <mergeCell ref="M21:M25"/>
    <mergeCell ref="L26:L27"/>
    <mergeCell ref="M26:M27"/>
    <mergeCell ref="Z1:AA1"/>
    <mergeCell ref="B12:B16"/>
    <mergeCell ref="E12:E16"/>
    <mergeCell ref="N16:N18"/>
    <mergeCell ref="B17:B20"/>
    <mergeCell ref="E17:E20"/>
    <mergeCell ref="N19:N20"/>
    <mergeCell ref="I16:I18"/>
    <mergeCell ref="L16:L18"/>
    <mergeCell ref="M16:M18"/>
    <mergeCell ref="I19:I20"/>
    <mergeCell ref="L19:L20"/>
    <mergeCell ref="M19:M20"/>
    <mergeCell ref="I8:I11"/>
    <mergeCell ref="L8:L11"/>
    <mergeCell ref="B9:C9"/>
    <mergeCell ref="L50:L51"/>
    <mergeCell ref="M50:M51"/>
    <mergeCell ref="A1:L1"/>
    <mergeCell ref="B3:C3"/>
    <mergeCell ref="I3:J3"/>
    <mergeCell ref="B4:C4"/>
    <mergeCell ref="I4:I5"/>
    <mergeCell ref="L4:L5"/>
    <mergeCell ref="B5:C5"/>
    <mergeCell ref="B6:C6"/>
    <mergeCell ref="I6:I7"/>
    <mergeCell ref="L6:L7"/>
    <mergeCell ref="B7:C7"/>
    <mergeCell ref="B8:C8"/>
    <mergeCell ref="B11:C11"/>
    <mergeCell ref="I12:J12"/>
    <mergeCell ref="I26:I27"/>
    <mergeCell ref="B21:B22"/>
    <mergeCell ref="E21:E22"/>
    <mergeCell ref="L32:L33"/>
    <mergeCell ref="M32:M33"/>
    <mergeCell ref="I34:I35"/>
    <mergeCell ref="L34:L35"/>
    <mergeCell ref="M34:M35"/>
    <mergeCell ref="B32:C32"/>
    <mergeCell ref="B42:C42"/>
    <mergeCell ref="I59:J59"/>
    <mergeCell ref="I60:J60"/>
    <mergeCell ref="I56:J56"/>
    <mergeCell ref="I58:J58"/>
    <mergeCell ref="I32:I33"/>
    <mergeCell ref="I42:J42"/>
    <mergeCell ref="I50:I5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연간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박무겸 010-9009-7880</cp:lastModifiedBy>
  <cp:lastPrinted>2022-01-11T07:26:58Z</cp:lastPrinted>
  <dcterms:created xsi:type="dcterms:W3CDTF">2020-07-11T09:36:40Z</dcterms:created>
  <dcterms:modified xsi:type="dcterms:W3CDTF">2025-04-25T15:10:48Z</dcterms:modified>
</cp:coreProperties>
</file>