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0C8E979F-50F7-4316-B565-313428A745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Sheet1!$N$1:$N$54</definedName>
  </definedNames>
  <calcPr calcId="191029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K54" i="1"/>
  <c r="L50" i="1" s="1"/>
  <c r="I54" i="1"/>
  <c r="J47" i="1" s="1"/>
  <c r="F54" i="1"/>
  <c r="E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54" i="1" l="1"/>
  <c r="H40" i="1" s="1"/>
  <c r="J28" i="1"/>
  <c r="L44" i="1"/>
  <c r="L13" i="1"/>
  <c r="J26" i="1"/>
  <c r="L45" i="1"/>
  <c r="J23" i="1"/>
  <c r="L26" i="1"/>
  <c r="J39" i="1"/>
  <c r="L42" i="1"/>
  <c r="J22" i="1"/>
  <c r="J32" i="1"/>
  <c r="J10" i="1"/>
  <c r="J20" i="1"/>
  <c r="L23" i="1"/>
  <c r="J36" i="1"/>
  <c r="L39" i="1"/>
  <c r="J52" i="1"/>
  <c r="L15" i="1"/>
  <c r="L25" i="1"/>
  <c r="J16" i="1"/>
  <c r="J29" i="1"/>
  <c r="J45" i="1"/>
  <c r="J42" i="1"/>
  <c r="J17" i="1"/>
  <c r="L20" i="1"/>
  <c r="J33" i="1"/>
  <c r="L36" i="1"/>
  <c r="J49" i="1"/>
  <c r="L52" i="1"/>
  <c r="J41" i="1"/>
  <c r="J51" i="1"/>
  <c r="L32" i="1"/>
  <c r="L48" i="1"/>
  <c r="L29" i="1"/>
  <c r="L10" i="1"/>
  <c r="J14" i="1"/>
  <c r="L17" i="1"/>
  <c r="J30" i="1"/>
  <c r="L33" i="1"/>
  <c r="J46" i="1"/>
  <c r="L49" i="1"/>
  <c r="L28" i="1"/>
  <c r="J44" i="1"/>
  <c r="J35" i="1"/>
  <c r="L19" i="1"/>
  <c r="L51" i="1"/>
  <c r="J11" i="1"/>
  <c r="L30" i="1"/>
  <c r="L27" i="1"/>
  <c r="L43" i="1"/>
  <c r="L47" i="1"/>
  <c r="J38" i="1"/>
  <c r="L35" i="1"/>
  <c r="J21" i="1"/>
  <c r="L24" i="1"/>
  <c r="J37" i="1"/>
  <c r="L40" i="1"/>
  <c r="J53" i="1"/>
  <c r="L31" i="1"/>
  <c r="L41" i="1"/>
  <c r="J19" i="1"/>
  <c r="L38" i="1"/>
  <c r="J13" i="1"/>
  <c r="L46" i="1"/>
  <c r="J18" i="1"/>
  <c r="L21" i="1"/>
  <c r="J34" i="1"/>
  <c r="L37" i="1"/>
  <c r="J50" i="1"/>
  <c r="L53" i="1"/>
  <c r="J12" i="1"/>
  <c r="L12" i="1"/>
  <c r="J25" i="1"/>
  <c r="L22" i="1"/>
  <c r="J48" i="1"/>
  <c r="L16" i="1"/>
  <c r="L14" i="1"/>
  <c r="J27" i="1"/>
  <c r="J43" i="1"/>
  <c r="L11" i="1"/>
  <c r="J24" i="1"/>
  <c r="J40" i="1"/>
  <c r="J15" i="1"/>
  <c r="L18" i="1"/>
  <c r="J31" i="1"/>
  <c r="L34" i="1"/>
  <c r="H42" i="1" l="1"/>
  <c r="H22" i="1"/>
  <c r="H49" i="1"/>
  <c r="H34" i="1"/>
  <c r="H37" i="1"/>
  <c r="H33" i="1"/>
  <c r="H15" i="1"/>
  <c r="H36" i="1"/>
  <c r="N36" i="1" s="1"/>
  <c r="H17" i="1"/>
  <c r="N17" i="1" s="1"/>
  <c r="H23" i="1"/>
  <c r="H35" i="1"/>
  <c r="N35" i="1" s="1"/>
  <c r="H11" i="1"/>
  <c r="N11" i="1" s="1"/>
  <c r="H31" i="1"/>
  <c r="N31" i="1" s="1"/>
  <c r="H48" i="1"/>
  <c r="N48" i="1" s="1"/>
  <c r="H16" i="1"/>
  <c r="N16" i="1" s="1"/>
  <c r="H41" i="1"/>
  <c r="N41" i="1" s="1"/>
  <c r="H39" i="1"/>
  <c r="N39" i="1" s="1"/>
  <c r="H47" i="1"/>
  <c r="H38" i="1"/>
  <c r="H46" i="1"/>
  <c r="H50" i="1"/>
  <c r="H25" i="1"/>
  <c r="H24" i="1"/>
  <c r="N24" i="1" s="1"/>
  <c r="H19" i="1"/>
  <c r="N19" i="1" s="1"/>
  <c r="H30" i="1"/>
  <c r="H18" i="1"/>
  <c r="N18" i="1" s="1"/>
  <c r="H53" i="1"/>
  <c r="N53" i="1" s="1"/>
  <c r="H14" i="1"/>
  <c r="N14" i="1" s="1"/>
  <c r="H21" i="1"/>
  <c r="H26" i="1"/>
  <c r="N26" i="1" s="1"/>
  <c r="H13" i="1"/>
  <c r="N13" i="1" s="1"/>
  <c r="H10" i="1"/>
  <c r="N10" i="1" s="1"/>
  <c r="H52" i="1"/>
  <c r="N52" i="1" s="1"/>
  <c r="H28" i="1"/>
  <c r="H29" i="1"/>
  <c r="H32" i="1"/>
  <c r="N32" i="1" s="1"/>
  <c r="H20" i="1"/>
  <c r="H51" i="1"/>
  <c r="N51" i="1" s="1"/>
  <c r="H43" i="1"/>
  <c r="N43" i="1" s="1"/>
  <c r="N42" i="1"/>
  <c r="N49" i="1"/>
  <c r="N20" i="1"/>
  <c r="N22" i="1"/>
  <c r="H12" i="1"/>
  <c r="N12" i="1" s="1"/>
  <c r="H27" i="1"/>
  <c r="N27" i="1" s="1"/>
  <c r="H45" i="1"/>
  <c r="N45" i="1" s="1"/>
  <c r="H44" i="1"/>
  <c r="N44" i="1" s="1"/>
  <c r="N30" i="1"/>
  <c r="N28" i="1"/>
  <c r="N50" i="1"/>
  <c r="N46" i="1"/>
  <c r="N38" i="1"/>
  <c r="N29" i="1"/>
  <c r="N34" i="1"/>
  <c r="N47" i="1"/>
  <c r="N23" i="1"/>
  <c r="N33" i="1"/>
  <c r="N15" i="1"/>
  <c r="N21" i="1"/>
  <c r="N37" i="1"/>
  <c r="N40" i="1"/>
  <c r="N25" i="1"/>
</calcChain>
</file>

<file path=xl/sharedStrings.xml><?xml version="1.0" encoding="utf-8"?>
<sst xmlns="http://schemas.openxmlformats.org/spreadsheetml/2006/main" count="200" uniqueCount="128">
  <si>
    <t>SRA2023-G20-全局用户需求优先级</t>
  </si>
  <si>
    <t>相对收益：若功能实现，1为收益几乎没有，10为收益最大
相对损失：若功能未实现，1为损失几乎没有，10为损失最大
相对成本：若功能实现，1为消耗基本没有，10为消耗最大
相对风险：1为功能实现很容易，10为很难
优先级：该功能实现的优先顺序，越大需求越重要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</si>
  <si>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</si>
  <si>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</si>
  <si>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</si>
  <si>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</si>
  <si>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</si>
  <si>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</si>
  <si>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</si>
  <si>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</si>
  <si>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</si>
  <si>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相对收益</t>
  </si>
  <si>
    <t xml:space="preserve"> 相对损失</t>
  </si>
  <si>
    <t>单项总价值</t>
  </si>
  <si>
    <t>价值占比%</t>
  </si>
  <si>
    <t>相对成本</t>
  </si>
  <si>
    <t>成本占比%</t>
  </si>
  <si>
    <t>相对风险</t>
  </si>
  <si>
    <t>风险占比%</t>
  </si>
  <si>
    <t>用户权重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</si>
  <si>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</si>
  <si>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</si>
  <si>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</si>
  <si>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</si>
  <si>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</si>
  <si>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</si>
  <si>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</si>
  <si>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</si>
  <si>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</si>
  <si>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</si>
  <si>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</si>
  <si>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</si>
  <si>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</si>
  <si>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</si>
  <si>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</si>
  <si>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</si>
  <si>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</si>
  <si>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</si>
  <si>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</si>
  <si>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</si>
  <si>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</si>
  <si>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</si>
  <si>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学生报名选课</t>
  </si>
  <si>
    <t>学生登录后在APP中的课程介绍界面进行选课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</si>
  <si>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</si>
  <si>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</si>
  <si>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</si>
  <si>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</si>
  <si>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</si>
  <si>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</si>
  <si>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</si>
  <si>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</si>
  <si>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</si>
  <si>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</si>
  <si>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</si>
  <si>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</si>
  <si>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</si>
  <si>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学生查看直播</t>
  </si>
  <si>
    <t>学生登录后在直播回放界面查看直播</t>
  </si>
  <si>
    <t>课程学习模块</t>
  </si>
  <si>
    <t>学生查看回放</t>
  </si>
  <si>
    <t>学生登录后在直播回放界面查看回放</t>
  </si>
  <si>
    <t>学生发帖</t>
  </si>
  <si>
    <t>学生登录后在论坛页面发帖</t>
  </si>
  <si>
    <t>交流模块之论坛</t>
  </si>
  <si>
    <t>学生参与帖子互动</t>
  </si>
  <si>
    <t>学生登录后在论坛页面的帖子内点赞、收藏、评论、举报</t>
  </si>
  <si>
    <t>学生使用私聊</t>
  </si>
  <si>
    <t>学生登录后在聊天页面私聊</t>
  </si>
  <si>
    <t>交流模块</t>
  </si>
  <si>
    <t>学生作业提交</t>
  </si>
  <si>
    <t>学生登录后在互动通道提交作业</t>
  </si>
  <si>
    <t>交流模块之互动通道</t>
  </si>
  <si>
    <t>学生分组协作</t>
  </si>
  <si>
    <t>学生登录后在互动通道分组协作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</si>
  <si>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</si>
  <si>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</si>
  <si>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</si>
  <si>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</si>
  <si>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</si>
  <si>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</si>
  <si>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</si>
  <si>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</si>
  <si>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</si>
  <si>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</si>
  <si>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</si>
  <si>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</si>
  <si>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</si>
  <si>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</si>
  <si>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</si>
  <si>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</si>
  <si>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</si>
  <si>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教师查看直播</t>
  </si>
  <si>
    <t>教师登录后在直播回放界面查看直播</t>
  </si>
  <si>
    <t>教师查看回放</t>
  </si>
  <si>
    <t>教师登录后在直播回放界面查看回放</t>
  </si>
  <si>
    <t>教师发帖</t>
  </si>
  <si>
    <t>教师登录后在论坛页面发帖</t>
  </si>
  <si>
    <t>教师参与帖子互动</t>
  </si>
  <si>
    <t>教师登录后在论坛页面的帖子内点赞、收藏、评论、举报</t>
  </si>
  <si>
    <t>教师使用私聊</t>
  </si>
  <si>
    <t>教师登录后在聊天页面私聊</t>
  </si>
  <si>
    <t>教师批改作业</t>
  </si>
  <si>
    <t>教师登录后在互动通道批改作业</t>
  </si>
  <si>
    <t>教师分组协作</t>
  </si>
  <si>
    <t>教师登录后在互动通道管理分组协作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</si>
  <si>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</si>
  <si>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</si>
  <si>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</si>
  <si>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</si>
  <si>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</si>
  <si>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</si>
  <si>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</si>
  <si>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</si>
  <si>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</si>
  <si>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</si>
  <si>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</si>
  <si>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</si>
  <si>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</si>
  <si>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</si>
  <si>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</si>
  <si>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</si>
  <si>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</si>
  <si>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</si>
  <si>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总值</t>
  </si>
  <si>
    <t>管理员删除用户</t>
    <phoneticPr fontId="8" type="noConversion"/>
  </si>
  <si>
    <t>管理员在用户列表界面删除用户</t>
    <phoneticPr fontId="8" type="noConversion"/>
  </si>
  <si>
    <t>优先级等级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</si>
</sst>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76" fontId="0" fillId="4" borderId="2" xfId="0" applyNumberForma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C40" zoomScale="90" zoomScaleNormal="90" workbookViewId="0">
      <selection activeCell="I56" sqref="I56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8.88671875" style="1" customWidth="1"/>
    <col min="14" max="14" width="12.88671875" style="1"/>
    <col min="15" max="15" width="21.5546875" style="1" customWidth="1"/>
    <col min="16" max="16" width="12.44140625" style="1" customWidth="1"/>
    <col min="17" max="16384" width="9" style="1"/>
  </cols>
  <sheetData>
    <row r="1" spans="1:16" ht="49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6" ht="15" customHeight="1">
      <c r="A2"/>
      <c r="B2"/>
      <c r="C2"/>
      <c r="D2" s="3"/>
      <c r="E2" s="3"/>
      <c r="F2" s="32" t="s">
        <v>1</v>
      </c>
      <c r="G2" s="33"/>
      <c r="H2" s="33"/>
      <c r="I2" s="33"/>
      <c r="J2" s="33"/>
      <c r="K2" s="33"/>
      <c r="L2" s="33"/>
    </row>
    <row r="3" spans="1:16" ht="15" customHeight="1">
      <c r="A3" s="35" t="s">
        <v>2</v>
      </c>
      <c r="B3" s="35"/>
      <c r="C3" s="35"/>
      <c r="E3" s="2"/>
      <c r="F3" s="33"/>
      <c r="G3" s="33"/>
      <c r="H3" s="33"/>
      <c r="I3" s="33"/>
      <c r="J3" s="33"/>
      <c r="K3" s="33"/>
      <c r="L3" s="33"/>
    </row>
    <row r="4" spans="1:16" ht="15" customHeight="1">
      <c r="A4" s="36" t="s">
        <v>3</v>
      </c>
      <c r="B4" s="36"/>
      <c r="C4" s="36"/>
      <c r="E4" s="2"/>
      <c r="F4" s="33"/>
      <c r="G4" s="33"/>
      <c r="H4" s="33"/>
      <c r="I4" s="33"/>
      <c r="J4" s="33"/>
      <c r="K4" s="33"/>
      <c r="L4" s="33"/>
    </row>
    <row r="5" spans="1:16" ht="15" customHeight="1">
      <c r="A5" s="37" t="s">
        <v>4</v>
      </c>
      <c r="B5" s="37"/>
      <c r="C5" s="37"/>
      <c r="E5" s="2"/>
      <c r="F5" s="33"/>
      <c r="G5" s="33"/>
      <c r="H5" s="33"/>
      <c r="I5" s="33"/>
      <c r="J5" s="33"/>
      <c r="K5" s="33"/>
      <c r="L5" s="33"/>
    </row>
    <row r="6" spans="1:16" ht="15" customHeight="1">
      <c r="A6" s="38" t="s">
        <v>5</v>
      </c>
      <c r="B6" s="38"/>
      <c r="C6" s="38"/>
      <c r="E6" s="2"/>
      <c r="F6" s="33"/>
      <c r="G6" s="33"/>
      <c r="H6" s="33"/>
      <c r="I6" s="33"/>
      <c r="J6" s="33"/>
      <c r="K6" s="33"/>
      <c r="L6" s="33"/>
    </row>
    <row r="7" spans="1:16" ht="15" customHeight="1">
      <c r="A7" s="2"/>
      <c r="B7" s="2"/>
      <c r="E7" s="2"/>
      <c r="F7" s="33"/>
      <c r="G7" s="33"/>
      <c r="H7" s="33"/>
      <c r="I7" s="33"/>
      <c r="J7" s="33"/>
      <c r="K7" s="33"/>
      <c r="L7" s="33"/>
    </row>
    <row r="8" spans="1:16" ht="15" customHeight="1">
      <c r="A8" s="30" t="s">
        <v>6</v>
      </c>
      <c r="B8" s="30"/>
      <c r="C8" s="30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6" t="s">
        <v>20</v>
      </c>
      <c r="O9" s="28" t="s">
        <v>21</v>
      </c>
      <c r="P9" s="39" t="s">
        <v>127</v>
      </c>
    </row>
    <row r="10" spans="1:16" ht="15" customHeight="1">
      <c r="A10" s="9">
        <v>1</v>
      </c>
      <c r="B10" s="9" t="s">
        <v>22</v>
      </c>
      <c r="C10" s="10" t="s">
        <v>23</v>
      </c>
      <c r="D10" s="10" t="s">
        <v>24</v>
      </c>
      <c r="E10" s="9">
        <v>4</v>
      </c>
      <c r="F10" s="9">
        <v>4</v>
      </c>
      <c r="G10" s="9">
        <f t="shared" ref="G10:G16" si="0">E10+F10</f>
        <v>8</v>
      </c>
      <c r="H10" s="11">
        <f t="shared" ref="H10:H53" si="1">(G10/G$54)*100</f>
        <v>1.6563146997929608</v>
      </c>
      <c r="I10" s="12">
        <v>2</v>
      </c>
      <c r="J10" s="11">
        <f t="shared" ref="J10:J53" si="2">(I10/I$54)*100</f>
        <v>1.0695187165775399</v>
      </c>
      <c r="K10" s="12">
        <v>2</v>
      </c>
      <c r="L10" s="11">
        <f t="shared" ref="L10:L53" si="3">(K10/K$54)*100</f>
        <v>1.4084507042253522</v>
      </c>
      <c r="M10" s="13">
        <v>1</v>
      </c>
      <c r="N10" s="11">
        <f t="shared" ref="N10:N16" si="4">H10/(J10+L10)*M10</f>
        <v>0.66841611760337816</v>
      </c>
      <c r="O10" s="13" t="s">
        <v>25</v>
      </c>
      <c r="P10" s="13" t="str">
        <f>IF(N10&lt;=1,"低",IF(N10&lt;1.66,"中","高"))</f>
        <v>低</v>
      </c>
    </row>
    <row r="11" spans="1:16" ht="15" customHeight="1">
      <c r="A11" s="9">
        <v>2</v>
      </c>
      <c r="B11" s="9" t="s">
        <v>22</v>
      </c>
      <c r="C11" s="10" t="s">
        <v>26</v>
      </c>
      <c r="D11" s="10" t="s">
        <v>27</v>
      </c>
      <c r="E11" s="9">
        <v>4</v>
      </c>
      <c r="F11" s="9">
        <v>4</v>
      </c>
      <c r="G11" s="9">
        <f t="shared" si="0"/>
        <v>8</v>
      </c>
      <c r="H11" s="11">
        <f t="shared" si="1"/>
        <v>1.6563146997929608</v>
      </c>
      <c r="I11" s="12">
        <v>2</v>
      </c>
      <c r="J11" s="11">
        <f t="shared" si="2"/>
        <v>1.0695187165775399</v>
      </c>
      <c r="K11" s="12">
        <v>2</v>
      </c>
      <c r="L11" s="11">
        <f t="shared" si="3"/>
        <v>1.4084507042253522</v>
      </c>
      <c r="M11" s="13">
        <v>1</v>
      </c>
      <c r="N11" s="11">
        <f t="shared" si="4"/>
        <v>0.66841611760337816</v>
      </c>
      <c r="O11" s="13" t="s">
        <v>25</v>
      </c>
      <c r="P11" s="13" t="str">
        <f t="shared" ref="P11:P53" si="5">IF(N11&lt;=1,"低",IF(N11&lt;1.66,"中","高"))</f>
        <v>低</v>
      </c>
    </row>
    <row r="12" spans="1:16" ht="15" customHeight="1">
      <c r="A12" s="9">
        <v>3</v>
      </c>
      <c r="B12" s="9" t="s">
        <v>22</v>
      </c>
      <c r="C12" s="10" t="s">
        <v>28</v>
      </c>
      <c r="D12" s="12" t="s">
        <v>29</v>
      </c>
      <c r="E12" s="13">
        <v>2</v>
      </c>
      <c r="F12" s="13">
        <v>2</v>
      </c>
      <c r="G12" s="9">
        <f t="shared" si="0"/>
        <v>4</v>
      </c>
      <c r="H12" s="11">
        <f t="shared" si="1"/>
        <v>0.82815734989648038</v>
      </c>
      <c r="I12" s="13">
        <v>1</v>
      </c>
      <c r="J12" s="11">
        <f t="shared" si="2"/>
        <v>0.53475935828876997</v>
      </c>
      <c r="K12" s="13">
        <v>1</v>
      </c>
      <c r="L12" s="11">
        <f t="shared" si="3"/>
        <v>0.70422535211267612</v>
      </c>
      <c r="M12" s="13">
        <v>1</v>
      </c>
      <c r="N12" s="11">
        <f t="shared" si="4"/>
        <v>0.66841611760337816</v>
      </c>
      <c r="O12" s="13" t="s">
        <v>30</v>
      </c>
      <c r="P12" s="13" t="str">
        <f t="shared" si="5"/>
        <v>低</v>
      </c>
    </row>
    <row r="13" spans="1:16" ht="15" customHeight="1">
      <c r="A13" s="9">
        <v>4</v>
      </c>
      <c r="B13" s="9" t="s">
        <v>22</v>
      </c>
      <c r="C13" s="10" t="s">
        <v>31</v>
      </c>
      <c r="D13" s="12" t="s">
        <v>32</v>
      </c>
      <c r="E13" s="13">
        <v>2</v>
      </c>
      <c r="F13" s="13">
        <v>2</v>
      </c>
      <c r="G13" s="9">
        <f t="shared" si="0"/>
        <v>4</v>
      </c>
      <c r="H13" s="11">
        <f t="shared" si="1"/>
        <v>0.82815734989648038</v>
      </c>
      <c r="I13" s="13">
        <v>1</v>
      </c>
      <c r="J13" s="11">
        <f t="shared" si="2"/>
        <v>0.53475935828876997</v>
      </c>
      <c r="K13" s="13">
        <v>1</v>
      </c>
      <c r="L13" s="11">
        <f t="shared" si="3"/>
        <v>0.70422535211267612</v>
      </c>
      <c r="M13" s="13">
        <v>1</v>
      </c>
      <c r="N13" s="11">
        <f t="shared" si="4"/>
        <v>0.66841611760337816</v>
      </c>
      <c r="O13" s="13" t="s">
        <v>33</v>
      </c>
      <c r="P13" s="13" t="str">
        <f t="shared" si="5"/>
        <v>低</v>
      </c>
    </row>
    <row r="14" spans="1:16" ht="15" customHeight="1">
      <c r="A14" s="9">
        <v>5</v>
      </c>
      <c r="B14" s="9" t="s">
        <v>22</v>
      </c>
      <c r="C14" s="10" t="s">
        <v>34</v>
      </c>
      <c r="D14" s="12" t="s">
        <v>35</v>
      </c>
      <c r="E14" s="13">
        <v>4</v>
      </c>
      <c r="F14" s="13">
        <v>4</v>
      </c>
      <c r="G14" s="9">
        <f t="shared" si="0"/>
        <v>8</v>
      </c>
      <c r="H14" s="11">
        <f t="shared" si="1"/>
        <v>1.6563146997929608</v>
      </c>
      <c r="I14" s="13">
        <v>2</v>
      </c>
      <c r="J14" s="11">
        <f t="shared" si="2"/>
        <v>1.0695187165775399</v>
      </c>
      <c r="K14" s="13">
        <v>4</v>
      </c>
      <c r="L14" s="11">
        <f t="shared" si="3"/>
        <v>2.8169014084507045</v>
      </c>
      <c r="M14" s="13">
        <v>1</v>
      </c>
      <c r="N14" s="11">
        <f t="shared" si="4"/>
        <v>0.42618004397579728</v>
      </c>
      <c r="O14" s="13" t="s">
        <v>36</v>
      </c>
      <c r="P14" s="13" t="str">
        <f t="shared" si="5"/>
        <v>低</v>
      </c>
    </row>
    <row r="15" spans="1:16" ht="15" customHeight="1">
      <c r="A15" s="14">
        <v>6</v>
      </c>
      <c r="B15" s="15" t="s">
        <v>37</v>
      </c>
      <c r="C15" s="16" t="s">
        <v>38</v>
      </c>
      <c r="D15" s="16" t="s">
        <v>39</v>
      </c>
      <c r="E15" s="15">
        <v>5</v>
      </c>
      <c r="F15" s="15">
        <v>5</v>
      </c>
      <c r="G15" s="14">
        <f t="shared" si="0"/>
        <v>10</v>
      </c>
      <c r="H15" s="17">
        <f t="shared" si="1"/>
        <v>2.0703933747412009</v>
      </c>
      <c r="I15" s="15">
        <v>3</v>
      </c>
      <c r="J15" s="17">
        <f t="shared" si="2"/>
        <v>1.6042780748663104</v>
      </c>
      <c r="K15" s="15">
        <v>3</v>
      </c>
      <c r="L15" s="17">
        <f t="shared" si="3"/>
        <v>2.112676056338028</v>
      </c>
      <c r="M15" s="15">
        <v>2</v>
      </c>
      <c r="N15" s="17">
        <f t="shared" si="4"/>
        <v>1.1140268626722969</v>
      </c>
      <c r="O15" s="15" t="s">
        <v>25</v>
      </c>
      <c r="P15" s="15" t="str">
        <f t="shared" si="5"/>
        <v>中</v>
      </c>
    </row>
    <row r="16" spans="1:16" ht="15" customHeight="1">
      <c r="A16" s="14">
        <v>7</v>
      </c>
      <c r="B16" s="15" t="s">
        <v>37</v>
      </c>
      <c r="C16" s="16" t="s">
        <v>40</v>
      </c>
      <c r="D16" s="16" t="s">
        <v>41</v>
      </c>
      <c r="E16" s="15">
        <v>2</v>
      </c>
      <c r="F16" s="15">
        <v>2</v>
      </c>
      <c r="G16" s="14">
        <f t="shared" si="0"/>
        <v>4</v>
      </c>
      <c r="H16" s="17">
        <f t="shared" si="1"/>
        <v>0.82815734989648038</v>
      </c>
      <c r="I16" s="15">
        <v>1</v>
      </c>
      <c r="J16" s="17">
        <f t="shared" si="2"/>
        <v>0.53475935828876997</v>
      </c>
      <c r="K16" s="15">
        <v>1</v>
      </c>
      <c r="L16" s="17">
        <f t="shared" si="3"/>
        <v>0.70422535211267612</v>
      </c>
      <c r="M16" s="15">
        <v>2</v>
      </c>
      <c r="N16" s="17">
        <f t="shared" si="4"/>
        <v>1.3368322352067563</v>
      </c>
      <c r="O16" s="15" t="s">
        <v>30</v>
      </c>
      <c r="P16" s="15" t="str">
        <f t="shared" si="5"/>
        <v>中</v>
      </c>
    </row>
    <row r="17" spans="1:16" ht="15" customHeight="1">
      <c r="A17" s="14">
        <v>8</v>
      </c>
      <c r="B17" s="15" t="s">
        <v>37</v>
      </c>
      <c r="C17" s="16" t="s">
        <v>42</v>
      </c>
      <c r="D17" s="16" t="s">
        <v>43</v>
      </c>
      <c r="E17" s="15">
        <v>7</v>
      </c>
      <c r="F17" s="15">
        <v>7</v>
      </c>
      <c r="G17" s="14">
        <f>E17+F17</f>
        <v>14</v>
      </c>
      <c r="H17" s="17">
        <f t="shared" si="1"/>
        <v>2.8985507246376812</v>
      </c>
      <c r="I17" s="15">
        <v>4</v>
      </c>
      <c r="J17" s="17">
        <f t="shared" si="2"/>
        <v>2.1390374331550799</v>
      </c>
      <c r="K17" s="15">
        <v>4</v>
      </c>
      <c r="L17" s="17">
        <f t="shared" si="3"/>
        <v>2.8169014084507045</v>
      </c>
      <c r="M17" s="15">
        <v>2</v>
      </c>
      <c r="N17" s="17">
        <f>H17/(J17+L17)*M17</f>
        <v>1.1697282058059117</v>
      </c>
      <c r="O17" s="15" t="s">
        <v>30</v>
      </c>
      <c r="P17" s="15" t="str">
        <f t="shared" si="5"/>
        <v>中</v>
      </c>
    </row>
    <row r="18" spans="1:16" ht="15" customHeight="1">
      <c r="A18" s="14">
        <v>9</v>
      </c>
      <c r="B18" s="15" t="s">
        <v>37</v>
      </c>
      <c r="C18" s="18" t="s">
        <v>44</v>
      </c>
      <c r="D18" s="16" t="s">
        <v>45</v>
      </c>
      <c r="E18" s="15">
        <v>2</v>
      </c>
      <c r="F18" s="15">
        <v>2</v>
      </c>
      <c r="G18" s="14">
        <f>E18+F18</f>
        <v>4</v>
      </c>
      <c r="H18" s="17">
        <f t="shared" si="1"/>
        <v>0.82815734989648038</v>
      </c>
      <c r="I18" s="15">
        <v>1</v>
      </c>
      <c r="J18" s="17">
        <f t="shared" si="2"/>
        <v>0.53475935828876997</v>
      </c>
      <c r="K18" s="15">
        <v>1</v>
      </c>
      <c r="L18" s="17">
        <f t="shared" si="3"/>
        <v>0.70422535211267612</v>
      </c>
      <c r="M18" s="15">
        <v>2</v>
      </c>
      <c r="N18" s="17">
        <f>H18/(J18+L18)*M18</f>
        <v>1.3368322352067563</v>
      </c>
      <c r="O18" s="15" t="s">
        <v>33</v>
      </c>
      <c r="P18" s="15" t="str">
        <f t="shared" si="5"/>
        <v>中</v>
      </c>
    </row>
    <row r="19" spans="1:16" ht="15" customHeight="1">
      <c r="A19" s="14">
        <v>10</v>
      </c>
      <c r="B19" s="15" t="s">
        <v>37</v>
      </c>
      <c r="C19" s="16" t="s">
        <v>46</v>
      </c>
      <c r="D19" s="16" t="s">
        <v>47</v>
      </c>
      <c r="E19" s="15">
        <v>8</v>
      </c>
      <c r="F19" s="15">
        <v>8</v>
      </c>
      <c r="G19" s="14">
        <f t="shared" ref="G19:G43" si="6">E19+F19</f>
        <v>16</v>
      </c>
      <c r="H19" s="17">
        <f t="shared" si="1"/>
        <v>3.3126293995859215</v>
      </c>
      <c r="I19" s="15">
        <v>5</v>
      </c>
      <c r="J19" s="17">
        <f t="shared" si="2"/>
        <v>2.6737967914438503</v>
      </c>
      <c r="K19" s="15">
        <v>6</v>
      </c>
      <c r="L19" s="17">
        <f t="shared" si="3"/>
        <v>4.225352112676056</v>
      </c>
      <c r="M19" s="15">
        <v>2</v>
      </c>
      <c r="N19" s="17">
        <f t="shared" ref="N19:N43" si="7">H19/(J19+L19)*M19</f>
        <v>0.96030088511577039</v>
      </c>
      <c r="O19" s="15" t="s">
        <v>48</v>
      </c>
      <c r="P19" s="15" t="str">
        <f t="shared" si="5"/>
        <v>低</v>
      </c>
    </row>
    <row r="20" spans="1:16" ht="15" customHeight="1">
      <c r="A20" s="14">
        <v>11</v>
      </c>
      <c r="B20" s="15" t="s">
        <v>37</v>
      </c>
      <c r="C20" s="16" t="s">
        <v>49</v>
      </c>
      <c r="D20" s="16" t="s">
        <v>50</v>
      </c>
      <c r="E20" s="15">
        <v>3</v>
      </c>
      <c r="F20" s="15">
        <v>3</v>
      </c>
      <c r="G20" s="14">
        <f t="shared" si="6"/>
        <v>6</v>
      </c>
      <c r="H20" s="17">
        <f t="shared" si="1"/>
        <v>1.2422360248447204</v>
      </c>
      <c r="I20" s="15">
        <v>2</v>
      </c>
      <c r="J20" s="17">
        <f t="shared" si="2"/>
        <v>1.0695187165775399</v>
      </c>
      <c r="K20" s="15">
        <v>2</v>
      </c>
      <c r="L20" s="17">
        <f t="shared" si="3"/>
        <v>1.4084507042253522</v>
      </c>
      <c r="M20" s="15">
        <v>2</v>
      </c>
      <c r="N20" s="17">
        <f t="shared" si="7"/>
        <v>1.0026241764050672</v>
      </c>
      <c r="O20" s="15" t="s">
        <v>36</v>
      </c>
      <c r="P20" s="15" t="str">
        <f t="shared" si="5"/>
        <v>中</v>
      </c>
    </row>
    <row r="21" spans="1:16" ht="15" customHeight="1">
      <c r="A21" s="14">
        <v>12</v>
      </c>
      <c r="B21" s="15" t="s">
        <v>37</v>
      </c>
      <c r="C21" s="16" t="s">
        <v>51</v>
      </c>
      <c r="D21" s="16" t="s">
        <v>52</v>
      </c>
      <c r="E21" s="15">
        <v>3</v>
      </c>
      <c r="F21" s="15">
        <v>3</v>
      </c>
      <c r="G21" s="14">
        <f t="shared" si="6"/>
        <v>6</v>
      </c>
      <c r="H21" s="17">
        <f t="shared" si="1"/>
        <v>1.2422360248447204</v>
      </c>
      <c r="I21" s="15">
        <v>2</v>
      </c>
      <c r="J21" s="17">
        <f t="shared" si="2"/>
        <v>1.0695187165775399</v>
      </c>
      <c r="K21" s="15">
        <v>1</v>
      </c>
      <c r="L21" s="17">
        <f t="shared" si="3"/>
        <v>0.70422535211267612</v>
      </c>
      <c r="M21" s="15">
        <v>2</v>
      </c>
      <c r="N21" s="17">
        <f t="shared" si="7"/>
        <v>1.4006936477166332</v>
      </c>
      <c r="O21" s="15" t="s">
        <v>36</v>
      </c>
      <c r="P21" s="15" t="str">
        <f t="shared" si="5"/>
        <v>中</v>
      </c>
    </row>
    <row r="22" spans="1:16" ht="15" customHeight="1">
      <c r="A22" s="14">
        <v>13</v>
      </c>
      <c r="B22" s="15" t="s">
        <v>37</v>
      </c>
      <c r="C22" s="16" t="s">
        <v>53</v>
      </c>
      <c r="D22" s="16" t="s">
        <v>54</v>
      </c>
      <c r="E22" s="15">
        <v>5</v>
      </c>
      <c r="F22" s="15">
        <v>5</v>
      </c>
      <c r="G22" s="14">
        <f t="shared" si="6"/>
        <v>10</v>
      </c>
      <c r="H22" s="17">
        <f t="shared" si="1"/>
        <v>2.0703933747412009</v>
      </c>
      <c r="I22" s="15">
        <v>3</v>
      </c>
      <c r="J22" s="17">
        <f t="shared" si="2"/>
        <v>1.6042780748663104</v>
      </c>
      <c r="K22" s="15">
        <v>5</v>
      </c>
      <c r="L22" s="17">
        <f t="shared" si="3"/>
        <v>3.5211267605633805</v>
      </c>
      <c r="M22" s="15">
        <v>2</v>
      </c>
      <c r="N22" s="17">
        <f t="shared" si="7"/>
        <v>0.80789457270944653</v>
      </c>
      <c r="O22" s="15" t="s">
        <v>36</v>
      </c>
      <c r="P22" s="15" t="str">
        <f t="shared" si="5"/>
        <v>低</v>
      </c>
    </row>
    <row r="23" spans="1:16" ht="15" customHeight="1">
      <c r="A23" s="14">
        <v>14</v>
      </c>
      <c r="B23" s="15" t="s">
        <v>37</v>
      </c>
      <c r="C23" s="16" t="s">
        <v>55</v>
      </c>
      <c r="D23" s="16" t="s">
        <v>56</v>
      </c>
      <c r="E23" s="15">
        <v>3</v>
      </c>
      <c r="F23" s="15">
        <v>3</v>
      </c>
      <c r="G23" s="14">
        <f t="shared" si="6"/>
        <v>6</v>
      </c>
      <c r="H23" s="17">
        <f t="shared" si="1"/>
        <v>1.2422360248447204</v>
      </c>
      <c r="I23" s="15">
        <v>5</v>
      </c>
      <c r="J23" s="17">
        <f t="shared" si="2"/>
        <v>2.6737967914438503</v>
      </c>
      <c r="K23" s="15">
        <v>1</v>
      </c>
      <c r="L23" s="17">
        <f t="shared" si="3"/>
        <v>0.70422535211267612</v>
      </c>
      <c r="M23" s="15">
        <v>2</v>
      </c>
      <c r="N23" s="17">
        <f t="shared" si="7"/>
        <v>0.73548127990472034</v>
      </c>
      <c r="O23" s="15" t="s">
        <v>36</v>
      </c>
      <c r="P23" s="15" t="str">
        <f t="shared" si="5"/>
        <v>低</v>
      </c>
    </row>
    <row r="24" spans="1:16" ht="15" customHeight="1">
      <c r="A24" s="14">
        <v>15</v>
      </c>
      <c r="B24" s="15" t="s">
        <v>37</v>
      </c>
      <c r="C24" s="16" t="s">
        <v>57</v>
      </c>
      <c r="D24" s="16" t="s">
        <v>58</v>
      </c>
      <c r="E24" s="15">
        <v>9</v>
      </c>
      <c r="F24" s="15">
        <v>9</v>
      </c>
      <c r="G24" s="14">
        <f t="shared" si="6"/>
        <v>18</v>
      </c>
      <c r="H24" s="17">
        <f t="shared" si="1"/>
        <v>3.7267080745341614</v>
      </c>
      <c r="I24" s="15">
        <v>6</v>
      </c>
      <c r="J24" s="17">
        <f t="shared" si="2"/>
        <v>3.2085561497326207</v>
      </c>
      <c r="K24" s="15">
        <v>5</v>
      </c>
      <c r="L24" s="17">
        <f t="shared" si="3"/>
        <v>3.5211267605633805</v>
      </c>
      <c r="M24" s="15">
        <v>2</v>
      </c>
      <c r="N24" s="17">
        <f t="shared" si="7"/>
        <v>1.1075434382896487</v>
      </c>
      <c r="O24" s="15" t="s">
        <v>59</v>
      </c>
      <c r="P24" s="15" t="str">
        <f t="shared" si="5"/>
        <v>中</v>
      </c>
    </row>
    <row r="25" spans="1:16" ht="15" customHeight="1">
      <c r="A25" s="14">
        <v>16</v>
      </c>
      <c r="B25" s="15" t="s">
        <v>37</v>
      </c>
      <c r="C25" s="16" t="s">
        <v>60</v>
      </c>
      <c r="D25" s="16" t="s">
        <v>61</v>
      </c>
      <c r="E25" s="15">
        <v>9</v>
      </c>
      <c r="F25" s="15">
        <v>9</v>
      </c>
      <c r="G25" s="14">
        <f t="shared" si="6"/>
        <v>18</v>
      </c>
      <c r="H25" s="17">
        <f t="shared" si="1"/>
        <v>3.7267080745341614</v>
      </c>
      <c r="I25" s="15">
        <v>6</v>
      </c>
      <c r="J25" s="17">
        <f t="shared" si="2"/>
        <v>3.2085561497326207</v>
      </c>
      <c r="K25" s="15">
        <v>5</v>
      </c>
      <c r="L25" s="17">
        <f t="shared" si="3"/>
        <v>3.5211267605633805</v>
      </c>
      <c r="M25" s="15">
        <v>2</v>
      </c>
      <c r="N25" s="17">
        <f t="shared" si="7"/>
        <v>1.1075434382896487</v>
      </c>
      <c r="O25" s="15" t="s">
        <v>59</v>
      </c>
      <c r="P25" s="15" t="str">
        <f t="shared" si="5"/>
        <v>中</v>
      </c>
    </row>
    <row r="26" spans="1:16" ht="15" customHeight="1">
      <c r="A26" s="14">
        <v>17</v>
      </c>
      <c r="B26" s="15" t="s">
        <v>37</v>
      </c>
      <c r="C26" s="16" t="s">
        <v>62</v>
      </c>
      <c r="D26" s="16" t="s">
        <v>63</v>
      </c>
      <c r="E26" s="15">
        <v>6</v>
      </c>
      <c r="F26" s="15">
        <v>3</v>
      </c>
      <c r="G26" s="14">
        <f t="shared" si="6"/>
        <v>9</v>
      </c>
      <c r="H26" s="17">
        <f t="shared" si="1"/>
        <v>1.8633540372670807</v>
      </c>
      <c r="I26" s="15">
        <v>8</v>
      </c>
      <c r="J26" s="17">
        <f t="shared" si="2"/>
        <v>4.2780748663101598</v>
      </c>
      <c r="K26" s="15">
        <v>3</v>
      </c>
      <c r="L26" s="17">
        <f t="shared" si="3"/>
        <v>2.112676056338028</v>
      </c>
      <c r="M26" s="15">
        <v>2</v>
      </c>
      <c r="N26" s="17">
        <f t="shared" si="7"/>
        <v>0.58314087337171561</v>
      </c>
      <c r="O26" s="15" t="s">
        <v>64</v>
      </c>
      <c r="P26" s="15" t="str">
        <f t="shared" si="5"/>
        <v>低</v>
      </c>
    </row>
    <row r="27" spans="1:16" ht="30" customHeight="1">
      <c r="A27" s="14">
        <v>18</v>
      </c>
      <c r="B27" s="15" t="s">
        <v>37</v>
      </c>
      <c r="C27" s="16" t="s">
        <v>65</v>
      </c>
      <c r="D27" s="16" t="s">
        <v>66</v>
      </c>
      <c r="E27" s="15">
        <v>6</v>
      </c>
      <c r="F27" s="15">
        <v>3</v>
      </c>
      <c r="G27" s="14">
        <f t="shared" si="6"/>
        <v>9</v>
      </c>
      <c r="H27" s="17">
        <f t="shared" si="1"/>
        <v>1.8633540372670807</v>
      </c>
      <c r="I27" s="15">
        <v>8</v>
      </c>
      <c r="J27" s="17">
        <f t="shared" si="2"/>
        <v>4.2780748663101598</v>
      </c>
      <c r="K27" s="15">
        <v>3</v>
      </c>
      <c r="L27" s="17">
        <f t="shared" si="3"/>
        <v>2.112676056338028</v>
      </c>
      <c r="M27" s="15">
        <v>2</v>
      </c>
      <c r="N27" s="17">
        <f t="shared" si="7"/>
        <v>0.58314087337171561</v>
      </c>
      <c r="O27" s="15" t="s">
        <v>64</v>
      </c>
      <c r="P27" s="15" t="str">
        <f t="shared" si="5"/>
        <v>低</v>
      </c>
    </row>
    <row r="28" spans="1:16" ht="15" customHeight="1">
      <c r="A28" s="14">
        <v>19</v>
      </c>
      <c r="B28" s="15" t="s">
        <v>37</v>
      </c>
      <c r="C28" s="16" t="s">
        <v>67</v>
      </c>
      <c r="D28" s="16" t="s">
        <v>68</v>
      </c>
      <c r="E28" s="15">
        <v>7</v>
      </c>
      <c r="F28" s="15">
        <v>7</v>
      </c>
      <c r="G28" s="14">
        <f t="shared" si="6"/>
        <v>14</v>
      </c>
      <c r="H28" s="17">
        <f t="shared" si="1"/>
        <v>2.8985507246376812</v>
      </c>
      <c r="I28" s="15">
        <v>8</v>
      </c>
      <c r="J28" s="17">
        <f t="shared" si="2"/>
        <v>4.2780748663101598</v>
      </c>
      <c r="K28" s="15">
        <v>3</v>
      </c>
      <c r="L28" s="17">
        <f t="shared" si="3"/>
        <v>2.112676056338028</v>
      </c>
      <c r="M28" s="15">
        <v>2</v>
      </c>
      <c r="N28" s="17">
        <f t="shared" si="7"/>
        <v>0.90710802524489098</v>
      </c>
      <c r="O28" s="15" t="s">
        <v>69</v>
      </c>
      <c r="P28" s="15" t="str">
        <f t="shared" si="5"/>
        <v>低</v>
      </c>
    </row>
    <row r="29" spans="1:16" ht="15" customHeight="1">
      <c r="A29" s="14">
        <v>20</v>
      </c>
      <c r="B29" s="15" t="s">
        <v>37</v>
      </c>
      <c r="C29" s="16" t="s">
        <v>70</v>
      </c>
      <c r="D29" s="16" t="s">
        <v>71</v>
      </c>
      <c r="E29" s="15">
        <v>8</v>
      </c>
      <c r="F29" s="15">
        <v>8</v>
      </c>
      <c r="G29" s="14">
        <f t="shared" si="6"/>
        <v>16</v>
      </c>
      <c r="H29" s="17">
        <f t="shared" si="1"/>
        <v>3.3126293995859215</v>
      </c>
      <c r="I29" s="15">
        <v>5</v>
      </c>
      <c r="J29" s="17">
        <f t="shared" si="2"/>
        <v>2.6737967914438503</v>
      </c>
      <c r="K29" s="15">
        <v>5</v>
      </c>
      <c r="L29" s="17">
        <f t="shared" si="3"/>
        <v>3.5211267605633805</v>
      </c>
      <c r="M29" s="15">
        <v>2</v>
      </c>
      <c r="N29" s="17">
        <f t="shared" si="7"/>
        <v>1.0694657881654051</v>
      </c>
      <c r="O29" s="15" t="s">
        <v>72</v>
      </c>
      <c r="P29" s="15" t="str">
        <f t="shared" si="5"/>
        <v>中</v>
      </c>
    </row>
    <row r="30" spans="1:16" ht="15" customHeight="1">
      <c r="A30" s="14">
        <v>21</v>
      </c>
      <c r="B30" s="15" t="s">
        <v>37</v>
      </c>
      <c r="C30" s="16" t="s">
        <v>73</v>
      </c>
      <c r="D30" s="16" t="s">
        <v>74</v>
      </c>
      <c r="E30" s="15">
        <v>8</v>
      </c>
      <c r="F30" s="15">
        <v>8</v>
      </c>
      <c r="G30" s="14">
        <f t="shared" si="6"/>
        <v>16</v>
      </c>
      <c r="H30" s="17">
        <f t="shared" si="1"/>
        <v>3.3126293995859215</v>
      </c>
      <c r="I30" s="15">
        <v>5</v>
      </c>
      <c r="J30" s="17">
        <f t="shared" si="2"/>
        <v>2.6737967914438503</v>
      </c>
      <c r="K30" s="15">
        <v>5</v>
      </c>
      <c r="L30" s="17">
        <f t="shared" si="3"/>
        <v>3.5211267605633805</v>
      </c>
      <c r="M30" s="15">
        <v>2</v>
      </c>
      <c r="N30" s="17">
        <f t="shared" si="7"/>
        <v>1.0694657881654051</v>
      </c>
      <c r="O30" s="15" t="s">
        <v>72</v>
      </c>
      <c r="P30" s="15" t="str">
        <f t="shared" si="5"/>
        <v>中</v>
      </c>
    </row>
    <row r="31" spans="1:16" ht="15" customHeight="1">
      <c r="A31" s="19">
        <v>22</v>
      </c>
      <c r="B31" s="20" t="s">
        <v>75</v>
      </c>
      <c r="C31" s="21" t="s">
        <v>76</v>
      </c>
      <c r="D31" s="21" t="s">
        <v>77</v>
      </c>
      <c r="E31" s="20">
        <v>5</v>
      </c>
      <c r="F31" s="20">
        <v>5</v>
      </c>
      <c r="G31" s="19">
        <f t="shared" si="6"/>
        <v>10</v>
      </c>
      <c r="H31" s="22">
        <f t="shared" si="1"/>
        <v>2.0703933747412009</v>
      </c>
      <c r="I31" s="20">
        <v>3</v>
      </c>
      <c r="J31" s="22">
        <f t="shared" si="2"/>
        <v>1.6042780748663104</v>
      </c>
      <c r="K31" s="20">
        <v>3</v>
      </c>
      <c r="L31" s="22">
        <f t="shared" si="3"/>
        <v>2.112676056338028</v>
      </c>
      <c r="M31" s="20">
        <v>3</v>
      </c>
      <c r="N31" s="22">
        <f t="shared" si="7"/>
        <v>1.6710402940084452</v>
      </c>
      <c r="O31" s="20" t="s">
        <v>25</v>
      </c>
      <c r="P31" s="20" t="str">
        <f t="shared" si="5"/>
        <v>高</v>
      </c>
    </row>
    <row r="32" spans="1:16" ht="15" customHeight="1">
      <c r="A32" s="19">
        <v>23</v>
      </c>
      <c r="B32" s="20" t="s">
        <v>75</v>
      </c>
      <c r="C32" s="21" t="s">
        <v>78</v>
      </c>
      <c r="D32" s="21" t="s">
        <v>79</v>
      </c>
      <c r="E32" s="20">
        <v>2</v>
      </c>
      <c r="F32" s="20">
        <v>2</v>
      </c>
      <c r="G32" s="19">
        <f t="shared" si="6"/>
        <v>4</v>
      </c>
      <c r="H32" s="22">
        <f t="shared" si="1"/>
        <v>0.82815734989648038</v>
      </c>
      <c r="I32" s="20">
        <v>1</v>
      </c>
      <c r="J32" s="22">
        <f t="shared" si="2"/>
        <v>0.53475935828876997</v>
      </c>
      <c r="K32" s="20">
        <v>1</v>
      </c>
      <c r="L32" s="22">
        <f t="shared" si="3"/>
        <v>0.70422535211267612</v>
      </c>
      <c r="M32" s="20">
        <v>3</v>
      </c>
      <c r="N32" s="22">
        <f t="shared" si="7"/>
        <v>2.0052483528101344</v>
      </c>
      <c r="O32" s="20" t="s">
        <v>30</v>
      </c>
      <c r="P32" s="20" t="str">
        <f t="shared" si="5"/>
        <v>高</v>
      </c>
    </row>
    <row r="33" spans="1:16" ht="15" customHeight="1">
      <c r="A33" s="19">
        <v>24</v>
      </c>
      <c r="B33" s="20" t="s">
        <v>75</v>
      </c>
      <c r="C33" s="23" t="s">
        <v>80</v>
      </c>
      <c r="D33" s="21" t="s">
        <v>81</v>
      </c>
      <c r="E33" s="20">
        <v>2</v>
      </c>
      <c r="F33" s="20">
        <v>2</v>
      </c>
      <c r="G33" s="19">
        <f t="shared" si="6"/>
        <v>4</v>
      </c>
      <c r="H33" s="22">
        <f t="shared" si="1"/>
        <v>0.82815734989648038</v>
      </c>
      <c r="I33" s="20">
        <v>1</v>
      </c>
      <c r="J33" s="22">
        <f t="shared" si="2"/>
        <v>0.53475935828876997</v>
      </c>
      <c r="K33" s="20">
        <v>1</v>
      </c>
      <c r="L33" s="22">
        <f t="shared" si="3"/>
        <v>0.70422535211267612</v>
      </c>
      <c r="M33" s="20">
        <v>3</v>
      </c>
      <c r="N33" s="22">
        <f t="shared" si="7"/>
        <v>2.0052483528101344</v>
      </c>
      <c r="O33" s="20" t="s">
        <v>33</v>
      </c>
      <c r="P33" s="20" t="str">
        <f t="shared" si="5"/>
        <v>高</v>
      </c>
    </row>
    <row r="34" spans="1:16" ht="15" customHeight="1">
      <c r="A34" s="19">
        <v>25</v>
      </c>
      <c r="B34" s="20" t="s">
        <v>75</v>
      </c>
      <c r="C34" s="21" t="s">
        <v>82</v>
      </c>
      <c r="D34" s="21" t="s">
        <v>83</v>
      </c>
      <c r="E34" s="20">
        <v>8</v>
      </c>
      <c r="F34" s="20">
        <v>8</v>
      </c>
      <c r="G34" s="19">
        <f t="shared" si="6"/>
        <v>16</v>
      </c>
      <c r="H34" s="22">
        <f t="shared" si="1"/>
        <v>3.3126293995859215</v>
      </c>
      <c r="I34" s="20">
        <v>5</v>
      </c>
      <c r="J34" s="22">
        <f t="shared" si="2"/>
        <v>2.6737967914438503</v>
      </c>
      <c r="K34" s="20">
        <v>6</v>
      </c>
      <c r="L34" s="22">
        <f t="shared" si="3"/>
        <v>4.225352112676056</v>
      </c>
      <c r="M34" s="20">
        <v>3</v>
      </c>
      <c r="N34" s="22">
        <f t="shared" si="7"/>
        <v>1.4404513276736557</v>
      </c>
      <c r="O34" s="20" t="s">
        <v>48</v>
      </c>
      <c r="P34" s="20" t="str">
        <f t="shared" si="5"/>
        <v>中</v>
      </c>
    </row>
    <row r="35" spans="1:16" ht="15" customHeight="1">
      <c r="A35" s="19">
        <v>26</v>
      </c>
      <c r="B35" s="20" t="s">
        <v>75</v>
      </c>
      <c r="C35" s="21" t="s">
        <v>84</v>
      </c>
      <c r="D35" s="21" t="s">
        <v>85</v>
      </c>
      <c r="E35" s="20">
        <v>3</v>
      </c>
      <c r="F35" s="20">
        <v>3</v>
      </c>
      <c r="G35" s="19">
        <f t="shared" si="6"/>
        <v>6</v>
      </c>
      <c r="H35" s="22">
        <f t="shared" si="1"/>
        <v>1.2422360248447204</v>
      </c>
      <c r="I35" s="20">
        <v>2</v>
      </c>
      <c r="J35" s="22">
        <f t="shared" si="2"/>
        <v>1.0695187165775399</v>
      </c>
      <c r="K35" s="20">
        <v>2</v>
      </c>
      <c r="L35" s="22">
        <f t="shared" si="3"/>
        <v>1.4084507042253522</v>
      </c>
      <c r="M35" s="20">
        <v>3</v>
      </c>
      <c r="N35" s="22">
        <f t="shared" si="7"/>
        <v>1.5039362646076007</v>
      </c>
      <c r="O35" s="20" t="s">
        <v>36</v>
      </c>
      <c r="P35" s="20" t="str">
        <f t="shared" si="5"/>
        <v>中</v>
      </c>
    </row>
    <row r="36" spans="1:16" ht="15" customHeight="1">
      <c r="A36" s="19">
        <v>27</v>
      </c>
      <c r="B36" s="20" t="s">
        <v>75</v>
      </c>
      <c r="C36" s="21" t="s">
        <v>86</v>
      </c>
      <c r="D36" s="21" t="s">
        <v>87</v>
      </c>
      <c r="E36" s="20">
        <v>3</v>
      </c>
      <c r="F36" s="20">
        <v>3</v>
      </c>
      <c r="G36" s="19">
        <f t="shared" si="6"/>
        <v>6</v>
      </c>
      <c r="H36" s="22">
        <f t="shared" si="1"/>
        <v>1.2422360248447204</v>
      </c>
      <c r="I36" s="20">
        <v>2</v>
      </c>
      <c r="J36" s="22">
        <f t="shared" si="2"/>
        <v>1.0695187165775399</v>
      </c>
      <c r="K36" s="20">
        <v>1</v>
      </c>
      <c r="L36" s="22">
        <f t="shared" si="3"/>
        <v>0.70422535211267612</v>
      </c>
      <c r="M36" s="20">
        <v>3</v>
      </c>
      <c r="N36" s="22">
        <f t="shared" si="7"/>
        <v>2.10104047157495</v>
      </c>
      <c r="O36" s="20" t="s">
        <v>36</v>
      </c>
      <c r="P36" s="20" t="str">
        <f t="shared" si="5"/>
        <v>高</v>
      </c>
    </row>
    <row r="37" spans="1:16" ht="15" customHeight="1">
      <c r="A37" s="19">
        <v>28</v>
      </c>
      <c r="B37" s="20" t="s">
        <v>75</v>
      </c>
      <c r="C37" s="21" t="s">
        <v>88</v>
      </c>
      <c r="D37" s="21" t="s">
        <v>89</v>
      </c>
      <c r="E37" s="20">
        <v>5</v>
      </c>
      <c r="F37" s="20">
        <v>5</v>
      </c>
      <c r="G37" s="19">
        <f t="shared" si="6"/>
        <v>10</v>
      </c>
      <c r="H37" s="22">
        <f t="shared" si="1"/>
        <v>2.0703933747412009</v>
      </c>
      <c r="I37" s="20">
        <v>3</v>
      </c>
      <c r="J37" s="22">
        <f t="shared" si="2"/>
        <v>1.6042780748663104</v>
      </c>
      <c r="K37" s="20">
        <v>5</v>
      </c>
      <c r="L37" s="22">
        <f t="shared" si="3"/>
        <v>3.5211267605633805</v>
      </c>
      <c r="M37" s="20">
        <v>3</v>
      </c>
      <c r="N37" s="22">
        <f t="shared" si="7"/>
        <v>1.2118418590641697</v>
      </c>
      <c r="O37" s="20" t="s">
        <v>36</v>
      </c>
      <c r="P37" s="20" t="str">
        <f t="shared" si="5"/>
        <v>中</v>
      </c>
    </row>
    <row r="38" spans="1:16" ht="15" customHeight="1">
      <c r="A38" s="19">
        <v>29</v>
      </c>
      <c r="B38" s="20" t="s">
        <v>75</v>
      </c>
      <c r="C38" s="21" t="s">
        <v>90</v>
      </c>
      <c r="D38" s="21" t="s">
        <v>91</v>
      </c>
      <c r="E38" s="20">
        <v>3</v>
      </c>
      <c r="F38" s="20">
        <v>3</v>
      </c>
      <c r="G38" s="19">
        <f t="shared" si="6"/>
        <v>6</v>
      </c>
      <c r="H38" s="22">
        <f t="shared" si="1"/>
        <v>1.2422360248447204</v>
      </c>
      <c r="I38" s="20">
        <v>5</v>
      </c>
      <c r="J38" s="22">
        <f t="shared" si="2"/>
        <v>2.6737967914438503</v>
      </c>
      <c r="K38" s="20">
        <v>1</v>
      </c>
      <c r="L38" s="22">
        <f t="shared" si="3"/>
        <v>0.70422535211267612</v>
      </c>
      <c r="M38" s="20">
        <v>3</v>
      </c>
      <c r="N38" s="22">
        <f t="shared" si="7"/>
        <v>1.1032219198570805</v>
      </c>
      <c r="O38" s="20" t="s">
        <v>36</v>
      </c>
      <c r="P38" s="20" t="str">
        <f t="shared" si="5"/>
        <v>中</v>
      </c>
    </row>
    <row r="39" spans="1:16" ht="15" customHeight="1">
      <c r="A39" s="19">
        <v>30</v>
      </c>
      <c r="B39" s="20" t="s">
        <v>75</v>
      </c>
      <c r="C39" s="21" t="s">
        <v>92</v>
      </c>
      <c r="D39" s="21" t="s">
        <v>93</v>
      </c>
      <c r="E39" s="20">
        <v>9</v>
      </c>
      <c r="F39" s="20">
        <v>9</v>
      </c>
      <c r="G39" s="19">
        <f t="shared" si="6"/>
        <v>18</v>
      </c>
      <c r="H39" s="22">
        <f t="shared" si="1"/>
        <v>3.7267080745341614</v>
      </c>
      <c r="I39" s="20">
        <v>6</v>
      </c>
      <c r="J39" s="22">
        <f t="shared" si="2"/>
        <v>3.2085561497326207</v>
      </c>
      <c r="K39" s="20">
        <v>5</v>
      </c>
      <c r="L39" s="22">
        <f t="shared" si="3"/>
        <v>3.5211267605633805</v>
      </c>
      <c r="M39" s="20">
        <v>3</v>
      </c>
      <c r="N39" s="22">
        <f t="shared" si="7"/>
        <v>1.6613151574344731</v>
      </c>
      <c r="O39" s="20" t="s">
        <v>59</v>
      </c>
      <c r="P39" s="20" t="str">
        <f t="shared" si="5"/>
        <v>高</v>
      </c>
    </row>
    <row r="40" spans="1:16" ht="15" customHeight="1">
      <c r="A40" s="19">
        <v>31</v>
      </c>
      <c r="B40" s="20" t="s">
        <v>75</v>
      </c>
      <c r="C40" s="21" t="s">
        <v>94</v>
      </c>
      <c r="D40" s="21" t="s">
        <v>95</v>
      </c>
      <c r="E40" s="20">
        <v>9</v>
      </c>
      <c r="F40" s="20">
        <v>9</v>
      </c>
      <c r="G40" s="19">
        <f t="shared" si="6"/>
        <v>18</v>
      </c>
      <c r="H40" s="22">
        <f t="shared" si="1"/>
        <v>3.7267080745341614</v>
      </c>
      <c r="I40" s="20">
        <v>6</v>
      </c>
      <c r="J40" s="22">
        <f t="shared" si="2"/>
        <v>3.2085561497326207</v>
      </c>
      <c r="K40" s="20">
        <v>5</v>
      </c>
      <c r="L40" s="22">
        <f t="shared" si="3"/>
        <v>3.5211267605633805</v>
      </c>
      <c r="M40" s="20">
        <v>3</v>
      </c>
      <c r="N40" s="22">
        <f t="shared" si="7"/>
        <v>1.6613151574344731</v>
      </c>
      <c r="O40" s="20" t="s">
        <v>59</v>
      </c>
      <c r="P40" s="20" t="str">
        <f t="shared" si="5"/>
        <v>高</v>
      </c>
    </row>
    <row r="41" spans="1:16" ht="15" customHeight="1">
      <c r="A41" s="19">
        <v>32</v>
      </c>
      <c r="B41" s="20" t="s">
        <v>75</v>
      </c>
      <c r="C41" s="21" t="s">
        <v>96</v>
      </c>
      <c r="D41" s="21" t="s">
        <v>97</v>
      </c>
      <c r="E41" s="20">
        <v>6</v>
      </c>
      <c r="F41" s="20">
        <v>3</v>
      </c>
      <c r="G41" s="19">
        <f t="shared" si="6"/>
        <v>9</v>
      </c>
      <c r="H41" s="22">
        <f t="shared" si="1"/>
        <v>1.8633540372670807</v>
      </c>
      <c r="I41" s="20">
        <v>8</v>
      </c>
      <c r="J41" s="22">
        <f t="shared" si="2"/>
        <v>4.2780748663101598</v>
      </c>
      <c r="K41" s="20">
        <v>3</v>
      </c>
      <c r="L41" s="22">
        <f t="shared" si="3"/>
        <v>2.112676056338028</v>
      </c>
      <c r="M41" s="20">
        <v>3</v>
      </c>
      <c r="N41" s="22">
        <f t="shared" si="7"/>
        <v>0.87471131005757341</v>
      </c>
      <c r="O41" s="20" t="s">
        <v>64</v>
      </c>
      <c r="P41" s="20" t="str">
        <f t="shared" si="5"/>
        <v>低</v>
      </c>
    </row>
    <row r="42" spans="1:16" ht="34.200000000000003" customHeight="1">
      <c r="A42" s="19">
        <v>33</v>
      </c>
      <c r="B42" s="20" t="s">
        <v>75</v>
      </c>
      <c r="C42" s="21" t="s">
        <v>98</v>
      </c>
      <c r="D42" s="21" t="s">
        <v>99</v>
      </c>
      <c r="E42" s="20">
        <v>6</v>
      </c>
      <c r="F42" s="20">
        <v>3</v>
      </c>
      <c r="G42" s="19">
        <f t="shared" si="6"/>
        <v>9</v>
      </c>
      <c r="H42" s="22">
        <f t="shared" si="1"/>
        <v>1.8633540372670807</v>
      </c>
      <c r="I42" s="20">
        <v>8</v>
      </c>
      <c r="J42" s="22">
        <f t="shared" si="2"/>
        <v>4.2780748663101598</v>
      </c>
      <c r="K42" s="20">
        <v>3</v>
      </c>
      <c r="L42" s="22">
        <f t="shared" si="3"/>
        <v>2.112676056338028</v>
      </c>
      <c r="M42" s="20">
        <v>3</v>
      </c>
      <c r="N42" s="22">
        <f t="shared" si="7"/>
        <v>0.87471131005757341</v>
      </c>
      <c r="O42" s="20" t="s">
        <v>64</v>
      </c>
      <c r="P42" s="20" t="str">
        <f t="shared" si="5"/>
        <v>低</v>
      </c>
    </row>
    <row r="43" spans="1:16" ht="15" customHeight="1">
      <c r="A43" s="19">
        <v>34</v>
      </c>
      <c r="B43" s="20" t="s">
        <v>75</v>
      </c>
      <c r="C43" s="21" t="s">
        <v>100</v>
      </c>
      <c r="D43" s="21" t="s">
        <v>101</v>
      </c>
      <c r="E43" s="20">
        <v>8</v>
      </c>
      <c r="F43" s="20">
        <v>8</v>
      </c>
      <c r="G43" s="19">
        <f t="shared" si="6"/>
        <v>16</v>
      </c>
      <c r="H43" s="22">
        <f t="shared" si="1"/>
        <v>3.3126293995859215</v>
      </c>
      <c r="I43" s="20">
        <v>8</v>
      </c>
      <c r="J43" s="22">
        <f t="shared" si="2"/>
        <v>4.2780748663101598</v>
      </c>
      <c r="K43" s="20">
        <v>3</v>
      </c>
      <c r="L43" s="22">
        <f t="shared" si="3"/>
        <v>2.112676056338028</v>
      </c>
      <c r="M43" s="20">
        <v>3</v>
      </c>
      <c r="N43" s="22">
        <f t="shared" si="7"/>
        <v>1.5550423289912416</v>
      </c>
      <c r="O43" s="20" t="s">
        <v>69</v>
      </c>
      <c r="P43" s="20" t="str">
        <f t="shared" si="5"/>
        <v>中</v>
      </c>
    </row>
    <row r="44" spans="1:16" ht="15" customHeight="1">
      <c r="A44" s="19">
        <v>35</v>
      </c>
      <c r="B44" s="20" t="s">
        <v>75</v>
      </c>
      <c r="C44" s="21" t="s">
        <v>102</v>
      </c>
      <c r="D44" s="21" t="s">
        <v>103</v>
      </c>
      <c r="E44" s="20">
        <v>9</v>
      </c>
      <c r="F44" s="20">
        <v>9</v>
      </c>
      <c r="G44" s="19">
        <f t="shared" ref="G44:G53" si="8">E44+F44</f>
        <v>18</v>
      </c>
      <c r="H44" s="22">
        <f t="shared" si="1"/>
        <v>3.7267080745341614</v>
      </c>
      <c r="I44" s="20">
        <v>5</v>
      </c>
      <c r="J44" s="22">
        <f t="shared" si="2"/>
        <v>2.6737967914438503</v>
      </c>
      <c r="K44" s="20">
        <v>5</v>
      </c>
      <c r="L44" s="22">
        <f t="shared" si="3"/>
        <v>3.5211267605633805</v>
      </c>
      <c r="M44" s="20">
        <v>3</v>
      </c>
      <c r="N44" s="22">
        <f t="shared" ref="N44:N53" si="9">H44/(J44+L44)*M44</f>
        <v>1.804723517529121</v>
      </c>
      <c r="O44" s="20" t="s">
        <v>72</v>
      </c>
      <c r="P44" s="20" t="str">
        <f t="shared" si="5"/>
        <v>高</v>
      </c>
    </row>
    <row r="45" spans="1:16" ht="15" customHeight="1">
      <c r="A45" s="19">
        <v>36</v>
      </c>
      <c r="B45" s="20" t="s">
        <v>75</v>
      </c>
      <c r="C45" s="21" t="s">
        <v>104</v>
      </c>
      <c r="D45" s="21" t="s">
        <v>105</v>
      </c>
      <c r="E45" s="20">
        <v>9</v>
      </c>
      <c r="F45" s="20">
        <v>9</v>
      </c>
      <c r="G45" s="19">
        <f t="shared" si="8"/>
        <v>18</v>
      </c>
      <c r="H45" s="22">
        <f t="shared" si="1"/>
        <v>3.7267080745341614</v>
      </c>
      <c r="I45" s="20">
        <v>5</v>
      </c>
      <c r="J45" s="22">
        <f t="shared" si="2"/>
        <v>2.6737967914438503</v>
      </c>
      <c r="K45" s="20">
        <v>5</v>
      </c>
      <c r="L45" s="22">
        <f t="shared" si="3"/>
        <v>3.5211267605633805</v>
      </c>
      <c r="M45" s="20">
        <v>3</v>
      </c>
      <c r="N45" s="22">
        <f t="shared" si="9"/>
        <v>1.804723517529121</v>
      </c>
      <c r="O45" s="20" t="s">
        <v>72</v>
      </c>
      <c r="P45" s="20" t="str">
        <f t="shared" si="5"/>
        <v>高</v>
      </c>
    </row>
    <row r="46" spans="1:16" ht="15" customHeight="1">
      <c r="A46" s="19">
        <v>37</v>
      </c>
      <c r="B46" s="20" t="s">
        <v>75</v>
      </c>
      <c r="C46" s="21" t="s">
        <v>106</v>
      </c>
      <c r="D46" s="21" t="s">
        <v>107</v>
      </c>
      <c r="E46" s="20">
        <v>9</v>
      </c>
      <c r="F46" s="20">
        <v>9</v>
      </c>
      <c r="G46" s="19">
        <f t="shared" si="8"/>
        <v>18</v>
      </c>
      <c r="H46" s="22">
        <f t="shared" si="1"/>
        <v>3.7267080745341614</v>
      </c>
      <c r="I46" s="20">
        <v>5</v>
      </c>
      <c r="J46" s="22">
        <f t="shared" si="2"/>
        <v>2.6737967914438503</v>
      </c>
      <c r="K46" s="20">
        <v>5</v>
      </c>
      <c r="L46" s="22">
        <f t="shared" si="3"/>
        <v>3.5211267605633805</v>
      </c>
      <c r="M46" s="20">
        <v>3</v>
      </c>
      <c r="N46" s="22">
        <f t="shared" si="9"/>
        <v>1.804723517529121</v>
      </c>
      <c r="O46" s="20" t="s">
        <v>108</v>
      </c>
      <c r="P46" s="20" t="str">
        <f t="shared" si="5"/>
        <v>高</v>
      </c>
    </row>
    <row r="47" spans="1:16" ht="15" customHeight="1">
      <c r="A47" s="19">
        <v>38</v>
      </c>
      <c r="B47" s="20" t="s">
        <v>75</v>
      </c>
      <c r="C47" s="21" t="s">
        <v>109</v>
      </c>
      <c r="D47" s="21" t="s">
        <v>110</v>
      </c>
      <c r="E47" s="20">
        <v>5</v>
      </c>
      <c r="F47" s="20">
        <v>5</v>
      </c>
      <c r="G47" s="19">
        <f t="shared" si="8"/>
        <v>10</v>
      </c>
      <c r="H47" s="22">
        <f t="shared" si="1"/>
        <v>2.0703933747412009</v>
      </c>
      <c r="I47" s="20">
        <v>3</v>
      </c>
      <c r="J47" s="22">
        <f t="shared" si="2"/>
        <v>1.6042780748663104</v>
      </c>
      <c r="K47" s="20">
        <v>1</v>
      </c>
      <c r="L47" s="22">
        <f t="shared" si="3"/>
        <v>0.70422535211267612</v>
      </c>
      <c r="M47" s="20">
        <v>3</v>
      </c>
      <c r="N47" s="22">
        <f t="shared" si="9"/>
        <v>2.6905656936155551</v>
      </c>
      <c r="O47" s="20" t="s">
        <v>108</v>
      </c>
      <c r="P47" s="20" t="str">
        <f t="shared" si="5"/>
        <v>高</v>
      </c>
    </row>
    <row r="48" spans="1:16" ht="15" customHeight="1">
      <c r="A48" s="19">
        <v>39</v>
      </c>
      <c r="B48" s="20" t="s">
        <v>75</v>
      </c>
      <c r="C48" s="21" t="s">
        <v>111</v>
      </c>
      <c r="D48" s="21" t="s">
        <v>112</v>
      </c>
      <c r="E48" s="20">
        <v>8</v>
      </c>
      <c r="F48" s="20">
        <v>8</v>
      </c>
      <c r="G48" s="19">
        <f t="shared" si="8"/>
        <v>16</v>
      </c>
      <c r="H48" s="22">
        <f t="shared" si="1"/>
        <v>3.3126293995859215</v>
      </c>
      <c r="I48" s="20">
        <v>7</v>
      </c>
      <c r="J48" s="22">
        <f t="shared" si="2"/>
        <v>3.7433155080213902</v>
      </c>
      <c r="K48" s="20">
        <v>3</v>
      </c>
      <c r="L48" s="22">
        <f t="shared" si="3"/>
        <v>2.112676056338028</v>
      </c>
      <c r="M48" s="20">
        <v>3</v>
      </c>
      <c r="N48" s="22">
        <f t="shared" si="9"/>
        <v>1.6970461944039466</v>
      </c>
      <c r="O48" s="20" t="s">
        <v>108</v>
      </c>
      <c r="P48" s="20" t="str">
        <f t="shared" si="5"/>
        <v>高</v>
      </c>
    </row>
    <row r="49" spans="1:16" ht="15" customHeight="1">
      <c r="A49" s="24">
        <v>40</v>
      </c>
      <c r="B49" s="25" t="s">
        <v>113</v>
      </c>
      <c r="C49" s="26" t="s">
        <v>114</v>
      </c>
      <c r="D49" s="26" t="s">
        <v>115</v>
      </c>
      <c r="E49" s="25">
        <v>5</v>
      </c>
      <c r="F49" s="25">
        <v>5</v>
      </c>
      <c r="G49" s="24">
        <f t="shared" si="8"/>
        <v>10</v>
      </c>
      <c r="H49" s="27">
        <f t="shared" si="1"/>
        <v>2.0703933747412009</v>
      </c>
      <c r="I49" s="25">
        <v>3</v>
      </c>
      <c r="J49" s="27">
        <f t="shared" si="2"/>
        <v>1.6042780748663104</v>
      </c>
      <c r="K49" s="25">
        <v>3</v>
      </c>
      <c r="L49" s="27">
        <f t="shared" si="3"/>
        <v>2.112676056338028</v>
      </c>
      <c r="M49" s="25">
        <v>4</v>
      </c>
      <c r="N49" s="27">
        <f t="shared" si="9"/>
        <v>2.2280537253445938</v>
      </c>
      <c r="O49" s="25" t="s">
        <v>25</v>
      </c>
      <c r="P49" s="25" t="str">
        <f t="shared" si="5"/>
        <v>高</v>
      </c>
    </row>
    <row r="50" spans="1:16" ht="15" customHeight="1">
      <c r="A50" s="24">
        <v>41</v>
      </c>
      <c r="B50" s="25" t="s">
        <v>113</v>
      </c>
      <c r="C50" s="26" t="s">
        <v>116</v>
      </c>
      <c r="D50" s="26" t="s">
        <v>117</v>
      </c>
      <c r="E50" s="25">
        <v>7</v>
      </c>
      <c r="F50" s="25">
        <v>4</v>
      </c>
      <c r="G50" s="24">
        <f t="shared" si="8"/>
        <v>11</v>
      </c>
      <c r="H50" s="27">
        <f t="shared" si="1"/>
        <v>2.2774327122153206</v>
      </c>
      <c r="I50" s="25">
        <v>8</v>
      </c>
      <c r="J50" s="27">
        <f t="shared" si="2"/>
        <v>4.2780748663101598</v>
      </c>
      <c r="K50" s="25">
        <v>3</v>
      </c>
      <c r="L50" s="27">
        <f t="shared" si="3"/>
        <v>2.112676056338028</v>
      </c>
      <c r="M50" s="25">
        <v>4</v>
      </c>
      <c r="N50" s="27">
        <f t="shared" si="9"/>
        <v>1.4254554682419713</v>
      </c>
      <c r="O50" s="25" t="s">
        <v>118</v>
      </c>
      <c r="P50" s="25" t="str">
        <f t="shared" si="5"/>
        <v>中</v>
      </c>
    </row>
    <row r="51" spans="1:16" ht="15" customHeight="1">
      <c r="A51" s="24">
        <v>42</v>
      </c>
      <c r="B51" s="25" t="s">
        <v>113</v>
      </c>
      <c r="C51" s="26" t="s">
        <v>119</v>
      </c>
      <c r="D51" s="26" t="s">
        <v>120</v>
      </c>
      <c r="E51" s="25">
        <v>8</v>
      </c>
      <c r="F51" s="25">
        <v>8</v>
      </c>
      <c r="G51" s="24">
        <f t="shared" si="8"/>
        <v>16</v>
      </c>
      <c r="H51" s="27">
        <f t="shared" si="1"/>
        <v>3.3126293995859215</v>
      </c>
      <c r="I51" s="25">
        <v>5</v>
      </c>
      <c r="J51" s="27">
        <f t="shared" si="2"/>
        <v>2.6737967914438503</v>
      </c>
      <c r="K51" s="25">
        <v>5</v>
      </c>
      <c r="L51" s="27">
        <f t="shared" si="3"/>
        <v>3.5211267605633805</v>
      </c>
      <c r="M51" s="25">
        <v>4</v>
      </c>
      <c r="N51" s="27">
        <f t="shared" si="9"/>
        <v>2.1389315763308101</v>
      </c>
      <c r="O51" s="25" t="s">
        <v>118</v>
      </c>
      <c r="P51" s="25" t="str">
        <f t="shared" si="5"/>
        <v>高</v>
      </c>
    </row>
    <row r="52" spans="1:16" ht="15" customHeight="1">
      <c r="A52" s="24">
        <v>43</v>
      </c>
      <c r="B52" s="25" t="s">
        <v>113</v>
      </c>
      <c r="C52" s="29" t="s">
        <v>125</v>
      </c>
      <c r="D52" s="29" t="s">
        <v>126</v>
      </c>
      <c r="E52" s="25">
        <v>8</v>
      </c>
      <c r="F52" s="25">
        <v>8</v>
      </c>
      <c r="G52" s="24">
        <f t="shared" si="8"/>
        <v>16</v>
      </c>
      <c r="H52" s="27">
        <f t="shared" si="1"/>
        <v>3.3126293995859215</v>
      </c>
      <c r="I52" s="25">
        <v>5</v>
      </c>
      <c r="J52" s="27">
        <f t="shared" si="2"/>
        <v>2.6737967914438503</v>
      </c>
      <c r="K52" s="25">
        <v>5</v>
      </c>
      <c r="L52" s="27">
        <f t="shared" si="3"/>
        <v>3.5211267605633805</v>
      </c>
      <c r="M52" s="25">
        <v>4</v>
      </c>
      <c r="N52" s="27">
        <f t="shared" si="9"/>
        <v>2.1389315763308101</v>
      </c>
      <c r="O52" s="25" t="s">
        <v>121</v>
      </c>
      <c r="P52" s="25" t="str">
        <f t="shared" si="5"/>
        <v>高</v>
      </c>
    </row>
    <row r="53" spans="1:16" ht="15" customHeight="1">
      <c r="A53" s="24">
        <v>44</v>
      </c>
      <c r="B53" s="25" t="s">
        <v>113</v>
      </c>
      <c r="C53" s="26" t="s">
        <v>122</v>
      </c>
      <c r="D53" s="26" t="s">
        <v>123</v>
      </c>
      <c r="E53" s="25">
        <v>5</v>
      </c>
      <c r="F53" s="25">
        <v>5</v>
      </c>
      <c r="G53" s="24">
        <f t="shared" si="8"/>
        <v>10</v>
      </c>
      <c r="H53" s="27">
        <f t="shared" si="1"/>
        <v>2.0703933747412009</v>
      </c>
      <c r="I53" s="25">
        <v>3</v>
      </c>
      <c r="J53" s="27">
        <f t="shared" si="2"/>
        <v>1.6042780748663104</v>
      </c>
      <c r="K53" s="25">
        <v>5</v>
      </c>
      <c r="L53" s="27">
        <f t="shared" si="3"/>
        <v>3.5211267605633805</v>
      </c>
      <c r="M53" s="25">
        <v>4</v>
      </c>
      <c r="N53" s="27">
        <f t="shared" si="9"/>
        <v>1.6157891454188931</v>
      </c>
      <c r="O53" s="25" t="s">
        <v>36</v>
      </c>
      <c r="P53" s="25" t="str">
        <f t="shared" si="5"/>
        <v>中</v>
      </c>
    </row>
    <row r="54" spans="1:16" ht="15" customHeight="1">
      <c r="A54" s="31" t="s">
        <v>124</v>
      </c>
      <c r="B54" s="31"/>
      <c r="C54" s="31"/>
      <c r="D54" s="31"/>
      <c r="E54" s="28">
        <f>SUM(E10:E53)</f>
        <v>249</v>
      </c>
      <c r="F54" s="28">
        <f>SUM(F10:F53)</f>
        <v>234</v>
      </c>
      <c r="G54" s="28">
        <f>SUM(G10:G53)</f>
        <v>483</v>
      </c>
      <c r="H54" s="28">
        <v>100</v>
      </c>
      <c r="I54" s="28">
        <f>SUM(I10:I53)</f>
        <v>187</v>
      </c>
      <c r="J54" s="28">
        <v>100</v>
      </c>
      <c r="K54" s="28">
        <f>SUM(K10:K53)</f>
        <v>142</v>
      </c>
      <c r="L54" s="28">
        <v>100</v>
      </c>
      <c r="M54" s="28"/>
      <c r="N54" s="28">
        <v>100</v>
      </c>
      <c r="O54" s="28"/>
      <c r="P54" s="28"/>
    </row>
  </sheetData>
  <autoFilter ref="N1:N54" xr:uid="{00000000-0001-0000-0000-000000000000}"/>
  <sortState xmlns:xlrd2="http://schemas.microsoft.com/office/spreadsheetml/2017/richdata2" ref="A9:N103">
    <sortCondition ref="A16:A103"/>
  </sortState>
  <mergeCells count="8">
    <mergeCell ref="A8:C8"/>
    <mergeCell ref="A54:D54"/>
    <mergeCell ref="F2:L7"/>
    <mergeCell ref="A1:O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2023-06-08T05:27:53Z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