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e Protection Except Pumps" sheetId="1" state="visible" r:id="rId2"/>
  </sheets>
  <definedNames>
    <definedName function="false" hidden="false" localSheetId="0" name="_xlnm.Print_Area" vbProcedure="false">'Fire Protection Except Pumps'!$A$1:$I$24</definedName>
    <definedName function="false" hidden="false" localSheetId="0" name="_xlnm.Print_Titles" vbProcedure="false">'Fire Protection Except Pumps'!$1:$3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<sst xmlns="http://schemas.openxmlformats.org/spreadsheetml/2006/main" count="229" uniqueCount="125">
  <si>
    <t xml:space="preserve">PROJECT: SBL, MOHALI    DATE:05/02/2025_FINAL</t>
  </si>
  <si>
    <t xml:space="preserve">TENTATIVE QTY. FOR HYDRANT, FOAM SPRINKLER AND COMPRESSED AIR PIPE AND MAJOR ITEMS  Date:05.02.25</t>
  </si>
  <si>
    <t xml:space="preserve">MAT STATUS
as on 08.02.25</t>
  </si>
  <si>
    <t xml:space="preserve">SHORT FALL</t>
  </si>
  <si>
    <t xml:space="preserve">SL.No.</t>
  </si>
  <si>
    <t xml:space="preserve">ITEM</t>
  </si>
  <si>
    <t xml:space="preserve">DESCRIPTION</t>
  </si>
  <si>
    <t xml:space="preserve">UNIT</t>
  </si>
  <si>
    <t xml:space="preserve">PH</t>
  </si>
  <si>
    <t xml:space="preserve">TOTAL</t>
  </si>
  <si>
    <t xml:space="preserve">PIPE SIZE (GALVANIZED)</t>
  </si>
  <si>
    <t xml:space="preserve">150NB</t>
  </si>
  <si>
    <t xml:space="preserve">IS: 1239, Part-1 (HEAVY GRADE), GALVANIZED</t>
  </si>
  <si>
    <t xml:space="preserve">RM</t>
  </si>
  <si>
    <t xml:space="preserve">100NB</t>
  </si>
  <si>
    <t xml:space="preserve">80NB</t>
  </si>
  <si>
    <t xml:space="preserve">65NB</t>
  </si>
  <si>
    <t xml:space="preserve">50NB</t>
  </si>
  <si>
    <t xml:space="preserve">40NB</t>
  </si>
  <si>
    <t xml:space="preserve">32NB</t>
  </si>
  <si>
    <t xml:space="preserve">25NB</t>
  </si>
  <si>
    <t xml:space="preserve">25NB </t>
  </si>
  <si>
    <t xml:space="preserve">PIPE SIZE (MS BLACK)</t>
  </si>
  <si>
    <t xml:space="preserve">350NB</t>
  </si>
  <si>
    <t xml:space="preserve">IS: 3589,  7MM THK.</t>
  </si>
  <si>
    <t xml:space="preserve">300NB</t>
  </si>
  <si>
    <t xml:space="preserve">250NB</t>
  </si>
  <si>
    <t xml:space="preserve">200NB</t>
  </si>
  <si>
    <t xml:space="preserve">IS: 1239, Part-1 (HEAVY GRADE), MS BLACK,</t>
  </si>
  <si>
    <t xml:space="preserve">FOAM SPRINKLER NOZZLE K-42 ASPIRATION TYPE</t>
  </si>
  <si>
    <t xml:space="preserve">AS PER APPROVED TDS</t>
  </si>
  <si>
    <t xml:space="preserve">NOS.</t>
  </si>
  <si>
    <t xml:space="preserve">SPRINKLER</t>
  </si>
  <si>
    <t xml:space="preserve">QBD_ UPRIGHT K-80,79°</t>
  </si>
  <si>
    <t xml:space="preserve">QBD_ UPRIGHT K-115,79°</t>
  </si>
  <si>
    <t xml:space="preserve">QBD_ PENDENT K-80,79°</t>
  </si>
  <si>
    <t xml:space="preserve">MVWS NOZZEL K-18,120°</t>
  </si>
  <si>
    <t xml:space="preserve">flexible drop (25NBX15NB)</t>
  </si>
  <si>
    <t xml:space="preserve">INSTALLATION CONTROL VALVE</t>
  </si>
  <si>
    <t xml:space="preserve">ICV-150NB</t>
  </si>
  <si>
    <t xml:space="preserve">ICV-100NB</t>
  </si>
  <si>
    <t xml:space="preserve">ICV-80NB</t>
  </si>
  <si>
    <t xml:space="preserve">DELUGE VALVE</t>
  </si>
  <si>
    <t xml:space="preserve">DV (150NB DRY TYPE)</t>
  </si>
  <si>
    <t xml:space="preserve">DV (100NB DRY TYPE)</t>
  </si>
  <si>
    <t xml:space="preserve">DV (80NB DRY TYPE)</t>
  </si>
  <si>
    <t xml:space="preserve">DV (80NB WET TYPE)</t>
  </si>
  <si>
    <t xml:space="preserve">BUTTERFLY VALVE</t>
  </si>
  <si>
    <t xml:space="preserve">BFV (200NB)</t>
  </si>
  <si>
    <t xml:space="preserve">BFV (150NB)</t>
  </si>
  <si>
    <t xml:space="preserve">BFV (100NB)</t>
  </si>
  <si>
    <t xml:space="preserve">BFV (80NB)</t>
  </si>
  <si>
    <t xml:space="preserve">BFV (65NB)</t>
  </si>
  <si>
    <t xml:space="preserve">BFV (50NB)</t>
  </si>
  <si>
    <t xml:space="preserve">GATE VALVES</t>
  </si>
  <si>
    <t xml:space="preserve">GATE VALVE (350NB)</t>
  </si>
  <si>
    <t xml:space="preserve">GATE VALVE (300NB)</t>
  </si>
  <si>
    <t xml:space="preserve">GATE VALVE (250NB)</t>
  </si>
  <si>
    <t xml:space="preserve">GATE VALVE (200NB)</t>
  </si>
  <si>
    <t xml:space="preserve">GATE VALVE (150NB)</t>
  </si>
  <si>
    <t xml:space="preserve">GATE VALVE (100NB)</t>
  </si>
  <si>
    <t xml:space="preserve">GATE VALVE (80NB)</t>
  </si>
  <si>
    <t xml:space="preserve">BALL VALVE</t>
  </si>
  <si>
    <t xml:space="preserve">80NB (SS) Flanged End</t>
  </si>
  <si>
    <t xml:space="preserve">50NB (SS) Flanged End</t>
  </si>
  <si>
    <t xml:space="preserve">40NB (SS) Flanged End</t>
  </si>
  <si>
    <t xml:space="preserve">25NB Screwed End</t>
  </si>
  <si>
    <t xml:space="preserve">25NB Flanged End CL.-300#</t>
  </si>
  <si>
    <t xml:space="preserve">NON-RETURN VALVE</t>
  </si>
  <si>
    <t xml:space="preserve">NRV (350NB) Dual Plate Wafer Type -Del. Manifold</t>
  </si>
  <si>
    <t xml:space="preserve">NRV (200NB)Dual Plate Wafer Type -Fire Pump Delivery.</t>
  </si>
  <si>
    <t xml:space="preserve">NRV (150NB) Dual Plate Wafer Type (3 Nos. in Water Sprinkler System &amp; 1 No. in Borewell)</t>
  </si>
  <si>
    <t xml:space="preserve">NRV (25NB) For Air Line Screwed End</t>
  </si>
  <si>
    <t xml:space="preserve">NRV (40NB) (SS) Wafer Plate Type</t>
  </si>
  <si>
    <t xml:space="preserve">NRV (50NB) (SS) Wafer Plate Type</t>
  </si>
  <si>
    <t xml:space="preserve">NRV (65NB)  Wafer Plate Type</t>
  </si>
  <si>
    <t xml:space="preserve">NRV (80NB) Dual Plate Wafer Type - J.P.Delivery.</t>
  </si>
  <si>
    <t xml:space="preserve">NRV (80NB) Wafer Plate Type</t>
  </si>
  <si>
    <t xml:space="preserve">NRV (50NB) Wafer Plate Type</t>
  </si>
  <si>
    <t xml:space="preserve">Y-STRAINER</t>
  </si>
  <si>
    <t xml:space="preserve">YST (250NB) Fabricated with SS Elemant</t>
  </si>
  <si>
    <t xml:space="preserve">YST (150NB) Fabricated with SS Elemant</t>
  </si>
  <si>
    <t xml:space="preserve">YST (100NB) Fabricated with SS Elemant</t>
  </si>
  <si>
    <t xml:space="preserve">YST (80NB) Fabricated with SS Elemant</t>
  </si>
  <si>
    <t xml:space="preserve">HYDRAULICALLY OPERATED VALVE</t>
  </si>
  <si>
    <t xml:space="preserve">HOV (50NB) STD</t>
  </si>
  <si>
    <t xml:space="preserve">HOV (40NB) STD</t>
  </si>
  <si>
    <t xml:space="preserve">BLADDER TANK ( BARE-without Ratio Controller)</t>
  </si>
  <si>
    <t xml:space="preserve">CAP. 3500LTR.</t>
  </si>
  <si>
    <t xml:space="preserve">CAP. 3000LTR.</t>
  </si>
  <si>
    <t xml:space="preserve">CAP. 2500LTR.</t>
  </si>
  <si>
    <t xml:space="preserve">CAP. 2000LTR.</t>
  </si>
  <si>
    <t xml:space="preserve">CAP. 1000LTR.</t>
  </si>
  <si>
    <t xml:space="preserve">FLOW METER</t>
  </si>
  <si>
    <t xml:space="preserve">Flow meter 200nb</t>
  </si>
  <si>
    <t xml:space="preserve">Flow meter 100nb</t>
  </si>
  <si>
    <r>
      <rPr>
        <b val="true"/>
        <sz val="11"/>
        <color rgb="FF000000"/>
        <rFont val="Calibri"/>
        <family val="2"/>
        <charset val="1"/>
      </rPr>
      <t xml:space="preserve">FLOW SWITCH </t>
    </r>
    <r>
      <rPr>
        <sz val="11"/>
        <color rgb="FF000000"/>
        <rFont val="Calibri"/>
        <family val="2"/>
        <charset val="1"/>
      </rPr>
      <t xml:space="preserve">Paddle Type,Honeywell</t>
    </r>
  </si>
  <si>
    <t xml:space="preserve">FOAM PROPORTIONER </t>
  </si>
  <si>
    <t xml:space="preserve">FOAM PROPORTIONER (150NB)</t>
  </si>
  <si>
    <t xml:space="preserve">FOAM PROPORTIONER (100NB)</t>
  </si>
  <si>
    <t xml:space="preserve">FOAM PROPORTIONER (80NB)</t>
  </si>
  <si>
    <t xml:space="preserve">PRESSURE GAUGE</t>
  </si>
  <si>
    <t xml:space="preserve">PRESSURE GAUGE WITH Ball Valve </t>
  </si>
  <si>
    <t xml:space="preserve">PRESSURE SWITCH WITH Ball Valve</t>
  </si>
  <si>
    <t xml:space="preserve">Level Transmitter </t>
  </si>
  <si>
    <t xml:space="preserve"> Flexible coupling Type Bellows 300NB</t>
  </si>
  <si>
    <t xml:space="preserve">AIR FILTER REGULATOR with Moisture Collection Trap (15NB)</t>
  </si>
  <si>
    <t xml:space="preserve">PRESSURE RELIEF VALVE (INLET-150NB, OUTLET-250NB)</t>
  </si>
  <si>
    <t xml:space="preserve">PRESSURE RELIEF VALVE (INLET-25NB, OUTLET-40NB)</t>
  </si>
  <si>
    <t xml:space="preserve">COMPOUND GAUGE</t>
  </si>
  <si>
    <t xml:space="preserve">PRESSURE TRANSMITTER</t>
  </si>
  <si>
    <r>
      <rPr>
        <b val="true"/>
        <sz val="11"/>
        <color rgb="FF000000"/>
        <rFont val="Calibri"/>
        <family val="2"/>
        <charset val="1"/>
      </rPr>
      <t xml:space="preserve">SOV </t>
    </r>
    <r>
      <rPr>
        <sz val="11"/>
        <color rgb="FF000000"/>
        <rFont val="Calibri"/>
        <family val="2"/>
        <charset val="1"/>
      </rPr>
      <t xml:space="preserve">Normally Closed,24V DC,FLP</t>
    </r>
  </si>
  <si>
    <t xml:space="preserve">INTERNAL HYDRANT (SINGLE HEADED,Type-A)</t>
  </si>
  <si>
    <t xml:space="preserve">EXTERNAL HYDRANT (DOUBLE HEADED Comprising of 2 Nos Type-A Single Headed)</t>
  </si>
  <si>
    <t xml:space="preserve">HOSE BOX</t>
  </si>
  <si>
    <t xml:space="preserve">15M HOSE</t>
  </si>
  <si>
    <t xml:space="preserve">BRANCH PIPE</t>
  </si>
  <si>
    <t xml:space="preserve">HOSE REEL</t>
  </si>
  <si>
    <t xml:space="preserve">STAND POST</t>
  </si>
  <si>
    <t xml:space="preserve">AIR RELEASE VALVE WITH PG</t>
  </si>
  <si>
    <t xml:space="preserve">FOAM WATER MONITOR (1750 LPM)</t>
  </si>
  <si>
    <t xml:space="preserve">4 WAY FIRE BRIGADE CONNECTION with Internal NRV.</t>
  </si>
  <si>
    <t xml:space="preserve">MEDIUM EXPANSIO FOAM GENERATOR</t>
  </si>
  <si>
    <t xml:space="preserve">MEFG CAP-265LPM</t>
  </si>
  <si>
    <t xml:space="preserve">MEFG CAP-150LPM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</si>
</sst>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"/>
    <numFmt numFmtId="167" formatCode="&quot;₹ &quot;#,##0.00"/>
    <numFmt numFmtId="168" formatCode="General"/>
    <numFmt numFmtId="169" formatCode="0.00"/>
    <numFmt numFmtId="170" formatCode="_ * #,##0.00_ ;_ * \-#,##0.0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3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N12" activeCellId="0" sqref="N12:P12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52.14"/>
    <col collapsed="false" customWidth="true" hidden="true" outlineLevel="0" max="3" min="3" style="0" width="41.29"/>
    <col collapsed="false" customWidth="true" hidden="false" outlineLevel="0" max="4" min="4" style="0" width="5.43"/>
    <col collapsed="false" customWidth="true" hidden="true" outlineLevel="0" max="5" min="5" style="0" width="11.14"/>
    <col collapsed="false" customWidth="true" hidden="true" outlineLevel="0" max="6" min="6" style="2" width="11.52"/>
    <col collapsed="false" customWidth="true" hidden="false" outlineLevel="0" max="8" min="8" style="1" width="14.86"/>
    <col collapsed="false" customWidth="true" hidden="false" outlineLevel="0" max="9" min="9" style="0" width="10.99"/>
    <col collapsed="false" customWidth="true" hidden="false" outlineLevel="0" max="16" min="16" style="0" width="12.29"/>
  </cols>
  <sheetData>
    <row r="1" customFormat="false" ht="15.75" hidden="false" customHeight="false" outlineLevel="0" collapsed="false">
      <c r="B1" s="3" t="s">
        <v>0</v>
      </c>
      <c r="C1" s="3"/>
      <c r="D1" s="3"/>
      <c r="E1" s="3"/>
      <c r="F1" s="3"/>
      <c r="G1" s="3"/>
    </row>
    <row r="2" customFormat="false" ht="37.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6" t="s">
        <v>2</v>
      </c>
      <c r="I2" s="7" t="s">
        <v>3</v>
      </c>
    </row>
    <row r="3" s="1" customFormat="true" ht="15" hidden="false" customHeight="true" outlineLevel="0" collapsed="false">
      <c r="A3" s="8" t="s">
        <v>4</v>
      </c>
      <c r="B3" s="9" t="s">
        <v>5</v>
      </c>
      <c r="C3" s="10" t="s">
        <v>6</v>
      </c>
      <c r="D3" s="10" t="s">
        <v>7</v>
      </c>
      <c r="E3" s="11"/>
      <c r="F3" s="12" t="s">
        <v>8</v>
      </c>
      <c r="G3" s="13" t="s">
        <v>9</v>
      </c>
      <c r="H3" s="4"/>
      <c r="I3" s="4"/>
    </row>
    <row r="4" customFormat="false" ht="15" hidden="false" customHeight="false" outlineLevel="0" collapsed="false">
      <c r="A4" s="14" t="n">
        <v>1</v>
      </c>
      <c r="B4" s="15" t="s">
        <v>10</v>
      </c>
      <c r="C4" s="16"/>
      <c r="D4" s="16"/>
      <c r="E4" s="17"/>
      <c r="F4" s="16"/>
      <c r="G4" s="18"/>
      <c r="H4" s="19"/>
      <c r="I4" s="20"/>
    </row>
    <row r="5" s="28" customFormat="true" ht="15" hidden="false" customHeight="true" outlineLevel="0" collapsed="false">
      <c r="A5" s="21" t="n">
        <v>1.1</v>
      </c>
      <c r="B5" s="22" t="s">
        <v>11</v>
      </c>
      <c r="C5" s="23" t="s">
        <v>12</v>
      </c>
      <c r="D5" s="24" t="s">
        <v>13</v>
      </c>
      <c r="E5" s="24" t="n">
        <v>1239</v>
      </c>
      <c r="F5" s="25"/>
      <c r="G5" s="26" t="n">
        <v>1239</v>
      </c>
      <c r="H5" s="27" t="n">
        <v>1076</v>
      </c>
      <c r="I5" s="27" t="n">
        <f aca="false">H5-G5</f>
        <v>-163</v>
      </c>
    </row>
    <row r="6" s="28" customFormat="true" ht="15" hidden="false" customHeight="false" outlineLevel="0" collapsed="false">
      <c r="A6" s="21" t="n">
        <v>1.2</v>
      </c>
      <c r="B6" s="22" t="s">
        <v>14</v>
      </c>
      <c r="C6" s="23"/>
      <c r="D6" s="24" t="s">
        <v>13</v>
      </c>
      <c r="E6" s="24" t="n">
        <v>354</v>
      </c>
      <c r="F6" s="25"/>
      <c r="G6" s="26" t="n">
        <v>354</v>
      </c>
      <c r="H6" s="27" t="n">
        <v>228</v>
      </c>
      <c r="I6" s="27" t="n">
        <f aca="false">H6-G6</f>
        <v>-126</v>
      </c>
    </row>
    <row r="7" s="28" customFormat="true" ht="15" hidden="false" customHeight="false" outlineLevel="0" collapsed="false">
      <c r="A7" s="21" t="n">
        <v>1.3</v>
      </c>
      <c r="B7" s="22" t="s">
        <v>15</v>
      </c>
      <c r="C7" s="23"/>
      <c r="D7" s="24" t="s">
        <v>13</v>
      </c>
      <c r="E7" s="24" t="n">
        <v>345</v>
      </c>
      <c r="F7" s="25"/>
      <c r="G7" s="26" t="n">
        <v>345</v>
      </c>
      <c r="H7" s="27" t="n">
        <v>348</v>
      </c>
      <c r="I7" s="27" t="n">
        <f aca="false">H7-G7</f>
        <v>3</v>
      </c>
    </row>
    <row r="8" customFormat="false" ht="15" hidden="false" customHeight="false" outlineLevel="0" collapsed="false">
      <c r="A8" s="29" t="n">
        <v>1.4</v>
      </c>
      <c r="B8" s="30" t="s">
        <v>16</v>
      </c>
      <c r="C8" s="23"/>
      <c r="D8" s="12" t="s">
        <v>13</v>
      </c>
      <c r="E8" s="12" t="n">
        <v>268</v>
      </c>
      <c r="F8" s="31"/>
      <c r="G8" s="32" t="n">
        <v>268</v>
      </c>
      <c r="H8" s="4" t="n">
        <v>0</v>
      </c>
      <c r="I8" s="4" t="n">
        <f aca="false">H8-G8</f>
        <v>-268</v>
      </c>
    </row>
    <row r="9" customFormat="false" ht="15" hidden="false" customHeight="false" outlineLevel="0" collapsed="false">
      <c r="A9" s="29" t="n">
        <v>1.5</v>
      </c>
      <c r="B9" s="30" t="s">
        <v>17</v>
      </c>
      <c r="C9" s="23"/>
      <c r="D9" s="12" t="s">
        <v>13</v>
      </c>
      <c r="E9" s="12" t="n">
        <v>1629</v>
      </c>
      <c r="F9" s="31"/>
      <c r="G9" s="32" t="n">
        <v>1629</v>
      </c>
      <c r="H9" s="4" t="n">
        <v>1464</v>
      </c>
      <c r="I9" s="4" t="n">
        <f aca="false">H9-G9</f>
        <v>-165</v>
      </c>
    </row>
    <row r="10" customFormat="false" ht="15" hidden="false" customHeight="false" outlineLevel="0" collapsed="false">
      <c r="A10" s="29" t="n">
        <v>1.6</v>
      </c>
      <c r="B10" s="30" t="s">
        <v>18</v>
      </c>
      <c r="C10" s="23"/>
      <c r="D10" s="12" t="s">
        <v>13</v>
      </c>
      <c r="E10" s="12" t="n">
        <v>1133</v>
      </c>
      <c r="F10" s="31"/>
      <c r="G10" s="32" t="n">
        <v>1133</v>
      </c>
      <c r="H10" s="4" t="n">
        <v>546</v>
      </c>
      <c r="I10" s="4" t="n">
        <f aca="false">H10-G10</f>
        <v>-587</v>
      </c>
    </row>
    <row r="11" customFormat="false" ht="15" hidden="false" customHeight="false" outlineLevel="0" collapsed="false">
      <c r="A11" s="29" t="n">
        <v>1.7</v>
      </c>
      <c r="B11" s="30" t="s">
        <v>19</v>
      </c>
      <c r="C11" s="23"/>
      <c r="D11" s="12" t="s">
        <v>13</v>
      </c>
      <c r="E11" s="12" t="n">
        <v>742</v>
      </c>
      <c r="F11" s="31"/>
      <c r="G11" s="32" t="n">
        <v>742</v>
      </c>
      <c r="H11" s="4" t="n">
        <v>546</v>
      </c>
      <c r="I11" s="4" t="n">
        <f aca="false">H11-G11</f>
        <v>-196</v>
      </c>
    </row>
    <row r="12" customFormat="false" ht="15" hidden="false" customHeight="false" outlineLevel="0" collapsed="false">
      <c r="A12" s="29" t="n">
        <v>1.8</v>
      </c>
      <c r="B12" s="30" t="s">
        <v>20</v>
      </c>
      <c r="C12" s="23"/>
      <c r="D12" s="12" t="s">
        <v>13</v>
      </c>
      <c r="E12" s="12" t="n">
        <v>783</v>
      </c>
      <c r="F12" s="31"/>
      <c r="G12" s="32" t="n">
        <v>783</v>
      </c>
      <c r="H12" s="4" t="n">
        <v>0</v>
      </c>
      <c r="I12" s="4" t="n">
        <f aca="false">H12-G12</f>
        <v>-783</v>
      </c>
      <c r="N12" s="1"/>
      <c r="O12" s="1"/>
      <c r="P12" s="33"/>
    </row>
    <row r="13" customFormat="false" ht="15" hidden="false" customHeight="false" outlineLevel="0" collapsed="false">
      <c r="A13" s="29" t="n">
        <v>1.9</v>
      </c>
      <c r="B13" s="30" t="s">
        <v>21</v>
      </c>
      <c r="C13" s="23"/>
      <c r="D13" s="12" t="s">
        <v>13</v>
      </c>
      <c r="E13" s="12" t="n">
        <v>4746</v>
      </c>
      <c r="F13" s="31"/>
      <c r="G13" s="32" t="n">
        <v>4746</v>
      </c>
      <c r="H13" s="4" t="n">
        <v>4572</v>
      </c>
      <c r="I13" s="4" t="n">
        <f aca="false">H13-G13</f>
        <v>-174</v>
      </c>
    </row>
    <row r="14" customFormat="false" ht="15" hidden="false" customHeight="false" outlineLevel="0" collapsed="false">
      <c r="A14" s="14" t="n">
        <v>2</v>
      </c>
      <c r="B14" s="34" t="s">
        <v>22</v>
      </c>
      <c r="C14" s="35"/>
      <c r="D14" s="36"/>
      <c r="E14" s="36"/>
      <c r="F14" s="37"/>
      <c r="G14" s="38"/>
      <c r="H14" s="19"/>
      <c r="I14" s="19"/>
    </row>
    <row r="15" customFormat="false" ht="15" hidden="false" customHeight="false" outlineLevel="0" collapsed="false">
      <c r="A15" s="4" t="n">
        <v>2.1</v>
      </c>
      <c r="B15" s="30" t="s">
        <v>23</v>
      </c>
      <c r="C15" s="12" t="s">
        <v>24</v>
      </c>
      <c r="D15" s="12" t="s">
        <v>13</v>
      </c>
      <c r="E15" s="12" t="n">
        <v>48</v>
      </c>
      <c r="F15" s="39" t="n">
        <f aca="false">18+12</f>
        <v>30</v>
      </c>
      <c r="G15" s="40" t="n">
        <v>48</v>
      </c>
      <c r="H15" s="4"/>
      <c r="I15" s="4" t="n">
        <f aca="false">H15-G15</f>
        <v>-48</v>
      </c>
    </row>
    <row r="16" customFormat="false" ht="15" hidden="false" customHeight="false" outlineLevel="0" collapsed="false">
      <c r="A16" s="4" t="n">
        <v>2.2</v>
      </c>
      <c r="B16" s="30" t="s">
        <v>25</v>
      </c>
      <c r="C16" s="12"/>
      <c r="D16" s="12" t="s">
        <v>13</v>
      </c>
      <c r="E16" s="12" t="n">
        <v>6</v>
      </c>
      <c r="F16" s="39" t="n">
        <v>3</v>
      </c>
      <c r="G16" s="40" t="n">
        <v>6</v>
      </c>
      <c r="H16" s="4"/>
      <c r="I16" s="4" t="n">
        <f aca="false">H16-G16</f>
        <v>-6</v>
      </c>
    </row>
    <row r="17" customFormat="false" ht="15" hidden="false" customHeight="false" outlineLevel="0" collapsed="false">
      <c r="A17" s="4" t="n">
        <v>2.3</v>
      </c>
      <c r="B17" s="30" t="s">
        <v>26</v>
      </c>
      <c r="C17" s="12"/>
      <c r="D17" s="12" t="s">
        <v>13</v>
      </c>
      <c r="E17" s="12" t="n">
        <f aca="false">30+6</f>
        <v>36</v>
      </c>
      <c r="F17" s="39" t="n">
        <f aca="false">9+12+24+3</f>
        <v>48</v>
      </c>
      <c r="G17" s="40" t="n">
        <v>48</v>
      </c>
      <c r="H17" s="4"/>
      <c r="I17" s="4" t="n">
        <f aca="false">H17-G17</f>
        <v>-48</v>
      </c>
    </row>
    <row r="18" customFormat="false" ht="15" hidden="false" customHeight="false" outlineLevel="0" collapsed="false">
      <c r="A18" s="4" t="n">
        <v>2.4</v>
      </c>
      <c r="B18" s="30" t="s">
        <v>27</v>
      </c>
      <c r="C18" s="12"/>
      <c r="D18" s="12" t="s">
        <v>13</v>
      </c>
      <c r="E18" s="12" t="n">
        <f aca="false">2700+48+12</f>
        <v>2760</v>
      </c>
      <c r="F18" s="39" t="n">
        <f aca="false">23*6</f>
        <v>138</v>
      </c>
      <c r="G18" s="41" t="n">
        <v>2760</v>
      </c>
      <c r="H18" s="4" t="n">
        <v>2400</v>
      </c>
      <c r="I18" s="4" t="n">
        <f aca="false">H18-G18</f>
        <v>-360</v>
      </c>
    </row>
    <row r="19" customFormat="false" ht="15" hidden="false" customHeight="true" outlineLevel="0" collapsed="false">
      <c r="A19" s="4" t="n">
        <v>2.5</v>
      </c>
      <c r="B19" s="30" t="s">
        <v>11</v>
      </c>
      <c r="C19" s="23" t="s">
        <v>28</v>
      </c>
      <c r="D19" s="12" t="s">
        <v>13</v>
      </c>
      <c r="E19" s="12" t="n">
        <f aca="false">384+24</f>
        <v>408</v>
      </c>
      <c r="F19" s="39" t="n">
        <v>1</v>
      </c>
      <c r="G19" s="40" t="n">
        <v>408</v>
      </c>
      <c r="H19" s="4"/>
      <c r="I19" s="4" t="n">
        <f aca="false">H19-G19</f>
        <v>-408</v>
      </c>
    </row>
    <row r="20" customFormat="false" ht="15" hidden="false" customHeight="false" outlineLevel="0" collapsed="false">
      <c r="A20" s="4" t="n">
        <v>2.6</v>
      </c>
      <c r="B20" s="30" t="s">
        <v>14</v>
      </c>
      <c r="C20" s="23"/>
      <c r="D20" s="12" t="s">
        <v>13</v>
      </c>
      <c r="E20" s="12" t="n">
        <f aca="false">174+12</f>
        <v>186</v>
      </c>
      <c r="F20" s="39" t="n">
        <v>6</v>
      </c>
      <c r="G20" s="40" t="n">
        <v>186</v>
      </c>
      <c r="H20" s="4"/>
      <c r="I20" s="4" t="n">
        <f aca="false">H20-G20</f>
        <v>-186</v>
      </c>
    </row>
    <row r="21" s="28" customFormat="true" ht="15" hidden="false" customHeight="false" outlineLevel="0" collapsed="false">
      <c r="A21" s="27" t="n">
        <v>2.7</v>
      </c>
      <c r="B21" s="22" t="s">
        <v>15</v>
      </c>
      <c r="C21" s="23"/>
      <c r="D21" s="24" t="s">
        <v>13</v>
      </c>
      <c r="E21" s="24" t="n">
        <f aca="false">9+24</f>
        <v>33</v>
      </c>
      <c r="F21" s="24" t="n">
        <v>12</v>
      </c>
      <c r="G21" s="42" t="n">
        <v>33</v>
      </c>
      <c r="H21" s="27" t="n">
        <v>36</v>
      </c>
      <c r="I21" s="27" t="n">
        <f aca="false">H21-G21</f>
        <v>3</v>
      </c>
    </row>
    <row r="22" customFormat="false" ht="15" hidden="false" customHeight="false" outlineLevel="0" collapsed="false">
      <c r="A22" s="4" t="n">
        <v>2.8</v>
      </c>
      <c r="B22" s="30" t="s">
        <v>17</v>
      </c>
      <c r="C22" s="23"/>
      <c r="D22" s="12" t="s">
        <v>13</v>
      </c>
      <c r="E22" s="12"/>
      <c r="F22" s="39" t="n">
        <v>48</v>
      </c>
      <c r="G22" s="40" t="n">
        <v>48</v>
      </c>
      <c r="H22" s="4"/>
      <c r="I22" s="4" t="n">
        <f aca="false">H22-G22</f>
        <v>-48</v>
      </c>
    </row>
    <row r="23" customFormat="false" ht="15" hidden="false" customHeight="false" outlineLevel="0" collapsed="false">
      <c r="A23" s="4" t="n">
        <v>2.9</v>
      </c>
      <c r="B23" s="30" t="s">
        <v>18</v>
      </c>
      <c r="C23" s="23"/>
      <c r="D23" s="12" t="s">
        <v>13</v>
      </c>
      <c r="E23" s="12"/>
      <c r="F23" s="39" t="n">
        <v>12</v>
      </c>
      <c r="G23" s="40" t="n">
        <v>12</v>
      </c>
      <c r="H23" s="4"/>
      <c r="I23" s="4" t="n">
        <f aca="false">H23-G23</f>
        <v>-12</v>
      </c>
    </row>
    <row r="24" customFormat="false" ht="15" hidden="false" customHeight="false" outlineLevel="0" collapsed="false">
      <c r="A24" s="43" t="n">
        <v>2.1</v>
      </c>
      <c r="B24" s="30" t="s">
        <v>21</v>
      </c>
      <c r="C24" s="23"/>
      <c r="D24" s="12" t="s">
        <v>13</v>
      </c>
      <c r="E24" s="12" t="n">
        <v>45</v>
      </c>
      <c r="F24" s="39" t="n">
        <v>18</v>
      </c>
      <c r="G24" s="40" t="n">
        <v>48</v>
      </c>
      <c r="H24" s="4"/>
      <c r="I24" s="4" t="n">
        <f aca="false">H24-G24</f>
        <v>-48</v>
      </c>
    </row>
    <row r="25" customFormat="false" ht="15" hidden="false" customHeight="true" outlineLevel="0" collapsed="false">
      <c r="A25" s="44" t="n">
        <v>3</v>
      </c>
      <c r="B25" s="45" t="s">
        <v>29</v>
      </c>
      <c r="C25" s="11" t="s">
        <v>30</v>
      </c>
      <c r="D25" s="12" t="s">
        <v>31</v>
      </c>
      <c r="E25" s="12" t="n">
        <v>917</v>
      </c>
      <c r="F25" s="46"/>
      <c r="G25" s="32" t="n">
        <v>917</v>
      </c>
      <c r="H25" s="4"/>
      <c r="I25" s="4" t="n">
        <f aca="false">H25-G25</f>
        <v>-917</v>
      </c>
    </row>
    <row r="26" customFormat="false" ht="15" hidden="false" customHeight="false" outlineLevel="0" collapsed="false">
      <c r="A26" s="44" t="n">
        <v>4</v>
      </c>
      <c r="B26" s="45" t="s">
        <v>32</v>
      </c>
      <c r="C26" s="11"/>
      <c r="D26" s="12"/>
      <c r="E26" s="12"/>
      <c r="F26" s="46"/>
      <c r="G26" s="32"/>
      <c r="H26" s="4"/>
      <c r="I26" s="4"/>
    </row>
    <row r="27" customFormat="false" ht="15" hidden="false" customHeight="false" outlineLevel="0" collapsed="false">
      <c r="A27" s="4" t="n">
        <v>4.1</v>
      </c>
      <c r="B27" s="45" t="s">
        <v>33</v>
      </c>
      <c r="C27" s="11"/>
      <c r="D27" s="12" t="s">
        <v>31</v>
      </c>
      <c r="E27" s="12" t="n">
        <v>957</v>
      </c>
      <c r="F27" s="46"/>
      <c r="G27" s="32" t="n">
        <v>957</v>
      </c>
      <c r="H27" s="4"/>
      <c r="I27" s="4" t="n">
        <f aca="false">H27-G27</f>
        <v>-957</v>
      </c>
    </row>
    <row r="28" customFormat="false" ht="15" hidden="false" customHeight="false" outlineLevel="0" collapsed="false">
      <c r="A28" s="4" t="n">
        <v>4.2</v>
      </c>
      <c r="B28" s="45" t="s">
        <v>34</v>
      </c>
      <c r="C28" s="11"/>
      <c r="D28" s="12" t="s">
        <v>31</v>
      </c>
      <c r="E28" s="12" t="n">
        <v>40</v>
      </c>
      <c r="F28" s="46"/>
      <c r="G28" s="32" t="n">
        <v>40</v>
      </c>
      <c r="H28" s="4"/>
      <c r="I28" s="4" t="n">
        <f aca="false">H28-G28</f>
        <v>-40</v>
      </c>
    </row>
    <row r="29" customFormat="false" ht="15" hidden="false" customHeight="false" outlineLevel="0" collapsed="false">
      <c r="A29" s="4" t="n">
        <v>4.3</v>
      </c>
      <c r="B29" s="45" t="s">
        <v>35</v>
      </c>
      <c r="C29" s="11"/>
      <c r="D29" s="12" t="s">
        <v>31</v>
      </c>
      <c r="E29" s="12" t="n">
        <v>431</v>
      </c>
      <c r="F29" s="46"/>
      <c r="G29" s="32" t="n">
        <v>431</v>
      </c>
      <c r="H29" s="4"/>
      <c r="I29" s="4" t="n">
        <f aca="false">H29-G29</f>
        <v>-431</v>
      </c>
    </row>
    <row r="30" customFormat="false" ht="15" hidden="false" customHeight="false" outlineLevel="0" collapsed="false">
      <c r="A30" s="4" t="n">
        <v>5</v>
      </c>
      <c r="B30" s="45" t="s">
        <v>36</v>
      </c>
      <c r="C30" s="11"/>
      <c r="D30" s="12" t="s">
        <v>31</v>
      </c>
      <c r="E30" s="12" t="n">
        <v>254</v>
      </c>
      <c r="F30" s="46"/>
      <c r="G30" s="32" t="n">
        <v>254</v>
      </c>
      <c r="H30" s="4"/>
      <c r="I30" s="4" t="n">
        <f aca="false">H30-G30</f>
        <v>-254</v>
      </c>
    </row>
    <row r="31" customFormat="false" ht="15" hidden="false" customHeight="false" outlineLevel="0" collapsed="false">
      <c r="A31" s="4" t="n">
        <v>6</v>
      </c>
      <c r="B31" s="45" t="s">
        <v>37</v>
      </c>
      <c r="C31" s="11"/>
      <c r="D31" s="12" t="s">
        <v>31</v>
      </c>
      <c r="E31" s="12" t="n">
        <v>177</v>
      </c>
      <c r="F31" s="46"/>
      <c r="G31" s="32" t="n">
        <v>177</v>
      </c>
      <c r="H31" s="4"/>
      <c r="I31" s="4" t="n">
        <f aca="false">H31-G31</f>
        <v>-177</v>
      </c>
    </row>
    <row r="32" s="51" customFormat="true" ht="15" hidden="false" customHeight="false" outlineLevel="0" collapsed="false">
      <c r="A32" s="47" t="n">
        <v>7</v>
      </c>
      <c r="B32" s="45" t="s">
        <v>38</v>
      </c>
      <c r="C32" s="11"/>
      <c r="D32" s="10"/>
      <c r="E32" s="10"/>
      <c r="F32" s="48"/>
      <c r="G32" s="49"/>
      <c r="H32" s="50"/>
      <c r="I32" s="4"/>
    </row>
    <row r="33" customFormat="false" ht="15" hidden="false" customHeight="false" outlineLevel="0" collapsed="false">
      <c r="A33" s="4" t="n">
        <v>7.1</v>
      </c>
      <c r="B33" s="30" t="s">
        <v>39</v>
      </c>
      <c r="C33" s="11"/>
      <c r="D33" s="12" t="s">
        <v>31</v>
      </c>
      <c r="E33" s="12" t="n">
        <v>1</v>
      </c>
      <c r="F33" s="46"/>
      <c r="G33" s="32" t="n">
        <v>1</v>
      </c>
      <c r="H33" s="4"/>
      <c r="I33" s="4" t="n">
        <f aca="false">H33-G33</f>
        <v>-1</v>
      </c>
    </row>
    <row r="34" customFormat="false" ht="15" hidden="false" customHeight="false" outlineLevel="0" collapsed="false">
      <c r="A34" s="4" t="n">
        <v>7.2</v>
      </c>
      <c r="B34" s="30" t="s">
        <v>40</v>
      </c>
      <c r="C34" s="11"/>
      <c r="D34" s="12" t="s">
        <v>31</v>
      </c>
      <c r="E34" s="12" t="n">
        <v>3</v>
      </c>
      <c r="F34" s="46"/>
      <c r="G34" s="32" t="n">
        <v>3</v>
      </c>
      <c r="H34" s="4"/>
      <c r="I34" s="4" t="n">
        <f aca="false">H34-G34</f>
        <v>-3</v>
      </c>
    </row>
    <row r="35" customFormat="false" ht="15" hidden="false" customHeight="false" outlineLevel="0" collapsed="false">
      <c r="A35" s="4" t="n">
        <v>7.3</v>
      </c>
      <c r="B35" s="30" t="s">
        <v>41</v>
      </c>
      <c r="C35" s="11"/>
      <c r="D35" s="12" t="s">
        <v>31</v>
      </c>
      <c r="E35" s="12" t="n">
        <v>1</v>
      </c>
      <c r="F35" s="46"/>
      <c r="G35" s="32" t="n">
        <v>1</v>
      </c>
      <c r="H35" s="4"/>
      <c r="I35" s="4" t="n">
        <f aca="false">H35-G35</f>
        <v>-1</v>
      </c>
    </row>
    <row r="36" customFormat="false" ht="15" hidden="false" customHeight="false" outlineLevel="0" collapsed="false">
      <c r="A36" s="47" t="n">
        <v>8</v>
      </c>
      <c r="B36" s="45" t="s">
        <v>42</v>
      </c>
      <c r="C36" s="11"/>
      <c r="D36" s="12"/>
      <c r="E36" s="12"/>
      <c r="F36" s="46"/>
      <c r="G36" s="32"/>
      <c r="H36" s="4"/>
      <c r="I36" s="4"/>
    </row>
    <row r="37" customFormat="false" ht="15" hidden="false" customHeight="false" outlineLevel="0" collapsed="false">
      <c r="A37" s="29" t="n">
        <v>8.1</v>
      </c>
      <c r="B37" s="30" t="s">
        <v>43</v>
      </c>
      <c r="C37" s="11"/>
      <c r="D37" s="12" t="s">
        <v>31</v>
      </c>
      <c r="E37" s="12" t="n">
        <v>19</v>
      </c>
      <c r="F37" s="46"/>
      <c r="G37" s="32" t="n">
        <v>19</v>
      </c>
      <c r="H37" s="4"/>
      <c r="I37" s="4" t="n">
        <f aca="false">H37-G37</f>
        <v>-19</v>
      </c>
    </row>
    <row r="38" customFormat="false" ht="15" hidden="false" customHeight="false" outlineLevel="0" collapsed="false">
      <c r="A38" s="29" t="n">
        <v>8.2</v>
      </c>
      <c r="B38" s="30" t="s">
        <v>44</v>
      </c>
      <c r="C38" s="11"/>
      <c r="D38" s="12" t="s">
        <v>31</v>
      </c>
      <c r="E38" s="12" t="n">
        <v>4</v>
      </c>
      <c r="F38" s="46"/>
      <c r="G38" s="32" t="n">
        <v>4</v>
      </c>
      <c r="H38" s="4"/>
      <c r="I38" s="4" t="n">
        <f aca="false">H38-G38</f>
        <v>-4</v>
      </c>
    </row>
    <row r="39" customFormat="false" ht="15" hidden="false" customHeight="false" outlineLevel="0" collapsed="false">
      <c r="A39" s="29" t="n">
        <v>8.3</v>
      </c>
      <c r="B39" s="30" t="s">
        <v>45</v>
      </c>
      <c r="C39" s="11"/>
      <c r="D39" s="12" t="s">
        <v>31</v>
      </c>
      <c r="E39" s="12" t="n">
        <v>1</v>
      </c>
      <c r="F39" s="46"/>
      <c r="G39" s="32" t="n">
        <v>1</v>
      </c>
      <c r="H39" s="4"/>
      <c r="I39" s="4" t="n">
        <f aca="false">H39-G39</f>
        <v>-1</v>
      </c>
    </row>
    <row r="40" customFormat="false" ht="15" hidden="false" customHeight="false" outlineLevel="0" collapsed="false">
      <c r="A40" s="29" t="n">
        <v>8.4</v>
      </c>
      <c r="B40" s="30" t="s">
        <v>46</v>
      </c>
      <c r="C40" s="11"/>
      <c r="D40" s="12" t="s">
        <v>31</v>
      </c>
      <c r="E40" s="12" t="n">
        <v>2</v>
      </c>
      <c r="F40" s="46"/>
      <c r="G40" s="32" t="n">
        <v>2</v>
      </c>
      <c r="H40" s="4"/>
      <c r="I40" s="4" t="n">
        <f aca="false">H40-G40</f>
        <v>-2</v>
      </c>
    </row>
    <row r="41" customFormat="false" ht="15" hidden="false" customHeight="false" outlineLevel="0" collapsed="false">
      <c r="A41" s="47" t="n">
        <v>9</v>
      </c>
      <c r="B41" s="45" t="s">
        <v>47</v>
      </c>
      <c r="C41" s="11"/>
      <c r="D41" s="12"/>
      <c r="E41" s="12"/>
      <c r="F41" s="46"/>
      <c r="G41" s="32"/>
      <c r="H41" s="4"/>
      <c r="I41" s="4"/>
    </row>
    <row r="42" customFormat="false" ht="15" hidden="false" customHeight="false" outlineLevel="0" collapsed="false">
      <c r="A42" s="4" t="n">
        <v>9.1</v>
      </c>
      <c r="B42" s="30" t="s">
        <v>48</v>
      </c>
      <c r="C42" s="11"/>
      <c r="D42" s="12" t="s">
        <v>31</v>
      </c>
      <c r="E42" s="12"/>
      <c r="F42" s="46" t="n">
        <v>1</v>
      </c>
      <c r="G42" s="32" t="n">
        <v>1</v>
      </c>
      <c r="H42" s="4"/>
      <c r="I42" s="4" t="n">
        <f aca="false">H42-G42</f>
        <v>-1</v>
      </c>
    </row>
    <row r="43" customFormat="false" ht="15" hidden="false" customHeight="false" outlineLevel="0" collapsed="false">
      <c r="A43" s="4" t="n">
        <v>9.2</v>
      </c>
      <c r="B43" s="30" t="s">
        <v>49</v>
      </c>
      <c r="C43" s="11"/>
      <c r="D43" s="12" t="s">
        <v>31</v>
      </c>
      <c r="E43" s="12" t="n">
        <f aca="false">96+3</f>
        <v>99</v>
      </c>
      <c r="F43" s="46"/>
      <c r="G43" s="32" t="n">
        <v>99</v>
      </c>
      <c r="H43" s="4"/>
      <c r="I43" s="4" t="n">
        <f aca="false">H43-G43</f>
        <v>-99</v>
      </c>
    </row>
    <row r="44" customFormat="false" ht="15" hidden="false" customHeight="false" outlineLevel="0" collapsed="false">
      <c r="A44" s="4" t="n">
        <v>9.3</v>
      </c>
      <c r="B44" s="30" t="s">
        <v>50</v>
      </c>
      <c r="C44" s="11"/>
      <c r="D44" s="12" t="s">
        <v>31</v>
      </c>
      <c r="E44" s="12" t="n">
        <v>67</v>
      </c>
      <c r="F44" s="46"/>
      <c r="G44" s="32" t="n">
        <v>67</v>
      </c>
      <c r="H44" s="4"/>
      <c r="I44" s="4" t="n">
        <f aca="false">H44-G44</f>
        <v>-67</v>
      </c>
    </row>
    <row r="45" customFormat="false" ht="15" hidden="false" customHeight="false" outlineLevel="0" collapsed="false">
      <c r="A45" s="4" t="n">
        <v>9.4</v>
      </c>
      <c r="B45" s="30" t="s">
        <v>51</v>
      </c>
      <c r="C45" s="11"/>
      <c r="D45" s="12" t="s">
        <v>31</v>
      </c>
      <c r="E45" s="12" t="n">
        <f aca="false">44-37</f>
        <v>7</v>
      </c>
      <c r="F45" s="46"/>
      <c r="G45" s="32" t="n">
        <v>7</v>
      </c>
      <c r="H45" s="4"/>
      <c r="I45" s="4" t="n">
        <f aca="false">H45-G45</f>
        <v>-7</v>
      </c>
    </row>
    <row r="46" customFormat="false" ht="15" hidden="false" customHeight="false" outlineLevel="0" collapsed="false">
      <c r="A46" s="4" t="n">
        <v>9.5</v>
      </c>
      <c r="B46" s="30" t="s">
        <v>52</v>
      </c>
      <c r="C46" s="11"/>
      <c r="D46" s="12" t="s">
        <v>31</v>
      </c>
      <c r="E46" s="12" t="n">
        <v>1</v>
      </c>
      <c r="F46" s="46"/>
      <c r="G46" s="32" t="n">
        <v>1</v>
      </c>
      <c r="H46" s="4"/>
      <c r="I46" s="4" t="n">
        <f aca="false">H46-G46</f>
        <v>-1</v>
      </c>
    </row>
    <row r="47" customFormat="false" ht="15" hidden="false" customHeight="false" outlineLevel="0" collapsed="false">
      <c r="A47" s="4" t="n">
        <v>9.6</v>
      </c>
      <c r="B47" s="30" t="s">
        <v>53</v>
      </c>
      <c r="C47" s="11"/>
      <c r="D47" s="12" t="s">
        <v>31</v>
      </c>
      <c r="E47" s="12" t="n">
        <v>1</v>
      </c>
      <c r="F47" s="46"/>
      <c r="G47" s="32" t="n">
        <v>1</v>
      </c>
      <c r="H47" s="4"/>
      <c r="I47" s="4" t="n">
        <f aca="false">H47-G47</f>
        <v>-1</v>
      </c>
    </row>
    <row r="48" s="51" customFormat="true" ht="15" hidden="false" customHeight="false" outlineLevel="0" collapsed="false">
      <c r="A48" s="47" t="n">
        <v>10</v>
      </c>
      <c r="B48" s="45" t="s">
        <v>54</v>
      </c>
      <c r="C48" s="11"/>
      <c r="D48" s="10"/>
      <c r="E48" s="10"/>
      <c r="F48" s="48"/>
      <c r="G48" s="49"/>
      <c r="H48" s="50"/>
      <c r="I48" s="4"/>
    </row>
    <row r="49" customFormat="false" ht="15" hidden="false" customHeight="false" outlineLevel="0" collapsed="false">
      <c r="A49" s="4" t="n">
        <v>10.1</v>
      </c>
      <c r="B49" s="30" t="s">
        <v>55</v>
      </c>
      <c r="C49" s="11"/>
      <c r="D49" s="12" t="s">
        <v>31</v>
      </c>
      <c r="E49" s="12" t="n">
        <v>1</v>
      </c>
      <c r="F49" s="46"/>
      <c r="G49" s="32" t="n">
        <v>1</v>
      </c>
      <c r="H49" s="4"/>
      <c r="I49" s="4" t="n">
        <f aca="false">H49-G49</f>
        <v>-1</v>
      </c>
    </row>
    <row r="50" customFormat="false" ht="15" hidden="false" customHeight="false" outlineLevel="0" collapsed="false">
      <c r="A50" s="4" t="n">
        <v>10.2</v>
      </c>
      <c r="B50" s="30" t="s">
        <v>56</v>
      </c>
      <c r="C50" s="11"/>
      <c r="D50" s="12" t="s">
        <v>31</v>
      </c>
      <c r="E50" s="12" t="n">
        <v>2</v>
      </c>
      <c r="F50" s="46"/>
      <c r="G50" s="32" t="n">
        <v>2</v>
      </c>
      <c r="H50" s="4"/>
      <c r="I50" s="4" t="n">
        <f aca="false">H50-G50</f>
        <v>-2</v>
      </c>
    </row>
    <row r="51" customFormat="false" ht="15" hidden="false" customHeight="false" outlineLevel="0" collapsed="false">
      <c r="A51" s="4" t="n">
        <v>10.3</v>
      </c>
      <c r="B51" s="30" t="s">
        <v>57</v>
      </c>
      <c r="C51" s="11"/>
      <c r="D51" s="12" t="s">
        <v>31</v>
      </c>
      <c r="E51" s="12" t="n">
        <v>3</v>
      </c>
      <c r="F51" s="46"/>
      <c r="G51" s="32" t="n">
        <v>3</v>
      </c>
      <c r="H51" s="4"/>
      <c r="I51" s="4" t="n">
        <f aca="false">H51-G51</f>
        <v>-3</v>
      </c>
    </row>
    <row r="52" customFormat="false" ht="15" hidden="false" customHeight="false" outlineLevel="0" collapsed="false">
      <c r="A52" s="4" t="n">
        <v>10.4</v>
      </c>
      <c r="B52" s="30" t="s">
        <v>58</v>
      </c>
      <c r="C52" s="11"/>
      <c r="D52" s="12" t="s">
        <v>31</v>
      </c>
      <c r="E52" s="12" t="n">
        <f aca="false">18+9</f>
        <v>27</v>
      </c>
      <c r="F52" s="46" t="n">
        <v>1</v>
      </c>
      <c r="G52" s="32" t="n">
        <v>28</v>
      </c>
      <c r="H52" s="4"/>
      <c r="I52" s="4" t="n">
        <f aca="false">H52-G52</f>
        <v>-28</v>
      </c>
    </row>
    <row r="53" customFormat="false" ht="15" hidden="false" customHeight="false" outlineLevel="0" collapsed="false">
      <c r="A53" s="4" t="n">
        <v>10.5</v>
      </c>
      <c r="B53" s="30" t="s">
        <v>59</v>
      </c>
      <c r="C53" s="11"/>
      <c r="D53" s="12" t="s">
        <v>31</v>
      </c>
      <c r="E53" s="12" t="n">
        <f aca="false">25+4</f>
        <v>29</v>
      </c>
      <c r="F53" s="46"/>
      <c r="G53" s="32" t="n">
        <v>29</v>
      </c>
      <c r="H53" s="4"/>
      <c r="I53" s="4" t="n">
        <f aca="false">H53-G53</f>
        <v>-29</v>
      </c>
    </row>
    <row r="54" customFormat="false" ht="15" hidden="false" customHeight="false" outlineLevel="0" collapsed="false">
      <c r="A54" s="4" t="n">
        <v>10.6</v>
      </c>
      <c r="B54" s="30" t="s">
        <v>60</v>
      </c>
      <c r="C54" s="11"/>
      <c r="D54" s="12" t="s">
        <v>31</v>
      </c>
      <c r="E54" s="12" t="n">
        <f aca="false">7+2</f>
        <v>9</v>
      </c>
      <c r="F54" s="46"/>
      <c r="G54" s="32" t="n">
        <v>9</v>
      </c>
      <c r="H54" s="4"/>
      <c r="I54" s="4" t="n">
        <f aca="false">H54-G54</f>
        <v>-9</v>
      </c>
    </row>
    <row r="55" customFormat="false" ht="15" hidden="false" customHeight="false" outlineLevel="0" collapsed="false">
      <c r="A55" s="4" t="n">
        <v>10.7</v>
      </c>
      <c r="B55" s="30" t="s">
        <v>61</v>
      </c>
      <c r="C55" s="11"/>
      <c r="D55" s="12" t="s">
        <v>31</v>
      </c>
      <c r="E55" s="12" t="n">
        <f aca="false">4+2</f>
        <v>6</v>
      </c>
      <c r="F55" s="46"/>
      <c r="G55" s="32" t="n">
        <v>6</v>
      </c>
      <c r="H55" s="4"/>
      <c r="I55" s="4" t="n">
        <f aca="false">H55-G55</f>
        <v>-6</v>
      </c>
    </row>
    <row r="56" customFormat="false" ht="15" hidden="false" customHeight="false" outlineLevel="0" collapsed="false">
      <c r="A56" s="47" t="n">
        <v>11</v>
      </c>
      <c r="B56" s="45" t="s">
        <v>62</v>
      </c>
      <c r="C56" s="11"/>
      <c r="D56" s="12"/>
      <c r="E56" s="12"/>
      <c r="F56" s="46"/>
      <c r="G56" s="32"/>
      <c r="H56" s="4"/>
      <c r="I56" s="4"/>
    </row>
    <row r="57" s="52" customFormat="true" ht="15" hidden="false" customHeight="false" outlineLevel="0" collapsed="false">
      <c r="A57" s="29" t="n">
        <v>11.1</v>
      </c>
      <c r="B57" s="30" t="s">
        <v>63</v>
      </c>
      <c r="C57" s="11"/>
      <c r="D57" s="12" t="s">
        <v>31</v>
      </c>
      <c r="E57" s="12" t="n">
        <v>5</v>
      </c>
      <c r="F57" s="39"/>
      <c r="G57" s="40" t="n">
        <v>5</v>
      </c>
      <c r="H57" s="29"/>
      <c r="I57" s="4" t="n">
        <f aca="false">H57-G57</f>
        <v>-5</v>
      </c>
    </row>
    <row r="58" customFormat="false" ht="15" hidden="false" customHeight="false" outlineLevel="0" collapsed="false">
      <c r="A58" s="4" t="n">
        <v>11.2</v>
      </c>
      <c r="B58" s="30" t="s">
        <v>64</v>
      </c>
      <c r="C58" s="11"/>
      <c r="D58" s="12" t="s">
        <v>31</v>
      </c>
      <c r="E58" s="12" t="n">
        <v>26</v>
      </c>
      <c r="F58" s="46"/>
      <c r="G58" s="32" t="n">
        <v>26</v>
      </c>
      <c r="H58" s="4"/>
      <c r="I58" s="4" t="n">
        <f aca="false">H58-G58</f>
        <v>-26</v>
      </c>
    </row>
    <row r="59" customFormat="false" ht="15" hidden="false" customHeight="false" outlineLevel="0" collapsed="false">
      <c r="A59" s="29" t="n">
        <v>11.3</v>
      </c>
      <c r="B59" s="30" t="s">
        <v>65</v>
      </c>
      <c r="C59" s="11"/>
      <c r="D59" s="12" t="s">
        <v>31</v>
      </c>
      <c r="E59" s="12" t="n">
        <v>1</v>
      </c>
      <c r="F59" s="46"/>
      <c r="G59" s="32" t="n">
        <v>1</v>
      </c>
      <c r="H59" s="4"/>
      <c r="I59" s="4" t="n">
        <f aca="false">H59-G59</f>
        <v>-1</v>
      </c>
    </row>
    <row r="60" customFormat="false" ht="15" hidden="false" customHeight="false" outlineLevel="0" collapsed="false">
      <c r="A60" s="4" t="n">
        <v>11.4</v>
      </c>
      <c r="B60" s="30" t="s">
        <v>66</v>
      </c>
      <c r="C60" s="11"/>
      <c r="D60" s="12" t="s">
        <v>31</v>
      </c>
      <c r="E60" s="12" t="n">
        <v>76</v>
      </c>
      <c r="F60" s="46"/>
      <c r="G60" s="32" t="n">
        <v>76</v>
      </c>
      <c r="H60" s="4"/>
      <c r="I60" s="4" t="n">
        <f aca="false">H60-G60</f>
        <v>-76</v>
      </c>
    </row>
    <row r="61" customFormat="false" ht="15" hidden="false" customHeight="false" outlineLevel="0" collapsed="false">
      <c r="A61" s="29" t="n">
        <v>11.5</v>
      </c>
      <c r="B61" s="30" t="s">
        <v>67</v>
      </c>
      <c r="C61" s="11"/>
      <c r="D61" s="12" t="s">
        <v>31</v>
      </c>
      <c r="E61" s="12" t="n">
        <v>2</v>
      </c>
      <c r="F61" s="46"/>
      <c r="G61" s="32" t="n">
        <v>2</v>
      </c>
      <c r="H61" s="4"/>
      <c r="I61" s="4" t="n">
        <f aca="false">H61-G61</f>
        <v>-2</v>
      </c>
    </row>
    <row r="62" s="51" customFormat="true" ht="15" hidden="false" customHeight="false" outlineLevel="0" collapsed="false">
      <c r="A62" s="47" t="n">
        <v>12</v>
      </c>
      <c r="B62" s="45" t="s">
        <v>68</v>
      </c>
      <c r="C62" s="11"/>
      <c r="D62" s="10"/>
      <c r="E62" s="10"/>
      <c r="F62" s="48"/>
      <c r="G62" s="49"/>
      <c r="H62" s="50"/>
      <c r="I62" s="4"/>
    </row>
    <row r="63" customFormat="false" ht="15" hidden="false" customHeight="false" outlineLevel="0" collapsed="false">
      <c r="A63" s="4" t="n">
        <v>12.1</v>
      </c>
      <c r="B63" s="30" t="s">
        <v>69</v>
      </c>
      <c r="C63" s="11"/>
      <c r="D63" s="12" t="s">
        <v>31</v>
      </c>
      <c r="E63" s="12" t="n">
        <v>1</v>
      </c>
      <c r="F63" s="46"/>
      <c r="G63" s="32" t="n">
        <v>1</v>
      </c>
      <c r="H63" s="4"/>
      <c r="I63" s="4" t="n">
        <f aca="false">H63-G63</f>
        <v>-1</v>
      </c>
    </row>
    <row r="64" customFormat="false" ht="15" hidden="false" customHeight="false" outlineLevel="0" collapsed="false">
      <c r="A64" s="4" t="n">
        <v>12.2</v>
      </c>
      <c r="B64" s="30" t="s">
        <v>70</v>
      </c>
      <c r="C64" s="11"/>
      <c r="D64" s="12" t="s">
        <v>31</v>
      </c>
      <c r="E64" s="12" t="n">
        <v>3</v>
      </c>
      <c r="F64" s="46"/>
      <c r="G64" s="32" t="n">
        <v>3</v>
      </c>
      <c r="H64" s="4"/>
      <c r="I64" s="4" t="n">
        <f aca="false">H64-G64</f>
        <v>-3</v>
      </c>
    </row>
    <row r="65" s="57" customFormat="true" ht="30" hidden="false" customHeight="false" outlineLevel="0" collapsed="false">
      <c r="A65" s="53" t="n">
        <v>12.3</v>
      </c>
      <c r="B65" s="54" t="s">
        <v>71</v>
      </c>
      <c r="C65" s="11"/>
      <c r="D65" s="55" t="s">
        <v>31</v>
      </c>
      <c r="E65" s="55" t="n">
        <f aca="false">3+1</f>
        <v>4</v>
      </c>
      <c r="F65" s="53"/>
      <c r="G65" s="56" t="n">
        <v>4</v>
      </c>
      <c r="H65" s="53"/>
      <c r="I65" s="53" t="n">
        <f aca="false">H65-G65</f>
        <v>-4</v>
      </c>
    </row>
    <row r="66" customFormat="false" ht="15" hidden="false" customHeight="false" outlineLevel="0" collapsed="false">
      <c r="A66" s="4" t="n">
        <v>12.4</v>
      </c>
      <c r="B66" s="30" t="s">
        <v>72</v>
      </c>
      <c r="C66" s="11"/>
      <c r="D66" s="12" t="s">
        <v>31</v>
      </c>
      <c r="E66" s="12" t="n">
        <v>46</v>
      </c>
      <c r="F66" s="46"/>
      <c r="G66" s="32" t="n">
        <v>46</v>
      </c>
      <c r="H66" s="4"/>
      <c r="I66" s="4" t="n">
        <f aca="false">H66-G66</f>
        <v>-46</v>
      </c>
    </row>
    <row r="67" customFormat="false" ht="15" hidden="false" customHeight="false" outlineLevel="0" collapsed="false">
      <c r="A67" s="4" t="n">
        <v>12.5</v>
      </c>
      <c r="B67" s="30" t="s">
        <v>73</v>
      </c>
      <c r="C67" s="11"/>
      <c r="D67" s="12" t="s">
        <v>31</v>
      </c>
      <c r="E67" s="12" t="n">
        <v>1</v>
      </c>
      <c r="F67" s="46"/>
      <c r="G67" s="32" t="n">
        <v>1</v>
      </c>
      <c r="H67" s="4"/>
      <c r="I67" s="4" t="n">
        <f aca="false">H67-G67</f>
        <v>-1</v>
      </c>
    </row>
    <row r="68" customFormat="false" ht="15" hidden="false" customHeight="false" outlineLevel="0" collapsed="false">
      <c r="A68" s="4" t="n">
        <v>12.6</v>
      </c>
      <c r="B68" s="30" t="s">
        <v>74</v>
      </c>
      <c r="C68" s="11"/>
      <c r="D68" s="12" t="s">
        <v>31</v>
      </c>
      <c r="E68" s="12" t="n">
        <v>24</v>
      </c>
      <c r="F68" s="46"/>
      <c r="G68" s="32" t="n">
        <v>24</v>
      </c>
      <c r="H68" s="4"/>
      <c r="I68" s="4" t="n">
        <f aca="false">H68-G68</f>
        <v>-24</v>
      </c>
    </row>
    <row r="69" customFormat="false" ht="15" hidden="false" customHeight="false" outlineLevel="0" collapsed="false">
      <c r="A69" s="4" t="n">
        <v>12.7</v>
      </c>
      <c r="B69" s="30" t="s">
        <v>75</v>
      </c>
      <c r="C69" s="11"/>
      <c r="D69" s="12" t="s">
        <v>31</v>
      </c>
      <c r="E69" s="12" t="n">
        <v>1</v>
      </c>
      <c r="F69" s="46"/>
      <c r="G69" s="32" t="n">
        <v>1</v>
      </c>
      <c r="H69" s="4"/>
      <c r="I69" s="4" t="n">
        <f aca="false">H69-G69</f>
        <v>-1</v>
      </c>
    </row>
    <row r="70" customFormat="false" ht="15" hidden="false" customHeight="false" outlineLevel="0" collapsed="false">
      <c r="A70" s="4" t="n">
        <v>12.8</v>
      </c>
      <c r="B70" s="30" t="s">
        <v>76</v>
      </c>
      <c r="C70" s="11"/>
      <c r="D70" s="12" t="s">
        <v>31</v>
      </c>
      <c r="E70" s="12" t="n">
        <v>2</v>
      </c>
      <c r="F70" s="46"/>
      <c r="G70" s="32" t="n">
        <v>2</v>
      </c>
      <c r="H70" s="4"/>
      <c r="I70" s="4" t="n">
        <f aca="false">H70-G70</f>
        <v>-2</v>
      </c>
    </row>
    <row r="71" customFormat="false" ht="15" hidden="false" customHeight="false" outlineLevel="0" collapsed="false">
      <c r="A71" s="4" t="n">
        <v>12.9</v>
      </c>
      <c r="B71" s="30" t="s">
        <v>77</v>
      </c>
      <c r="C71" s="11"/>
      <c r="D71" s="12" t="s">
        <v>31</v>
      </c>
      <c r="E71" s="12" t="n">
        <v>22</v>
      </c>
      <c r="F71" s="46"/>
      <c r="G71" s="32" t="n">
        <v>22</v>
      </c>
      <c r="H71" s="4"/>
      <c r="I71" s="4" t="n">
        <f aca="false">H71-G71</f>
        <v>-22</v>
      </c>
    </row>
    <row r="72" customFormat="false" ht="15" hidden="false" customHeight="false" outlineLevel="0" collapsed="false">
      <c r="A72" s="43" t="n">
        <v>12.1</v>
      </c>
      <c r="B72" s="30" t="s">
        <v>78</v>
      </c>
      <c r="C72" s="11"/>
      <c r="D72" s="12" t="s">
        <v>31</v>
      </c>
      <c r="E72" s="12" t="n">
        <v>1</v>
      </c>
      <c r="F72" s="46"/>
      <c r="G72" s="32" t="n">
        <v>1</v>
      </c>
      <c r="H72" s="4"/>
      <c r="I72" s="4" t="n">
        <f aca="false">H72-G72</f>
        <v>-1</v>
      </c>
    </row>
    <row r="73" s="51" customFormat="true" ht="15" hidden="false" customHeight="false" outlineLevel="0" collapsed="false">
      <c r="A73" s="47" t="n">
        <v>13</v>
      </c>
      <c r="B73" s="45" t="s">
        <v>79</v>
      </c>
      <c r="C73" s="11"/>
      <c r="D73" s="10"/>
      <c r="E73" s="10"/>
      <c r="F73" s="48"/>
      <c r="G73" s="49"/>
      <c r="H73" s="50"/>
      <c r="I73" s="4"/>
    </row>
    <row r="74" customFormat="false" ht="15" hidden="false" customHeight="false" outlineLevel="0" collapsed="false">
      <c r="A74" s="4" t="n">
        <v>13.1</v>
      </c>
      <c r="B74" s="30" t="s">
        <v>80</v>
      </c>
      <c r="C74" s="11"/>
      <c r="D74" s="12" t="s">
        <v>31</v>
      </c>
      <c r="E74" s="12" t="n">
        <v>3</v>
      </c>
      <c r="F74" s="46"/>
      <c r="G74" s="32" t="n">
        <v>3</v>
      </c>
      <c r="H74" s="4"/>
      <c r="I74" s="4" t="n">
        <f aca="false">H74-G74</f>
        <v>-3</v>
      </c>
    </row>
    <row r="75" customFormat="false" ht="15" hidden="false" customHeight="false" outlineLevel="0" collapsed="false">
      <c r="A75" s="4" t="n">
        <v>13.2</v>
      </c>
      <c r="B75" s="30" t="s">
        <v>81</v>
      </c>
      <c r="C75" s="11"/>
      <c r="D75" s="12" t="s">
        <v>31</v>
      </c>
      <c r="E75" s="12" t="n">
        <f aca="false">1+19</f>
        <v>20</v>
      </c>
      <c r="F75" s="46"/>
      <c r="G75" s="32" t="n">
        <v>20</v>
      </c>
      <c r="H75" s="4"/>
      <c r="I75" s="4" t="n">
        <f aca="false">H75-G75</f>
        <v>-20</v>
      </c>
    </row>
    <row r="76" customFormat="false" ht="15" hidden="false" customHeight="false" outlineLevel="0" collapsed="false">
      <c r="A76" s="4" t="n">
        <v>13.3</v>
      </c>
      <c r="B76" s="30" t="s">
        <v>82</v>
      </c>
      <c r="C76" s="11"/>
      <c r="D76" s="12" t="s">
        <v>31</v>
      </c>
      <c r="E76" s="12" t="n">
        <f aca="false">4+2</f>
        <v>6</v>
      </c>
      <c r="F76" s="46"/>
      <c r="G76" s="32" t="n">
        <v>6</v>
      </c>
      <c r="H76" s="4"/>
      <c r="I76" s="4" t="n">
        <f aca="false">H76-G76</f>
        <v>-6</v>
      </c>
    </row>
    <row r="77" customFormat="false" ht="15" hidden="false" customHeight="false" outlineLevel="0" collapsed="false">
      <c r="A77" s="4" t="n">
        <v>13.4</v>
      </c>
      <c r="B77" s="30" t="s">
        <v>83</v>
      </c>
      <c r="C77" s="11"/>
      <c r="D77" s="12" t="s">
        <v>31</v>
      </c>
      <c r="E77" s="12" t="n">
        <v>3</v>
      </c>
      <c r="F77" s="46"/>
      <c r="G77" s="32" t="n">
        <v>3</v>
      </c>
      <c r="H77" s="4"/>
      <c r="I77" s="4" t="n">
        <f aca="false">H77-G77</f>
        <v>-3</v>
      </c>
    </row>
    <row r="78" customFormat="false" ht="15" hidden="false" customHeight="false" outlineLevel="0" collapsed="false">
      <c r="A78" s="47" t="n">
        <v>14</v>
      </c>
      <c r="B78" s="45" t="s">
        <v>84</v>
      </c>
      <c r="C78" s="11"/>
      <c r="D78" s="12"/>
      <c r="E78" s="12"/>
      <c r="F78" s="46"/>
      <c r="G78" s="32"/>
      <c r="H78" s="4"/>
      <c r="I78" s="4"/>
    </row>
    <row r="79" customFormat="false" ht="15" hidden="false" customHeight="false" outlineLevel="0" collapsed="false">
      <c r="A79" s="4" t="n">
        <v>14.1</v>
      </c>
      <c r="B79" s="30" t="s">
        <v>85</v>
      </c>
      <c r="C79" s="11"/>
      <c r="D79" s="12" t="s">
        <v>31</v>
      </c>
      <c r="E79" s="12" t="n">
        <v>22</v>
      </c>
      <c r="F79" s="46"/>
      <c r="G79" s="32" t="n">
        <v>22</v>
      </c>
      <c r="H79" s="4"/>
      <c r="I79" s="4" t="n">
        <f aca="false">H79-G79</f>
        <v>-22</v>
      </c>
    </row>
    <row r="80" customFormat="false" ht="15" hidden="false" customHeight="false" outlineLevel="0" collapsed="false">
      <c r="A80" s="4" t="n">
        <v>14.2</v>
      </c>
      <c r="B80" s="30" t="s">
        <v>86</v>
      </c>
      <c r="C80" s="11"/>
      <c r="D80" s="12" t="s">
        <v>31</v>
      </c>
      <c r="E80" s="12" t="n">
        <v>4</v>
      </c>
      <c r="F80" s="46"/>
      <c r="G80" s="32" t="n">
        <v>4</v>
      </c>
      <c r="H80" s="4"/>
      <c r="I80" s="4" t="n">
        <f aca="false">H80-G80</f>
        <v>-4</v>
      </c>
    </row>
    <row r="81" customFormat="false" ht="15" hidden="false" customHeight="false" outlineLevel="0" collapsed="false">
      <c r="A81" s="47" t="n">
        <v>15</v>
      </c>
      <c r="B81" s="45" t="s">
        <v>87</v>
      </c>
      <c r="C81" s="11"/>
      <c r="D81" s="12"/>
      <c r="E81" s="12"/>
      <c r="F81" s="46"/>
      <c r="G81" s="32"/>
      <c r="H81" s="4"/>
      <c r="I81" s="4"/>
    </row>
    <row r="82" customFormat="false" ht="15" hidden="false" customHeight="false" outlineLevel="0" collapsed="false">
      <c r="A82" s="4" t="n">
        <v>15.1</v>
      </c>
      <c r="B82" s="30" t="s">
        <v>88</v>
      </c>
      <c r="C82" s="11"/>
      <c r="D82" s="12" t="s">
        <v>31</v>
      </c>
      <c r="E82" s="12" t="n">
        <v>3</v>
      </c>
      <c r="F82" s="46"/>
      <c r="G82" s="32" t="n">
        <v>3</v>
      </c>
      <c r="H82" s="4"/>
      <c r="I82" s="4" t="n">
        <f aca="false">H82-G82</f>
        <v>-3</v>
      </c>
    </row>
    <row r="83" customFormat="false" ht="15" hidden="false" customHeight="false" outlineLevel="0" collapsed="false">
      <c r="A83" s="4" t="n">
        <v>15.2</v>
      </c>
      <c r="B83" s="30" t="s">
        <v>89</v>
      </c>
      <c r="C83" s="11"/>
      <c r="D83" s="12" t="s">
        <v>31</v>
      </c>
      <c r="E83" s="12" t="n">
        <v>1</v>
      </c>
      <c r="F83" s="46"/>
      <c r="G83" s="32" t="n">
        <v>1</v>
      </c>
      <c r="H83" s="4"/>
      <c r="I83" s="4" t="n">
        <f aca="false">H83-G83</f>
        <v>-1</v>
      </c>
    </row>
    <row r="84" customFormat="false" ht="15" hidden="false" customHeight="false" outlineLevel="0" collapsed="false">
      <c r="A84" s="4" t="n">
        <v>15.3</v>
      </c>
      <c r="B84" s="30" t="s">
        <v>90</v>
      </c>
      <c r="C84" s="11"/>
      <c r="D84" s="12" t="s">
        <v>31</v>
      </c>
      <c r="E84" s="12" t="n">
        <v>1</v>
      </c>
      <c r="F84" s="46"/>
      <c r="G84" s="32" t="n">
        <v>1</v>
      </c>
      <c r="H84" s="4"/>
      <c r="I84" s="4" t="n">
        <f aca="false">H84-G84</f>
        <v>-1</v>
      </c>
    </row>
    <row r="85" customFormat="false" ht="15" hidden="false" customHeight="false" outlineLevel="0" collapsed="false">
      <c r="A85" s="4" t="n">
        <v>15.4</v>
      </c>
      <c r="B85" s="30" t="s">
        <v>91</v>
      </c>
      <c r="C85" s="11"/>
      <c r="D85" s="12" t="s">
        <v>31</v>
      </c>
      <c r="E85" s="12" t="n">
        <v>1</v>
      </c>
      <c r="F85" s="46"/>
      <c r="G85" s="32" t="n">
        <v>1</v>
      </c>
      <c r="H85" s="4"/>
      <c r="I85" s="4" t="n">
        <f aca="false">H85-G85</f>
        <v>-1</v>
      </c>
    </row>
    <row r="86" customFormat="false" ht="15" hidden="false" customHeight="false" outlineLevel="0" collapsed="false">
      <c r="A86" s="4" t="n">
        <v>15.5</v>
      </c>
      <c r="B86" s="30" t="s">
        <v>92</v>
      </c>
      <c r="C86" s="11"/>
      <c r="D86" s="12" t="s">
        <v>31</v>
      </c>
      <c r="E86" s="12" t="n">
        <v>1</v>
      </c>
      <c r="F86" s="46"/>
      <c r="G86" s="32" t="n">
        <v>1</v>
      </c>
      <c r="H86" s="4"/>
      <c r="I86" s="4" t="n">
        <f aca="false">H86-G86</f>
        <v>-1</v>
      </c>
    </row>
    <row r="87" customFormat="false" ht="15" hidden="false" customHeight="false" outlineLevel="0" collapsed="false">
      <c r="A87" s="47" t="n">
        <v>16</v>
      </c>
      <c r="B87" s="45" t="s">
        <v>93</v>
      </c>
      <c r="C87" s="11"/>
      <c r="D87" s="12"/>
      <c r="E87" s="12"/>
      <c r="F87" s="46"/>
      <c r="G87" s="32"/>
      <c r="H87" s="4"/>
      <c r="I87" s="4"/>
    </row>
    <row r="88" customFormat="false" ht="15" hidden="false" customHeight="false" outlineLevel="0" collapsed="false">
      <c r="A88" s="4" t="n">
        <v>16.1</v>
      </c>
      <c r="B88" s="30" t="s">
        <v>94</v>
      </c>
      <c r="C88" s="11"/>
      <c r="D88" s="12" t="s">
        <v>31</v>
      </c>
      <c r="E88" s="12"/>
      <c r="F88" s="46" t="n">
        <v>1</v>
      </c>
      <c r="G88" s="32" t="n">
        <v>1</v>
      </c>
      <c r="H88" s="4"/>
      <c r="I88" s="4" t="n">
        <f aca="false">H88-G88</f>
        <v>-1</v>
      </c>
    </row>
    <row r="89" customFormat="false" ht="15" hidden="false" customHeight="false" outlineLevel="0" collapsed="false">
      <c r="A89" s="4" t="n">
        <v>16.2</v>
      </c>
      <c r="B89" s="30" t="s">
        <v>95</v>
      </c>
      <c r="C89" s="11"/>
      <c r="D89" s="12" t="s">
        <v>31</v>
      </c>
      <c r="E89" s="12"/>
      <c r="F89" s="46" t="n">
        <v>1</v>
      </c>
      <c r="G89" s="32" t="n">
        <v>1</v>
      </c>
      <c r="H89" s="4"/>
      <c r="I89" s="4" t="n">
        <f aca="false">H89-G89</f>
        <v>-1</v>
      </c>
    </row>
    <row r="90" customFormat="false" ht="15" hidden="false" customHeight="false" outlineLevel="0" collapsed="false">
      <c r="A90" s="47" t="n">
        <v>17</v>
      </c>
      <c r="B90" s="45" t="s">
        <v>96</v>
      </c>
      <c r="C90" s="11"/>
      <c r="D90" s="12" t="s">
        <v>31</v>
      </c>
      <c r="E90" s="12" t="n">
        <v>9</v>
      </c>
      <c r="F90" s="46"/>
      <c r="G90" s="32" t="n">
        <v>9</v>
      </c>
      <c r="H90" s="4"/>
      <c r="I90" s="4" t="n">
        <f aca="false">H90-G90</f>
        <v>-9</v>
      </c>
    </row>
    <row r="91" customFormat="false" ht="15" hidden="false" customHeight="false" outlineLevel="0" collapsed="false">
      <c r="A91" s="47" t="n">
        <v>18</v>
      </c>
      <c r="B91" s="45" t="s">
        <v>97</v>
      </c>
      <c r="C91" s="11"/>
      <c r="D91" s="12"/>
      <c r="E91" s="12"/>
      <c r="F91" s="46"/>
      <c r="G91" s="32"/>
      <c r="H91" s="4"/>
      <c r="I91" s="4"/>
    </row>
    <row r="92" customFormat="false" ht="15" hidden="false" customHeight="false" outlineLevel="0" collapsed="false">
      <c r="A92" s="4" t="n">
        <v>18.1</v>
      </c>
      <c r="B92" s="30" t="s">
        <v>98</v>
      </c>
      <c r="C92" s="11"/>
      <c r="D92" s="12" t="s">
        <v>31</v>
      </c>
      <c r="E92" s="12" t="n">
        <v>18</v>
      </c>
      <c r="F92" s="46"/>
      <c r="G92" s="32" t="n">
        <v>18</v>
      </c>
      <c r="H92" s="4"/>
      <c r="I92" s="4" t="n">
        <f aca="false">H92-G92</f>
        <v>-18</v>
      </c>
    </row>
    <row r="93" customFormat="false" ht="15" hidden="false" customHeight="false" outlineLevel="0" collapsed="false">
      <c r="A93" s="4" t="n">
        <v>18.2</v>
      </c>
      <c r="B93" s="30" t="s">
        <v>99</v>
      </c>
      <c r="C93" s="11"/>
      <c r="D93" s="12" t="s">
        <v>31</v>
      </c>
      <c r="E93" s="12" t="n">
        <v>4</v>
      </c>
      <c r="F93" s="46"/>
      <c r="G93" s="32" t="n">
        <v>4</v>
      </c>
      <c r="H93" s="4"/>
      <c r="I93" s="4" t="n">
        <f aca="false">H93-G93</f>
        <v>-4</v>
      </c>
    </row>
    <row r="94" customFormat="false" ht="15" hidden="false" customHeight="false" outlineLevel="0" collapsed="false">
      <c r="A94" s="4" t="n">
        <v>18.3</v>
      </c>
      <c r="B94" s="30" t="s">
        <v>100</v>
      </c>
      <c r="C94" s="11"/>
      <c r="D94" s="12" t="s">
        <v>31</v>
      </c>
      <c r="E94" s="12" t="n">
        <v>3</v>
      </c>
      <c r="F94" s="46"/>
      <c r="G94" s="32" t="n">
        <v>3</v>
      </c>
      <c r="H94" s="4"/>
      <c r="I94" s="4" t="n">
        <f aca="false">H94-G94</f>
        <v>-3</v>
      </c>
    </row>
    <row r="95" customFormat="false" ht="15" hidden="false" customHeight="false" outlineLevel="0" collapsed="false">
      <c r="A95" s="47" t="n">
        <v>19</v>
      </c>
      <c r="B95" s="45" t="s">
        <v>101</v>
      </c>
      <c r="C95" s="11"/>
      <c r="D95" s="12"/>
      <c r="E95" s="12"/>
      <c r="F95" s="46"/>
      <c r="G95" s="32"/>
      <c r="H95" s="4"/>
      <c r="I95" s="4"/>
    </row>
    <row r="96" customFormat="false" ht="15" hidden="false" customHeight="false" outlineLevel="0" collapsed="false">
      <c r="A96" s="4" t="n">
        <v>19.1</v>
      </c>
      <c r="B96" s="30" t="s">
        <v>102</v>
      </c>
      <c r="C96" s="11"/>
      <c r="D96" s="12" t="s">
        <v>31</v>
      </c>
      <c r="E96" s="12" t="n">
        <f aca="false">55+15</f>
        <v>70</v>
      </c>
      <c r="F96" s="46"/>
      <c r="G96" s="32" t="n">
        <v>70</v>
      </c>
      <c r="H96" s="4"/>
      <c r="I96" s="4" t="n">
        <f aca="false">H96-G96</f>
        <v>-70</v>
      </c>
    </row>
    <row r="97" customFormat="false" ht="15" hidden="false" customHeight="false" outlineLevel="0" collapsed="false">
      <c r="A97" s="4" t="n">
        <v>19.2</v>
      </c>
      <c r="B97" s="30" t="s">
        <v>103</v>
      </c>
      <c r="C97" s="11"/>
      <c r="D97" s="12" t="s">
        <v>31</v>
      </c>
      <c r="E97" s="12" t="n">
        <v>48</v>
      </c>
      <c r="F97" s="46"/>
      <c r="G97" s="32" t="n">
        <v>48</v>
      </c>
      <c r="H97" s="4"/>
      <c r="I97" s="4" t="n">
        <f aca="false">H97-G97</f>
        <v>-48</v>
      </c>
    </row>
    <row r="98" customFormat="false" ht="15" hidden="false" customHeight="false" outlineLevel="0" collapsed="false">
      <c r="A98" s="47" t="n">
        <v>20</v>
      </c>
      <c r="B98" s="45" t="s">
        <v>104</v>
      </c>
      <c r="C98" s="11"/>
      <c r="D98" s="12" t="s">
        <v>31</v>
      </c>
      <c r="E98" s="12" t="n">
        <v>2</v>
      </c>
      <c r="F98" s="46"/>
      <c r="G98" s="32" t="n">
        <v>2</v>
      </c>
      <c r="H98" s="4"/>
      <c r="I98" s="4" t="n">
        <f aca="false">H98-G98</f>
        <v>-2</v>
      </c>
    </row>
    <row r="99" customFormat="false" ht="15" hidden="false" customHeight="false" outlineLevel="0" collapsed="false">
      <c r="A99" s="47" t="n">
        <v>21</v>
      </c>
      <c r="B99" s="45" t="s">
        <v>105</v>
      </c>
      <c r="C99" s="11"/>
      <c r="D99" s="12" t="s">
        <v>31</v>
      </c>
      <c r="E99" s="12" t="n">
        <v>2</v>
      </c>
      <c r="F99" s="46"/>
      <c r="G99" s="32" t="n">
        <v>2</v>
      </c>
      <c r="H99" s="4"/>
      <c r="I99" s="4" t="n">
        <f aca="false">H99-G99</f>
        <v>-2</v>
      </c>
    </row>
    <row r="100" s="60" customFormat="true" ht="30" hidden="false" customHeight="true" outlineLevel="0" collapsed="false">
      <c r="A100" s="58" t="n">
        <v>22</v>
      </c>
      <c r="B100" s="59" t="s">
        <v>106</v>
      </c>
      <c r="C100" s="11"/>
      <c r="D100" s="12" t="s">
        <v>31</v>
      </c>
      <c r="E100" s="12" t="n">
        <v>23</v>
      </c>
      <c r="F100" s="46"/>
      <c r="G100" s="32" t="n">
        <v>23</v>
      </c>
      <c r="H100" s="46"/>
      <c r="I100" s="4" t="n">
        <f aca="false">H100-G100</f>
        <v>-23</v>
      </c>
    </row>
    <row r="101" s="60" customFormat="true" ht="22.5" hidden="false" customHeight="true" outlineLevel="0" collapsed="false">
      <c r="A101" s="61" t="n">
        <v>23</v>
      </c>
      <c r="B101" s="59" t="s">
        <v>101</v>
      </c>
      <c r="C101" s="11"/>
      <c r="D101" s="12"/>
      <c r="E101" s="12"/>
      <c r="F101" s="46"/>
      <c r="G101" s="32"/>
      <c r="H101" s="46"/>
      <c r="I101" s="4"/>
    </row>
    <row r="102" s="60" customFormat="true" ht="15" hidden="false" customHeight="false" outlineLevel="0" collapsed="false">
      <c r="A102" s="46" t="n">
        <v>23.1</v>
      </c>
      <c r="B102" s="62" t="s">
        <v>107</v>
      </c>
      <c r="C102" s="11"/>
      <c r="D102" s="12" t="s">
        <v>31</v>
      </c>
      <c r="E102" s="12" t="n">
        <v>1</v>
      </c>
      <c r="F102" s="46"/>
      <c r="G102" s="32" t="n">
        <v>1</v>
      </c>
      <c r="H102" s="46"/>
      <c r="I102" s="4" t="n">
        <f aca="false">H102-G102</f>
        <v>-1</v>
      </c>
    </row>
    <row r="103" s="60" customFormat="true" ht="15" hidden="false" customHeight="false" outlineLevel="0" collapsed="false">
      <c r="A103" s="46" t="n">
        <v>23.2</v>
      </c>
      <c r="B103" s="62" t="s">
        <v>108</v>
      </c>
      <c r="C103" s="11"/>
      <c r="D103" s="12" t="s">
        <v>31</v>
      </c>
      <c r="E103" s="12" t="n">
        <v>2</v>
      </c>
      <c r="F103" s="46"/>
      <c r="G103" s="32" t="n">
        <v>2</v>
      </c>
      <c r="H103" s="46"/>
      <c r="I103" s="4" t="n">
        <f aca="false">H103-G103</f>
        <v>-2</v>
      </c>
    </row>
    <row r="104" s="60" customFormat="true" ht="15" hidden="false" customHeight="false" outlineLevel="0" collapsed="false">
      <c r="A104" s="61" t="n">
        <v>24</v>
      </c>
      <c r="B104" s="59" t="s">
        <v>109</v>
      </c>
      <c r="C104" s="11"/>
      <c r="D104" s="12" t="s">
        <v>31</v>
      </c>
      <c r="E104" s="12" t="n">
        <v>3</v>
      </c>
      <c r="F104" s="46"/>
      <c r="G104" s="32" t="n">
        <v>3</v>
      </c>
      <c r="H104" s="46"/>
      <c r="I104" s="4" t="n">
        <f aca="false">H104-G104</f>
        <v>-3</v>
      </c>
    </row>
    <row r="105" s="60" customFormat="true" ht="15" hidden="false" customHeight="false" outlineLevel="0" collapsed="false">
      <c r="A105" s="61" t="n">
        <v>25</v>
      </c>
      <c r="B105" s="59" t="s">
        <v>110</v>
      </c>
      <c r="C105" s="11"/>
      <c r="D105" s="12" t="s">
        <v>31</v>
      </c>
      <c r="E105" s="12" t="n">
        <v>2</v>
      </c>
      <c r="F105" s="46"/>
      <c r="G105" s="32" t="n">
        <v>2</v>
      </c>
      <c r="H105" s="46"/>
      <c r="I105" s="4" t="n">
        <f aca="false">H105-G105</f>
        <v>-2</v>
      </c>
    </row>
    <row r="106" customFormat="false" ht="15" hidden="false" customHeight="false" outlineLevel="0" collapsed="false">
      <c r="A106" s="61" t="n">
        <v>26</v>
      </c>
      <c r="B106" s="45" t="s">
        <v>111</v>
      </c>
      <c r="C106" s="11"/>
      <c r="D106" s="12" t="s">
        <v>31</v>
      </c>
      <c r="E106" s="12" t="n">
        <v>25</v>
      </c>
      <c r="F106" s="46"/>
      <c r="G106" s="32" t="n">
        <v>25</v>
      </c>
      <c r="H106" s="4"/>
      <c r="I106" s="4" t="n">
        <f aca="false">H106-G106</f>
        <v>-25</v>
      </c>
    </row>
    <row r="107" s="64" customFormat="true" ht="15" hidden="false" customHeight="false" outlineLevel="0" collapsed="false">
      <c r="A107" s="63" t="n">
        <v>27</v>
      </c>
      <c r="B107" s="45" t="s">
        <v>112</v>
      </c>
      <c r="C107" s="11"/>
      <c r="D107" s="12" t="s">
        <v>31</v>
      </c>
      <c r="E107" s="12" t="n">
        <v>19</v>
      </c>
      <c r="F107" s="12"/>
      <c r="G107" s="13" t="n">
        <v>19</v>
      </c>
      <c r="H107" s="8"/>
      <c r="I107" s="4" t="n">
        <f aca="false">H107-G107</f>
        <v>-19</v>
      </c>
    </row>
    <row r="108" customFormat="false" ht="30" hidden="false" customHeight="false" outlineLevel="0" collapsed="false">
      <c r="A108" s="65" t="n">
        <v>28</v>
      </c>
      <c r="B108" s="66" t="s">
        <v>113</v>
      </c>
      <c r="C108" s="11"/>
      <c r="D108" s="12" t="s">
        <v>31</v>
      </c>
      <c r="E108" s="12" t="n">
        <f aca="false">28*2</f>
        <v>56</v>
      </c>
      <c r="F108" s="46"/>
      <c r="G108" s="32" t="n">
        <v>56</v>
      </c>
      <c r="H108" s="4"/>
      <c r="I108" s="46" t="n">
        <f aca="false">H108-G108</f>
        <v>-56</v>
      </c>
    </row>
    <row r="109" customFormat="false" ht="15" hidden="false" customHeight="false" outlineLevel="0" collapsed="false">
      <c r="A109" s="65" t="n">
        <v>29</v>
      </c>
      <c r="B109" s="67" t="s">
        <v>114</v>
      </c>
      <c r="C109" s="11"/>
      <c r="D109" s="12" t="s">
        <v>31</v>
      </c>
      <c r="E109" s="12" t="n">
        <f aca="false">E107+(E108/2)</f>
        <v>47</v>
      </c>
      <c r="F109" s="46"/>
      <c r="G109" s="32" t="n">
        <v>47</v>
      </c>
      <c r="H109" s="4"/>
      <c r="I109" s="4" t="n">
        <f aca="false">H109-G109</f>
        <v>-47</v>
      </c>
    </row>
    <row r="110" s="2" customFormat="true" ht="15" hidden="false" customHeight="false" outlineLevel="0" collapsed="false">
      <c r="A110" s="65" t="n">
        <v>30</v>
      </c>
      <c r="B110" s="67" t="s">
        <v>115</v>
      </c>
      <c r="C110" s="11"/>
      <c r="D110" s="12" t="s">
        <v>31</v>
      </c>
      <c r="E110" s="12" t="n">
        <f aca="false">(E107+28)*2</f>
        <v>94</v>
      </c>
      <c r="F110" s="46"/>
      <c r="G110" s="32" t="n">
        <v>94</v>
      </c>
      <c r="H110" s="46"/>
      <c r="I110" s="4" t="n">
        <f aca="false">H110-G110</f>
        <v>-94</v>
      </c>
    </row>
    <row r="111" s="2" customFormat="true" ht="15" hidden="false" customHeight="false" outlineLevel="0" collapsed="false">
      <c r="A111" s="65" t="n">
        <v>31</v>
      </c>
      <c r="B111" s="67" t="s">
        <v>116</v>
      </c>
      <c r="C111" s="11"/>
      <c r="D111" s="12" t="s">
        <v>31</v>
      </c>
      <c r="E111" s="12" t="n">
        <f aca="false">E110</f>
        <v>94</v>
      </c>
      <c r="F111" s="46"/>
      <c r="G111" s="32" t="n">
        <v>94</v>
      </c>
      <c r="H111" s="46"/>
      <c r="I111" s="4" t="n">
        <f aca="false">H111-G111</f>
        <v>-94</v>
      </c>
    </row>
    <row r="112" s="2" customFormat="true" ht="15" hidden="false" customHeight="false" outlineLevel="0" collapsed="false">
      <c r="A112" s="65" t="n">
        <v>32</v>
      </c>
      <c r="B112" s="67" t="s">
        <v>117</v>
      </c>
      <c r="C112" s="11"/>
      <c r="D112" s="12" t="s">
        <v>31</v>
      </c>
      <c r="E112" s="12" t="n">
        <v>19</v>
      </c>
      <c r="F112" s="46"/>
      <c r="G112" s="32" t="n">
        <v>19</v>
      </c>
      <c r="H112" s="46"/>
      <c r="I112" s="4" t="n">
        <f aca="false">H112-G112</f>
        <v>-19</v>
      </c>
    </row>
    <row r="113" s="2" customFormat="true" ht="15" hidden="false" customHeight="false" outlineLevel="0" collapsed="false">
      <c r="A113" s="65" t="n">
        <v>33</v>
      </c>
      <c r="B113" s="68" t="s">
        <v>118</v>
      </c>
      <c r="C113" s="11"/>
      <c r="D113" s="12" t="s">
        <v>31</v>
      </c>
      <c r="E113" s="12" t="n">
        <v>28</v>
      </c>
      <c r="F113" s="46"/>
      <c r="G113" s="32" t="n">
        <v>28</v>
      </c>
      <c r="H113" s="46"/>
      <c r="I113" s="4" t="n">
        <f aca="false">H113-G113</f>
        <v>-28</v>
      </c>
    </row>
    <row r="114" s="2" customFormat="true" ht="15" hidden="false" customHeight="false" outlineLevel="0" collapsed="false">
      <c r="A114" s="65" t="n">
        <v>34</v>
      </c>
      <c r="B114" s="68" t="s">
        <v>119</v>
      </c>
      <c r="C114" s="11"/>
      <c r="D114" s="12" t="s">
        <v>31</v>
      </c>
      <c r="E114" s="12" t="n">
        <v>16</v>
      </c>
      <c r="F114" s="46"/>
      <c r="G114" s="32" t="n">
        <v>16</v>
      </c>
      <c r="H114" s="46"/>
      <c r="I114" s="4" t="n">
        <f aca="false">H114-G114</f>
        <v>-16</v>
      </c>
    </row>
    <row r="115" s="2" customFormat="true" ht="15" hidden="false" customHeight="false" outlineLevel="0" collapsed="false">
      <c r="A115" s="65" t="n">
        <v>35</v>
      </c>
      <c r="B115" s="68" t="s">
        <v>120</v>
      </c>
      <c r="C115" s="11"/>
      <c r="D115" s="12" t="s">
        <v>31</v>
      </c>
      <c r="E115" s="12" t="n">
        <v>7</v>
      </c>
      <c r="F115" s="46"/>
      <c r="G115" s="32" t="n">
        <v>7</v>
      </c>
      <c r="H115" s="46"/>
      <c r="I115" s="4" t="n">
        <f aca="false">H115-G115</f>
        <v>-7</v>
      </c>
    </row>
    <row r="116" s="2" customFormat="true" ht="15" hidden="false" customHeight="false" outlineLevel="0" collapsed="false">
      <c r="A116" s="65" t="n">
        <v>36</v>
      </c>
      <c r="B116" s="68" t="s">
        <v>121</v>
      </c>
      <c r="C116" s="11"/>
      <c r="D116" s="12" t="s">
        <v>31</v>
      </c>
      <c r="E116" s="12" t="n">
        <v>2</v>
      </c>
      <c r="F116" s="46"/>
      <c r="G116" s="32" t="n">
        <v>2</v>
      </c>
      <c r="H116" s="46"/>
      <c r="I116" s="4" t="n">
        <f aca="false">H116-G116</f>
        <v>-2</v>
      </c>
    </row>
    <row r="117" s="2" customFormat="true" ht="15" hidden="false" customHeight="false" outlineLevel="0" collapsed="false">
      <c r="A117" s="65" t="n">
        <v>37</v>
      </c>
      <c r="B117" s="68" t="s">
        <v>122</v>
      </c>
      <c r="C117" s="11"/>
      <c r="D117" s="12"/>
      <c r="E117" s="12"/>
      <c r="F117" s="46"/>
      <c r="G117" s="32"/>
      <c r="H117" s="46"/>
      <c r="I117" s="4"/>
    </row>
    <row r="118" s="2" customFormat="true" ht="15" hidden="false" customHeight="false" outlineLevel="0" collapsed="false">
      <c r="A118" s="46" t="n">
        <v>37.1</v>
      </c>
      <c r="B118" s="67" t="s">
        <v>123</v>
      </c>
      <c r="C118" s="11"/>
      <c r="D118" s="12" t="s">
        <v>31</v>
      </c>
      <c r="E118" s="12" t="n">
        <v>4</v>
      </c>
      <c r="F118" s="46"/>
      <c r="G118" s="32" t="n">
        <v>4</v>
      </c>
      <c r="H118" s="46"/>
      <c r="I118" s="4" t="n">
        <f aca="false">H118-G118</f>
        <v>-4</v>
      </c>
    </row>
    <row r="119" s="2" customFormat="true" ht="15" hidden="false" customHeight="false" outlineLevel="0" collapsed="false">
      <c r="A119" s="46" t="n">
        <v>37.1</v>
      </c>
      <c r="B119" s="67" t="s">
        <v>124</v>
      </c>
      <c r="C119" s="11"/>
      <c r="D119" s="12" t="s">
        <v>31</v>
      </c>
      <c r="E119" s="12" t="n">
        <v>4</v>
      </c>
      <c r="F119" s="46"/>
      <c r="G119" s="32" t="n">
        <v>4</v>
      </c>
      <c r="H119" s="46"/>
      <c r="I119" s="4" t="n">
        <f aca="false">H119-G119</f>
        <v>-4</v>
      </c>
    </row>
    <row r="125" customFormat="false" ht="15" hidden="false" customHeight="false" outlineLevel="0" collapsed="false">
      <c r="C125" s="69"/>
    </row>
  </sheetData>
  <mergeCells count="6">
    <mergeCell ref="B1:G1"/>
    <mergeCell ref="B2:G2"/>
    <mergeCell ref="C5:C13"/>
    <mergeCell ref="C15:C18"/>
    <mergeCell ref="C19:C24"/>
    <mergeCell ref="C25:C119"/>
  </mergeCells>
  <printOptions headings="false" gridLines="false" gridLinesSet="true" horizontalCentered="true" verticalCentered="false"/>
  <pageMargins left="0.118055555555556" right="0.236111111111111" top="0.747916666666667" bottom="0.747916666666667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8" man="true" max="16383" min="0"/>
    <brk id="7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ABHIJIT</dc:creator>
  <dc:description/>
  <dc:language>en-US</dc:language>
  <cp:lastModifiedBy/>
  <cp:lastPrinted>2025-02-08T10:58:11Z</cp:lastPrinted>
  <dcterms:modified xsi:type="dcterms:W3CDTF">2025-04-20T15:24:28Z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