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alicia_pirwass_bwedu_de/Documents/Master CSE/SS21/CSEseminar_Windprognose/cse-seminar-windprognose/data/"/>
    </mc:Choice>
  </mc:AlternateContent>
  <xr:revisionPtr revIDLastSave="161" documentId="8_{4719C8A3-88DB-4865-9135-552785E7B723}" xr6:coauthVersionLast="46" xr6:coauthVersionMax="46" xr10:uidLastSave="{84681E3D-E9D7-40B4-90EA-E6214BEB6482}"/>
  <bookViews>
    <workbookView xWindow="-110" yWindow="-110" windowWidth="19420" windowHeight="10420" xr2:uid="{8310984F-996A-4A32-AF01-5D2AFB1DD0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E72" i="1"/>
  <c r="D72" i="1"/>
  <c r="C72" i="1"/>
  <c r="B72" i="1"/>
  <c r="G72" i="1" s="1"/>
  <c r="F72" i="1"/>
  <c r="F69" i="1"/>
  <c r="G69" i="1" s="1"/>
  <c r="G75" i="1"/>
  <c r="D64" i="1"/>
  <c r="F64" i="1"/>
  <c r="F61" i="1"/>
  <c r="C58" i="1"/>
  <c r="E58" i="1"/>
  <c r="F58" i="1"/>
  <c r="G58" i="1" s="1"/>
  <c r="G64" i="1"/>
  <c r="G61" i="1"/>
  <c r="D53" i="1"/>
  <c r="D51" i="1"/>
  <c r="F53" i="1"/>
  <c r="F51" i="1"/>
  <c r="E43" i="1"/>
  <c r="D43" i="1"/>
  <c r="C43" i="1"/>
  <c r="B43" i="1"/>
  <c r="B41" i="1"/>
  <c r="E41" i="1"/>
  <c r="D41" i="1"/>
  <c r="C41" i="1"/>
  <c r="F43" i="1"/>
  <c r="F41" i="1"/>
  <c r="E38" i="1"/>
  <c r="E36" i="1"/>
  <c r="F38" i="1"/>
  <c r="F36" i="1"/>
  <c r="C33" i="1"/>
  <c r="C31" i="1"/>
  <c r="F33" i="1"/>
  <c r="F31" i="1"/>
  <c r="G48" i="1"/>
  <c r="G46" i="1"/>
  <c r="E24" i="1"/>
  <c r="D24" i="1"/>
  <c r="B24" i="1"/>
  <c r="B26" i="1"/>
  <c r="D26" i="1"/>
  <c r="E26" i="1"/>
  <c r="F24" i="1"/>
  <c r="F26" i="1"/>
  <c r="E19" i="1"/>
  <c r="E21" i="1"/>
  <c r="F19" i="1"/>
  <c r="F21" i="1"/>
  <c r="E14" i="1"/>
  <c r="D14" i="1"/>
  <c r="C14" i="1"/>
  <c r="B14" i="1"/>
  <c r="E16" i="1"/>
  <c r="D16" i="1"/>
  <c r="C16" i="1"/>
  <c r="B16" i="1"/>
  <c r="B11" i="1"/>
  <c r="B9" i="1"/>
  <c r="E11" i="1"/>
  <c r="E9" i="1"/>
  <c r="F11" i="1"/>
  <c r="F9" i="1"/>
  <c r="C4" i="1"/>
  <c r="E6" i="1"/>
  <c r="C6" i="1"/>
  <c r="F6" i="1"/>
  <c r="F4" i="1"/>
  <c r="G4" i="1" l="1"/>
  <c r="G9" i="1"/>
  <c r="G36" i="1"/>
  <c r="G51" i="1"/>
  <c r="G19" i="1"/>
  <c r="G33" i="1"/>
  <c r="G38" i="1"/>
  <c r="G43" i="1"/>
  <c r="G41" i="1"/>
  <c r="G53" i="1"/>
  <c r="G6" i="1"/>
  <c r="G11" i="1"/>
  <c r="G14" i="1"/>
  <c r="G31" i="1"/>
  <c r="G21" i="1"/>
  <c r="G26" i="1"/>
  <c r="G24" i="1"/>
  <c r="G16" i="1"/>
</calcChain>
</file>

<file path=xl/sharedStrings.xml><?xml version="1.0" encoding="utf-8"?>
<sst xmlns="http://schemas.openxmlformats.org/spreadsheetml/2006/main" count="54" uniqueCount="17">
  <si>
    <t>2020 bis 30 nov</t>
  </si>
  <si>
    <t>INSGESAMT</t>
  </si>
  <si>
    <t>Windrichtung D</t>
  </si>
  <si>
    <t>Windgeschw F</t>
  </si>
  <si>
    <t>Fehlende Wind-Daten an den ausgewählten Wetterstationen</t>
  </si>
  <si>
    <t>Temperatur TT</t>
  </si>
  <si>
    <t>Luftfeuchte RF</t>
  </si>
  <si>
    <t>Fehlende Temperatur-Daten an den ausgewählten Wetterstationen</t>
  </si>
  <si>
    <t>Ulm-Mähringen 15444</t>
  </si>
  <si>
    <t>Günzburg 1886</t>
  </si>
  <si>
    <t>Laupheim 2886</t>
  </si>
  <si>
    <t>Münsingen-Apfelstetten 3402</t>
  </si>
  <si>
    <t>Stötten 4887</t>
  </si>
  <si>
    <t>Fehlende Sonnendauer-Daten an den ausgewählten Wetterstationen</t>
  </si>
  <si>
    <t>Sonnendauer SD</t>
  </si>
  <si>
    <t>Fehlende Luftdruck-Daten an den ausgewählten Wetterstationen</t>
  </si>
  <si>
    <t>Luftdruck 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</si>
</sst>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Fill="1"/>
    <xf numFmtId="1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236A-7ED6-43B9-A1C3-220406921203}">
  <dimension ref="A1:G75"/>
  <sheetViews>
    <sheetView tabSelected="1" topLeftCell="A60" workbookViewId="0">
      <selection activeCell="I59" sqref="I59"/>
    </sheetView>
  </sheetViews>
  <sheetFormatPr baseColWidth="10" defaultRowHeight="14.5" x14ac:dyDescent="0.35"/>
  <cols>
    <col min="1" max="1" width="25.7265625" customWidth="1"/>
    <col min="2" max="2" width="14.6328125" customWidth="1"/>
    <col min="6" max="6" width="14.08984375" customWidth="1"/>
    <col min="7" max="7" width="13.26953125" customWidth="1"/>
  </cols>
  <sheetData>
    <row r="1" spans="1:7" ht="21" x14ac:dyDescent="0.5">
      <c r="A1" s="4" t="s">
        <v>4</v>
      </c>
    </row>
    <row r="3" spans="1:7" x14ac:dyDescent="0.35">
      <c r="A3" s="1" t="s">
        <v>8</v>
      </c>
      <c r="B3">
        <v>2016</v>
      </c>
      <c r="C3">
        <v>2017</v>
      </c>
      <c r="D3">
        <v>2018</v>
      </c>
      <c r="E3">
        <v>2019</v>
      </c>
      <c r="F3" t="s">
        <v>0</v>
      </c>
      <c r="G3" s="1" t="s">
        <v>1</v>
      </c>
    </row>
    <row r="4" spans="1:7" x14ac:dyDescent="0.35">
      <c r="A4" t="s">
        <v>2</v>
      </c>
      <c r="B4" s="3">
        <v>0</v>
      </c>
      <c r="C4">
        <f>20+17</f>
        <v>37</v>
      </c>
      <c r="D4" s="3">
        <v>0</v>
      </c>
      <c r="E4">
        <v>62</v>
      </c>
      <c r="F4">
        <f>44+17+15+13+1+63</f>
        <v>153</v>
      </c>
      <c r="G4" s="1">
        <f>SUM(B4:F4)</f>
        <v>252</v>
      </c>
    </row>
    <row r="5" spans="1:7" x14ac:dyDescent="0.35">
      <c r="B5" s="3"/>
      <c r="D5" s="3"/>
      <c r="G5" s="1"/>
    </row>
    <row r="6" spans="1:7" x14ac:dyDescent="0.35">
      <c r="A6" t="s">
        <v>3</v>
      </c>
      <c r="B6" s="3">
        <v>0</v>
      </c>
      <c r="C6">
        <f>20+16</f>
        <v>36</v>
      </c>
      <c r="D6" s="3">
        <v>0</v>
      </c>
      <c r="E6">
        <f>63+1</f>
        <v>64</v>
      </c>
      <c r="F6">
        <f>44+17+16+13+1+63+2</f>
        <v>156</v>
      </c>
      <c r="G6" s="1">
        <f>SUM(B6:F6)</f>
        <v>256</v>
      </c>
    </row>
    <row r="7" spans="1:7" x14ac:dyDescent="0.35">
      <c r="G7" s="1"/>
    </row>
    <row r="8" spans="1:7" x14ac:dyDescent="0.35">
      <c r="A8" s="1" t="s">
        <v>9</v>
      </c>
      <c r="E8" s="2"/>
      <c r="G8" s="1"/>
    </row>
    <row r="9" spans="1:7" x14ac:dyDescent="0.35">
      <c r="A9" t="s">
        <v>2</v>
      </c>
      <c r="B9">
        <f>1+2+3</f>
        <v>6</v>
      </c>
      <c r="C9" s="3">
        <v>0</v>
      </c>
      <c r="D9" s="3">
        <v>0</v>
      </c>
      <c r="E9">
        <f>4+2+4</f>
        <v>10</v>
      </c>
      <c r="F9">
        <f>2+8</f>
        <v>10</v>
      </c>
      <c r="G9" s="1">
        <f>SUM(B9:F9)</f>
        <v>26</v>
      </c>
    </row>
    <row r="10" spans="1:7" x14ac:dyDescent="0.35">
      <c r="C10" s="3"/>
      <c r="D10" s="3"/>
      <c r="G10" s="1"/>
    </row>
    <row r="11" spans="1:7" x14ac:dyDescent="0.35">
      <c r="A11" t="s">
        <v>3</v>
      </c>
      <c r="B11">
        <f>1+2+3</f>
        <v>6</v>
      </c>
      <c r="C11" s="3">
        <v>0</v>
      </c>
      <c r="D11" s="3">
        <v>0</v>
      </c>
      <c r="E11">
        <f>4+3+5</f>
        <v>12</v>
      </c>
      <c r="F11">
        <f>3+8</f>
        <v>11</v>
      </c>
      <c r="G11" s="1">
        <f>SUM(B11:F11)</f>
        <v>29</v>
      </c>
    </row>
    <row r="12" spans="1:7" x14ac:dyDescent="0.35">
      <c r="G12" s="1"/>
    </row>
    <row r="13" spans="1:7" x14ac:dyDescent="0.35">
      <c r="A13" s="1" t="s">
        <v>10</v>
      </c>
      <c r="G13" s="1"/>
    </row>
    <row r="14" spans="1:7" x14ac:dyDescent="0.35">
      <c r="A14" t="s">
        <v>2</v>
      </c>
      <c r="B14">
        <f>7+2</f>
        <v>9</v>
      </c>
      <c r="C14">
        <f>8+17</f>
        <v>25</v>
      </c>
      <c r="D14">
        <f>16+15+20+20</f>
        <v>71</v>
      </c>
      <c r="E14">
        <f>55+55+96</f>
        <v>206</v>
      </c>
      <c r="F14">
        <v>2</v>
      </c>
      <c r="G14" s="1">
        <f>SUM(B14:F14)</f>
        <v>313</v>
      </c>
    </row>
    <row r="15" spans="1:7" x14ac:dyDescent="0.35">
      <c r="G15" s="1"/>
    </row>
    <row r="16" spans="1:7" x14ac:dyDescent="0.35">
      <c r="A16" t="s">
        <v>3</v>
      </c>
      <c r="B16">
        <f>7+2</f>
        <v>9</v>
      </c>
      <c r="C16">
        <f>8+17+12+3+33+9</f>
        <v>82</v>
      </c>
      <c r="D16">
        <f>16+18+15+20+20</f>
        <v>89</v>
      </c>
      <c r="E16">
        <f>55+55+96</f>
        <v>206</v>
      </c>
      <c r="F16">
        <v>2</v>
      </c>
      <c r="G16" s="1">
        <f>SUM(B16:F16)</f>
        <v>388</v>
      </c>
    </row>
    <row r="17" spans="1:7" x14ac:dyDescent="0.35">
      <c r="G17" s="1"/>
    </row>
    <row r="18" spans="1:7" x14ac:dyDescent="0.35">
      <c r="A18" s="1" t="s">
        <v>11</v>
      </c>
      <c r="G18" s="1"/>
    </row>
    <row r="19" spans="1:7" x14ac:dyDescent="0.35">
      <c r="A19" t="s">
        <v>2</v>
      </c>
      <c r="B19" s="3">
        <v>0</v>
      </c>
      <c r="C19">
        <v>1</v>
      </c>
      <c r="D19" s="3">
        <v>0</v>
      </c>
      <c r="E19">
        <f>4+5+4</f>
        <v>13</v>
      </c>
      <c r="F19">
        <f>28+63+1+1</f>
        <v>93</v>
      </c>
      <c r="G19" s="1">
        <f>SUM(B19:F19)</f>
        <v>107</v>
      </c>
    </row>
    <row r="20" spans="1:7" x14ac:dyDescent="0.35">
      <c r="B20" s="3"/>
      <c r="D20" s="3"/>
      <c r="G20" s="1"/>
    </row>
    <row r="21" spans="1:7" x14ac:dyDescent="0.35">
      <c r="A21" t="s">
        <v>3</v>
      </c>
      <c r="B21" s="3">
        <v>0</v>
      </c>
      <c r="C21">
        <v>2</v>
      </c>
      <c r="D21" s="3">
        <v>0</v>
      </c>
      <c r="E21">
        <f>4+5+4</f>
        <v>13</v>
      </c>
      <c r="F21">
        <f>29+63+2+3</f>
        <v>97</v>
      </c>
      <c r="G21" s="1">
        <f>SUM(B21:F21)</f>
        <v>112</v>
      </c>
    </row>
    <row r="22" spans="1:7" x14ac:dyDescent="0.35">
      <c r="G22" s="1"/>
    </row>
    <row r="23" spans="1:7" x14ac:dyDescent="0.35">
      <c r="A23" s="1" t="s">
        <v>12</v>
      </c>
      <c r="G23" s="1"/>
    </row>
    <row r="24" spans="1:7" x14ac:dyDescent="0.35">
      <c r="A24" t="s">
        <v>2</v>
      </c>
      <c r="B24">
        <f>8+8</f>
        <v>16</v>
      </c>
      <c r="C24" s="3">
        <v>0</v>
      </c>
      <c r="D24">
        <f>2+7</f>
        <v>9</v>
      </c>
      <c r="E24">
        <f>2+7</f>
        <v>9</v>
      </c>
      <c r="F24">
        <f>12+13+2+30+4</f>
        <v>61</v>
      </c>
      <c r="G24" s="1">
        <f>SUM(B24:F24)</f>
        <v>95</v>
      </c>
    </row>
    <row r="25" spans="1:7" x14ac:dyDescent="0.35">
      <c r="C25" s="3"/>
      <c r="G25" s="1"/>
    </row>
    <row r="26" spans="1:7" x14ac:dyDescent="0.35">
      <c r="A26" t="s">
        <v>3</v>
      </c>
      <c r="B26">
        <f>17+20</f>
        <v>37</v>
      </c>
      <c r="C26" s="3">
        <v>0</v>
      </c>
      <c r="D26">
        <f>2+7</f>
        <v>9</v>
      </c>
      <c r="E26">
        <f>2+7</f>
        <v>9</v>
      </c>
      <c r="F26">
        <f>13+15+2+31+4</f>
        <v>65</v>
      </c>
      <c r="G26" s="1">
        <f>SUM(B26:F26)</f>
        <v>120</v>
      </c>
    </row>
    <row r="28" spans="1:7" ht="21" x14ac:dyDescent="0.5">
      <c r="A28" s="4" t="s">
        <v>7</v>
      </c>
    </row>
    <row r="30" spans="1:7" x14ac:dyDescent="0.35">
      <c r="A30" s="1" t="s">
        <v>8</v>
      </c>
      <c r="B30">
        <v>2016</v>
      </c>
      <c r="C30">
        <v>2017</v>
      </c>
      <c r="D30">
        <v>2018</v>
      </c>
      <c r="E30">
        <v>2019</v>
      </c>
      <c r="F30" t="s">
        <v>0</v>
      </c>
      <c r="G30" s="1" t="s">
        <v>1</v>
      </c>
    </row>
    <row r="31" spans="1:7" x14ac:dyDescent="0.35">
      <c r="A31" t="s">
        <v>5</v>
      </c>
      <c r="B31" s="3">
        <v>0</v>
      </c>
      <c r="C31" s="5">
        <f>20+17</f>
        <v>37</v>
      </c>
      <c r="D31" s="3">
        <v>0</v>
      </c>
      <c r="E31" s="5">
        <v>63</v>
      </c>
      <c r="F31" s="5">
        <f>45+18+16+14+2+64</f>
        <v>159</v>
      </c>
      <c r="G31" s="1">
        <f>SUM(B31:F31)</f>
        <v>259</v>
      </c>
    </row>
    <row r="32" spans="1:7" x14ac:dyDescent="0.35">
      <c r="B32" s="3"/>
      <c r="C32" s="5"/>
      <c r="D32" s="3"/>
      <c r="E32" s="5"/>
      <c r="F32" s="5"/>
      <c r="G32" s="1"/>
    </row>
    <row r="33" spans="1:7" x14ac:dyDescent="0.35">
      <c r="A33" t="s">
        <v>6</v>
      </c>
      <c r="B33" s="3">
        <v>0</v>
      </c>
      <c r="C33" s="5">
        <f>20+17</f>
        <v>37</v>
      </c>
      <c r="D33" s="3">
        <v>0</v>
      </c>
      <c r="E33" s="5">
        <v>63</v>
      </c>
      <c r="F33" s="5">
        <f>45+18+16+14+2+64</f>
        <v>159</v>
      </c>
      <c r="G33" s="1">
        <f>SUM(B33:F33)</f>
        <v>259</v>
      </c>
    </row>
    <row r="34" spans="1:7" x14ac:dyDescent="0.35">
      <c r="B34" s="5"/>
      <c r="C34" s="5"/>
      <c r="D34" s="5"/>
      <c r="E34" s="5"/>
      <c r="F34" s="5"/>
      <c r="G34" s="1"/>
    </row>
    <row r="35" spans="1:7" x14ac:dyDescent="0.35">
      <c r="A35" s="1" t="s">
        <v>9</v>
      </c>
      <c r="B35" s="5"/>
      <c r="C35" s="5"/>
      <c r="D35" s="5"/>
      <c r="E35" s="6"/>
      <c r="F35" s="5"/>
      <c r="G35" s="1"/>
    </row>
    <row r="36" spans="1:7" x14ac:dyDescent="0.35">
      <c r="A36" t="s">
        <v>5</v>
      </c>
      <c r="B36" s="3">
        <v>0</v>
      </c>
      <c r="C36" s="3">
        <v>0</v>
      </c>
      <c r="D36" s="5">
        <v>2</v>
      </c>
      <c r="E36" s="5">
        <f>4+3</f>
        <v>7</v>
      </c>
      <c r="F36" s="5">
        <f>3+9</f>
        <v>12</v>
      </c>
      <c r="G36" s="1">
        <f>SUM(B36:F36)</f>
        <v>21</v>
      </c>
    </row>
    <row r="37" spans="1:7" x14ac:dyDescent="0.35">
      <c r="B37" s="3"/>
      <c r="C37" s="3"/>
      <c r="D37" s="5"/>
      <c r="E37" s="5"/>
      <c r="F37" s="5"/>
      <c r="G37" s="1"/>
    </row>
    <row r="38" spans="1:7" x14ac:dyDescent="0.35">
      <c r="A38" t="s">
        <v>6</v>
      </c>
      <c r="B38" s="3">
        <v>0</v>
      </c>
      <c r="C38" s="3">
        <v>0</v>
      </c>
      <c r="D38" s="5">
        <v>2</v>
      </c>
      <c r="E38" s="5">
        <f>4+3</f>
        <v>7</v>
      </c>
      <c r="F38" s="5">
        <f>3+9</f>
        <v>12</v>
      </c>
      <c r="G38" s="1">
        <f>SUM(B38:F38)</f>
        <v>21</v>
      </c>
    </row>
    <row r="39" spans="1:7" x14ac:dyDescent="0.35">
      <c r="B39" s="5"/>
      <c r="C39" s="5"/>
      <c r="D39" s="5"/>
      <c r="E39" s="5"/>
      <c r="F39" s="5"/>
      <c r="G39" s="1"/>
    </row>
    <row r="40" spans="1:7" x14ac:dyDescent="0.35">
      <c r="A40" s="1" t="s">
        <v>10</v>
      </c>
      <c r="B40" s="5"/>
      <c r="C40" s="5"/>
      <c r="D40" s="5"/>
      <c r="E40" s="5"/>
      <c r="F40" s="5"/>
      <c r="G40" s="1"/>
    </row>
    <row r="41" spans="1:7" x14ac:dyDescent="0.35">
      <c r="A41" t="s">
        <v>5</v>
      </c>
      <c r="B41" s="5">
        <f>1+1+1+1+4+1+1+1</f>
        <v>11</v>
      </c>
      <c r="C41" s="5">
        <f>20+1+15+1+1</f>
        <v>38</v>
      </c>
      <c r="D41" s="5">
        <f>1+1+4+1</f>
        <v>7</v>
      </c>
      <c r="E41" s="5">
        <f>55+54+96+1+1</f>
        <v>207</v>
      </c>
      <c r="F41" s="5">
        <f>1+1+1+1+5+1</f>
        <v>10</v>
      </c>
      <c r="G41" s="1">
        <f>SUM(B41:F41)</f>
        <v>273</v>
      </c>
    </row>
    <row r="42" spans="1:7" x14ac:dyDescent="0.35">
      <c r="B42" s="5"/>
      <c r="C42" s="5"/>
      <c r="D42" s="5"/>
      <c r="E42" s="5"/>
      <c r="F42" s="5"/>
      <c r="G42" s="1"/>
    </row>
    <row r="43" spans="1:7" x14ac:dyDescent="0.35">
      <c r="A43" t="s">
        <v>6</v>
      </c>
      <c r="B43" s="5">
        <f>1+1+1+1+4+1+1+1</f>
        <v>11</v>
      </c>
      <c r="C43" s="5">
        <f>20+1+15+1+1</f>
        <v>38</v>
      </c>
      <c r="D43" s="5">
        <f>1+1+4+1</f>
        <v>7</v>
      </c>
      <c r="E43" s="5">
        <f>55+54+96+1+1</f>
        <v>207</v>
      </c>
      <c r="F43" s="5">
        <f>1+1+1+1+5+1</f>
        <v>10</v>
      </c>
      <c r="G43" s="1">
        <f>SUM(B43:F43)</f>
        <v>273</v>
      </c>
    </row>
    <row r="44" spans="1:7" x14ac:dyDescent="0.35">
      <c r="B44" s="5"/>
      <c r="C44" s="5"/>
      <c r="D44" s="5"/>
      <c r="E44" s="5"/>
      <c r="F44" s="5"/>
      <c r="G44" s="1"/>
    </row>
    <row r="45" spans="1:7" x14ac:dyDescent="0.35">
      <c r="A45" s="1" t="s">
        <v>11</v>
      </c>
      <c r="B45" s="5"/>
      <c r="C45" s="5"/>
      <c r="D45" s="5"/>
      <c r="E45" s="5"/>
      <c r="F45" s="5"/>
      <c r="G45" s="1"/>
    </row>
    <row r="46" spans="1:7" x14ac:dyDescent="0.35">
      <c r="A46" t="s">
        <v>5</v>
      </c>
      <c r="B46" s="3">
        <v>0</v>
      </c>
      <c r="C46" s="3">
        <v>0</v>
      </c>
      <c r="D46" s="5">
        <v>0</v>
      </c>
      <c r="E46" s="5">
        <v>5</v>
      </c>
      <c r="F46" s="5">
        <v>29</v>
      </c>
      <c r="G46" s="1">
        <f>SUM(B46:F46)</f>
        <v>34</v>
      </c>
    </row>
    <row r="47" spans="1:7" x14ac:dyDescent="0.35">
      <c r="B47" s="3"/>
      <c r="C47" s="3"/>
      <c r="D47" s="5"/>
      <c r="E47" s="5"/>
      <c r="F47" s="5"/>
      <c r="G47" s="1"/>
    </row>
    <row r="48" spans="1:7" x14ac:dyDescent="0.35">
      <c r="A48" t="s">
        <v>6</v>
      </c>
      <c r="B48" s="3">
        <v>0</v>
      </c>
      <c r="C48" s="3">
        <v>0</v>
      </c>
      <c r="D48" s="5">
        <v>0</v>
      </c>
      <c r="E48" s="5">
        <v>5</v>
      </c>
      <c r="F48" s="5">
        <v>29</v>
      </c>
      <c r="G48" s="1">
        <f>SUM(B48:F48)</f>
        <v>34</v>
      </c>
    </row>
    <row r="49" spans="1:7" x14ac:dyDescent="0.35">
      <c r="B49" s="5"/>
      <c r="C49" s="5"/>
      <c r="D49" s="5"/>
      <c r="E49" s="5"/>
      <c r="F49" s="5"/>
      <c r="G49" s="1"/>
    </row>
    <row r="50" spans="1:7" x14ac:dyDescent="0.35">
      <c r="A50" s="1" t="s">
        <v>12</v>
      </c>
      <c r="B50" s="5"/>
      <c r="C50" s="5"/>
      <c r="D50" s="5"/>
      <c r="E50" s="5"/>
      <c r="F50" s="5"/>
      <c r="G50" s="1"/>
    </row>
    <row r="51" spans="1:7" x14ac:dyDescent="0.35">
      <c r="A51" t="s">
        <v>5</v>
      </c>
      <c r="B51" s="5">
        <v>8</v>
      </c>
      <c r="C51" s="3">
        <v>0</v>
      </c>
      <c r="D51" s="5">
        <f>2+7</f>
        <v>9</v>
      </c>
      <c r="E51" s="5">
        <v>2</v>
      </c>
      <c r="F51" s="5">
        <f>13+14+4</f>
        <v>31</v>
      </c>
      <c r="G51" s="1">
        <f>SUM(B51:F51)</f>
        <v>50</v>
      </c>
    </row>
    <row r="52" spans="1:7" x14ac:dyDescent="0.35">
      <c r="B52" s="5"/>
      <c r="C52" s="3"/>
      <c r="D52" s="5"/>
      <c r="E52" s="5"/>
      <c r="F52" s="5"/>
      <c r="G52" s="1"/>
    </row>
    <row r="53" spans="1:7" x14ac:dyDescent="0.35">
      <c r="A53" t="s">
        <v>6</v>
      </c>
      <c r="B53" s="5">
        <v>8</v>
      </c>
      <c r="C53" s="3">
        <v>0</v>
      </c>
      <c r="D53" s="5">
        <f>3+7</f>
        <v>10</v>
      </c>
      <c r="E53" s="5">
        <v>2</v>
      </c>
      <c r="F53" s="5">
        <f>13+14+4</f>
        <v>31</v>
      </c>
      <c r="G53" s="1">
        <f>SUM(B53:F53)</f>
        <v>51</v>
      </c>
    </row>
    <row r="55" spans="1:7" ht="21" x14ac:dyDescent="0.5">
      <c r="A55" s="4" t="s">
        <v>13</v>
      </c>
    </row>
    <row r="57" spans="1:7" x14ac:dyDescent="0.35">
      <c r="A57" s="1" t="s">
        <v>8</v>
      </c>
      <c r="B57" s="5">
        <v>2016</v>
      </c>
      <c r="C57" s="5">
        <v>2017</v>
      </c>
      <c r="D57" s="5">
        <v>2018</v>
      </c>
      <c r="E57" s="5">
        <v>2019</v>
      </c>
      <c r="F57" s="5" t="s">
        <v>0</v>
      </c>
      <c r="G57" s="1" t="s">
        <v>1</v>
      </c>
    </row>
    <row r="58" spans="1:7" x14ac:dyDescent="0.35">
      <c r="A58" t="s">
        <v>14</v>
      </c>
      <c r="B58" s="3">
        <v>0</v>
      </c>
      <c r="C58" s="5">
        <f>13+11</f>
        <v>24</v>
      </c>
      <c r="D58" s="3">
        <v>0</v>
      </c>
      <c r="E58" s="5">
        <f>111+43</f>
        <v>154</v>
      </c>
      <c r="F58" s="5">
        <f>33+9+10+46</f>
        <v>98</v>
      </c>
      <c r="G58" s="1">
        <f>SUM(B58:F58)</f>
        <v>276</v>
      </c>
    </row>
    <row r="59" spans="1:7" x14ac:dyDescent="0.35">
      <c r="B59" s="5"/>
      <c r="C59" s="5"/>
      <c r="D59" s="5"/>
      <c r="E59" s="5"/>
      <c r="F59" s="5"/>
      <c r="G59" s="1"/>
    </row>
    <row r="60" spans="1:7" x14ac:dyDescent="0.35">
      <c r="A60" s="1" t="s">
        <v>11</v>
      </c>
      <c r="B60" s="5"/>
      <c r="C60" s="5"/>
      <c r="D60" s="5"/>
      <c r="E60" s="5"/>
      <c r="F60" s="5"/>
      <c r="G60" s="1"/>
    </row>
    <row r="61" spans="1:7" x14ac:dyDescent="0.35">
      <c r="A61" t="s">
        <v>14</v>
      </c>
      <c r="B61" s="3">
        <v>0</v>
      </c>
      <c r="C61" s="3">
        <v>0</v>
      </c>
      <c r="D61" s="3">
        <v>0</v>
      </c>
      <c r="E61" s="3">
        <v>0</v>
      </c>
      <c r="F61" s="5">
        <f>24+9+22</f>
        <v>55</v>
      </c>
      <c r="G61" s="1">
        <f>SUM(B61:F61)</f>
        <v>55</v>
      </c>
    </row>
    <row r="62" spans="1:7" x14ac:dyDescent="0.35">
      <c r="B62" s="5"/>
      <c r="C62" s="5"/>
      <c r="D62" s="5"/>
      <c r="E62" s="5"/>
      <c r="F62" s="5"/>
      <c r="G62" s="1"/>
    </row>
    <row r="63" spans="1:7" x14ac:dyDescent="0.35">
      <c r="A63" s="1" t="s">
        <v>12</v>
      </c>
      <c r="B63" s="5"/>
      <c r="C63" s="5"/>
      <c r="D63" s="5"/>
      <c r="E63" s="5"/>
      <c r="F63" s="5"/>
      <c r="G63" s="1"/>
    </row>
    <row r="64" spans="1:7" x14ac:dyDescent="0.35">
      <c r="A64" t="s">
        <v>14</v>
      </c>
      <c r="B64" s="5">
        <v>23</v>
      </c>
      <c r="C64" s="3">
        <v>0</v>
      </c>
      <c r="D64" s="5">
        <f>9+9+9</f>
        <v>27</v>
      </c>
      <c r="E64" s="3">
        <v>0</v>
      </c>
      <c r="F64" s="5">
        <f>8+7+8+9</f>
        <v>32</v>
      </c>
      <c r="G64" s="1">
        <f>SUM(B64:F64)</f>
        <v>82</v>
      </c>
    </row>
    <row r="66" spans="1:7" ht="21" x14ac:dyDescent="0.5">
      <c r="A66" s="4" t="s">
        <v>15</v>
      </c>
    </row>
    <row r="68" spans="1:7" x14ac:dyDescent="0.35">
      <c r="A68" s="1" t="s">
        <v>8</v>
      </c>
      <c r="B68" s="5">
        <v>2016</v>
      </c>
      <c r="C68" s="5">
        <v>2017</v>
      </c>
      <c r="D68" s="5">
        <v>2018</v>
      </c>
      <c r="E68" s="5">
        <v>2019</v>
      </c>
      <c r="F68" s="5" t="s">
        <v>0</v>
      </c>
      <c r="G68" s="1" t="s">
        <v>1</v>
      </c>
    </row>
    <row r="69" spans="1:7" x14ac:dyDescent="0.35">
      <c r="A69" t="s">
        <v>16</v>
      </c>
      <c r="B69" s="3">
        <v>0</v>
      </c>
      <c r="C69" s="5">
        <v>20</v>
      </c>
      <c r="D69" s="3">
        <v>0</v>
      </c>
      <c r="E69" s="5">
        <v>63</v>
      </c>
      <c r="F69" s="5">
        <f>45+18+16+14+2+64</f>
        <v>159</v>
      </c>
      <c r="G69" s="1">
        <f>SUM(B69:F69)</f>
        <v>242</v>
      </c>
    </row>
    <row r="70" spans="1:7" x14ac:dyDescent="0.35">
      <c r="B70" s="5"/>
      <c r="C70" s="5"/>
      <c r="D70" s="5"/>
      <c r="E70" s="5"/>
      <c r="F70" s="5"/>
      <c r="G70" s="1"/>
    </row>
    <row r="71" spans="1:7" x14ac:dyDescent="0.35">
      <c r="A71" s="1" t="s">
        <v>10</v>
      </c>
      <c r="B71" s="5"/>
      <c r="C71" s="5"/>
      <c r="D71" s="5"/>
      <c r="E71" s="5"/>
      <c r="F71" s="5"/>
      <c r="G71" s="1"/>
    </row>
    <row r="72" spans="1:7" x14ac:dyDescent="0.35">
      <c r="A72" t="s">
        <v>16</v>
      </c>
      <c r="B72" s="5">
        <f>1+1+1+1+4+1+1+1</f>
        <v>11</v>
      </c>
      <c r="C72" s="5">
        <f>20+1+15+1+1</f>
        <v>38</v>
      </c>
      <c r="D72" s="5">
        <f>1+1+4+1</f>
        <v>7</v>
      </c>
      <c r="E72" s="5">
        <f>55+54+96+1+1</f>
        <v>207</v>
      </c>
      <c r="F72" s="5">
        <f>1+1+1+1+5+1</f>
        <v>10</v>
      </c>
      <c r="G72" s="1">
        <f>SUM(B72:F72)</f>
        <v>273</v>
      </c>
    </row>
    <row r="73" spans="1:7" x14ac:dyDescent="0.35">
      <c r="B73" s="5"/>
      <c r="C73" s="5"/>
      <c r="D73" s="5"/>
      <c r="E73" s="5"/>
      <c r="F73" s="5"/>
      <c r="G73" s="1"/>
    </row>
    <row r="74" spans="1:7" x14ac:dyDescent="0.35">
      <c r="A74" s="1" t="s">
        <v>12</v>
      </c>
      <c r="B74" s="5"/>
      <c r="C74" s="5"/>
      <c r="D74" s="5"/>
      <c r="E74" s="5"/>
      <c r="F74" s="5"/>
      <c r="G74" s="1"/>
    </row>
    <row r="75" spans="1:7" x14ac:dyDescent="0.35">
      <c r="A75" t="s">
        <v>16</v>
      </c>
      <c r="B75" s="5">
        <v>8</v>
      </c>
      <c r="C75" s="3">
        <v>0</v>
      </c>
      <c r="D75" s="3">
        <v>0</v>
      </c>
      <c r="E75" s="3">
        <v>0</v>
      </c>
      <c r="F75" s="5">
        <f>13+14</f>
        <v>27</v>
      </c>
      <c r="G75" s="1">
        <f>SUM(B75:F75)</f>
        <v>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 Pirwass</cp:lastModifiedBy>
  <dcterms:created xsi:type="dcterms:W3CDTF">2021-03-30T14:46:59Z</dcterms:created>
  <dcterms:modified xsi:type="dcterms:W3CDTF">2021-04-06T14:09:12Z</dcterms:modified>
</cp:coreProperties>
</file>