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mc:AlternateContent xmlns:mc="http://schemas.openxmlformats.org/markup-compatibility/2006">
    <mc:Choice Requires="x15">
      <x15ac:absPath xmlns:x15ac="http://schemas.microsoft.com/office/spreadsheetml/2010/11/ac" url="https://unsw.sharepoint.com/sites/4001SUPREME/Shared Documents/General/"/>
    </mc:Choice>
  </mc:AlternateContent>
  <xr:revisionPtr revIDLastSave="13" documentId="8_{43F2C06C-E987-5045-875B-59E298C71A5F}" xr6:coauthVersionLast="47" xr6:coauthVersionMax="47" xr10:uidLastSave="{9B02C330-CAED-484E-BC82-3223AEA1FD1D}"/>
  <bookViews>
    <workbookView xWindow="1480" yWindow="1540" windowWidth="27240" windowHeight="16440" xr2:uid="{477946BA-0D4A-8146-A512-ACFA2E3FF1DF}"/>
  </bookViews>
  <sheets>
    <sheet name="GDP" sheetId="2" r:id="rId1"/>
    <sheet name="Census" sheetId="3" r:id="rId2"/>
  </sheets>
  <definedNames>
    <definedName name="gdp">GDP!$C$4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2" l="1"/>
  <c r="I9" i="3"/>
  <c r="I10" i="3"/>
  <c r="C11" i="3"/>
  <c r="D11" i="3"/>
  <c r="E11" i="3"/>
  <c r="F11" i="3"/>
  <c r="G11" i="3"/>
  <c r="H11" i="3"/>
  <c r="I11" i="3"/>
  <c r="I12" i="3"/>
  <c r="C4" i="3" s="1"/>
  <c r="C13" i="3"/>
  <c r="D13" i="3"/>
  <c r="E13" i="3"/>
  <c r="F13" i="3"/>
  <c r="G13" i="3"/>
  <c r="H13" i="3"/>
  <c r="I13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I9" i="2"/>
  <c r="I10" i="2"/>
  <c r="C4" i="2" s="1"/>
  <c r="C11" i="2"/>
  <c r="D11" i="2"/>
  <c r="E11" i="2"/>
  <c r="F11" i="2"/>
  <c r="G11" i="2"/>
  <c r="H11" i="2"/>
  <c r="I11" i="2"/>
  <c r="G17" i="2"/>
  <c r="H17" i="2"/>
  <c r="I17" i="2"/>
  <c r="J17" i="2"/>
  <c r="Q17" i="2"/>
  <c r="R17" i="2"/>
  <c r="S17" i="2"/>
  <c r="T17" i="2"/>
  <c r="G18" i="2"/>
  <c r="H18" i="2"/>
  <c r="I18" i="2"/>
  <c r="J18" i="2"/>
  <c r="Q18" i="2"/>
  <c r="R18" i="2"/>
  <c r="S18" i="2"/>
  <c r="T18" i="2"/>
  <c r="G19" i="2"/>
  <c r="H19" i="2"/>
  <c r="I19" i="2"/>
  <c r="J19" i="2"/>
  <c r="Q19" i="2"/>
  <c r="R19" i="2"/>
  <c r="N48" i="2" s="1"/>
  <c r="N49" i="2" s="1"/>
  <c r="N50" i="2" s="1"/>
  <c r="N51" i="2" s="1"/>
  <c r="N52" i="2" s="1"/>
  <c r="N53" i="2" s="1"/>
  <c r="N54" i="2" s="1"/>
  <c r="N55" i="2" s="1"/>
  <c r="N56" i="2" s="1"/>
  <c r="S19" i="2"/>
  <c r="T19" i="2"/>
  <c r="G20" i="2"/>
  <c r="H20" i="2"/>
  <c r="I20" i="2"/>
  <c r="J20" i="2"/>
  <c r="Q20" i="2"/>
  <c r="R20" i="2"/>
  <c r="S20" i="2"/>
  <c r="T20" i="2"/>
  <c r="G21" i="2"/>
  <c r="H21" i="2"/>
  <c r="I21" i="2"/>
  <c r="J21" i="2"/>
  <c r="Q21" i="2"/>
  <c r="R21" i="2"/>
  <c r="S21" i="2"/>
  <c r="T21" i="2"/>
  <c r="G22" i="2"/>
  <c r="H22" i="2"/>
  <c r="I22" i="2"/>
  <c r="J22" i="2"/>
  <c r="Q22" i="2"/>
  <c r="R22" i="2"/>
  <c r="S22" i="2"/>
  <c r="T22" i="2"/>
  <c r="G23" i="2"/>
  <c r="H23" i="2"/>
  <c r="I23" i="2"/>
  <c r="J23" i="2"/>
  <c r="Q23" i="2"/>
  <c r="R23" i="2"/>
  <c r="S23" i="2"/>
  <c r="T23" i="2"/>
  <c r="G24" i="2"/>
  <c r="H24" i="2"/>
  <c r="I24" i="2"/>
  <c r="J24" i="2"/>
  <c r="Q24" i="2"/>
  <c r="R24" i="2"/>
  <c r="S24" i="2"/>
  <c r="T24" i="2"/>
  <c r="G25" i="2"/>
  <c r="H25" i="2"/>
  <c r="I25" i="2"/>
  <c r="J25" i="2"/>
  <c r="Q25" i="2"/>
  <c r="R25" i="2"/>
  <c r="S25" i="2"/>
  <c r="T25" i="2"/>
  <c r="G26" i="2"/>
  <c r="H26" i="2"/>
  <c r="I26" i="2"/>
  <c r="J26" i="2"/>
  <c r="Q26" i="2"/>
  <c r="R26" i="2"/>
  <c r="S26" i="2"/>
  <c r="T26" i="2"/>
  <c r="N57" i="2" l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E33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F33" i="3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D33" i="3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C33" i="3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O48" i="2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P48" i="2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D48" i="2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C48" i="2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E48" i="2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F48" i="2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M48" i="2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</calcChain>
</file>

<file path=xl/sharedStrings.xml><?xml version="1.0" encoding="utf-8"?>
<sst xmlns="http://schemas.openxmlformats.org/spreadsheetml/2006/main" count="81" uniqueCount="35">
  <si>
    <t>GDP Projection</t>
  </si>
  <si>
    <t>Input</t>
  </si>
  <si>
    <t>GDP Base</t>
  </si>
  <si>
    <t>Storslysia GDP  (Billions Ꝕ)</t>
  </si>
  <si>
    <t>GDP</t>
  </si>
  <si>
    <t>Region 1</t>
  </si>
  <si>
    <t>Region 2</t>
  </si>
  <si>
    <t>Region 3</t>
  </si>
  <si>
    <t>Region 4</t>
  </si>
  <si>
    <t>Region 5</t>
  </si>
  <si>
    <t>Region 6</t>
  </si>
  <si>
    <t xml:space="preserve">Total </t>
  </si>
  <si>
    <t>2019</t>
  </si>
  <si>
    <t>2020</t>
  </si>
  <si>
    <t>YoY (%)</t>
  </si>
  <si>
    <t>CASE 1</t>
  </si>
  <si>
    <t>CASE 2</t>
  </si>
  <si>
    <t>GDP Per Capita ($US)</t>
  </si>
  <si>
    <t>GDP Per Capita Year on Year Growth*</t>
  </si>
  <si>
    <t>Worldwide GDP (Trillions $US)</t>
  </si>
  <si>
    <t>Worldwide GDP Year on Year Growth*</t>
  </si>
  <si>
    <t>SSP1‒
2.6</t>
  </si>
  <si>
    <t>SSP2‒
3.4</t>
  </si>
  <si>
    <t>SSP3‒
6.0</t>
  </si>
  <si>
    <t>SSP5‒ Baseline</t>
  </si>
  <si>
    <t>*using annualised compounding year on year growth rate, assuming the rate is constant for every decade</t>
  </si>
  <si>
    <t>Projected GDP based on GDP per Capita Year on Year Growth</t>
  </si>
  <si>
    <t>Projected GDP based on Worldwide GDP Year on Year Growth</t>
  </si>
  <si>
    <t>Population Projection</t>
  </si>
  <si>
    <t>Census Base (in thousands)</t>
  </si>
  <si>
    <t>Census as of July</t>
  </si>
  <si>
    <t>2021</t>
  </si>
  <si>
    <t>World Population (Billions)</t>
  </si>
  <si>
    <t>World Population Year on Year Growth*</t>
  </si>
  <si>
    <t>Projected Population based  Year on Year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</si>
</sst>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%"/>
    <numFmt numFmtId="166" formatCode="0.000"/>
  </numFmts>
  <fonts count="10">
    <font>
      <sz val="12"/>
      <color theme="1"/>
      <name val="Calibri Light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10"/>
      <color theme="0"/>
      <name val="Calibri Light"/>
      <family val="2"/>
    </font>
    <font>
      <b/>
      <sz val="10"/>
      <color theme="0"/>
      <name val="Calibri Light"/>
      <family val="2"/>
    </font>
    <font>
      <sz val="10"/>
      <color theme="4" tint="-0.249977111117893"/>
      <name val="Calibri Light"/>
      <family val="2"/>
    </font>
    <font>
      <i/>
      <sz val="10"/>
      <color theme="0" tint="-0.34998626667073579"/>
      <name val="Calibri Light"/>
      <family val="2"/>
    </font>
    <font>
      <i/>
      <sz val="10"/>
      <name val="Calibri Light"/>
      <family val="2"/>
    </font>
    <font>
      <b/>
      <sz val="12"/>
      <color theme="1"/>
      <name val="Calibri Light"/>
      <family val="2"/>
    </font>
    <font>
      <sz val="11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1" fillId="2" borderId="0" xfId="1" applyFill="1"/>
    <xf numFmtId="164" fontId="1" fillId="2" borderId="1" xfId="1" applyNumberFormat="1" applyFill="1" applyBorder="1"/>
    <xf numFmtId="164" fontId="1" fillId="2" borderId="2" xfId="1" applyNumberFormat="1" applyFill="1" applyBorder="1"/>
    <xf numFmtId="164" fontId="1" fillId="2" borderId="3" xfId="1" applyNumberFormat="1" applyFill="1" applyBorder="1"/>
    <xf numFmtId="0" fontId="2" fillId="2" borderId="0" xfId="1" applyFont="1" applyFill="1"/>
    <xf numFmtId="164" fontId="1" fillId="2" borderId="4" xfId="1" applyNumberFormat="1" applyFill="1" applyBorder="1"/>
    <xf numFmtId="164" fontId="1" fillId="2" borderId="0" xfId="1" applyNumberFormat="1" applyFill="1"/>
    <xf numFmtId="164" fontId="1" fillId="2" borderId="5" xfId="1" applyNumberFormat="1" applyFill="1" applyBorder="1"/>
    <xf numFmtId="164" fontId="1" fillId="2" borderId="6" xfId="1" applyNumberFormat="1" applyFill="1" applyBorder="1"/>
    <xf numFmtId="164" fontId="1" fillId="2" borderId="7" xfId="1" applyNumberFormat="1" applyFill="1" applyBorder="1"/>
    <xf numFmtId="164" fontId="1" fillId="2" borderId="8" xfId="1" applyNumberFormat="1" applyFill="1" applyBorder="1"/>
    <xf numFmtId="0" fontId="3" fillId="3" borderId="0" xfId="1" applyFont="1" applyFill="1"/>
    <xf numFmtId="0" fontId="4" fillId="3" borderId="0" xfId="1" applyFont="1" applyFill="1" applyAlignment="1">
      <alignment horizontal="left" indent="1"/>
    </xf>
    <xf numFmtId="0" fontId="1" fillId="2" borderId="5" xfId="1" applyFill="1" applyBorder="1"/>
    <xf numFmtId="0" fontId="5" fillId="2" borderId="0" xfId="1" applyFont="1" applyFill="1"/>
    <xf numFmtId="0" fontId="6" fillId="2" borderId="2" xfId="1" applyFont="1" applyFill="1" applyBorder="1"/>
    <xf numFmtId="0" fontId="6" fillId="2" borderId="3" xfId="1" applyFont="1" applyFill="1" applyBorder="1"/>
    <xf numFmtId="0" fontId="1" fillId="2" borderId="0" xfId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165" fontId="7" fillId="2" borderId="0" xfId="2" applyNumberFormat="1" applyFont="1" applyFill="1" applyBorder="1"/>
    <xf numFmtId="165" fontId="7" fillId="2" borderId="0" xfId="2" applyNumberFormat="1" applyFont="1" applyFill="1"/>
    <xf numFmtId="165" fontId="7" fillId="2" borderId="0" xfId="2" applyNumberFormat="1" applyFont="1" applyFill="1" applyAlignment="1">
      <alignment horizontal="right"/>
    </xf>
    <xf numFmtId="4" fontId="1" fillId="2" borderId="5" xfId="1" applyNumberFormat="1" applyFill="1" applyBorder="1"/>
    <xf numFmtId="4" fontId="5" fillId="2" borderId="0" xfId="1" applyNumberFormat="1" applyFont="1" applyFill="1"/>
    <xf numFmtId="4" fontId="2" fillId="2" borderId="0" xfId="1" applyNumberFormat="1" applyFont="1" applyFill="1"/>
    <xf numFmtId="4" fontId="5" fillId="4" borderId="9" xfId="1" applyNumberFormat="1" applyFont="1" applyFill="1" applyBorder="1"/>
    <xf numFmtId="0" fontId="1" fillId="2" borderId="2" xfId="1" applyFill="1" applyBorder="1"/>
    <xf numFmtId="0" fontId="1" fillId="2" borderId="2" xfId="1" applyFill="1" applyBorder="1" applyAlignment="1">
      <alignment horizontal="left" indent="1"/>
    </xf>
    <xf numFmtId="0" fontId="8" fillId="2" borderId="2" xfId="1" applyFont="1" applyFill="1" applyBorder="1" applyAlignment="1">
      <alignment horizontal="left" indent="1"/>
    </xf>
    <xf numFmtId="166" fontId="1" fillId="2" borderId="1" xfId="1" applyNumberFormat="1" applyFill="1" applyBorder="1"/>
    <xf numFmtId="166" fontId="1" fillId="2" borderId="2" xfId="1" applyNumberFormat="1" applyFill="1" applyBorder="1"/>
    <xf numFmtId="166" fontId="1" fillId="2" borderId="3" xfId="1" applyNumberFormat="1" applyFill="1" applyBorder="1"/>
    <xf numFmtId="166" fontId="1" fillId="2" borderId="4" xfId="1" applyNumberFormat="1" applyFill="1" applyBorder="1"/>
    <xf numFmtId="166" fontId="1" fillId="2" borderId="0" xfId="1" applyNumberFormat="1" applyFill="1"/>
    <xf numFmtId="166" fontId="1" fillId="2" borderId="5" xfId="1" applyNumberFormat="1" applyFill="1" applyBorder="1"/>
    <xf numFmtId="3" fontId="1" fillId="2" borderId="0" xfId="1" applyNumberFormat="1" applyFill="1"/>
    <xf numFmtId="3" fontId="9" fillId="2" borderId="0" xfId="1" applyNumberFormat="1" applyFont="1" applyFill="1" applyAlignment="1">
      <alignment horizontal="right" vertical="top"/>
    </xf>
    <xf numFmtId="0" fontId="9" fillId="2" borderId="0" xfId="1" applyFont="1" applyFill="1" applyAlignment="1">
      <alignment horizontal="left" vertical="top"/>
    </xf>
    <xf numFmtId="166" fontId="1" fillId="2" borderId="6" xfId="1" applyNumberFormat="1" applyFill="1" applyBorder="1"/>
    <xf numFmtId="166" fontId="1" fillId="2" borderId="7" xfId="1" applyNumberFormat="1" applyFill="1" applyBorder="1"/>
    <xf numFmtId="166" fontId="1" fillId="2" borderId="8" xfId="1" applyNumberFormat="1" applyFill="1" applyBorder="1"/>
    <xf numFmtId="3" fontId="1" fillId="2" borderId="5" xfId="1" applyNumberFormat="1" applyFill="1" applyBorder="1"/>
    <xf numFmtId="3" fontId="5" fillId="2" borderId="0" xfId="1" applyNumberFormat="1" applyFont="1" applyFill="1"/>
    <xf numFmtId="4" fontId="2" fillId="2" borderId="0" xfId="1" quotePrefix="1" applyNumberFormat="1" applyFont="1" applyFill="1"/>
    <xf numFmtId="3" fontId="5" fillId="4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</cellXfs>
  <cellStyles count="3">
    <cellStyle name="Normal" xfId="0" builtinId="0"/>
    <cellStyle name="Normal 2" xfId="1" xr:uid="{2017E2F3-57F7-5F4F-A676-C78D6E56FD33}"/>
    <cellStyle name="Per cent 2" xfId="2" xr:uid="{DAB17C9A-D486-334D-8434-1B12329A04B2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Based on GDP</a:t>
            </a:r>
            <a:r>
              <a:rPr lang="en-GB" baseline="0"/>
              <a:t> per Capita YoY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GDP!$C$47</c:f>
              <c:strCache>
                <c:ptCount val="1"/>
                <c:pt idx="0">
                  <c:v>SSP1‒
2.6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GDP!$B$48:$B$126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GDP!$C$48:$C$126</c:f>
              <c:numCache>
                <c:formatCode>0.00000</c:formatCode>
                <c:ptCount val="79"/>
                <c:pt idx="0">
                  <c:v>134.50614299523505</c:v>
                </c:pt>
                <c:pt idx="1">
                  <c:v>139.49695083215815</c:v>
                </c:pt>
                <c:pt idx="2">
                  <c:v>144.67294101325103</c:v>
                </c:pt>
                <c:pt idx="3">
                  <c:v>150.04098467074576</c:v>
                </c:pt>
                <c:pt idx="4">
                  <c:v>155.60820788805967</c:v>
                </c:pt>
                <c:pt idx="5">
                  <c:v>161.38200115967851</c:v>
                </c:pt>
                <c:pt idx="6">
                  <c:v>167.37002920204526</c:v>
                </c:pt>
                <c:pt idx="7">
                  <c:v>173.58024112847906</c:v>
                </c:pt>
                <c:pt idx="8">
                  <c:v>180.02088100163121</c:v>
                </c:pt>
                <c:pt idx="9">
                  <c:v>185.85715309186972</c:v>
                </c:pt>
                <c:pt idx="10">
                  <c:v>191.88263696532903</c:v>
                </c:pt>
                <c:pt idx="11">
                  <c:v>198.10346686290058</c:v>
                </c:pt>
                <c:pt idx="12">
                  <c:v>204.52597589739952</c:v>
                </c:pt>
                <c:pt idx="13">
                  <c:v>211.15670250098708</c:v>
                </c:pt>
                <c:pt idx="14">
                  <c:v>218.0023970816182</c:v>
                </c:pt>
                <c:pt idx="15">
                  <c:v>225.07002889529102</c:v>
                </c:pt>
                <c:pt idx="16">
                  <c:v>232.36679314109458</c:v>
                </c:pt>
                <c:pt idx="17">
                  <c:v>239.90011828627763</c:v>
                </c:pt>
                <c:pt idx="18">
                  <c:v>247.6776736287961</c:v>
                </c:pt>
                <c:pt idx="19">
                  <c:v>253.94102554647495</c:v>
                </c:pt>
                <c:pt idx="20">
                  <c:v>260.36276710287223</c:v>
                </c:pt>
                <c:pt idx="21">
                  <c:v>266.94690370563279</c:v>
                </c:pt>
                <c:pt idx="22">
                  <c:v>273.69754205242612</c:v>
                </c:pt>
                <c:pt idx="23">
                  <c:v>280.61889269240055</c:v>
                </c:pt>
                <c:pt idx="24">
                  <c:v>287.71527265241286</c:v>
                </c:pt>
                <c:pt idx="25">
                  <c:v>294.99110812967029</c:v>
                </c:pt>
                <c:pt idx="26">
                  <c:v>302.45093725246517</c:v>
                </c:pt>
                <c:pt idx="27">
                  <c:v>310.09941291072386</c:v>
                </c:pt>
                <c:pt idx="28">
                  <c:v>317.9413056581356</c:v>
                </c:pt>
                <c:pt idx="29">
                  <c:v>324.56120366412642</c:v>
                </c:pt>
                <c:pt idx="30">
                  <c:v>331.3189354426716</c:v>
                </c:pt>
                <c:pt idx="31">
                  <c:v>338.2173708489924</c:v>
                </c:pt>
                <c:pt idx="32">
                  <c:v>345.25943949194544</c:v>
                </c:pt>
                <c:pt idx="33">
                  <c:v>352.44813197816109</c:v>
                </c:pt>
                <c:pt idx="34">
                  <c:v>359.78650118208623</c:v>
                </c:pt>
                <c:pt idx="35">
                  <c:v>367.27766354247063</c:v>
                </c:pt>
                <c:pt idx="36">
                  <c:v>374.92480038584779</c:v>
                </c:pt>
                <c:pt idx="37">
                  <c:v>382.73115927757192</c:v>
                </c:pt>
                <c:pt idx="38">
                  <c:v>390.70005540098543</c:v>
                </c:pt>
                <c:pt idx="39">
                  <c:v>398.01335575119907</c:v>
                </c:pt>
                <c:pt idx="40">
                  <c:v>405.46354976516596</c:v>
                </c:pt>
                <c:pt idx="41">
                  <c:v>413.05319988040111</c:v>
                </c:pt>
                <c:pt idx="42">
                  <c:v>420.78491649928384</c:v>
                </c:pt>
                <c:pt idx="43">
                  <c:v>428.66135888688598</c:v>
                </c:pt>
                <c:pt idx="44">
                  <c:v>436.68523608560577</c:v>
                </c:pt>
                <c:pt idx="45">
                  <c:v>444.85930784692226</c:v>
                </c:pt>
                <c:pt idx="46">
                  <c:v>453.18638558059104</c:v>
                </c:pt>
                <c:pt idx="47">
                  <c:v>461.66933332160698</c:v>
                </c:pt>
                <c:pt idx="48">
                  <c:v>470.31106871526748</c:v>
                </c:pt>
                <c:pt idx="49">
                  <c:v>478.19395013549212</c:v>
                </c:pt>
                <c:pt idx="50">
                  <c:v>486.20895649093268</c:v>
                </c:pt>
                <c:pt idx="51">
                  <c:v>494.35830232695332</c:v>
                </c:pt>
                <c:pt idx="52">
                  <c:v>502.64423930690185</c:v>
                </c:pt>
                <c:pt idx="53">
                  <c:v>511.06905683424384</c:v>
                </c:pt>
                <c:pt idx="54">
                  <c:v>519.63508268512476</c:v>
                </c:pt>
                <c:pt idx="55">
                  <c:v>528.34468365153407</c:v>
                </c:pt>
                <c:pt idx="56">
                  <c:v>537.2002661952497</c:v>
                </c:pt>
                <c:pt idx="57">
                  <c:v>546.20427711274317</c:v>
                </c:pt>
                <c:pt idx="58">
                  <c:v>555.3592042112291</c:v>
                </c:pt>
                <c:pt idx="59">
                  <c:v>564.22679284838375</c:v>
                </c:pt>
                <c:pt idx="60">
                  <c:v>573.23597295938373</c:v>
                </c:pt>
                <c:pt idx="61">
                  <c:v>582.3890053781812</c:v>
                </c:pt>
                <c:pt idx="62">
                  <c:v>591.68818703814907</c:v>
                </c:pt>
                <c:pt idx="63">
                  <c:v>601.13585154849102</c:v>
                </c:pt>
                <c:pt idx="64">
                  <c:v>610.7343697798558</c:v>
                </c:pt>
                <c:pt idx="65">
                  <c:v>620.48615045930205</c:v>
                </c:pt>
                <c:pt idx="66">
                  <c:v>630.39364077476284</c:v>
                </c:pt>
                <c:pt idx="67">
                  <c:v>640.45932698916238</c:v>
                </c:pt>
                <c:pt idx="68">
                  <c:v>650.68573506433802</c:v>
                </c:pt>
                <c:pt idx="69">
                  <c:v>660.5467584350547</c:v>
                </c:pt>
                <c:pt idx="70">
                  <c:v>670.55722381237717</c:v>
                </c:pt>
                <c:pt idx="71">
                  <c:v>680.7193959625979</c:v>
                </c:pt>
                <c:pt idx="72">
                  <c:v>691.0355739741284</c:v>
                </c:pt>
                <c:pt idx="73">
                  <c:v>701.50809177764484</c:v>
                </c:pt>
                <c:pt idx="74">
                  <c:v>712.13931867411623</c:v>
                </c:pt>
                <c:pt idx="75">
                  <c:v>722.93165987083444</c:v>
                </c:pt>
                <c:pt idx="76">
                  <c:v>733.8875570255683</c:v>
                </c:pt>
                <c:pt idx="77">
                  <c:v>745.00948879896384</c:v>
                </c:pt>
                <c:pt idx="78">
                  <c:v>756.29997141531601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5-C945-AF8A-CF18DC978322}"/>
            </c:ext>
          </c:extLst>
        </c:ser>
        <c:ser>
          <c:idx val="1"/>
          <c:order val="1"/>
          <c:tx>
            <c:strRef>
              <c:f>GDP!$D$47</c:f>
              <c:strCache>
                <c:ptCount val="1"/>
                <c:pt idx="0">
                  <c:v>SSP2‒
3.4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GDP!$B$48:$B$126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GDP!$D$48:$D$126</c:f>
              <c:numCache>
                <c:formatCode>0.00000</c:formatCode>
                <c:ptCount val="79"/>
                <c:pt idx="0">
                  <c:v>133.15556548690395</c:v>
                </c:pt>
                <c:pt idx="1">
                  <c:v>136.70963465877978</c:v>
                </c:pt>
                <c:pt idx="2">
                  <c:v>140.35856586388937</c:v>
                </c:pt>
                <c:pt idx="3">
                  <c:v>144.10489107471668</c:v>
                </c:pt>
                <c:pt idx="4">
                  <c:v>147.95120984488889</c:v>
                </c:pt>
                <c:pt idx="5">
                  <c:v>151.90019111299193</c:v>
                </c:pt>
                <c:pt idx="6">
                  <c:v>155.95457505453157</c:v>
                </c:pt>
                <c:pt idx="7">
                  <c:v>160.11717498332553</c:v>
                </c:pt>
                <c:pt idx="8">
                  <c:v>164.3908793036459</c:v>
                </c:pt>
                <c:pt idx="9">
                  <c:v>167.68157159587506</c:v>
                </c:pt>
                <c:pt idx="10">
                  <c:v>171.03813527834194</c:v>
                </c:pt>
                <c:pt idx="11">
                  <c:v>174.46188893074546</c:v>
                </c:pt>
                <c:pt idx="12">
                  <c:v>177.95417752743651</c:v>
                </c:pt>
                <c:pt idx="13">
                  <c:v>181.51637296577263</c:v>
                </c:pt>
                <c:pt idx="14">
                  <c:v>185.14987460504886</c:v>
                </c:pt>
                <c:pt idx="15">
                  <c:v>188.85610981621676</c:v>
                </c:pt>
                <c:pt idx="16">
                  <c:v>192.63653454260742</c:v>
                </c:pt>
                <c:pt idx="17">
                  <c:v>196.49263387187861</c:v>
                </c:pt>
                <c:pt idx="18">
                  <c:v>200.42592261941104</c:v>
                </c:pt>
                <c:pt idx="19">
                  <c:v>203.94591308146198</c:v>
                </c:pt>
                <c:pt idx="20">
                  <c:v>207.52772355507128</c:v>
                </c:pt>
                <c:pt idx="21">
                  <c:v>211.17243975733686</c:v>
                </c:pt>
                <c:pt idx="22">
                  <c:v>214.88116647331836</c:v>
                </c:pt>
                <c:pt idx="23">
                  <c:v>218.65502789091926</c:v>
                </c:pt>
                <c:pt idx="24">
                  <c:v>222.49516794165027</c:v>
                </c:pt>
                <c:pt idx="25">
                  <c:v>226.40275064737747</c:v>
                </c:pt>
                <c:pt idx="26">
                  <c:v>230.37896047316016</c:v>
                </c:pt>
                <c:pt idx="27">
                  <c:v>234.42500268628552</c:v>
                </c:pt>
                <c:pt idx="28">
                  <c:v>238.54210372160875</c:v>
                </c:pt>
                <c:pt idx="29">
                  <c:v>242.59075382055062</c:v>
                </c:pt>
                <c:pt idx="30">
                  <c:v>246.70811953559519</c:v>
                </c:pt>
                <c:pt idx="31">
                  <c:v>250.89536714087851</c:v>
                </c:pt>
                <c:pt idx="32">
                  <c:v>255.15368270509629</c:v>
                </c:pt>
                <c:pt idx="33">
                  <c:v>259.48427242746652</c:v>
                </c:pt>
                <c:pt idx="34">
                  <c:v>263.88836297939434</c:v>
                </c:pt>
                <c:pt idx="35">
                  <c:v>268.3672018519357</c:v>
                </c:pt>
                <c:pt idx="36">
                  <c:v>272.92205770915842</c:v>
                </c:pt>
                <c:pt idx="37">
                  <c:v>277.55422074750055</c:v>
                </c:pt>
                <c:pt idx="38">
                  <c:v>282.26500306122807</c:v>
                </c:pt>
                <c:pt idx="39">
                  <c:v>287.20133211045584</c:v>
                </c:pt>
                <c:pt idx="40">
                  <c:v>292.22398905799895</c:v>
                </c:pt>
                <c:pt idx="41">
                  <c:v>297.33448363020528</c:v>
                </c:pt>
                <c:pt idx="42">
                  <c:v>302.53435195593795</c:v>
                </c:pt>
                <c:pt idx="43">
                  <c:v>307.82515702830977</c:v>
                </c:pt>
                <c:pt idx="44">
                  <c:v>313.20848917449274</c:v>
                </c:pt>
                <c:pt idx="45">
                  <c:v>318.68596653374374</c:v>
                </c:pt>
                <c:pt idx="46">
                  <c:v>324.25923554378994</c:v>
                </c:pt>
                <c:pt idx="47">
                  <c:v>329.92997143572052</c:v>
                </c:pt>
                <c:pt idx="48">
                  <c:v>335.69987873753274</c:v>
                </c:pt>
                <c:pt idx="49">
                  <c:v>341.49543402118138</c:v>
                </c:pt>
                <c:pt idx="50">
                  <c:v>347.39104433366157</c:v>
                </c:pt>
                <c:pt idx="51">
                  <c:v>353.38843703470059</c:v>
                </c:pt>
                <c:pt idx="52">
                  <c:v>359.48936930533176</c:v>
                </c:pt>
                <c:pt idx="53">
                  <c:v>365.6956286627323</c:v>
                </c:pt>
                <c:pt idx="54">
                  <c:v>372.00903348394934</c:v>
                </c:pt>
                <c:pt idx="55">
                  <c:v>378.43143353866782</c:v>
                </c:pt>
                <c:pt idx="56">
                  <c:v>384.96471053117614</c:v>
                </c:pt>
                <c:pt idx="57">
                  <c:v>391.61077865168801</c:v>
                </c:pt>
                <c:pt idx="58">
                  <c:v>398.37158513718288</c:v>
                </c:pt>
                <c:pt idx="59">
                  <c:v>405.22530266671646</c:v>
                </c:pt>
                <c:pt idx="60">
                  <c:v>412.19693383699945</c:v>
                </c:pt>
                <c:pt idx="61">
                  <c:v>419.28850727360839</c:v>
                </c:pt>
                <c:pt idx="62">
                  <c:v>426.50208650327039</c:v>
                </c:pt>
                <c:pt idx="63">
                  <c:v>433.83977055431416</c:v>
                </c:pt>
                <c:pt idx="64">
                  <c:v>441.30369456745132</c:v>
                </c:pt>
                <c:pt idx="65">
                  <c:v>448.89603041706607</c:v>
                </c:pt>
                <c:pt idx="66">
                  <c:v>456.61898734319334</c:v>
                </c:pt>
                <c:pt idx="67">
                  <c:v>464.47481259436995</c:v>
                </c:pt>
                <c:pt idx="68">
                  <c:v>472.4657920815456</c:v>
                </c:pt>
                <c:pt idx="69">
                  <c:v>480.54599058605515</c:v>
                </c:pt>
                <c:pt idx="70">
                  <c:v>488.76437815941694</c:v>
                </c:pt>
                <c:pt idx="71">
                  <c:v>497.12331813697961</c:v>
                </c:pt>
                <c:pt idx="72">
                  <c:v>505.62521427229586</c:v>
                </c:pt>
                <c:pt idx="73">
                  <c:v>514.27251142836212</c:v>
                </c:pt>
                <c:pt idx="74">
                  <c:v>523.06769628067968</c:v>
                </c:pt>
                <c:pt idx="75">
                  <c:v>532.01329803234034</c:v>
                </c:pt>
                <c:pt idx="76">
                  <c:v>541.11188914134095</c:v>
                </c:pt>
                <c:pt idx="77">
                  <c:v>550.36608606033724</c:v>
                </c:pt>
                <c:pt idx="78">
                  <c:v>559.77854998904843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5-C945-AF8A-CF18DC978322}"/>
            </c:ext>
          </c:extLst>
        </c:ser>
        <c:ser>
          <c:idx val="2"/>
          <c:order val="2"/>
          <c:tx>
            <c:strRef>
              <c:f>GDP!$E$47</c:f>
              <c:strCache>
                <c:ptCount val="1"/>
                <c:pt idx="0">
                  <c:v>SSP3‒
6.0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GDP!$B$48:$B$126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GDP!$E$48:$E$126</c:f>
              <c:numCache>
                <c:formatCode>0.00000</c:formatCode>
                <c:ptCount val="79"/>
                <c:pt idx="0">
                  <c:v>132.18785716015</c:v>
                </c:pt>
                <c:pt idx="1">
                  <c:v>134.72978013217667</c:v>
                </c:pt>
                <c:pt idx="2">
                  <c:v>137.32058333068198</c:v>
                </c:pt>
                <c:pt idx="3">
                  <c:v>139.96120670410929</c:v>
                </c:pt>
                <c:pt idx="4">
                  <c:v>142.65260827575833</c:v>
                </c:pt>
                <c:pt idx="5">
                  <c:v>145.39576449135802</c:v>
                </c:pt>
                <c:pt idx="6">
                  <c:v>148.19167057332285</c:v>
                </c:pt>
                <c:pt idx="7">
                  <c:v>151.04134088182147</c:v>
                </c:pt>
                <c:pt idx="8">
                  <c:v>153.94580928278859</c:v>
                </c:pt>
                <c:pt idx="9">
                  <c:v>155.16776018646129</c:v>
                </c:pt>
                <c:pt idx="10">
                  <c:v>156.3994103733944</c:v>
                </c:pt>
                <c:pt idx="11">
                  <c:v>157.64083683202952</c:v>
                </c:pt>
                <c:pt idx="12">
                  <c:v>158.89211716190698</c:v>
                </c:pt>
                <c:pt idx="13">
                  <c:v>160.15332957851655</c:v>
                </c:pt>
                <c:pt idx="14">
                  <c:v>161.42455291818652</c:v>
                </c:pt>
                <c:pt idx="15">
                  <c:v>162.7058666430116</c:v>
                </c:pt>
                <c:pt idx="16">
                  <c:v>163.99735084582002</c:v>
                </c:pt>
                <c:pt idx="17">
                  <c:v>165.29908625517999</c:v>
                </c:pt>
                <c:pt idx="18">
                  <c:v>166.61115424044584</c:v>
                </c:pt>
                <c:pt idx="19">
                  <c:v>167.25960445133347</c:v>
                </c:pt>
                <c:pt idx="20">
                  <c:v>167.91057842887955</c:v>
                </c:pt>
                <c:pt idx="21">
                  <c:v>168.56408599557784</c:v>
                </c:pt>
                <c:pt idx="22">
                  <c:v>169.22013701215124</c:v>
                </c:pt>
                <c:pt idx="23">
                  <c:v>169.87874137770052</c:v>
                </c:pt>
                <c:pt idx="24">
                  <c:v>170.53990902985373</c:v>
                </c:pt>
                <c:pt idx="25">
                  <c:v>171.20364994491618</c:v>
                </c:pt>
                <c:pt idx="26">
                  <c:v>171.86997413802089</c:v>
                </c:pt>
                <c:pt idx="27">
                  <c:v>172.5388916632798</c:v>
                </c:pt>
                <c:pt idx="28">
                  <c:v>173.2104126139354</c:v>
                </c:pt>
                <c:pt idx="29">
                  <c:v>173.71871149883137</c:v>
                </c:pt>
                <c:pt idx="30">
                  <c:v>174.2285020247464</c:v>
                </c:pt>
                <c:pt idx="31">
                  <c:v>174.73978856901243</c:v>
                </c:pt>
                <c:pt idx="32">
                  <c:v>175.25257552180699</c:v>
                </c:pt>
                <c:pt idx="33">
                  <c:v>175.76686728619086</c:v>
                </c:pt>
                <c:pt idx="34">
                  <c:v>176.28266827814602</c:v>
                </c:pt>
                <c:pt idx="35">
                  <c:v>176.79998292661341</c:v>
                </c:pt>
                <c:pt idx="36">
                  <c:v>177.31881567353105</c:v>
                </c:pt>
                <c:pt idx="37">
                  <c:v>177.83917097387214</c:v>
                </c:pt>
                <c:pt idx="38">
                  <c:v>178.36105329568338</c:v>
                </c:pt>
                <c:pt idx="39">
                  <c:v>178.97711154833021</c:v>
                </c:pt>
                <c:pt idx="40">
                  <c:v>179.59529766333065</c:v>
                </c:pt>
                <c:pt idx="41">
                  <c:v>180.21561899031141</c:v>
                </c:pt>
                <c:pt idx="42">
                  <c:v>180.83808290428476</c:v>
                </c:pt>
                <c:pt idx="43">
                  <c:v>181.46269680573627</c:v>
                </c:pt>
                <c:pt idx="44">
                  <c:v>182.08946812071275</c:v>
                </c:pt>
                <c:pt idx="45">
                  <c:v>182.71840430091052</c:v>
                </c:pt>
                <c:pt idx="46">
                  <c:v>183.34951282376406</c:v>
                </c:pt>
                <c:pt idx="47">
                  <c:v>183.98280119253482</c:v>
                </c:pt>
                <c:pt idx="48">
                  <c:v>184.61827693640052</c:v>
                </c:pt>
                <c:pt idx="49">
                  <c:v>185.29120095318089</c:v>
                </c:pt>
                <c:pt idx="50">
                  <c:v>185.96657774300127</c:v>
                </c:pt>
                <c:pt idx="51">
                  <c:v>186.64441624609179</c:v>
                </c:pt>
                <c:pt idx="52">
                  <c:v>187.3247254352693</c:v>
                </c:pt>
                <c:pt idx="53">
                  <c:v>188.00751431605605</c:v>
                </c:pt>
                <c:pt idx="54">
                  <c:v>188.69279192679898</c:v>
                </c:pt>
                <c:pt idx="55">
                  <c:v>189.38056733878935</c:v>
                </c:pt>
                <c:pt idx="56">
                  <c:v>190.07084965638279</c:v>
                </c:pt>
                <c:pt idx="57">
                  <c:v>190.76364801711981</c:v>
                </c:pt>
                <c:pt idx="58">
                  <c:v>191.45897159184682</c:v>
                </c:pt>
                <c:pt idx="59">
                  <c:v>192.21108992393854</c:v>
                </c:pt>
                <c:pt idx="60">
                  <c:v>192.96616284196983</c:v>
                </c:pt>
                <c:pt idx="61">
                  <c:v>193.72420195259576</c:v>
                </c:pt>
                <c:pt idx="62">
                  <c:v>194.48521890806649</c:v>
                </c:pt>
                <c:pt idx="63">
                  <c:v>195.24922540640628</c:v>
                </c:pt>
                <c:pt idx="64">
                  <c:v>196.01623319159339</c:v>
                </c:pt>
                <c:pt idx="65">
                  <c:v>196.78625405374055</c:v>
                </c:pt>
                <c:pt idx="66">
                  <c:v>197.5592998292762</c:v>
                </c:pt>
                <c:pt idx="67">
                  <c:v>198.33538240112642</c:v>
                </c:pt>
                <c:pt idx="68">
                  <c:v>199.1145136988977</c:v>
                </c:pt>
                <c:pt idx="69">
                  <c:v>200.03183239409529</c:v>
                </c:pt>
                <c:pt idx="70">
                  <c:v>200.95337716790931</c:v>
                </c:pt>
                <c:pt idx="71">
                  <c:v>201.87916748984424</c:v>
                </c:pt>
                <c:pt idx="72">
                  <c:v>202.80922291910042</c:v>
                </c:pt>
                <c:pt idx="73">
                  <c:v>203.74356310498723</c:v>
                </c:pt>
                <c:pt idx="74">
                  <c:v>204.68220778733823</c:v>
                </c:pt>
                <c:pt idx="75">
                  <c:v>205.62517679692823</c:v>
                </c:pt>
                <c:pt idx="76">
                  <c:v>206.57249005589222</c:v>
                </c:pt>
                <c:pt idx="77">
                  <c:v>207.52416757814629</c:v>
                </c:pt>
                <c:pt idx="78">
                  <c:v>208.48022946981044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5-C945-AF8A-CF18DC978322}"/>
            </c:ext>
          </c:extLst>
        </c:ser>
        <c:ser>
          <c:idx val="3"/>
          <c:order val="3"/>
          <c:tx>
            <c:strRef>
              <c:f>GDP!$F$47</c:f>
              <c:strCache>
                <c:ptCount val="1"/>
                <c:pt idx="0">
                  <c:v>SSP5‒ 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GDP!$B$48:$B$126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GDP!$F$48:$F$126</c:f>
              <c:numCache>
                <c:formatCode>0.00000</c:formatCode>
                <c:ptCount val="79"/>
                <c:pt idx="0">
                  <c:v>135.29361628808243</c:v>
                </c:pt>
                <c:pt idx="1">
                  <c:v>141.13511667981913</c:v>
                </c:pt>
                <c:pt idx="2">
                  <c:v>147.22883242186478</c:v>
                </c:pt>
                <c:pt idx="3">
                  <c:v>153.58565328202994</c:v>
                </c:pt>
                <c:pt idx="4">
                  <c:v>160.21693920982833</c:v>
                </c:pt>
                <c:pt idx="5">
                  <c:v>167.13454063726175</c:v>
                </c:pt>
                <c:pt idx="6">
                  <c:v>174.35081965612113</c:v>
                </c:pt>
                <c:pt idx="7">
                  <c:v>181.87867210964862</c:v>
                </c:pt>
                <c:pt idx="8">
                  <c:v>189.73155063803969</c:v>
                </c:pt>
                <c:pt idx="9">
                  <c:v>197.63497420183876</c:v>
                </c:pt>
                <c:pt idx="10">
                  <c:v>205.86762136508008</c:v>
                </c:pt>
                <c:pt idx="11">
                  <c:v>214.44320620718187</c:v>
                </c:pt>
                <c:pt idx="12">
                  <c:v>223.37601407880354</c:v>
                </c:pt>
                <c:pt idx="13">
                  <c:v>232.68092539861843</c:v>
                </c:pt>
                <c:pt idx="14">
                  <c:v>242.37344044136069</c:v>
                </c:pt>
                <c:pt idx="15">
                  <c:v>252.4697051584385</c:v>
                </c:pt>
                <c:pt idx="16">
                  <c:v>262.9865380741262</c:v>
                </c:pt>
                <c:pt idx="17">
                  <c:v>273.94145830213949</c:v>
                </c:pt>
                <c:pt idx="18">
                  <c:v>285.35271472926388</c:v>
                </c:pt>
                <c:pt idx="19">
                  <c:v>294.5258900515251</c:v>
                </c:pt>
                <c:pt idx="20">
                  <c:v>303.99395356355802</c:v>
                </c:pt>
                <c:pt idx="21">
                  <c:v>313.7663849756496</c:v>
                </c:pt>
                <c:pt idx="22">
                  <c:v>323.85296874039335</c:v>
                </c:pt>
                <c:pt idx="23">
                  <c:v>334.26380384917798</c:v>
                </c:pt>
                <c:pt idx="24">
                  <c:v>345.00931394360146</c:v>
                </c:pt>
                <c:pt idx="25">
                  <c:v>356.10025775193509</c:v>
                </c:pt>
                <c:pt idx="26">
                  <c:v>367.54773986108609</c:v>
                </c:pt>
                <c:pt idx="27">
                  <c:v>379.36322183484435</c:v>
                </c:pt>
                <c:pt idx="28">
                  <c:v>391.55853368954536</c:v>
                </c:pt>
                <c:pt idx="29">
                  <c:v>402.2753247190617</c:v>
                </c:pt>
                <c:pt idx="30">
                  <c:v>413.28542977467811</c:v>
                </c:pt>
                <c:pt idx="31">
                  <c:v>424.59687673691127</c:v>
                </c:pt>
                <c:pt idx="32">
                  <c:v>436.21791320596344</c:v>
                </c:pt>
                <c:pt idx="33">
                  <c:v>448.157012515357</c:v>
                </c:pt>
                <c:pt idx="34">
                  <c:v>460.42287991015991</c:v>
                </c:pt>
                <c:pt idx="35">
                  <c:v>473.02445889430612</c:v>
                </c:pt>
                <c:pt idx="36">
                  <c:v>485.97093775163995</c:v>
                </c:pt>
                <c:pt idx="37">
                  <c:v>499.27175624543821</c:v>
                </c:pt>
                <c:pt idx="38">
                  <c:v>512.93661250129571</c:v>
                </c:pt>
                <c:pt idx="39">
                  <c:v>526.0033918243937</c:v>
                </c:pt>
                <c:pt idx="40">
                  <c:v>539.40304019547386</c:v>
                </c:pt>
                <c:pt idx="41">
                  <c:v>553.14403727125693</c:v>
                </c:pt>
                <c:pt idx="42">
                  <c:v>567.23507872307516</c:v>
                </c:pt>
                <c:pt idx="43">
                  <c:v>581.68508173972623</c:v>
                </c:pt>
                <c:pt idx="44">
                  <c:v>596.50319067050953</c:v>
                </c:pt>
                <c:pt idx="45">
                  <c:v>611.69878281201545</c:v>
                </c:pt>
                <c:pt idx="46">
                  <c:v>627.28147434233006</c:v>
                </c:pt>
                <c:pt idx="47">
                  <c:v>643.26112640641054</c:v>
                </c:pt>
                <c:pt idx="48">
                  <c:v>659.64785135648174</c:v>
                </c:pt>
                <c:pt idx="49">
                  <c:v>675.13955727916937</c:v>
                </c:pt>
                <c:pt idx="50">
                  <c:v>690.99508300647176</c:v>
                </c:pt>
                <c:pt idx="51">
                  <c:v>707.22297277818336</c:v>
                </c:pt>
                <c:pt idx="52">
                  <c:v>723.83197149396597</c:v>
                </c:pt>
                <c:pt idx="53">
                  <c:v>740.83102942580763</c:v>
                </c:pt>
                <c:pt idx="54">
                  <c:v>758.22930704115367</c:v>
                </c:pt>
                <c:pt idx="55">
                  <c:v>776.03617993930698</c:v>
                </c:pt>
                <c:pt idx="56">
                  <c:v>794.26124390375969</c:v>
                </c:pt>
                <c:pt idx="57">
                  <c:v>812.91432007317735</c:v>
                </c:pt>
                <c:pt idx="58">
                  <c:v>832.00546023382287</c:v>
                </c:pt>
                <c:pt idx="59">
                  <c:v>850.6174648018341</c:v>
                </c:pt>
                <c:pt idx="60">
                  <c:v>869.645820861027</c:v>
                </c:pt>
                <c:pt idx="61">
                  <c:v>889.09984221548848</c:v>
                </c:pt>
                <c:pt idx="62">
                  <c:v>908.98905101957757</c:v>
                </c:pt>
                <c:pt idx="63">
                  <c:v>929.32318243873192</c:v>
                </c:pt>
                <c:pt idx="64">
                  <c:v>950.11218941453649</c:v>
                </c:pt>
                <c:pt idx="65">
                  <c:v>971.36624753638682</c:v>
                </c:pt>
                <c:pt idx="66">
                  <c:v>993.09576002213214</c:v>
                </c:pt>
                <c:pt idx="67">
                  <c:v>1015.3113628101355</c:v>
                </c:pt>
                <c:pt idx="68">
                  <c:v>1038.0239297652433</c:v>
                </c:pt>
                <c:pt idx="69">
                  <c:v>1060.5771052428468</c:v>
                </c:pt>
                <c:pt idx="70">
                  <c:v>1083.6202942062073</c:v>
                </c:pt>
                <c:pt idx="71">
                  <c:v>1107.1641431922822</c:v>
                </c:pt>
                <c:pt idx="72">
                  <c:v>1131.2195300556402</c:v>
                </c:pt>
                <c:pt idx="73">
                  <c:v>1155.7975689943059</c:v>
                </c:pt>
                <c:pt idx="74">
                  <c:v>1180.9096156848011</c:v>
                </c:pt>
                <c:pt idx="75">
                  <c:v>1206.5672725287545</c:v>
                </c:pt>
                <c:pt idx="76">
                  <c:v>1232.7823940135054</c:v>
                </c:pt>
                <c:pt idx="77">
                  <c:v>1259.5670921891772</c:v>
                </c:pt>
                <c:pt idx="78">
                  <c:v>1286.9337422647509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5-C945-AF8A-CF18DC97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988848"/>
        <c:axId val="2051991120"/>
      </c:lineChart>
      <c:catAx>
        <c:axId val="20519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91120"/>
        <c:crosses val="autoZero"/>
        <c:auto val="1"/>
        <c:lblAlgn val="ctr"/>
        <c:lblOffset val="100"/>
        <c:noMultiLvlLbl val="0"/>
      </c:catAx>
      <c:valAx>
        <c:axId val="20519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Based</a:t>
            </a:r>
            <a:r>
              <a:rPr lang="en-GB" baseline="0"/>
              <a:t> on Worldwide GDP YoY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GDP!$M$47</c:f>
              <c:strCache>
                <c:ptCount val="1"/>
                <c:pt idx="0">
                  <c:v>SSP1‒
2.6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GDP!$L$48:$L$126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GDP!$M$48:$M$126</c:f>
              <c:numCache>
                <c:formatCode>0.00000</c:formatCode>
                <c:ptCount val="79"/>
                <c:pt idx="0">
                  <c:v>135.33399285536723</c:v>
                </c:pt>
                <c:pt idx="1">
                  <c:v>141.21936901957352</c:v>
                </c:pt>
                <c:pt idx="2">
                  <c:v>147.36068718226372</c:v>
                </c:pt>
                <c:pt idx="3">
                  <c:v>153.7690776951367</c:v>
                </c:pt>
                <c:pt idx="4">
                  <c:v>160.45615494428071</c:v>
                </c:pt>
                <c:pt idx="5">
                  <c:v>167.43403839975883</c:v>
                </c:pt>
                <c:pt idx="6">
                  <c:v>174.7153745805945</c:v>
                </c:pt>
                <c:pt idx="7">
                  <c:v>182.31335997496561</c:v>
                </c:pt>
                <c:pt idx="8">
                  <c:v>190.24176495714721</c:v>
                </c:pt>
                <c:pt idx="9">
                  <c:v>197.19895300673707</c:v>
                </c:pt>
                <c:pt idx="10">
                  <c:v>204.41056713131766</c:v>
                </c:pt>
                <c:pt idx="11">
                  <c:v>211.88591175491402</c:v>
                </c:pt>
                <c:pt idx="12">
                  <c:v>219.63463156662201</c:v>
                </c:pt>
                <c:pt idx="13">
                  <c:v>227.66672396418556</c:v>
                </c:pt>
                <c:pt idx="14">
                  <c:v>235.99255195263854</c:v>
                </c:pt>
                <c:pt idx="15">
                  <c:v>244.62285751465299</c:v>
                </c:pt>
                <c:pt idx="16">
                  <c:v>253.56877546984452</c:v>
                </c:pt>
                <c:pt idx="17">
                  <c:v>262.8418478409157</c:v>
                </c:pt>
                <c:pt idx="18">
                  <c:v>272.45403874517297</c:v>
                </c:pt>
                <c:pt idx="19">
                  <c:v>279.80655182785745</c:v>
                </c:pt>
                <c:pt idx="20">
                  <c:v>287.35748167426482</c:v>
                </c:pt>
                <c:pt idx="21">
                  <c:v>295.11218280898868</c:v>
                </c:pt>
                <c:pt idx="22">
                  <c:v>303.07615425516752</c:v>
                </c:pt>
                <c:pt idx="23">
                  <c:v>311.25504343395858</c:v>
                </c:pt>
                <c:pt idx="24">
                  <c:v>319.65465016924412</c:v>
                </c:pt>
                <c:pt idx="25">
                  <c:v>328.28093080040958</c:v>
                </c:pt>
                <c:pt idx="26">
                  <c:v>337.14000240611028</c:v>
                </c:pt>
                <c:pt idx="27">
                  <c:v>346.23814714202166</c:v>
                </c:pt>
                <c:pt idx="28">
                  <c:v>355.58181669564925</c:v>
                </c:pt>
                <c:pt idx="29">
                  <c:v>362.8155224185096</c:v>
                </c:pt>
                <c:pt idx="30">
                  <c:v>370.19638554939269</c:v>
                </c:pt>
                <c:pt idx="31">
                  <c:v>377.72739975483205</c:v>
                </c:pt>
                <c:pt idx="32">
                  <c:v>385.41161960240203</c:v>
                </c:pt>
                <c:pt idx="33">
                  <c:v>393.25216179964559</c:v>
                </c:pt>
                <c:pt idx="34">
                  <c:v>401.25220645820622</c:v>
                </c:pt>
                <c:pt idx="35">
                  <c:v>409.41499838367588</c:v>
                </c:pt>
                <c:pt idx="36">
                  <c:v>417.74384839168334</c:v>
                </c:pt>
                <c:pt idx="37">
                  <c:v>426.2421346507557</c:v>
                </c:pt>
                <c:pt idx="38">
                  <c:v>434.9133040524984</c:v>
                </c:pt>
                <c:pt idx="39">
                  <c:v>442.0524278375907</c:v>
                </c:pt>
                <c:pt idx="40">
                  <c:v>449.30874069908964</c:v>
                </c:pt>
                <c:pt idx="41">
                  <c:v>456.68416630158521</c:v>
                </c:pt>
                <c:pt idx="42">
                  <c:v>464.18065988671856</c:v>
                </c:pt>
                <c:pt idx="43">
                  <c:v>471.80020879152073</c:v>
                </c:pt>
                <c:pt idx="44">
                  <c:v>479.54483297526031</c:v>
                </c:pt>
                <c:pt idx="45">
                  <c:v>487.41658555493893</c:v>
                </c:pt>
                <c:pt idx="46">
                  <c:v>495.41755334957719</c:v>
                </c:pt>
                <c:pt idx="47">
                  <c:v>503.54985743343497</c:v>
                </c:pt>
                <c:pt idx="48">
                  <c:v>511.81565369831293</c:v>
                </c:pt>
                <c:pt idx="49">
                  <c:v>518.28645469936339</c:v>
                </c:pt>
                <c:pt idx="50">
                  <c:v>524.83906497156966</c:v>
                </c:pt>
                <c:pt idx="51">
                  <c:v>531.47451881607094</c:v>
                </c:pt>
                <c:pt idx="52">
                  <c:v>538.19386361050533</c:v>
                </c:pt>
                <c:pt idx="53">
                  <c:v>544.99815997433404</c:v>
                </c:pt>
                <c:pt idx="54">
                  <c:v>551.88848193625529</c:v>
                </c:pt>
                <c:pt idx="55">
                  <c:v>558.86591710373523</c:v>
                </c:pt>
                <c:pt idx="56">
                  <c:v>565.93156683468192</c:v>
                </c:pt>
                <c:pt idx="57">
                  <c:v>573.08654641129033</c:v>
                </c:pt>
                <c:pt idx="58">
                  <c:v>580.33198521608426</c:v>
                </c:pt>
                <c:pt idx="59">
                  <c:v>586.10410782865961</c:v>
                </c:pt>
                <c:pt idx="60">
                  <c:v>591.93364137205276</c:v>
                </c:pt>
                <c:pt idx="61">
                  <c:v>597.82115686929956</c:v>
                </c:pt>
                <c:pt idx="62">
                  <c:v>603.76723102296933</c:v>
                </c:pt>
                <c:pt idx="63">
                  <c:v>609.7724462716551</c:v>
                </c:pt>
                <c:pt idx="64">
                  <c:v>615.83739084702518</c:v>
                </c:pt>
                <c:pt idx="65">
                  <c:v>621.9626588314427</c:v>
                </c:pt>
                <c:pt idx="66">
                  <c:v>628.14885021615805</c:v>
                </c:pt>
                <c:pt idx="67">
                  <c:v>634.39657096008</c:v>
                </c:pt>
                <c:pt idx="68">
                  <c:v>640.70643304913153</c:v>
                </c:pt>
                <c:pt idx="69">
                  <c:v>645.48758606506408</c:v>
                </c:pt>
                <c:pt idx="70">
                  <c:v>650.30441754929757</c:v>
                </c:pt>
                <c:pt idx="71">
                  <c:v>655.15719374578941</c:v>
                </c:pt>
                <c:pt idx="72">
                  <c:v>660.04618288529343</c:v>
                </c:pt>
                <c:pt idx="73">
                  <c:v>664.97165520018552</c:v>
                </c:pt>
                <c:pt idx="74">
                  <c:v>669.93388293940063</c:v>
                </c:pt>
                <c:pt idx="75">
                  <c:v>674.93314038348103</c:v>
                </c:pt>
                <c:pt idx="76">
                  <c:v>679.96970385973668</c:v>
                </c:pt>
                <c:pt idx="77">
                  <c:v>685.04385175751872</c:v>
                </c:pt>
                <c:pt idx="78">
                  <c:v>690.15586454360744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D-F444-8EBE-C05E2A32FF06}"/>
            </c:ext>
          </c:extLst>
        </c:ser>
        <c:ser>
          <c:idx val="1"/>
          <c:order val="1"/>
          <c:tx>
            <c:strRef>
              <c:f>GDP!$N$47</c:f>
              <c:strCache>
                <c:ptCount val="1"/>
                <c:pt idx="0">
                  <c:v>SSP2‒
3.4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GDP!$L$48:$L$126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GDP!$N$48:$N$126</c:f>
              <c:numCache>
                <c:formatCode>0.00000</c:formatCode>
                <c:ptCount val="79"/>
                <c:pt idx="0">
                  <c:v>134.25140067008437</c:v>
                </c:pt>
                <c:pt idx="1">
                  <c:v>138.96906227539009</c:v>
                </c:pt>
                <c:pt idx="2">
                  <c:v>143.85250487747567</c:v>
                </c:pt>
                <c:pt idx="3">
                  <c:v>148.90755410377955</c:v>
                </c:pt>
                <c:pt idx="4">
                  <c:v>154.1402402972125</c:v>
                </c:pt>
                <c:pt idx="5">
                  <c:v>159.55680570996205</c:v>
                </c:pt>
                <c:pt idx="6">
                  <c:v>165.16371195009074</c:v>
                </c:pt>
                <c:pt idx="7">
                  <c:v>170.96764768981183</c:v>
                </c:pt>
                <c:pt idx="8">
                  <c:v>176.9755366446374</c:v>
                </c:pt>
                <c:pt idx="9">
                  <c:v>181.6442625634111</c:v>
                </c:pt>
                <c:pt idx="10">
                  <c:v>186.4361524070859</c:v>
                </c:pt>
                <c:pt idx="11">
                  <c:v>191.35445531743213</c:v>
                </c:pt>
                <c:pt idx="12">
                  <c:v>196.40250615062274</c:v>
                </c:pt>
                <c:pt idx="13">
                  <c:v>201.58372773843314</c:v>
                </c:pt>
                <c:pt idx="14">
                  <c:v>206.90163320909278</c:v>
                </c:pt>
                <c:pt idx="15">
                  <c:v>212.35982836936253</c:v>
                </c:pt>
                <c:pt idx="16">
                  <c:v>217.9620141494525</c:v>
                </c:pt>
                <c:pt idx="17">
                  <c:v>223.71198911243846</c:v>
                </c:pt>
                <c:pt idx="18">
                  <c:v>229.61365202987824</c:v>
                </c:pt>
                <c:pt idx="19">
                  <c:v>234.6376611507103</c:v>
                </c:pt>
                <c:pt idx="20">
                  <c:v>239.77159695675059</c:v>
                </c:pt>
                <c:pt idx="21">
                  <c:v>245.01786467375214</c:v>
                </c:pt>
                <c:pt idx="22">
                  <c:v>250.37892215446129</c:v>
                </c:pt>
                <c:pt idx="23">
                  <c:v>255.8572810301105</c:v>
                </c:pt>
                <c:pt idx="24">
                  <c:v>261.45550788710636</c:v>
                </c:pt>
                <c:pt idx="25">
                  <c:v>267.1762254694637</c:v>
                </c:pt>
                <c:pt idx="26">
                  <c:v>273.02211390754928</c:v>
                </c:pt>
                <c:pt idx="27">
                  <c:v>278.9959119737108</c:v>
                </c:pt>
                <c:pt idx="28">
                  <c:v>285.10041836537948</c:v>
                </c:pt>
                <c:pt idx="29">
                  <c:v>290.59653936901316</c:v>
                </c:pt>
                <c:pt idx="30">
                  <c:v>296.19861372851977</c:v>
                </c:pt>
                <c:pt idx="31">
                  <c:v>301.90868399602164</c:v>
                </c:pt>
                <c:pt idx="32">
                  <c:v>307.72883209963953</c:v>
                </c:pt>
                <c:pt idx="33">
                  <c:v>313.66118010257696</c:v>
                </c:pt>
                <c:pt idx="34">
                  <c:v>319.70789097683797</c:v>
                </c:pt>
                <c:pt idx="35">
                  <c:v>325.87116939186046</c:v>
                </c:pt>
                <c:pt idx="36">
                  <c:v>332.1532625183529</c:v>
                </c:pt>
                <c:pt idx="37">
                  <c:v>338.55646084762708</c:v>
                </c:pt>
                <c:pt idx="38">
                  <c:v>345.0830990267259</c:v>
                </c:pt>
                <c:pt idx="39">
                  <c:v>351.41622231340722</c:v>
                </c:pt>
                <c:pt idx="40">
                  <c:v>357.86557398298362</c:v>
                </c:pt>
                <c:pt idx="41">
                  <c:v>364.43328711203975</c:v>
                </c:pt>
                <c:pt idx="42">
                  <c:v>371.12153392435994</c:v>
                </c:pt>
                <c:pt idx="43">
                  <c:v>377.93252650937558</c:v>
                </c:pt>
                <c:pt idx="44">
                  <c:v>384.8685175537978</c:v>
                </c:pt>
                <c:pt idx="45">
                  <c:v>391.93180108667724</c:v>
                </c:pt>
                <c:pt idx="46">
                  <c:v>399.12471323813776</c:v>
                </c:pt>
                <c:pt idx="47">
                  <c:v>406.44963301203455</c:v>
                </c:pt>
                <c:pt idx="48">
                  <c:v>413.90898307279264</c:v>
                </c:pt>
                <c:pt idx="49">
                  <c:v>420.83127309158738</c:v>
                </c:pt>
                <c:pt idx="50">
                  <c:v>427.8693327628032</c:v>
                </c:pt>
                <c:pt idx="51">
                  <c:v>435.02509823941625</c:v>
                </c:pt>
                <c:pt idx="52">
                  <c:v>442.30053805498147</c:v>
                </c:pt>
                <c:pt idx="53">
                  <c:v>449.69765366517123</c:v>
                </c:pt>
                <c:pt idx="54">
                  <c:v>457.21847999837104</c:v>
                </c:pt>
                <c:pt idx="55">
                  <c:v>464.86508601548326</c:v>
                </c:pt>
                <c:pt idx="56">
                  <c:v>472.63957527909315</c:v>
                </c:pt>
                <c:pt idx="57">
                  <c:v>480.54408653215393</c:v>
                </c:pt>
                <c:pt idx="58">
                  <c:v>488.5807942863496</c:v>
                </c:pt>
                <c:pt idx="59">
                  <c:v>496.13542000912605</c:v>
                </c:pt>
                <c:pt idx="60">
                  <c:v>503.80685828466483</c:v>
                </c:pt>
                <c:pt idx="61">
                  <c:v>511.59691531395902</c:v>
                </c:pt>
                <c:pt idx="62">
                  <c:v>519.50742522618191</c:v>
                </c:pt>
                <c:pt idx="63">
                  <c:v>527.54025051052349</c:v>
                </c:pt>
                <c:pt idx="64">
                  <c:v>535.69728245470378</c:v>
                </c:pt>
                <c:pt idx="65">
                  <c:v>543.98044159026711</c:v>
                </c:pt>
                <c:pt idx="66">
                  <c:v>552.39167814476127</c:v>
                </c:pt>
                <c:pt idx="67">
                  <c:v>560.93297250090882</c:v>
                </c:pt>
                <c:pt idx="68">
                  <c:v>569.60633566287788</c:v>
                </c:pt>
                <c:pt idx="69">
                  <c:v>577.95485827874813</c:v>
                </c:pt>
                <c:pt idx="70">
                  <c:v>586.42574229670242</c:v>
                </c:pt>
                <c:pt idx="71">
                  <c:v>595.0207811253963</c:v>
                </c:pt>
                <c:pt idx="72">
                  <c:v>603.74179445885432</c:v>
                </c:pt>
                <c:pt idx="73">
                  <c:v>612.59062866172553</c:v>
                </c:pt>
                <c:pt idx="74">
                  <c:v>621.56915716018557</c:v>
                </c:pt>
                <c:pt idx="75">
                  <c:v>630.67928083856827</c:v>
                </c:pt>
                <c:pt idx="76">
                  <c:v>639.9229284418102</c:v>
                </c:pt>
                <c:pt idx="77">
                  <c:v>649.3020569837937</c:v>
                </c:pt>
                <c:pt idx="78">
                  <c:v>658.81865216167546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D-F444-8EBE-C05E2A32FF06}"/>
            </c:ext>
          </c:extLst>
        </c:ser>
        <c:ser>
          <c:idx val="2"/>
          <c:order val="2"/>
          <c:tx>
            <c:strRef>
              <c:f>GDP!$O$47</c:f>
              <c:strCache>
                <c:ptCount val="1"/>
                <c:pt idx="0">
                  <c:v>SSP3‒
6.0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GDP!$L$48:$L$126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GDP!$O$48:$O$126</c:f>
              <c:numCache>
                <c:formatCode>0.00000</c:formatCode>
                <c:ptCount val="79"/>
                <c:pt idx="0">
                  <c:v>133.51643637777926</c:v>
                </c:pt>
                <c:pt idx="1">
                  <c:v>137.45164464284292</c:v>
                </c:pt>
                <c:pt idx="2">
                  <c:v>141.5028376099369</c:v>
                </c:pt>
                <c:pt idx="3">
                  <c:v>145.67343376423375</c:v>
                </c:pt>
                <c:pt idx="4">
                  <c:v>149.96695234592516</c:v>
                </c:pt>
                <c:pt idx="5">
                  <c:v>154.38701631983386</c:v>
                </c:pt>
                <c:pt idx="6">
                  <c:v>158.93735543255033</c:v>
                </c:pt>
                <c:pt idx="7">
                  <c:v>163.62180935967464</c:v>
                </c:pt>
                <c:pt idx="8">
                  <c:v>168.44433094581865</c:v>
                </c:pt>
                <c:pt idx="9">
                  <c:v>171.22190983540048</c:v>
                </c:pt>
                <c:pt idx="10">
                  <c:v>174.04528987747304</c:v>
                </c:pt>
                <c:pt idx="11">
                  <c:v>176.91522631451653</c:v>
                </c:pt>
                <c:pt idx="12">
                  <c:v>179.83248684265419</c:v>
                </c:pt>
                <c:pt idx="13">
                  <c:v>182.7978518170078</c:v>
                </c:pt>
                <c:pt idx="14">
                  <c:v>185.81211446043949</c:v>
                </c:pt>
                <c:pt idx="15">
                  <c:v>188.87608107573561</c:v>
                </c:pt>
                <c:pt idx="16">
                  <c:v>191.99057126128929</c:v>
                </c:pt>
                <c:pt idx="17">
                  <c:v>195.15641813033972</c:v>
                </c:pt>
                <c:pt idx="18">
                  <c:v>198.37446853382639</c:v>
                </c:pt>
                <c:pt idx="19">
                  <c:v>200.60333412226126</c:v>
                </c:pt>
                <c:pt idx="20">
                  <c:v>202.85724245862647</c:v>
                </c:pt>
                <c:pt idx="21">
                  <c:v>205.13647491440858</c:v>
                </c:pt>
                <c:pt idx="22">
                  <c:v>207.44131602248493</c:v>
                </c:pt>
                <c:pt idx="23">
                  <c:v>209.77205351264396</c:v>
                </c:pt>
                <c:pt idx="24">
                  <c:v>212.12897834750459</c:v>
                </c:pt>
                <c:pt idx="25">
                  <c:v>214.51238475883912</c:v>
                </c:pt>
                <c:pt idx="26">
                  <c:v>216.92257028430433</c:v>
                </c:pt>
                <c:pt idx="27">
                  <c:v>219.35983580458517</c:v>
                </c:pt>
                <c:pt idx="28">
                  <c:v>221.82448558095595</c:v>
                </c:pt>
                <c:pt idx="29">
                  <c:v>223.80116693354549</c:v>
                </c:pt>
                <c:pt idx="30">
                  <c:v>225.79546252362303</c:v>
                </c:pt>
                <c:pt idx="31">
                  <c:v>227.80752931192575</c:v>
                </c:pt>
                <c:pt idx="32">
                  <c:v>229.83752565787034</c:v>
                </c:pt>
                <c:pt idx="33">
                  <c:v>231.88561133201665</c:v>
                </c:pt>
                <c:pt idx="34">
                  <c:v>233.95194752864245</c:v>
                </c:pt>
                <c:pt idx="35">
                  <c:v>236.03669687843009</c:v>
                </c:pt>
                <c:pt idx="36">
                  <c:v>238.14002346126645</c:v>
                </c:pt>
                <c:pt idx="37">
                  <c:v>240.26209281915675</c:v>
                </c:pt>
                <c:pt idx="38">
                  <c:v>242.40307196925352</c:v>
                </c:pt>
                <c:pt idx="39">
                  <c:v>244.47749547247375</c:v>
                </c:pt>
                <c:pt idx="40">
                  <c:v>246.56967136156825</c:v>
                </c:pt>
                <c:pt idx="41">
                  <c:v>248.67975155691579</c:v>
                </c:pt>
                <c:pt idx="42">
                  <c:v>250.80788927899081</c:v>
                </c:pt>
                <c:pt idx="43">
                  <c:v>252.95423905948942</c:v>
                </c:pt>
                <c:pt idx="44">
                  <c:v>255.11895675255047</c:v>
                </c:pt>
                <c:pt idx="45">
                  <c:v>257.30219954607264</c:v>
                </c:pt>
                <c:pt idx="46">
                  <c:v>259.50412597312857</c:v>
                </c:pt>
                <c:pt idx="47">
                  <c:v>261.72489592347625</c:v>
                </c:pt>
                <c:pt idx="48">
                  <c:v>263.96467065516941</c:v>
                </c:pt>
                <c:pt idx="49">
                  <c:v>266.11767001678692</c:v>
                </c:pt>
                <c:pt idx="50">
                  <c:v>268.28823008544759</c:v>
                </c:pt>
                <c:pt idx="51">
                  <c:v>270.47649409316415</c:v>
                </c:pt>
                <c:pt idx="52">
                  <c:v>272.68260644020569</c:v>
                </c:pt>
                <c:pt idx="53">
                  <c:v>274.90671270462661</c:v>
                </c:pt>
                <c:pt idx="54">
                  <c:v>277.14895965187293</c:v>
                </c:pt>
                <c:pt idx="55">
                  <c:v>279.40949524446722</c:v>
                </c:pt>
                <c:pt idx="56">
                  <c:v>281.68846865177244</c:v>
                </c:pt>
                <c:pt idx="57">
                  <c:v>283.98603025983533</c:v>
                </c:pt>
                <c:pt idx="58">
                  <c:v>286.30233168131019</c:v>
                </c:pt>
                <c:pt idx="59">
                  <c:v>288.63855356292919</c:v>
                </c:pt>
                <c:pt idx="60">
                  <c:v>290.99383897311986</c:v>
                </c:pt>
                <c:pt idx="61">
                  <c:v>293.36834346993282</c:v>
                </c:pt>
                <c:pt idx="62">
                  <c:v>295.76222388076957</c:v>
                </c:pt>
                <c:pt idx="63">
                  <c:v>298.17563831274032</c:v>
                </c:pt>
                <c:pt idx="64">
                  <c:v>300.60874616310645</c:v>
                </c:pt>
                <c:pt idx="65">
                  <c:v>303.06170812980821</c:v>
                </c:pt>
                <c:pt idx="66">
                  <c:v>305.53468622207816</c:v>
                </c:pt>
                <c:pt idx="67">
                  <c:v>308.02784377114119</c:v>
                </c:pt>
                <c:pt idx="68">
                  <c:v>310.54134544100214</c:v>
                </c:pt>
                <c:pt idx="69">
                  <c:v>313.21015544140045</c:v>
                </c:pt>
                <c:pt idx="70">
                  <c:v>315.90190134686515</c:v>
                </c:pt>
                <c:pt idx="71">
                  <c:v>318.61678026987005</c:v>
                </c:pt>
                <c:pt idx="72">
                  <c:v>321.3549910168847</c:v>
                </c:pt>
                <c:pt idx="73">
                  <c:v>324.11673410293287</c:v>
                </c:pt>
                <c:pt idx="74">
                  <c:v>326.90221176627574</c:v>
                </c:pt>
                <c:pt idx="75">
                  <c:v>329.71162798322172</c:v>
                </c:pt>
                <c:pt idx="76">
                  <c:v>332.54518848306316</c:v>
                </c:pt>
                <c:pt idx="77">
                  <c:v>335.40310076314171</c:v>
                </c:pt>
                <c:pt idx="78">
                  <c:v>338.28557410404289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D-F444-8EBE-C05E2A32FF06}"/>
            </c:ext>
          </c:extLst>
        </c:ser>
        <c:ser>
          <c:idx val="3"/>
          <c:order val="3"/>
          <c:tx>
            <c:strRef>
              <c:f>GDP!$P$47</c:f>
              <c:strCache>
                <c:ptCount val="1"/>
                <c:pt idx="0">
                  <c:v>SSP5‒ 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GDP!$L$48:$L$126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GDP!$P$48:$P$126</c:f>
              <c:numCache>
                <c:formatCode>0.00000</c:formatCode>
                <c:ptCount val="79"/>
                <c:pt idx="0">
                  <c:v>136.1634535904534</c:v>
                </c:pt>
                <c:pt idx="1">
                  <c:v>142.95573815525876</c:v>
                </c:pt>
                <c:pt idx="2">
                  <c:v>150.08684439645944</c:v>
                </c:pt>
                <c:pt idx="3">
                  <c:v>157.57367386276118</c:v>
                </c:pt>
                <c:pt idx="4">
                  <c:v>165.43397120816243</c:v>
                </c:pt>
                <c:pt idx="5">
                  <c:v>173.68636624884198</c:v>
                </c:pt>
                <c:pt idx="6">
                  <c:v>182.35041811798357</c:v>
                </c:pt>
                <c:pt idx="7">
                  <c:v>191.44666162318961</c:v>
                </c:pt>
                <c:pt idx="8">
                  <c:v>200.99665591635639</c:v>
                </c:pt>
                <c:pt idx="9">
                  <c:v>210.26215367869568</c:v>
                </c:pt>
                <c:pt idx="10">
                  <c:v>219.95477023260153</c:v>
                </c:pt>
                <c:pt idx="11">
                  <c:v>230.09419480220294</c:v>
                </c:pt>
                <c:pt idx="12">
                  <c:v>240.70102424096865</c:v>
                </c:pt>
                <c:pt idx="13">
                  <c:v>251.79680487139646</c:v>
                </c:pt>
                <c:pt idx="14">
                  <c:v>263.40407625341874</c:v>
                </c:pt>
                <c:pt idx="15">
                  <c:v>275.54641697043411</c:v>
                </c:pt>
                <c:pt idx="16">
                  <c:v>288.24849252597278</c:v>
                </c:pt>
                <c:pt idx="17">
                  <c:v>301.53610544829172</c:v>
                </c:pt>
                <c:pt idx="18">
                  <c:v>315.43624770467983</c:v>
                </c:pt>
                <c:pt idx="19">
                  <c:v>326.26797315163446</c:v>
                </c:pt>
                <c:pt idx="20">
                  <c:v>337.47164784986234</c:v>
                </c:pt>
                <c:pt idx="21">
                  <c:v>349.06004411769823</c:v>
                </c:pt>
                <c:pt idx="22">
                  <c:v>361.046372860502</c:v>
                </c:pt>
                <c:pt idx="23">
                  <c:v>373.44429863124321</c:v>
                </c:pt>
                <c:pt idx="24">
                  <c:v>386.26795520824902</c:v>
                </c:pt>
                <c:pt idx="25">
                  <c:v>399.53196170787442</c:v>
                </c:pt>
                <c:pt idx="26">
                  <c:v>413.25143925046336</c:v>
                </c:pt>
                <c:pt idx="27">
                  <c:v>427.44202819860044</c:v>
                </c:pt>
                <c:pt idx="28">
                  <c:v>442.11990598730449</c:v>
                </c:pt>
                <c:pt idx="29">
                  <c:v>454.27258760359308</c:v>
                </c:pt>
                <c:pt idx="30">
                  <c:v>466.75931360120643</c:v>
                </c:pt>
                <c:pt idx="31">
                  <c:v>479.58926595760579</c:v>
                </c:pt>
                <c:pt idx="32">
                  <c:v>492.77187903800325</c:v>
                </c:pt>
                <c:pt idx="33">
                  <c:v>506.31684653281923</c:v>
                </c:pt>
                <c:pt idx="34">
                  <c:v>520.23412858583151</c:v>
                </c:pt>
                <c:pt idx="35">
                  <c:v>534.53395911825839</c:v>
                </c:pt>
                <c:pt idx="36">
                  <c:v>549.22685335416043</c:v>
                </c:pt>
                <c:pt idx="37">
                  <c:v>564.32361555269574</c:v>
                </c:pt>
                <c:pt idx="38">
                  <c:v>579.83534695291394</c:v>
                </c:pt>
                <c:pt idx="39">
                  <c:v>593.70071967629258</c:v>
                </c:pt>
                <c:pt idx="40">
                  <c:v>607.89764955942098</c:v>
                </c:pt>
                <c:pt idx="41">
                  <c:v>622.43406499718435</c:v>
                </c:pt>
                <c:pt idx="42">
                  <c:v>637.31808397303075</c:v>
                </c:pt>
                <c:pt idx="43">
                  <c:v>652.55801859252745</c:v>
                </c:pt>
                <c:pt idx="44">
                  <c:v>668.1623797253261</c:v>
                </c:pt>
                <c:pt idx="45">
                  <c:v>684.13988175812926</c:v>
                </c:pt>
                <c:pt idx="46">
                  <c:v>700.49944746131325</c:v>
                </c:pt>
                <c:pt idx="47">
                  <c:v>717.25021297192404</c:v>
                </c:pt>
                <c:pt idx="48">
                  <c:v>734.40153289582997</c:v>
                </c:pt>
                <c:pt idx="49">
                  <c:v>749.30566937430729</c:v>
                </c:pt>
                <c:pt idx="50">
                  <c:v>764.512274290307</c:v>
                </c:pt>
                <c:pt idx="51">
                  <c:v>780.02748601728206</c:v>
                </c:pt>
                <c:pt idx="52">
                  <c:v>795.857567502439</c:v>
                </c:pt>
                <c:pt idx="53">
                  <c:v>812.00890879487042</c:v>
                </c:pt>
                <c:pt idx="54">
                  <c:v>828.48802962499383</c:v>
                </c:pt>
                <c:pt idx="55">
                  <c:v>845.30158203633823</c:v>
                </c:pt>
                <c:pt idx="56">
                  <c:v>862.45635307074099</c:v>
                </c:pt>
                <c:pt idx="57">
                  <c:v>879.95926750803892</c:v>
                </c:pt>
                <c:pt idx="58">
                  <c:v>897.81739066135901</c:v>
                </c:pt>
                <c:pt idx="59">
                  <c:v>913.67400837979517</c:v>
                </c:pt>
                <c:pt idx="60">
                  <c:v>929.81067450014905</c:v>
                </c:pt>
                <c:pt idx="61">
                  <c:v>946.23233503983806</c:v>
                </c:pt>
                <c:pt idx="62">
                  <c:v>962.94402336935184</c:v>
                </c:pt>
                <c:pt idx="63">
                  <c:v>979.9508617550207</c:v>
                </c:pt>
                <c:pt idx="64">
                  <c:v>997.25806292903133</c:v>
                </c:pt>
                <c:pt idx="65">
                  <c:v>1014.8709316871709</c:v>
                </c:pt>
                <c:pt idx="66">
                  <c:v>1032.7948665147894</c:v>
                </c:pt>
                <c:pt idx="67">
                  <c:v>1051.0353612414785</c:v>
                </c:pt>
                <c:pt idx="68">
                  <c:v>1069.598006724975</c:v>
                </c:pt>
                <c:pt idx="69">
                  <c:v>1086.3876589897236</c:v>
                </c:pt>
                <c:pt idx="70">
                  <c:v>1103.4408611315278</c:v>
                </c:pt>
                <c:pt idx="71">
                  <c:v>1120.7617501352756</c:v>
                </c:pt>
                <c:pt idx="72">
                  <c:v>1138.3545279247737</c:v>
                </c:pt>
                <c:pt idx="73">
                  <c:v>1156.2234623821034</c:v>
                </c:pt>
                <c:pt idx="74">
                  <c:v>1174.3728883829792</c:v>
                </c:pt>
                <c:pt idx="75">
                  <c:v>1192.8072088483582</c:v>
                </c:pt>
                <c:pt idx="76">
                  <c:v>1211.530895812557</c:v>
                </c:pt>
                <c:pt idx="77">
                  <c:v>1230.5484915081356</c:v>
                </c:pt>
                <c:pt idx="78">
                  <c:v>1249.8646094678104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D-F444-8EBE-C05E2A32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99"/>
        <c:axId val="459727"/>
      </c:lineChart>
      <c:catAx>
        <c:axId val="45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27"/>
        <c:crosses val="autoZero"/>
        <c:auto val="1"/>
        <c:lblAlgn val="ctr"/>
        <c:lblOffset val="100"/>
        <c:noMultiLvlLbl val="0"/>
      </c:catAx>
      <c:valAx>
        <c:axId val="4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Census!$C$32</c:f>
              <c:strCache>
                <c:ptCount val="1"/>
                <c:pt idx="0">
                  <c:v>SSP1‒
2.6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Census!$B$33:$B$111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Census!$C$33:$C$111</c:f>
              <c:numCache>
                <c:formatCode>0.000</c:formatCode>
                <c:ptCount val="79"/>
                <c:pt idx="0">
                  <c:v>18492.311584967651</c:v>
                </c:pt>
                <c:pt idx="1">
                  <c:v>18606.204332979276</c:v>
                </c:pt>
                <c:pt idx="2">
                  <c:v>18720.798537809322</c:v>
                </c:pt>
                <c:pt idx="3">
                  <c:v>18836.098519677264</c:v>
                </c:pt>
                <c:pt idx="4">
                  <c:v>18952.108625410485</c:v>
                </c:pt>
                <c:pt idx="5">
                  <c:v>19068.833228608146</c:v>
                </c:pt>
                <c:pt idx="6">
                  <c:v>19186.276729806072</c:v>
                </c:pt>
                <c:pt idx="7">
                  <c:v>19304.443556642662</c:v>
                </c:pt>
                <c:pt idx="8">
                  <c:v>19423.338164025798</c:v>
                </c:pt>
                <c:pt idx="9">
                  <c:v>19501.434707143777</c:v>
                </c:pt>
                <c:pt idx="10">
                  <c:v>19579.845257565521</c:v>
                </c:pt>
                <c:pt idx="11">
                  <c:v>19658.57107783842</c:v>
                </c:pt>
                <c:pt idx="12">
                  <c:v>19737.613435586263</c:v>
                </c:pt>
                <c:pt idx="13">
                  <c:v>19816.973603529648</c:v>
                </c:pt>
                <c:pt idx="14">
                  <c:v>19896.652859506477</c:v>
                </c:pt>
                <c:pt idx="15">
                  <c:v>19976.652486492523</c:v>
                </c:pt>
                <c:pt idx="16">
                  <c:v>20056.973772622099</c:v>
                </c:pt>
                <c:pt idx="17">
                  <c:v>20137.618011208793</c:v>
                </c:pt>
                <c:pt idx="18">
                  <c:v>20218.586500766294</c:v>
                </c:pt>
                <c:pt idx="19">
                  <c:v>20252.073619147857</c:v>
                </c:pt>
                <c:pt idx="20">
                  <c:v>20285.616200709177</c:v>
                </c:pt>
                <c:pt idx="21">
                  <c:v>20319.214337311376</c:v>
                </c:pt>
                <c:pt idx="22">
                  <c:v>20352.868120967723</c:v>
                </c:pt>
                <c:pt idx="23">
                  <c:v>20386.577643843884</c:v>
                </c:pt>
                <c:pt idx="24">
                  <c:v>20420.342998258173</c:v>
                </c:pt>
                <c:pt idx="25">
                  <c:v>20454.164276681811</c:v>
                </c:pt>
                <c:pt idx="26">
                  <c:v>20488.04157173917</c:v>
                </c:pt>
                <c:pt idx="27">
                  <c:v>20521.974976208036</c:v>
                </c:pt>
                <c:pt idx="28">
                  <c:v>20555.964583019853</c:v>
                </c:pt>
                <c:pt idx="29">
                  <c:v>20546.304807624336</c:v>
                </c:pt>
                <c:pt idx="30">
                  <c:v>20536.649571605227</c:v>
                </c:pt>
                <c:pt idx="31">
                  <c:v>20526.998872829357</c:v>
                </c:pt>
                <c:pt idx="32">
                  <c:v>20517.352709164559</c:v>
                </c:pt>
                <c:pt idx="33">
                  <c:v>20507.711078479671</c:v>
                </c:pt>
                <c:pt idx="34">
                  <c:v>20498.073978644527</c:v>
                </c:pt>
                <c:pt idx="35">
                  <c:v>20488.441407529961</c:v>
                </c:pt>
                <c:pt idx="36">
                  <c:v>20478.813363007815</c:v>
                </c:pt>
                <c:pt idx="37">
                  <c:v>20469.189842950927</c:v>
                </c:pt>
                <c:pt idx="38">
                  <c:v>20459.570845233135</c:v>
                </c:pt>
                <c:pt idx="39">
                  <c:v>20413.31607026952</c:v>
                </c:pt>
                <c:pt idx="40">
                  <c:v>20367.165867597432</c:v>
                </c:pt>
                <c:pt idx="41">
                  <c:v>20321.120000800973</c:v>
                </c:pt>
                <c:pt idx="42">
                  <c:v>20275.178233998733</c:v>
                </c:pt>
                <c:pt idx="43">
                  <c:v>20229.340331842577</c:v>
                </c:pt>
                <c:pt idx="44">
                  <c:v>20183.606059516442</c:v>
                </c:pt>
                <c:pt idx="45">
                  <c:v>20137.975182735139</c:v>
                </c:pt>
                <c:pt idx="46">
                  <c:v>20092.447467743146</c:v>
                </c:pt>
                <c:pt idx="47">
                  <c:v>20047.022681313414</c:v>
                </c:pt>
                <c:pt idx="48">
                  <c:v>20001.700590746172</c:v>
                </c:pt>
                <c:pt idx="49">
                  <c:v>19920.716039659357</c:v>
                </c:pt>
                <c:pt idx="50">
                  <c:v>19840.059385567347</c:v>
                </c:pt>
                <c:pt idx="51">
                  <c:v>19759.729300853483</c:v>
                </c:pt>
                <c:pt idx="52">
                  <c:v>19679.724463276474</c:v>
                </c:pt>
                <c:pt idx="53">
                  <c:v>19600.043555948621</c:v>
                </c:pt>
                <c:pt idx="54">
                  <c:v>19520.685267314158</c:v>
                </c:pt>
                <c:pt idx="55">
                  <c:v>19441.648291127651</c:v>
                </c:pt>
                <c:pt idx="56">
                  <c:v>19362.931326432499</c:v>
                </c:pt>
                <c:pt idx="57">
                  <c:v>19284.53307753953</c:v>
                </c:pt>
                <c:pt idx="58">
                  <c:v>19206.452254005661</c:v>
                </c:pt>
                <c:pt idx="59">
                  <c:v>19092.610488484592</c:v>
                </c:pt>
                <c:pt idx="60">
                  <c:v>18979.443493473223</c:v>
                </c:pt>
                <c:pt idx="61">
                  <c:v>18866.947269426761</c:v>
                </c:pt>
                <c:pt idx="62">
                  <c:v>18755.117840506777</c:v>
                </c:pt>
                <c:pt idx="63">
                  <c:v>18643.951254440697</c:v>
                </c:pt>
                <c:pt idx="64">
                  <c:v>18533.443582382126</c:v>
                </c:pt>
                <c:pt idx="65">
                  <c:v>18423.590918771988</c:v>
                </c:pt>
                <c:pt idx="66">
                  <c:v>18314.389381200494</c:v>
                </c:pt>
                <c:pt idx="67">
                  <c:v>18205.835110269934</c:v>
                </c:pt>
                <c:pt idx="68">
                  <c:v>18097.924269458283</c:v>
                </c:pt>
                <c:pt idx="69">
                  <c:v>17960.800826109611</c:v>
                </c:pt>
                <c:pt idx="70">
                  <c:v>17824.716332777298</c:v>
                </c:pt>
                <c:pt idx="71">
                  <c:v>17689.662917597056</c:v>
                </c:pt>
                <c:pt idx="72">
                  <c:v>17555.632768347743</c:v>
                </c:pt>
                <c:pt idx="73">
                  <c:v>17422.618131999468</c:v>
                </c:pt>
                <c:pt idx="74">
                  <c:v>17290.611314265101</c:v>
                </c:pt>
                <c:pt idx="75">
                  <c:v>17159.6046791552</c:v>
                </c:pt>
                <c:pt idx="76">
                  <c:v>17029.590648536308</c:v>
                </c:pt>
                <c:pt idx="77">
                  <c:v>16900.561701692586</c:v>
                </c:pt>
                <c:pt idx="78">
                  <c:v>16772.510374890779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B-1345-B9B1-B5FF54F80E2D}"/>
            </c:ext>
          </c:extLst>
        </c:ser>
        <c:ser>
          <c:idx val="1"/>
          <c:order val="1"/>
          <c:tx>
            <c:strRef>
              <c:f>Census!$D$32</c:f>
              <c:strCache>
                <c:ptCount val="1"/>
                <c:pt idx="0">
                  <c:v>SSP2‒
3.4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Census!$B$33:$B$111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Census!$D$33:$D$111</c:f>
              <c:numCache>
                <c:formatCode>0.000</c:formatCode>
                <c:ptCount val="79"/>
                <c:pt idx="0">
                  <c:v>18530.372851130789</c:v>
                </c:pt>
                <c:pt idx="1">
                  <c:v>18682.874519205656</c:v>
                </c:pt>
                <c:pt idx="2">
                  <c:v>18836.631248846337</c:v>
                </c:pt>
                <c:pt idx="3">
                  <c:v>18991.653368985975</c:v>
                </c:pt>
                <c:pt idx="4">
                  <c:v>19147.951293562994</c:v>
                </c:pt>
                <c:pt idx="5">
                  <c:v>19305.535522220674</c:v>
                </c:pt>
                <c:pt idx="6">
                  <c:v>19464.416641012496</c:v>
                </c:pt>
                <c:pt idx="7">
                  <c:v>19624.605323113272</c:v>
                </c:pt>
                <c:pt idx="8">
                  <c:v>19786.112329536139</c:v>
                </c:pt>
                <c:pt idx="9">
                  <c:v>19909.545827186354</c:v>
                </c:pt>
                <c:pt idx="10">
                  <c:v>20033.749351211049</c:v>
                </c:pt>
                <c:pt idx="11">
                  <c:v>20158.727705335536</c:v>
                </c:pt>
                <c:pt idx="12">
                  <c:v>20284.485723252648</c:v>
                </c:pt>
                <c:pt idx="13">
                  <c:v>20411.028268809681</c:v>
                </c:pt>
                <c:pt idx="14">
                  <c:v>20538.360236196506</c:v>
                </c:pt>
                <c:pt idx="15">
                  <c:v>20666.486550134865</c:v>
                </c:pt>
                <c:pt idx="16">
                  <c:v>20795.41216606884</c:v>
                </c:pt>
                <c:pt idx="17">
                  <c:v>20925.142070356502</c:v>
                </c:pt>
                <c:pt idx="18">
                  <c:v>21055.681280462781</c:v>
                </c:pt>
                <c:pt idx="19">
                  <c:v>21144.983185605975</c:v>
                </c:pt>
                <c:pt idx="20">
                  <c:v>21234.663840320649</c:v>
                </c:pt>
                <c:pt idx="21">
                  <c:v>21324.724850969375</c:v>
                </c:pt>
                <c:pt idx="22">
                  <c:v>21415.167830727667</c:v>
                </c:pt>
                <c:pt idx="23">
                  <c:v>21505.99439961289</c:v>
                </c:pt>
                <c:pt idx="24">
                  <c:v>21597.206184513259</c:v>
                </c:pt>
                <c:pt idx="25">
                  <c:v>21688.804819216995</c:v>
                </c:pt>
                <c:pt idx="26">
                  <c:v>21780.791944441586</c:v>
                </c:pt>
                <c:pt idx="27">
                  <c:v>21873.169207863168</c:v>
                </c:pt>
                <c:pt idx="28">
                  <c:v>21965.938264146047</c:v>
                </c:pt>
                <c:pt idx="29">
                  <c:v>22015.730938990269</c:v>
                </c:pt>
                <c:pt idx="30">
                  <c:v>22065.636484518109</c:v>
                </c:pt>
                <c:pt idx="31">
                  <c:v>22115.655156586297</c:v>
                </c:pt>
                <c:pt idx="32">
                  <c:v>22165.787211631552</c:v>
                </c:pt>
                <c:pt idx="33">
                  <c:v>22216.03290667188</c:v>
                </c:pt>
                <c:pt idx="34">
                  <c:v>22266.392499307905</c:v>
                </c:pt>
                <c:pt idx="35">
                  <c:v>22316.866247724178</c:v>
                </c:pt>
                <c:pt idx="36">
                  <c:v>22367.454410690505</c:v>
                </c:pt>
                <c:pt idx="37">
                  <c:v>22418.157247563282</c:v>
                </c:pt>
                <c:pt idx="38">
                  <c:v>22468.975018286812</c:v>
                </c:pt>
                <c:pt idx="39">
                  <c:v>22488.065170174312</c:v>
                </c:pt>
                <c:pt idx="40">
                  <c:v>22507.171541488766</c:v>
                </c:pt>
                <c:pt idx="41">
                  <c:v>22526.294146010569</c:v>
                </c:pt>
                <c:pt idx="42">
                  <c:v>22545.432997531825</c:v>
                </c:pt>
                <c:pt idx="43">
                  <c:v>22564.588109856351</c:v>
                </c:pt>
                <c:pt idx="44">
                  <c:v>22583.759496799699</c:v>
                </c:pt>
                <c:pt idx="45">
                  <c:v>22602.947172189153</c:v>
                </c:pt>
                <c:pt idx="46">
                  <c:v>22622.151149863748</c:v>
                </c:pt>
                <c:pt idx="47">
                  <c:v>22641.371443674274</c:v>
                </c:pt>
                <c:pt idx="48">
                  <c:v>22660.608067483292</c:v>
                </c:pt>
                <c:pt idx="49">
                  <c:v>22648.602419506336</c:v>
                </c:pt>
                <c:pt idx="50">
                  <c:v>22636.603132152311</c:v>
                </c:pt>
                <c:pt idx="51">
                  <c:v>22624.610202051346</c:v>
                </c:pt>
                <c:pt idx="52">
                  <c:v>22612.623625835349</c:v>
                </c:pt>
                <c:pt idx="53">
                  <c:v>22600.643400138018</c:v>
                </c:pt>
                <c:pt idx="54">
                  <c:v>22588.669521594831</c:v>
                </c:pt>
                <c:pt idx="55">
                  <c:v>22576.701986843051</c:v>
                </c:pt>
                <c:pt idx="56">
                  <c:v>22564.740792521719</c:v>
                </c:pt>
                <c:pt idx="57">
                  <c:v>22552.785935271662</c:v>
                </c:pt>
                <c:pt idx="58">
                  <c:v>22540.83741173548</c:v>
                </c:pt>
                <c:pt idx="59">
                  <c:v>22502.214350937862</c:v>
                </c:pt>
                <c:pt idx="60">
                  <c:v>22463.657469616992</c:v>
                </c:pt>
                <c:pt idx="61">
                  <c:v>22425.166654376288</c:v>
                </c:pt>
                <c:pt idx="62">
                  <c:v>22386.741792013465</c:v>
                </c:pt>
                <c:pt idx="63">
                  <c:v>22348.382769520213</c:v>
                </c:pt>
                <c:pt idx="64">
                  <c:v>22310.089474081855</c:v>
                </c:pt>
                <c:pt idx="65">
                  <c:v>22271.861793077016</c:v>
                </c:pt>
                <c:pt idx="66">
                  <c:v>22233.699614077301</c:v>
                </c:pt>
                <c:pt idx="67">
                  <c:v>22195.602824846952</c:v>
                </c:pt>
                <c:pt idx="68">
                  <c:v>22157.571313342527</c:v>
                </c:pt>
                <c:pt idx="69">
                  <c:v>22104.299556958496</c:v>
                </c:pt>
                <c:pt idx="70">
                  <c:v>22051.155877789613</c:v>
                </c:pt>
                <c:pt idx="71">
                  <c:v>21998.13996790961</c:v>
                </c:pt>
                <c:pt idx="72">
                  <c:v>21945.251520132544</c:v>
                </c:pt>
                <c:pt idx="73">
                  <c:v>21892.490228011018</c:v>
                </c:pt>
                <c:pt idx="74">
                  <c:v>21839.855785834403</c:v>
                </c:pt>
                <c:pt idx="75">
                  <c:v>21787.34788862706</c:v>
                </c:pt>
                <c:pt idx="76">
                  <c:v>21734.966232146588</c:v>
                </c:pt>
                <c:pt idx="77">
                  <c:v>21682.710512882048</c:v>
                </c:pt>
                <c:pt idx="78">
                  <c:v>21630.58042805221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B-1345-B9B1-B5FF54F80E2D}"/>
            </c:ext>
          </c:extLst>
        </c:ser>
        <c:ser>
          <c:idx val="2"/>
          <c:order val="2"/>
          <c:tx>
            <c:strRef>
              <c:f>Census!$E$32</c:f>
              <c:strCache>
                <c:ptCount val="1"/>
                <c:pt idx="0">
                  <c:v>SSP3‒
6.0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Census!$B$33:$B$111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Census!$E$33:$E$111</c:f>
              <c:numCache>
                <c:formatCode>0.000</c:formatCode>
                <c:ptCount val="79"/>
                <c:pt idx="0">
                  <c:v>18563.869310053764</c:v>
                </c:pt>
                <c:pt idx="1">
                  <c:v>18750.479825077331</c:v>
                </c:pt>
                <c:pt idx="2">
                  <c:v>18938.966214345415</c:v>
                </c:pt>
                <c:pt idx="3">
                  <c:v>19129.347334802824</c:v>
                </c:pt>
                <c:pt idx="4">
                  <c:v>19321.642232950966</c:v>
                </c:pt>
                <c:pt idx="5">
                  <c:v>19515.870146753361</c:v>
                </c:pt>
                <c:pt idx="6">
                  <c:v>19712.05050756027</c:v>
                </c:pt>
                <c:pt idx="7">
                  <c:v>19910.202942052696</c:v>
                </c:pt>
                <c:pt idx="8">
                  <c:v>20110.347274205906</c:v>
                </c:pt>
                <c:pt idx="9">
                  <c:v>20280.922847227619</c:v>
                </c:pt>
                <c:pt idx="10">
                  <c:v>20452.945238930035</c:v>
                </c:pt>
                <c:pt idx="11">
                  <c:v>20626.426721200958</c:v>
                </c:pt>
                <c:pt idx="12">
                  <c:v>20801.379670018108</c:v>
                </c:pt>
                <c:pt idx="13">
                  <c:v>20977.816566332007</c:v>
                </c:pt>
                <c:pt idx="14">
                  <c:v>21155.749996956358</c:v>
                </c:pt>
                <c:pt idx="15">
                  <c:v>21335.192655465966</c:v>
                </c:pt>
                <c:pt idx="16">
                  <c:v>21516.157343102295</c:v>
                </c:pt>
                <c:pt idx="17">
                  <c:v>21698.65696968669</c:v>
                </c:pt>
                <c:pt idx="18">
                  <c:v>21882.704554541342</c:v>
                </c:pt>
                <c:pt idx="19">
                  <c:v>22042.752889659994</c:v>
                </c:pt>
                <c:pt idx="20">
                  <c:v>22203.971805385372</c:v>
                </c:pt>
                <c:pt idx="21">
                  <c:v>22366.369863249565</c:v>
                </c:pt>
                <c:pt idx="22">
                  <c:v>22529.955687403013</c:v>
                </c:pt>
                <c:pt idx="23">
                  <c:v>22694.737965072502</c:v>
                </c:pt>
                <c:pt idx="24">
                  <c:v>22860.725447022491</c:v>
                </c:pt>
                <c:pt idx="25">
                  <c:v>23027.926948019827</c:v>
                </c:pt>
                <c:pt idx="26">
                  <c:v>23196.351347301847</c:v>
                </c:pt>
                <c:pt idx="27">
                  <c:v>23366.007589047909</c:v>
                </c:pt>
                <c:pt idx="28">
                  <c:v>23536.904682854387</c:v>
                </c:pt>
                <c:pt idx="29">
                  <c:v>23677.231121953315</c:v>
                </c:pt>
                <c:pt idx="30">
                  <c:v>23818.394183784738</c:v>
                </c:pt>
                <c:pt idx="31">
                  <c:v>23960.398856272532</c:v>
                </c:pt>
                <c:pt idx="32">
                  <c:v>24103.250157078455</c:v>
                </c:pt>
                <c:pt idx="33">
                  <c:v>24246.95313377944</c:v>
                </c:pt>
                <c:pt idx="34">
                  <c:v>24391.512864045944</c:v>
                </c:pt>
                <c:pt idx="35">
                  <c:v>24536.934455821374</c:v>
                </c:pt>
                <c:pt idx="36">
                  <c:v>24683.223047502568</c:v>
                </c:pt>
                <c:pt idx="37">
                  <c:v>24830.383808121351</c:v>
                </c:pt>
                <c:pt idx="38">
                  <c:v>24978.421937527193</c:v>
                </c:pt>
                <c:pt idx="39">
                  <c:v>25105.448104950403</c:v>
                </c:pt>
                <c:pt idx="40">
                  <c:v>25233.120255824873</c:v>
                </c:pt>
                <c:pt idx="41">
                  <c:v>25361.441675258135</c:v>
                </c:pt>
                <c:pt idx="42">
                  <c:v>25490.415665063923</c:v>
                </c:pt>
                <c:pt idx="43">
                  <c:v>25620.045543847136</c:v>
                </c:pt>
                <c:pt idx="44">
                  <c:v>25750.334647089225</c:v>
                </c:pt>
                <c:pt idx="45">
                  <c:v>25881.286327234022</c:v>
                </c:pt>
                <c:pt idx="46">
                  <c:v>26012.903953773992</c:v>
                </c:pt>
                <c:pt idx="47">
                  <c:v>26145.190913336941</c:v>
                </c:pt>
                <c:pt idx="48">
                  <c:v>26278.150609773154</c:v>
                </c:pt>
                <c:pt idx="49">
                  <c:v>26396.25347816489</c:v>
                </c:pt>
                <c:pt idx="50">
                  <c:v>26514.887140664989</c:v>
                </c:pt>
                <c:pt idx="51">
                  <c:v>26634.053982841127</c:v>
                </c:pt>
                <c:pt idx="52">
                  <c:v>26753.756400982533</c:v>
                </c:pt>
                <c:pt idx="53">
                  <c:v>26873.996802148155</c:v>
                </c:pt>
                <c:pt idx="54">
                  <c:v>26994.777604215087</c:v>
                </c:pt>
                <c:pt idx="55">
                  <c:v>27116.10123592717</c:v>
                </c:pt>
                <c:pt idx="56">
                  <c:v>27237.970136943844</c:v>
                </c:pt>
                <c:pt idx="57">
                  <c:v>27360.386757889199</c:v>
                </c:pt>
                <c:pt idx="58">
                  <c:v>27483.35356040125</c:v>
                </c:pt>
                <c:pt idx="59">
                  <c:v>27599.285148073268</c:v>
                </c:pt>
                <c:pt idx="60">
                  <c:v>27715.7057638761</c:v>
                </c:pt>
                <c:pt idx="61">
                  <c:v>27832.617470651443</c:v>
                </c:pt>
                <c:pt idx="62">
                  <c:v>27950.022339942563</c:v>
                </c:pt>
                <c:pt idx="63">
                  <c:v>28067.922452031016</c:v>
                </c:pt>
                <c:pt idx="64">
                  <c:v>28186.319895973498</c:v>
                </c:pt>
                <c:pt idx="65">
                  <c:v>28305.216769638864</c:v>
                </c:pt>
                <c:pt idx="66">
                  <c:v>28424.615179745299</c:v>
                </c:pt>
                <c:pt idx="67">
                  <c:v>28544.51724189764</c:v>
                </c:pt>
                <c:pt idx="68">
                  <c:v>28664.925080624878</c:v>
                </c:pt>
                <c:pt idx="69">
                  <c:v>28778.666500813248</c:v>
                </c:pt>
                <c:pt idx="70">
                  <c:v>28892.859242978913</c:v>
                </c:pt>
                <c:pt idx="71">
                  <c:v>29007.5050979517</c:v>
                </c:pt>
                <c:pt idx="72">
                  <c:v>29122.605863667377</c:v>
                </c:pt>
                <c:pt idx="73">
                  <c:v>29238.163345195859</c:v>
                </c:pt>
                <c:pt idx="74">
                  <c:v>29354.179354769523</c:v>
                </c:pt>
                <c:pt idx="75">
                  <c:v>29470.655711811614</c:v>
                </c:pt>
                <c:pt idx="76">
                  <c:v>29587.594242964784</c:v>
                </c:pt>
                <c:pt idx="77">
                  <c:v>29704.996782119742</c:v>
                </c:pt>
                <c:pt idx="78">
                  <c:v>29822.865170444013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B-1345-B9B1-B5FF54F80E2D}"/>
            </c:ext>
          </c:extLst>
        </c:ser>
        <c:ser>
          <c:idx val="3"/>
          <c:order val="3"/>
          <c:tx>
            <c:strRef>
              <c:f>Census!$F$32</c:f>
              <c:strCache>
                <c:ptCount val="1"/>
                <c:pt idx="0">
                  <c:v>SSP5‒ 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Census!$B$33:$B$111</c:f>
              <c:numCache>
                <c:formatCode>General</c:formatCode>
                <c:ptCount val="79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</c:numCache>
            </c:numRef>
          </c:cat>
          <c:val>
            <c:numRef>
              <c:f>Census!$F$33:$F$111</c:f>
              <c:numCache>
                <c:formatCode>0.000</c:formatCode>
                <c:ptCount val="79"/>
                <c:pt idx="0">
                  <c:v>18497.349893656097</c:v>
                </c:pt>
                <c:pt idx="1">
                  <c:v>18616.344392643216</c:v>
                </c:pt>
                <c:pt idx="2">
                  <c:v>18736.104389978507</c:v>
                </c:pt>
                <c:pt idx="3">
                  <c:v>18856.634810156182</c:v>
                </c:pt>
                <c:pt idx="4">
                  <c:v>18977.940609349997</c:v>
                </c:pt>
                <c:pt idx="5">
                  <c:v>19100.026775617058</c:v>
                </c:pt>
                <c:pt idx="6">
                  <c:v>19222.898329102922</c:v>
                </c:pt>
                <c:pt idx="7">
                  <c:v>19346.560322248028</c:v>
                </c:pt>
                <c:pt idx="8">
                  <c:v>19471.017839995449</c:v>
                </c:pt>
                <c:pt idx="9">
                  <c:v>19554.062332886329</c:v>
                </c:pt>
                <c:pt idx="10">
                  <c:v>19637.461013106098</c:v>
                </c:pt>
                <c:pt idx="11">
                  <c:v>19721.215391274662</c:v>
                </c:pt>
                <c:pt idx="12">
                  <c:v>19805.326984454765</c:v>
                </c:pt>
                <c:pt idx="13">
                  <c:v>19889.797316179473</c:v>
                </c:pt>
                <c:pt idx="14">
                  <c:v>19974.627916479767</c:v>
                </c:pt>
                <c:pt idx="15">
                  <c:v>20059.820321912255</c:v>
                </c:pt>
                <c:pt idx="16">
                  <c:v>20145.37607558701</c:v>
                </c:pt>
                <c:pt idx="17">
                  <c:v>20231.296727195513</c:v>
                </c:pt>
                <c:pt idx="18">
                  <c:v>20317.583833038731</c:v>
                </c:pt>
                <c:pt idx="19">
                  <c:v>20360.707295653305</c:v>
                </c:pt>
                <c:pt idx="20">
                  <c:v>20403.922286524543</c:v>
                </c:pt>
                <c:pt idx="21">
                  <c:v>20447.228999918425</c:v>
                </c:pt>
                <c:pt idx="22">
                  <c:v>20490.62763051326</c:v>
                </c:pt>
                <c:pt idx="23">
                  <c:v>20534.118373400546</c:v>
                </c:pt>
                <c:pt idx="24">
                  <c:v>20577.701424085866</c:v>
                </c:pt>
                <c:pt idx="25">
                  <c:v>20621.376978489752</c:v>
                </c:pt>
                <c:pt idx="26">
                  <c:v>20665.145232948576</c:v>
                </c:pt>
                <c:pt idx="27">
                  <c:v>20709.006384215427</c:v>
                </c:pt>
                <c:pt idx="28">
                  <c:v>20752.960629460991</c:v>
                </c:pt>
                <c:pt idx="29">
                  <c:v>20755.378121796319</c:v>
                </c:pt>
                <c:pt idx="30">
                  <c:v>20757.795895742995</c:v>
                </c:pt>
                <c:pt idx="31">
                  <c:v>20760.213951333822</c:v>
                </c:pt>
                <c:pt idx="32">
                  <c:v>20762.63228860161</c:v>
                </c:pt>
                <c:pt idx="33">
                  <c:v>20765.050907579167</c:v>
                </c:pt>
                <c:pt idx="34">
                  <c:v>20767.469808299313</c:v>
                </c:pt>
                <c:pt idx="35">
                  <c:v>20769.888990794869</c:v>
                </c:pt>
                <c:pt idx="36">
                  <c:v>20772.308455098657</c:v>
                </c:pt>
                <c:pt idx="37">
                  <c:v>20774.728201243503</c:v>
                </c:pt>
                <c:pt idx="38">
                  <c:v>20777.148229262239</c:v>
                </c:pt>
                <c:pt idx="39">
                  <c:v>20745.488133731786</c:v>
                </c:pt>
                <c:pt idx="40">
                  <c:v>20713.876281667566</c:v>
                </c:pt>
                <c:pt idx="41">
                  <c:v>20682.31259955647</c:v>
                </c:pt>
                <c:pt idx="42">
                  <c:v>20650.79701399741</c:v>
                </c:pt>
                <c:pt idx="43">
                  <c:v>20619.329451701142</c:v>
                </c:pt>
                <c:pt idx="44">
                  <c:v>20587.909839490101</c:v>
                </c:pt>
                <c:pt idx="45">
                  <c:v>20556.538104298234</c:v>
                </c:pt>
                <c:pt idx="46">
                  <c:v>20525.214173170822</c:v>
                </c:pt>
                <c:pt idx="47">
                  <c:v>20493.937973264314</c:v>
                </c:pt>
                <c:pt idx="48">
                  <c:v>20462.709431846157</c:v>
                </c:pt>
                <c:pt idx="49">
                  <c:v>20398.934633126279</c:v>
                </c:pt>
                <c:pt idx="50">
                  <c:v>20335.358597183407</c:v>
                </c:pt>
                <c:pt idx="51">
                  <c:v>20271.980704546495</c:v>
                </c:pt>
                <c:pt idx="52">
                  <c:v>20208.800337675155</c:v>
                </c:pt>
                <c:pt idx="53">
                  <c:v>20145.816880953651</c:v>
                </c:pt>
                <c:pt idx="54">
                  <c:v>20083.029720684895</c:v>
                </c:pt>
                <c:pt idx="55">
                  <c:v>20020.438245084471</c:v>
                </c:pt>
                <c:pt idx="56">
                  <c:v>19958.04184427467</c:v>
                </c:pt>
                <c:pt idx="57">
                  <c:v>19895.839910278548</c:v>
                </c:pt>
                <c:pt idx="58">
                  <c:v>19833.831837014008</c:v>
                </c:pt>
                <c:pt idx="59">
                  <c:v>19742.466860082088</c:v>
                </c:pt>
                <c:pt idx="60">
                  <c:v>19651.522757899857</c:v>
                </c:pt>
                <c:pt idx="61">
                  <c:v>19560.99759169864</c:v>
                </c:pt>
                <c:pt idx="62">
                  <c:v>19470.88943164075</c:v>
                </c:pt>
                <c:pt idx="63">
                  <c:v>19381.196356778335</c:v>
                </c:pt>
                <c:pt idx="64">
                  <c:v>19291.91645501243</c:v>
                </c:pt>
                <c:pt idx="65">
                  <c:v>19203.047823052195</c:v>
                </c:pt>
                <c:pt idx="66">
                  <c:v>19114.588566374343</c:v>
                </c:pt>
                <c:pt idx="67">
                  <c:v>19026.536799182752</c:v>
                </c:pt>
                <c:pt idx="68">
                  <c:v>18938.89064436825</c:v>
                </c:pt>
                <c:pt idx="69">
                  <c:v>18827.124579760555</c:v>
                </c:pt>
                <c:pt idx="70">
                  <c:v>18716.018091969287</c:v>
                </c:pt>
                <c:pt idx="71">
                  <c:v>18605.567288564504</c:v>
                </c:pt>
                <c:pt idx="72">
                  <c:v>18495.76830008706</c:v>
                </c:pt>
                <c:pt idx="73">
                  <c:v>18386.617279913065</c:v>
                </c:pt>
                <c:pt idx="74">
                  <c:v>18278.110404119114</c:v>
                </c:pt>
                <c:pt idx="75">
                  <c:v>18170.243871348313</c:v>
                </c:pt>
                <c:pt idx="76">
                  <c:v>18063.013902677125</c:v>
                </c:pt>
                <c:pt idx="77">
                  <c:v>17956.416741482964</c:v>
                </c:pt>
                <c:pt idx="78">
                  <c:v>17850.4486533126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B-1345-B9B1-B5FF54F8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87"/>
        <c:axId val="614015"/>
      </c:lineChart>
      <c:catAx>
        <c:axId val="6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15"/>
        <c:crosses val="autoZero"/>
        <c:auto val="1"/>
        <c:lblAlgn val="ctr"/>
        <c:lblOffset val="100"/>
        <c:noMultiLvlLbl val="0"/>
      </c:catAx>
      <c:valAx>
        <c:axId val="614015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28</xdr:row>
      <xdr:rowOff>69850</xdr:rowOff>
    </xdr:from>
    <xdr:to>
      <xdr:col>9</xdr:col>
      <xdr:colOff>647700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68F5F-BC43-5C4F-AE77-2A4339E2B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28</xdr:row>
      <xdr:rowOff>95250</xdr:rowOff>
    </xdr:from>
    <xdr:to>
      <xdr:col>19</xdr:col>
      <xdr:colOff>685800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25897-8D4A-964B-9072-D18099B7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158750</xdr:rowOff>
    </xdr:from>
    <xdr:to>
      <xdr:col>17</xdr:col>
      <xdr:colOff>571500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4BC11-4510-3D48-8811-A76E83746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OA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693A-7E70-564E-8175-864EC36A3F69}">
  <dimension ref="A1:T126"/>
  <sheetViews>
    <sheetView tabSelected="1" workbookViewId="0">
      <selection activeCell="G50" sqref="G50"/>
    </sheetView>
  </sheetViews>
  <sheetFormatPr defaultColWidth="10.875" defaultRowHeight="14.1"/>
  <cols>
    <col min="1" max="1" width="2.5" style="1" customWidth="1"/>
    <col min="2" max="11" width="10.875" style="1"/>
    <col min="12" max="12" width="9.875" style="1" customWidth="1"/>
    <col min="13" max="16384" width="10.875" style="1"/>
  </cols>
  <sheetData>
    <row r="1" spans="1:20" ht="15.95">
      <c r="A1" s="32" t="s">
        <v>0</v>
      </c>
      <c r="B1" s="3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3" spans="1:20">
      <c r="B3" s="13" t="s">
        <v>1</v>
      </c>
      <c r="C3" s="12"/>
      <c r="D3" s="12"/>
      <c r="E3" s="12"/>
      <c r="F3" s="12"/>
      <c r="G3" s="12"/>
      <c r="H3" s="12"/>
      <c r="I3" s="12"/>
      <c r="J3" s="12"/>
    </row>
    <row r="4" spans="1:20">
      <c r="B4" s="1" t="s">
        <v>2</v>
      </c>
      <c r="C4" s="29">
        <f>I10</f>
        <v>129.69389219999999</v>
      </c>
    </row>
    <row r="7" spans="1:20">
      <c r="B7" s="13" t="s">
        <v>3</v>
      </c>
      <c r="C7" s="12"/>
      <c r="D7" s="12"/>
      <c r="E7" s="12"/>
      <c r="F7" s="12"/>
      <c r="G7" s="12"/>
      <c r="H7" s="12"/>
      <c r="I7" s="12"/>
      <c r="J7" s="12"/>
    </row>
    <row r="8" spans="1:20">
      <c r="B8" s="5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2" t="s">
        <v>11</v>
      </c>
    </row>
    <row r="9" spans="1:20">
      <c r="B9" s="28" t="s">
        <v>12</v>
      </c>
      <c r="C9" s="27">
        <v>53.482812299999999</v>
      </c>
      <c r="D9" s="27">
        <v>22.345732099999999</v>
      </c>
      <c r="E9" s="27">
        <v>41.406616</v>
      </c>
      <c r="F9" s="27">
        <v>4.6354924999999998</v>
      </c>
      <c r="G9" s="27">
        <v>6.8360180000000001</v>
      </c>
      <c r="H9" s="27">
        <v>0.97661469999999995</v>
      </c>
      <c r="I9" s="26">
        <f>SUM(C9:H9)</f>
        <v>129.6832856</v>
      </c>
    </row>
    <row r="10" spans="1:20">
      <c r="B10" s="28" t="s">
        <v>13</v>
      </c>
      <c r="C10" s="27">
        <v>53.177128699999997</v>
      </c>
      <c r="D10" s="27">
        <v>22.215379500000001</v>
      </c>
      <c r="E10" s="27">
        <v>41.7708522</v>
      </c>
      <c r="F10" s="27">
        <v>4.5815957000000003</v>
      </c>
      <c r="G10" s="27">
        <v>6.9643446999999998</v>
      </c>
      <c r="H10" s="27">
        <v>0.98459140000000001</v>
      </c>
      <c r="I10" s="26">
        <f>SUM(C10:H10)</f>
        <v>129.69389219999999</v>
      </c>
    </row>
    <row r="11" spans="1:20">
      <c r="B11" s="25" t="s">
        <v>14</v>
      </c>
      <c r="C11" s="24">
        <f t="shared" ref="C11:I11" si="0">C10/C9-1</f>
        <v>-5.7155483575795918E-3</v>
      </c>
      <c r="D11" s="24">
        <f t="shared" si="0"/>
        <v>-5.8334450362447221E-3</v>
      </c>
      <c r="E11" s="24">
        <f t="shared" si="0"/>
        <v>8.7965700940157987E-3</v>
      </c>
      <c r="F11" s="24">
        <f t="shared" si="0"/>
        <v>-1.1626984619217851E-2</v>
      </c>
      <c r="G11" s="24">
        <f t="shared" si="0"/>
        <v>1.8772141910685436E-2</v>
      </c>
      <c r="H11" s="24">
        <f t="shared" si="0"/>
        <v>8.1677042133403432E-3</v>
      </c>
      <c r="I11" s="23">
        <f t="shared" si="0"/>
        <v>8.1788489171286116E-5</v>
      </c>
    </row>
    <row r="13" spans="1:20">
      <c r="B13" s="13" t="s">
        <v>15</v>
      </c>
      <c r="C13" s="12"/>
      <c r="D13" s="12"/>
      <c r="E13" s="12"/>
      <c r="F13" s="12"/>
      <c r="G13" s="12"/>
      <c r="H13" s="12"/>
      <c r="I13" s="12"/>
      <c r="J13" s="12"/>
      <c r="L13" s="13" t="s">
        <v>16</v>
      </c>
      <c r="M13" s="12"/>
      <c r="N13" s="12"/>
      <c r="O13" s="12"/>
      <c r="P13" s="12"/>
      <c r="Q13" s="12"/>
      <c r="R13" s="12"/>
      <c r="S13" s="12"/>
      <c r="T13" s="12"/>
    </row>
    <row r="14" spans="1:20">
      <c r="C14" s="49" t="s">
        <v>17</v>
      </c>
      <c r="D14" s="49"/>
      <c r="E14" s="49"/>
      <c r="F14" s="49"/>
      <c r="G14" s="50" t="s">
        <v>18</v>
      </c>
      <c r="H14" s="49"/>
      <c r="I14" s="49"/>
      <c r="J14" s="49"/>
      <c r="K14" s="5"/>
      <c r="L14" s="5"/>
      <c r="M14" s="49" t="s">
        <v>19</v>
      </c>
      <c r="N14" s="49"/>
      <c r="O14" s="49"/>
      <c r="P14" s="49"/>
      <c r="Q14" s="50" t="s">
        <v>20</v>
      </c>
      <c r="R14" s="49"/>
      <c r="S14" s="49"/>
      <c r="T14" s="49"/>
    </row>
    <row r="15" spans="1:20" s="18" customFormat="1" ht="30">
      <c r="C15" s="19" t="s">
        <v>21</v>
      </c>
      <c r="D15" s="19" t="s">
        <v>22</v>
      </c>
      <c r="E15" s="19" t="s">
        <v>23</v>
      </c>
      <c r="F15" s="19" t="s">
        <v>24</v>
      </c>
      <c r="G15" s="20" t="s">
        <v>21</v>
      </c>
      <c r="H15" s="19" t="s">
        <v>22</v>
      </c>
      <c r="I15" s="19" t="s">
        <v>23</v>
      </c>
      <c r="J15" s="19" t="s">
        <v>24</v>
      </c>
      <c r="K15" s="19"/>
      <c r="L15" s="19"/>
      <c r="M15" s="19" t="s">
        <v>21</v>
      </c>
      <c r="N15" s="19" t="s">
        <v>22</v>
      </c>
      <c r="O15" s="19" t="s">
        <v>23</v>
      </c>
      <c r="P15" s="19" t="s">
        <v>24</v>
      </c>
      <c r="Q15" s="20" t="s">
        <v>21</v>
      </c>
      <c r="R15" s="19" t="s">
        <v>22</v>
      </c>
      <c r="S15" s="19" t="s">
        <v>23</v>
      </c>
      <c r="T15" s="19" t="s">
        <v>24</v>
      </c>
    </row>
    <row r="16" spans="1:20"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17">
        <v>6</v>
      </c>
      <c r="H16" s="16">
        <v>7</v>
      </c>
      <c r="I16" s="16">
        <v>8</v>
      </c>
      <c r="J16" s="16">
        <v>9</v>
      </c>
      <c r="L16" s="16">
        <v>1</v>
      </c>
      <c r="M16" s="16">
        <v>2</v>
      </c>
      <c r="N16" s="16">
        <v>3</v>
      </c>
      <c r="O16" s="16">
        <v>4</v>
      </c>
      <c r="P16" s="16">
        <v>5</v>
      </c>
      <c r="Q16" s="17">
        <v>6</v>
      </c>
      <c r="R16" s="16">
        <v>7</v>
      </c>
      <c r="S16" s="16">
        <v>8</v>
      </c>
      <c r="T16" s="16">
        <v>9</v>
      </c>
    </row>
    <row r="17" spans="2:20">
      <c r="B17" s="5">
        <v>2005</v>
      </c>
      <c r="C17" s="15">
        <v>8791</v>
      </c>
      <c r="D17" s="15">
        <v>8697</v>
      </c>
      <c r="E17" s="15">
        <v>8433</v>
      </c>
      <c r="F17" s="15">
        <v>8708</v>
      </c>
      <c r="G17" s="8">
        <f t="shared" ref="G17:G26" si="1">(C18/C17)^(1/($B18-$B17))</f>
        <v>1.0239009496633642</v>
      </c>
      <c r="H17" s="7">
        <f t="shared" ref="H17:H26" si="2">(D18/D17)^(1/($B18-$B17))</f>
        <v>1.0247528516864157</v>
      </c>
      <c r="I17" s="7">
        <f t="shared" ref="I17:I26" si="3">(E18/E17)^(1/($B18-$B17))</f>
        <v>1.0223833319057505</v>
      </c>
      <c r="J17" s="7">
        <f t="shared" ref="J17:J26" si="4">(F18/F17)^(1/($B18-$B17))</f>
        <v>1.0240347483440895</v>
      </c>
      <c r="L17" s="5">
        <v>2005</v>
      </c>
      <c r="M17" s="1">
        <v>57.41</v>
      </c>
      <c r="N17" s="1">
        <v>56.53</v>
      </c>
      <c r="O17" s="1">
        <v>54.73</v>
      </c>
      <c r="P17" s="1">
        <v>56.69</v>
      </c>
      <c r="Q17" s="8">
        <f t="shared" ref="Q17:Q26" si="5">(M18/M17)^(1/($B18-$B17))</f>
        <v>1.0358333023100004</v>
      </c>
      <c r="R17" s="7">
        <f t="shared" ref="R17:R26" si="6">(N18/N17)^(1/($B18-$B17))</f>
        <v>1.03616922585742</v>
      </c>
      <c r="S17" s="7">
        <f t="shared" ref="S17:S26" si="7">(O18/O17)^(1/($B18-$B17))</f>
        <v>1.0343876213898715</v>
      </c>
      <c r="T17" s="7">
        <f t="shared" ref="T17:T26" si="8">(P18/P17)^(1/($B18-$B17))</f>
        <v>1.0357370033561017</v>
      </c>
    </row>
    <row r="18" spans="2:20">
      <c r="B18" s="5">
        <v>2010</v>
      </c>
      <c r="C18" s="15">
        <v>9893</v>
      </c>
      <c r="D18" s="15">
        <v>9828</v>
      </c>
      <c r="E18" s="15">
        <v>9420</v>
      </c>
      <c r="F18" s="15">
        <v>9806</v>
      </c>
      <c r="G18" s="8">
        <f t="shared" si="1"/>
        <v>1.0310536580474179</v>
      </c>
      <c r="H18" s="7">
        <f t="shared" si="2"/>
        <v>1.0306608646125963</v>
      </c>
      <c r="I18" s="7">
        <f t="shared" si="3"/>
        <v>1.0299129737918469</v>
      </c>
      <c r="J18" s="7">
        <f t="shared" si="4"/>
        <v>1.0324554427511907</v>
      </c>
      <c r="L18" s="5">
        <v>2010</v>
      </c>
      <c r="M18" s="1">
        <v>68.459999999999994</v>
      </c>
      <c r="N18" s="1">
        <v>67.52</v>
      </c>
      <c r="O18" s="1">
        <v>64.81</v>
      </c>
      <c r="P18" s="1">
        <v>67.569999999999993</v>
      </c>
      <c r="Q18" s="8">
        <f t="shared" si="5"/>
        <v>1.0404940948521892</v>
      </c>
      <c r="R18" s="7">
        <f t="shared" si="6"/>
        <v>1.0412562919309161</v>
      </c>
      <c r="S18" s="7">
        <f t="shared" si="7"/>
        <v>1.0415777489000975</v>
      </c>
      <c r="T18" s="7">
        <f t="shared" si="8"/>
        <v>1.0419383580779236</v>
      </c>
    </row>
    <row r="19" spans="2:20">
      <c r="B19" s="5">
        <v>2020</v>
      </c>
      <c r="C19" s="15">
        <v>13432</v>
      </c>
      <c r="D19" s="15">
        <v>13293</v>
      </c>
      <c r="E19" s="15">
        <v>12649</v>
      </c>
      <c r="F19" s="15">
        <v>13496</v>
      </c>
      <c r="G19" s="8">
        <f t="shared" si="1"/>
        <v>1.0371046832939066</v>
      </c>
      <c r="H19" s="7">
        <f t="shared" si="2"/>
        <v>1.0266911049409</v>
      </c>
      <c r="I19" s="7">
        <f t="shared" si="3"/>
        <v>1.0192296253728286</v>
      </c>
      <c r="J19" s="7">
        <f t="shared" si="4"/>
        <v>1.0431764672421671</v>
      </c>
      <c r="L19" s="5">
        <v>2020</v>
      </c>
      <c r="M19" s="1">
        <v>101.82</v>
      </c>
      <c r="N19" s="1">
        <v>101.16</v>
      </c>
      <c r="O19" s="1">
        <v>97.4</v>
      </c>
      <c r="P19" s="1">
        <v>101.9</v>
      </c>
      <c r="Q19" s="8">
        <f t="shared" si="5"/>
        <v>1.0434877892836285</v>
      </c>
      <c r="R19" s="7">
        <f t="shared" si="6"/>
        <v>1.0351405019371018</v>
      </c>
      <c r="S19" s="7">
        <f t="shared" si="7"/>
        <v>1.0294735867120446</v>
      </c>
      <c r="T19" s="7">
        <f t="shared" si="8"/>
        <v>1.0498833158656133</v>
      </c>
    </row>
    <row r="20" spans="2:20">
      <c r="B20" s="5">
        <v>2030</v>
      </c>
      <c r="C20" s="15">
        <v>19336</v>
      </c>
      <c r="D20" s="15">
        <v>17299</v>
      </c>
      <c r="E20" s="15">
        <v>15303</v>
      </c>
      <c r="F20" s="15">
        <v>20596</v>
      </c>
      <c r="G20" s="8">
        <f t="shared" si="1"/>
        <v>1.0324199729373928</v>
      </c>
      <c r="H20" s="7">
        <f t="shared" si="2"/>
        <v>1.0200174870173357</v>
      </c>
      <c r="I20" s="7">
        <f t="shared" si="3"/>
        <v>1.0079375392507637</v>
      </c>
      <c r="J20" s="7">
        <f t="shared" si="4"/>
        <v>1.0416558212760134</v>
      </c>
      <c r="L20" s="5">
        <v>2030</v>
      </c>
      <c r="M20" s="1">
        <v>155.85</v>
      </c>
      <c r="N20" s="1">
        <v>142.88999999999999</v>
      </c>
      <c r="O20" s="1">
        <v>130.22999999999999</v>
      </c>
      <c r="P20" s="1">
        <v>165.8</v>
      </c>
      <c r="Q20" s="8">
        <f t="shared" si="5"/>
        <v>1.0365702455039618</v>
      </c>
      <c r="R20" s="7">
        <f t="shared" si="6"/>
        <v>1.0263806286862596</v>
      </c>
      <c r="S20" s="7">
        <f t="shared" si="7"/>
        <v>1.0164895955475952</v>
      </c>
      <c r="T20" s="7">
        <f t="shared" si="8"/>
        <v>1.0460977707320418</v>
      </c>
    </row>
    <row r="21" spans="2:20">
      <c r="B21" s="5">
        <v>2040</v>
      </c>
      <c r="C21" s="15">
        <v>26603</v>
      </c>
      <c r="D21" s="15">
        <v>21091</v>
      </c>
      <c r="E21" s="15">
        <v>16562</v>
      </c>
      <c r="F21" s="15">
        <v>30976</v>
      </c>
      <c r="G21" s="8">
        <f t="shared" si="1"/>
        <v>1.0252883185872699</v>
      </c>
      <c r="H21" s="7">
        <f t="shared" si="2"/>
        <v>1.0175625508719002</v>
      </c>
      <c r="I21" s="7">
        <f t="shared" si="3"/>
        <v>1.0038919975907004</v>
      </c>
      <c r="J21" s="7">
        <f t="shared" si="4"/>
        <v>1.0321467953475212</v>
      </c>
      <c r="L21" s="5">
        <v>2040</v>
      </c>
      <c r="M21" s="1">
        <v>223.2</v>
      </c>
      <c r="N21" s="1">
        <v>185.39</v>
      </c>
      <c r="O21" s="1">
        <v>153.37</v>
      </c>
      <c r="P21" s="1">
        <v>260.2</v>
      </c>
      <c r="Q21" s="8">
        <f t="shared" si="5"/>
        <v>1.0269862510262191</v>
      </c>
      <c r="R21" s="7">
        <f t="shared" si="6"/>
        <v>1.0218802718236384</v>
      </c>
      <c r="S21" s="7">
        <f t="shared" si="7"/>
        <v>1.0112356474344117</v>
      </c>
      <c r="T21" s="7">
        <f t="shared" si="8"/>
        <v>1.0343388736258858</v>
      </c>
    </row>
    <row r="22" spans="2:20">
      <c r="B22" s="5">
        <v>2050</v>
      </c>
      <c r="C22" s="15">
        <v>34150</v>
      </c>
      <c r="D22" s="15">
        <v>25102</v>
      </c>
      <c r="E22" s="15">
        <v>17218</v>
      </c>
      <c r="F22" s="15">
        <v>42505</v>
      </c>
      <c r="G22" s="8">
        <f t="shared" si="1"/>
        <v>1.0208211323542491</v>
      </c>
      <c r="H22" s="7">
        <f t="shared" si="2"/>
        <v>1.0169724758681045</v>
      </c>
      <c r="I22" s="7">
        <f t="shared" si="3"/>
        <v>1.0029345746437826</v>
      </c>
      <c r="J22" s="7">
        <f t="shared" si="4"/>
        <v>1.0273695759572268</v>
      </c>
      <c r="L22" s="5">
        <v>2050</v>
      </c>
      <c r="M22" s="1">
        <v>291.3</v>
      </c>
      <c r="N22" s="1">
        <v>230.19</v>
      </c>
      <c r="O22" s="1">
        <v>171.5</v>
      </c>
      <c r="P22" s="1">
        <v>364.7</v>
      </c>
      <c r="Q22" s="8">
        <f t="shared" si="5"/>
        <v>1.0203432948008471</v>
      </c>
      <c r="R22" s="7">
        <f t="shared" si="6"/>
        <v>1.0192778426462705</v>
      </c>
      <c r="S22" s="7">
        <f t="shared" si="7"/>
        <v>1.0089110151542227</v>
      </c>
      <c r="T22" s="7">
        <f t="shared" si="8"/>
        <v>1.0274872980196408</v>
      </c>
    </row>
    <row r="23" spans="2:20">
      <c r="B23" s="5">
        <v>2060</v>
      </c>
      <c r="C23" s="15">
        <v>41965</v>
      </c>
      <c r="D23" s="15">
        <v>29703</v>
      </c>
      <c r="E23" s="15">
        <v>17730</v>
      </c>
      <c r="F23" s="15">
        <v>55681</v>
      </c>
      <c r="G23" s="8">
        <f t="shared" si="1"/>
        <v>1.0187184522989325</v>
      </c>
      <c r="H23" s="7">
        <f t="shared" si="2"/>
        <v>1.0174882787298891</v>
      </c>
      <c r="I23" s="7">
        <f t="shared" si="3"/>
        <v>1.0034539953721038</v>
      </c>
      <c r="J23" s="7">
        <f t="shared" si="4"/>
        <v>1.0254744524072454</v>
      </c>
      <c r="L23" s="5">
        <v>2060</v>
      </c>
      <c r="M23" s="1">
        <v>356.29</v>
      </c>
      <c r="N23" s="1">
        <v>278.62</v>
      </c>
      <c r="O23" s="1">
        <v>187.41</v>
      </c>
      <c r="P23" s="1">
        <v>478.3</v>
      </c>
      <c r="Q23" s="8">
        <f t="shared" si="5"/>
        <v>1.0164150503527263</v>
      </c>
      <c r="R23" s="7">
        <f t="shared" si="6"/>
        <v>1.0183524585948813</v>
      </c>
      <c r="S23" s="7">
        <f t="shared" si="7"/>
        <v>1.0085577442825615</v>
      </c>
      <c r="T23" s="7">
        <f t="shared" si="8"/>
        <v>1.0239126034593138</v>
      </c>
    </row>
    <row r="24" spans="2:20">
      <c r="B24" s="5">
        <v>2070</v>
      </c>
      <c r="C24" s="15">
        <v>50516</v>
      </c>
      <c r="D24" s="15">
        <v>35326</v>
      </c>
      <c r="E24" s="15">
        <v>18352</v>
      </c>
      <c r="F24" s="15">
        <v>71607</v>
      </c>
      <c r="G24" s="8">
        <f t="shared" si="1"/>
        <v>1.0167609948916534</v>
      </c>
      <c r="H24" s="7">
        <f t="shared" si="2"/>
        <v>1.0172640970424058</v>
      </c>
      <c r="I24" s="7">
        <f t="shared" si="3"/>
        <v>1.0036449479864455</v>
      </c>
      <c r="J24" s="7">
        <f t="shared" si="4"/>
        <v>1.0234848122234173</v>
      </c>
      <c r="L24" s="5">
        <v>2070</v>
      </c>
      <c r="M24" s="1">
        <v>419.29</v>
      </c>
      <c r="N24" s="1">
        <v>334.19</v>
      </c>
      <c r="O24" s="1">
        <v>204.08</v>
      </c>
      <c r="P24" s="1">
        <v>605.79999999999995</v>
      </c>
      <c r="Q24" s="8">
        <f t="shared" si="5"/>
        <v>1.0126428352753443</v>
      </c>
      <c r="R24" s="7">
        <f t="shared" si="6"/>
        <v>1.0167241840643437</v>
      </c>
      <c r="S24" s="7">
        <f t="shared" si="7"/>
        <v>1.0081563921273013</v>
      </c>
      <c r="T24" s="7">
        <f t="shared" si="8"/>
        <v>1.020294261124032</v>
      </c>
    </row>
    <row r="25" spans="2:20">
      <c r="B25" s="5">
        <v>2080</v>
      </c>
      <c r="C25" s="15">
        <v>59651</v>
      </c>
      <c r="D25" s="15">
        <v>41921</v>
      </c>
      <c r="E25" s="15">
        <v>19032</v>
      </c>
      <c r="F25" s="15">
        <v>90317</v>
      </c>
      <c r="G25" s="8">
        <f t="shared" si="1"/>
        <v>1.0159673029093832</v>
      </c>
      <c r="H25" s="7">
        <f t="shared" si="2"/>
        <v>1.0172043333039766</v>
      </c>
      <c r="I25" s="7">
        <f t="shared" si="3"/>
        <v>1.0039283525124907</v>
      </c>
      <c r="J25" s="7">
        <f t="shared" si="4"/>
        <v>1.022370050988344</v>
      </c>
      <c r="L25" s="5">
        <v>2080</v>
      </c>
      <c r="M25" s="1">
        <v>475.42</v>
      </c>
      <c r="N25" s="1">
        <v>394.48</v>
      </c>
      <c r="O25" s="1">
        <v>221.35</v>
      </c>
      <c r="P25" s="1">
        <v>740.6</v>
      </c>
      <c r="Q25" s="8">
        <f t="shared" si="5"/>
        <v>1.0099462424260937</v>
      </c>
      <c r="R25" s="7">
        <f t="shared" si="6"/>
        <v>1.01546238782024</v>
      </c>
      <c r="S25" s="7">
        <f t="shared" si="7"/>
        <v>1.0081599820298337</v>
      </c>
      <c r="T25" s="7">
        <f t="shared" si="8"/>
        <v>1.0176612949173949</v>
      </c>
    </row>
    <row r="26" spans="2:20">
      <c r="B26" s="5">
        <v>2090</v>
      </c>
      <c r="C26" s="15">
        <v>69890</v>
      </c>
      <c r="D26" s="15">
        <v>49718</v>
      </c>
      <c r="E26" s="15">
        <v>19793</v>
      </c>
      <c r="F26" s="15">
        <v>112681</v>
      </c>
      <c r="G26" s="8">
        <f t="shared" si="1"/>
        <v>1.0151548172017966</v>
      </c>
      <c r="H26" s="7">
        <f t="shared" si="2"/>
        <v>1.0171021873751125</v>
      </c>
      <c r="I26" s="7">
        <f t="shared" si="3"/>
        <v>1.0046069906113664</v>
      </c>
      <c r="J26" s="7">
        <f t="shared" si="4"/>
        <v>1.0217270284729409</v>
      </c>
      <c r="L26" s="5">
        <v>2090</v>
      </c>
      <c r="M26" s="1">
        <v>524.88</v>
      </c>
      <c r="N26" s="1">
        <v>459.9</v>
      </c>
      <c r="O26" s="1">
        <v>240.09</v>
      </c>
      <c r="P26" s="1">
        <v>882.3</v>
      </c>
      <c r="Q26" s="8">
        <f t="shared" si="5"/>
        <v>1.0074623146722266</v>
      </c>
      <c r="R26" s="7">
        <f t="shared" si="6"/>
        <v>1.0146566533642127</v>
      </c>
      <c r="S26" s="7">
        <f t="shared" si="7"/>
        <v>1.0085940569253615</v>
      </c>
      <c r="T26" s="7">
        <f t="shared" si="8"/>
        <v>1.0156971611382835</v>
      </c>
    </row>
    <row r="27" spans="2:20">
      <c r="B27" s="5">
        <v>2100</v>
      </c>
      <c r="C27" s="15">
        <v>81234</v>
      </c>
      <c r="D27" s="15">
        <v>58906</v>
      </c>
      <c r="E27" s="15">
        <v>20724</v>
      </c>
      <c r="F27" s="15">
        <v>139701</v>
      </c>
      <c r="G27" s="14"/>
      <c r="L27" s="5">
        <v>2100</v>
      </c>
      <c r="M27" s="1">
        <v>565.39</v>
      </c>
      <c r="N27" s="1">
        <v>531.92999999999995</v>
      </c>
      <c r="O27" s="1">
        <v>261.54000000000002</v>
      </c>
      <c r="P27" s="1">
        <v>1031</v>
      </c>
      <c r="Q27" s="14"/>
    </row>
    <row r="28" spans="2:20">
      <c r="B28" s="1" t="s">
        <v>25</v>
      </c>
      <c r="L28" s="1" t="s">
        <v>25</v>
      </c>
    </row>
    <row r="46" spans="2:20">
      <c r="B46" s="13" t="s">
        <v>26</v>
      </c>
      <c r="C46" s="12"/>
      <c r="D46" s="12"/>
      <c r="E46" s="12"/>
      <c r="F46" s="12"/>
      <c r="G46" s="12"/>
      <c r="H46" s="12"/>
      <c r="I46" s="12"/>
      <c r="J46" s="12"/>
      <c r="L46" s="13" t="s">
        <v>27</v>
      </c>
      <c r="M46" s="12"/>
      <c r="N46" s="12"/>
      <c r="O46" s="12"/>
      <c r="P46" s="12"/>
      <c r="Q46" s="12"/>
      <c r="R46" s="12"/>
      <c r="S46" s="12"/>
      <c r="T46" s="12"/>
    </row>
    <row r="47" spans="2:20">
      <c r="B47" s="5"/>
      <c r="C47" s="5" t="s">
        <v>21</v>
      </c>
      <c r="D47" s="5" t="s">
        <v>22</v>
      </c>
      <c r="E47" s="5" t="s">
        <v>23</v>
      </c>
      <c r="F47" s="5" t="s">
        <v>24</v>
      </c>
      <c r="L47" s="5"/>
      <c r="M47" s="5" t="s">
        <v>21</v>
      </c>
      <c r="N47" s="5" t="s">
        <v>22</v>
      </c>
      <c r="O47" s="5" t="s">
        <v>23</v>
      </c>
      <c r="P47" s="5" t="s">
        <v>24</v>
      </c>
    </row>
    <row r="48" spans="2:20">
      <c r="B48" s="5">
        <v>2021</v>
      </c>
      <c r="C48" s="11">
        <f>VLOOKUP($B48,$B$17:$J$27,G$16,1)*gdp</f>
        <v>134.50614299523505</v>
      </c>
      <c r="D48" s="10">
        <f>VLOOKUP($B48,$B$17:$J$27,H$16,1)*gdp</f>
        <v>133.15556548690395</v>
      </c>
      <c r="E48" s="10">
        <f>VLOOKUP($B48,$B$17:$J$27,I$16,1)*gdp</f>
        <v>132.18785716015</v>
      </c>
      <c r="F48" s="9">
        <f>VLOOKUP($B48,$B$17:$J$27,J$16,1)*gdp</f>
        <v>135.29361628808243</v>
      </c>
      <c r="L48" s="5">
        <v>2021</v>
      </c>
      <c r="M48" s="11">
        <f>VLOOKUP($L48,$L$17:$T$27,Q$16,1)*gdp</f>
        <v>135.33399285536723</v>
      </c>
      <c r="N48" s="10">
        <f>VLOOKUP($L48,$L$17:$T$27,R$16,1)*gdp</f>
        <v>134.25140067008437</v>
      </c>
      <c r="O48" s="10">
        <f>VLOOKUP($L48,$L$17:$T$27,S$16,1)*gdp</f>
        <v>133.51643637777926</v>
      </c>
      <c r="P48" s="9">
        <f>VLOOKUP($L48,$L$17:$T$27,T$16,1)*gdp</f>
        <v>136.1634535904534</v>
      </c>
    </row>
    <row r="49" spans="2:16">
      <c r="B49" s="5">
        <v>2022</v>
      </c>
      <c r="C49" s="8">
        <f t="shared" ref="C49:C80" si="9">VLOOKUP($B49,$B$17:$J$27,G$16,1)*C48</f>
        <v>139.49695083215815</v>
      </c>
      <c r="D49" s="7">
        <f t="shared" ref="D49:D80" si="10">VLOOKUP($B49,$B$17:$J$27,H$16,1)*D48</f>
        <v>136.70963465877978</v>
      </c>
      <c r="E49" s="7">
        <f t="shared" ref="E49:E80" si="11">VLOOKUP($B49,$B$17:$J$27,I$16,1)*E48</f>
        <v>134.72978013217667</v>
      </c>
      <c r="F49" s="6">
        <f t="shared" ref="F49:F80" si="12">VLOOKUP($B49,$B$17:$J$27,J$16,1)*F48</f>
        <v>141.13511667981913</v>
      </c>
      <c r="L49" s="5">
        <v>2022</v>
      </c>
      <c r="M49" s="8">
        <f t="shared" ref="M49:M80" si="13">VLOOKUP($L49,$L$17:$T$27,Q$16,1)*M48</f>
        <v>141.21936901957352</v>
      </c>
      <c r="N49" s="7">
        <f t="shared" ref="N49:N80" si="14">VLOOKUP($L49,$L$17:$T$27,R$16,1)*N48</f>
        <v>138.96906227539009</v>
      </c>
      <c r="O49" s="7">
        <f t="shared" ref="O49:O80" si="15">VLOOKUP($L49,$L$17:$T$27,S$16,1)*O48</f>
        <v>137.45164464284292</v>
      </c>
      <c r="P49" s="6">
        <f t="shared" ref="P49:P80" si="16">VLOOKUP($L49,$L$17:$T$27,T$16,1)*P48</f>
        <v>142.95573815525876</v>
      </c>
    </row>
    <row r="50" spans="2:16">
      <c r="B50" s="5">
        <v>2023</v>
      </c>
      <c r="C50" s="8">
        <f t="shared" si="9"/>
        <v>144.67294101325103</v>
      </c>
      <c r="D50" s="7">
        <f t="shared" si="10"/>
        <v>140.35856586388937</v>
      </c>
      <c r="E50" s="7">
        <f t="shared" si="11"/>
        <v>137.32058333068198</v>
      </c>
      <c r="F50" s="6">
        <f t="shared" si="12"/>
        <v>147.22883242186478</v>
      </c>
      <c r="L50" s="5">
        <v>2023</v>
      </c>
      <c r="M50" s="8">
        <f t="shared" si="13"/>
        <v>147.36068718226372</v>
      </c>
      <c r="N50" s="7">
        <f t="shared" si="14"/>
        <v>143.85250487747567</v>
      </c>
      <c r="O50" s="7">
        <f t="shared" si="15"/>
        <v>141.5028376099369</v>
      </c>
      <c r="P50" s="6">
        <f t="shared" si="16"/>
        <v>150.08684439645944</v>
      </c>
    </row>
    <row r="51" spans="2:16">
      <c r="B51" s="5">
        <v>2024</v>
      </c>
      <c r="C51" s="8">
        <f t="shared" si="9"/>
        <v>150.04098467074576</v>
      </c>
      <c r="D51" s="7">
        <f t="shared" si="10"/>
        <v>144.10489107471668</v>
      </c>
      <c r="E51" s="7">
        <f t="shared" si="11"/>
        <v>139.96120670410929</v>
      </c>
      <c r="F51" s="6">
        <f t="shared" si="12"/>
        <v>153.58565328202994</v>
      </c>
      <c r="L51" s="5">
        <v>2024</v>
      </c>
      <c r="M51" s="8">
        <f t="shared" si="13"/>
        <v>153.7690776951367</v>
      </c>
      <c r="N51" s="7">
        <f t="shared" si="14"/>
        <v>148.90755410377955</v>
      </c>
      <c r="O51" s="7">
        <f t="shared" si="15"/>
        <v>145.67343376423375</v>
      </c>
      <c r="P51" s="6">
        <f t="shared" si="16"/>
        <v>157.57367386276118</v>
      </c>
    </row>
    <row r="52" spans="2:16">
      <c r="B52" s="5">
        <v>2025</v>
      </c>
      <c r="C52" s="8">
        <f t="shared" si="9"/>
        <v>155.60820788805967</v>
      </c>
      <c r="D52" s="7">
        <f t="shared" si="10"/>
        <v>147.95120984488889</v>
      </c>
      <c r="E52" s="7">
        <f t="shared" si="11"/>
        <v>142.65260827575833</v>
      </c>
      <c r="F52" s="6">
        <f t="shared" si="12"/>
        <v>160.21693920982833</v>
      </c>
      <c r="L52" s="5">
        <v>2025</v>
      </c>
      <c r="M52" s="8">
        <f t="shared" si="13"/>
        <v>160.45615494428071</v>
      </c>
      <c r="N52" s="7">
        <f t="shared" si="14"/>
        <v>154.1402402972125</v>
      </c>
      <c r="O52" s="7">
        <f t="shared" si="15"/>
        <v>149.96695234592516</v>
      </c>
      <c r="P52" s="6">
        <f t="shared" si="16"/>
        <v>165.43397120816243</v>
      </c>
    </row>
    <row r="53" spans="2:16">
      <c r="B53" s="5">
        <v>2026</v>
      </c>
      <c r="C53" s="8">
        <f t="shared" si="9"/>
        <v>161.38200115967851</v>
      </c>
      <c r="D53" s="7">
        <f t="shared" si="10"/>
        <v>151.90019111299193</v>
      </c>
      <c r="E53" s="7">
        <f t="shared" si="11"/>
        <v>145.39576449135802</v>
      </c>
      <c r="F53" s="6">
        <f t="shared" si="12"/>
        <v>167.13454063726175</v>
      </c>
      <c r="L53" s="5">
        <v>2026</v>
      </c>
      <c r="M53" s="8">
        <f t="shared" si="13"/>
        <v>167.43403839975883</v>
      </c>
      <c r="N53" s="7">
        <f t="shared" si="14"/>
        <v>159.55680570996205</v>
      </c>
      <c r="O53" s="7">
        <f t="shared" si="15"/>
        <v>154.38701631983386</v>
      </c>
      <c r="P53" s="6">
        <f t="shared" si="16"/>
        <v>173.68636624884198</v>
      </c>
    </row>
    <row r="54" spans="2:16">
      <c r="B54" s="5">
        <v>2027</v>
      </c>
      <c r="C54" s="8">
        <f t="shared" si="9"/>
        <v>167.37002920204526</v>
      </c>
      <c r="D54" s="7">
        <f t="shared" si="10"/>
        <v>155.95457505453157</v>
      </c>
      <c r="E54" s="7">
        <f t="shared" si="11"/>
        <v>148.19167057332285</v>
      </c>
      <c r="F54" s="6">
        <f t="shared" si="12"/>
        <v>174.35081965612113</v>
      </c>
      <c r="L54" s="5">
        <v>2027</v>
      </c>
      <c r="M54" s="8">
        <f t="shared" si="13"/>
        <v>174.7153745805945</v>
      </c>
      <c r="N54" s="7">
        <f t="shared" si="14"/>
        <v>165.16371195009074</v>
      </c>
      <c r="O54" s="7">
        <f t="shared" si="15"/>
        <v>158.93735543255033</v>
      </c>
      <c r="P54" s="6">
        <f t="shared" si="16"/>
        <v>182.35041811798357</v>
      </c>
    </row>
    <row r="55" spans="2:16">
      <c r="B55" s="5">
        <v>2028</v>
      </c>
      <c r="C55" s="8">
        <f t="shared" si="9"/>
        <v>173.58024112847906</v>
      </c>
      <c r="D55" s="7">
        <f t="shared" si="10"/>
        <v>160.11717498332553</v>
      </c>
      <c r="E55" s="7">
        <f t="shared" si="11"/>
        <v>151.04134088182147</v>
      </c>
      <c r="F55" s="6">
        <f t="shared" si="12"/>
        <v>181.87867210964862</v>
      </c>
      <c r="L55" s="5">
        <v>2028</v>
      </c>
      <c r="M55" s="8">
        <f t="shared" si="13"/>
        <v>182.31335997496561</v>
      </c>
      <c r="N55" s="7">
        <f t="shared" si="14"/>
        <v>170.96764768981183</v>
      </c>
      <c r="O55" s="7">
        <f t="shared" si="15"/>
        <v>163.62180935967464</v>
      </c>
      <c r="P55" s="6">
        <f t="shared" si="16"/>
        <v>191.44666162318961</v>
      </c>
    </row>
    <row r="56" spans="2:16">
      <c r="B56" s="5">
        <v>2029</v>
      </c>
      <c r="C56" s="8">
        <f t="shared" si="9"/>
        <v>180.02088100163121</v>
      </c>
      <c r="D56" s="7">
        <f t="shared" si="10"/>
        <v>164.3908793036459</v>
      </c>
      <c r="E56" s="7">
        <f t="shared" si="11"/>
        <v>153.94580928278859</v>
      </c>
      <c r="F56" s="6">
        <f t="shared" si="12"/>
        <v>189.73155063803969</v>
      </c>
      <c r="L56" s="5">
        <v>2029</v>
      </c>
      <c r="M56" s="8">
        <f t="shared" si="13"/>
        <v>190.24176495714721</v>
      </c>
      <c r="N56" s="7">
        <f t="shared" si="14"/>
        <v>176.9755366446374</v>
      </c>
      <c r="O56" s="7">
        <f t="shared" si="15"/>
        <v>168.44433094581865</v>
      </c>
      <c r="P56" s="6">
        <f t="shared" si="16"/>
        <v>200.99665591635639</v>
      </c>
    </row>
    <row r="57" spans="2:16">
      <c r="B57" s="5">
        <v>2030</v>
      </c>
      <c r="C57" s="8">
        <f t="shared" si="9"/>
        <v>185.85715309186972</v>
      </c>
      <c r="D57" s="7">
        <f t="shared" si="10"/>
        <v>167.68157159587506</v>
      </c>
      <c r="E57" s="7">
        <f t="shared" si="11"/>
        <v>155.16776018646129</v>
      </c>
      <c r="F57" s="6">
        <f t="shared" si="12"/>
        <v>197.63497420183876</v>
      </c>
      <c r="L57" s="5">
        <v>2030</v>
      </c>
      <c r="M57" s="8">
        <f t="shared" si="13"/>
        <v>197.19895300673707</v>
      </c>
      <c r="N57" s="7">
        <f t="shared" si="14"/>
        <v>181.6442625634111</v>
      </c>
      <c r="O57" s="7">
        <f t="shared" si="15"/>
        <v>171.22190983540048</v>
      </c>
      <c r="P57" s="6">
        <f t="shared" si="16"/>
        <v>210.26215367869568</v>
      </c>
    </row>
    <row r="58" spans="2:16">
      <c r="B58" s="5">
        <v>2031</v>
      </c>
      <c r="C58" s="8">
        <f t="shared" si="9"/>
        <v>191.88263696532903</v>
      </c>
      <c r="D58" s="7">
        <f t="shared" si="10"/>
        <v>171.03813527834194</v>
      </c>
      <c r="E58" s="7">
        <f t="shared" si="11"/>
        <v>156.3994103733944</v>
      </c>
      <c r="F58" s="6">
        <f t="shared" si="12"/>
        <v>205.86762136508008</v>
      </c>
      <c r="L58" s="5">
        <v>2031</v>
      </c>
      <c r="M58" s="8">
        <f t="shared" si="13"/>
        <v>204.41056713131766</v>
      </c>
      <c r="N58" s="7">
        <f t="shared" si="14"/>
        <v>186.4361524070859</v>
      </c>
      <c r="O58" s="7">
        <f t="shared" si="15"/>
        <v>174.04528987747304</v>
      </c>
      <c r="P58" s="6">
        <f t="shared" si="16"/>
        <v>219.95477023260153</v>
      </c>
    </row>
    <row r="59" spans="2:16">
      <c r="B59" s="5">
        <v>2032</v>
      </c>
      <c r="C59" s="8">
        <f t="shared" si="9"/>
        <v>198.10346686290058</v>
      </c>
      <c r="D59" s="7">
        <f t="shared" si="10"/>
        <v>174.46188893074546</v>
      </c>
      <c r="E59" s="7">
        <f t="shared" si="11"/>
        <v>157.64083683202952</v>
      </c>
      <c r="F59" s="6">
        <f t="shared" si="12"/>
        <v>214.44320620718187</v>
      </c>
      <c r="L59" s="5">
        <v>2032</v>
      </c>
      <c r="M59" s="8">
        <f t="shared" si="13"/>
        <v>211.88591175491402</v>
      </c>
      <c r="N59" s="7">
        <f t="shared" si="14"/>
        <v>191.35445531743213</v>
      </c>
      <c r="O59" s="7">
        <f t="shared" si="15"/>
        <v>176.91522631451653</v>
      </c>
      <c r="P59" s="6">
        <f t="shared" si="16"/>
        <v>230.09419480220294</v>
      </c>
    </row>
    <row r="60" spans="2:16">
      <c r="B60" s="5">
        <v>2033</v>
      </c>
      <c r="C60" s="8">
        <f t="shared" si="9"/>
        <v>204.52597589739952</v>
      </c>
      <c r="D60" s="7">
        <f t="shared" si="10"/>
        <v>177.95417752743651</v>
      </c>
      <c r="E60" s="7">
        <f t="shared" si="11"/>
        <v>158.89211716190698</v>
      </c>
      <c r="F60" s="6">
        <f t="shared" si="12"/>
        <v>223.37601407880354</v>
      </c>
      <c r="L60" s="5">
        <v>2033</v>
      </c>
      <c r="M60" s="8">
        <f t="shared" si="13"/>
        <v>219.63463156662201</v>
      </c>
      <c r="N60" s="7">
        <f t="shared" si="14"/>
        <v>196.40250615062274</v>
      </c>
      <c r="O60" s="7">
        <f t="shared" si="15"/>
        <v>179.83248684265419</v>
      </c>
      <c r="P60" s="6">
        <f t="shared" si="16"/>
        <v>240.70102424096865</v>
      </c>
    </row>
    <row r="61" spans="2:16">
      <c r="B61" s="5">
        <v>2034</v>
      </c>
      <c r="C61" s="8">
        <f t="shared" si="9"/>
        <v>211.15670250098708</v>
      </c>
      <c r="D61" s="7">
        <f t="shared" si="10"/>
        <v>181.51637296577263</v>
      </c>
      <c r="E61" s="7">
        <f t="shared" si="11"/>
        <v>160.15332957851655</v>
      </c>
      <c r="F61" s="6">
        <f t="shared" si="12"/>
        <v>232.68092539861843</v>
      </c>
      <c r="L61" s="5">
        <v>2034</v>
      </c>
      <c r="M61" s="8">
        <f t="shared" si="13"/>
        <v>227.66672396418556</v>
      </c>
      <c r="N61" s="7">
        <f t="shared" si="14"/>
        <v>201.58372773843314</v>
      </c>
      <c r="O61" s="7">
        <f t="shared" si="15"/>
        <v>182.7978518170078</v>
      </c>
      <c r="P61" s="6">
        <f t="shared" si="16"/>
        <v>251.79680487139646</v>
      </c>
    </row>
    <row r="62" spans="2:16">
      <c r="B62" s="5">
        <v>2035</v>
      </c>
      <c r="C62" s="8">
        <f t="shared" si="9"/>
        <v>218.0023970816182</v>
      </c>
      <c r="D62" s="7">
        <f t="shared" si="10"/>
        <v>185.14987460504886</v>
      </c>
      <c r="E62" s="7">
        <f t="shared" si="11"/>
        <v>161.42455291818652</v>
      </c>
      <c r="F62" s="6">
        <f t="shared" si="12"/>
        <v>242.37344044136069</v>
      </c>
      <c r="L62" s="5">
        <v>2035</v>
      </c>
      <c r="M62" s="8">
        <f t="shared" si="13"/>
        <v>235.99255195263854</v>
      </c>
      <c r="N62" s="7">
        <f t="shared" si="14"/>
        <v>206.90163320909278</v>
      </c>
      <c r="O62" s="7">
        <f t="shared" si="15"/>
        <v>185.81211446043949</v>
      </c>
      <c r="P62" s="6">
        <f t="shared" si="16"/>
        <v>263.40407625341874</v>
      </c>
    </row>
    <row r="63" spans="2:16">
      <c r="B63" s="5">
        <v>2036</v>
      </c>
      <c r="C63" s="8">
        <f t="shared" si="9"/>
        <v>225.07002889529102</v>
      </c>
      <c r="D63" s="7">
        <f t="shared" si="10"/>
        <v>188.85610981621676</v>
      </c>
      <c r="E63" s="7">
        <f t="shared" si="11"/>
        <v>162.7058666430116</v>
      </c>
      <c r="F63" s="6">
        <f t="shared" si="12"/>
        <v>252.4697051584385</v>
      </c>
      <c r="L63" s="5">
        <v>2036</v>
      </c>
      <c r="M63" s="8">
        <f t="shared" si="13"/>
        <v>244.62285751465299</v>
      </c>
      <c r="N63" s="7">
        <f t="shared" si="14"/>
        <v>212.35982836936253</v>
      </c>
      <c r="O63" s="7">
        <f t="shared" si="15"/>
        <v>188.87608107573561</v>
      </c>
      <c r="P63" s="6">
        <f t="shared" si="16"/>
        <v>275.54641697043411</v>
      </c>
    </row>
    <row r="64" spans="2:16">
      <c r="B64" s="5">
        <v>2037</v>
      </c>
      <c r="C64" s="8">
        <f t="shared" si="9"/>
        <v>232.36679314109458</v>
      </c>
      <c r="D64" s="7">
        <f t="shared" si="10"/>
        <v>192.63653454260742</v>
      </c>
      <c r="E64" s="7">
        <f t="shared" si="11"/>
        <v>163.99735084582002</v>
      </c>
      <c r="F64" s="6">
        <f t="shared" si="12"/>
        <v>262.9865380741262</v>
      </c>
      <c r="L64" s="5">
        <v>2037</v>
      </c>
      <c r="M64" s="8">
        <f t="shared" si="13"/>
        <v>253.56877546984452</v>
      </c>
      <c r="N64" s="7">
        <f t="shared" si="14"/>
        <v>217.9620141494525</v>
      </c>
      <c r="O64" s="7">
        <f t="shared" si="15"/>
        <v>191.99057126128929</v>
      </c>
      <c r="P64" s="6">
        <f t="shared" si="16"/>
        <v>288.24849252597278</v>
      </c>
    </row>
    <row r="65" spans="2:16">
      <c r="B65" s="5">
        <v>2038</v>
      </c>
      <c r="C65" s="8">
        <f t="shared" si="9"/>
        <v>239.90011828627763</v>
      </c>
      <c r="D65" s="7">
        <f t="shared" si="10"/>
        <v>196.49263387187861</v>
      </c>
      <c r="E65" s="7">
        <f t="shared" si="11"/>
        <v>165.29908625517999</v>
      </c>
      <c r="F65" s="6">
        <f t="shared" si="12"/>
        <v>273.94145830213949</v>
      </c>
      <c r="L65" s="5">
        <v>2038</v>
      </c>
      <c r="M65" s="8">
        <f t="shared" si="13"/>
        <v>262.8418478409157</v>
      </c>
      <c r="N65" s="7">
        <f t="shared" si="14"/>
        <v>223.71198911243846</v>
      </c>
      <c r="O65" s="7">
        <f t="shared" si="15"/>
        <v>195.15641813033972</v>
      </c>
      <c r="P65" s="6">
        <f t="shared" si="16"/>
        <v>301.53610544829172</v>
      </c>
    </row>
    <row r="66" spans="2:16">
      <c r="B66" s="5">
        <v>2039</v>
      </c>
      <c r="C66" s="8">
        <f t="shared" si="9"/>
        <v>247.6776736287961</v>
      </c>
      <c r="D66" s="7">
        <f t="shared" si="10"/>
        <v>200.42592261941104</v>
      </c>
      <c r="E66" s="7">
        <f t="shared" si="11"/>
        <v>166.61115424044584</v>
      </c>
      <c r="F66" s="6">
        <f t="shared" si="12"/>
        <v>285.35271472926388</v>
      </c>
      <c r="L66" s="5">
        <v>2039</v>
      </c>
      <c r="M66" s="8">
        <f t="shared" si="13"/>
        <v>272.45403874517297</v>
      </c>
      <c r="N66" s="7">
        <f t="shared" si="14"/>
        <v>229.61365202987824</v>
      </c>
      <c r="O66" s="7">
        <f t="shared" si="15"/>
        <v>198.37446853382639</v>
      </c>
      <c r="P66" s="6">
        <f t="shared" si="16"/>
        <v>315.43624770467983</v>
      </c>
    </row>
    <row r="67" spans="2:16">
      <c r="B67" s="5">
        <v>2040</v>
      </c>
      <c r="C67" s="8">
        <f t="shared" si="9"/>
        <v>253.94102554647495</v>
      </c>
      <c r="D67" s="7">
        <f t="shared" si="10"/>
        <v>203.94591308146198</v>
      </c>
      <c r="E67" s="7">
        <f t="shared" si="11"/>
        <v>167.25960445133347</v>
      </c>
      <c r="F67" s="6">
        <f t="shared" si="12"/>
        <v>294.5258900515251</v>
      </c>
      <c r="L67" s="5">
        <v>2040</v>
      </c>
      <c r="M67" s="8">
        <f t="shared" si="13"/>
        <v>279.80655182785745</v>
      </c>
      <c r="N67" s="7">
        <f t="shared" si="14"/>
        <v>234.6376611507103</v>
      </c>
      <c r="O67" s="7">
        <f t="shared" si="15"/>
        <v>200.60333412226126</v>
      </c>
      <c r="P67" s="6">
        <f t="shared" si="16"/>
        <v>326.26797315163446</v>
      </c>
    </row>
    <row r="68" spans="2:16">
      <c r="B68" s="5">
        <v>2041</v>
      </c>
      <c r="C68" s="8">
        <f t="shared" si="9"/>
        <v>260.36276710287223</v>
      </c>
      <c r="D68" s="7">
        <f t="shared" si="10"/>
        <v>207.52772355507128</v>
      </c>
      <c r="E68" s="7">
        <f t="shared" si="11"/>
        <v>167.91057842887955</v>
      </c>
      <c r="F68" s="6">
        <f t="shared" si="12"/>
        <v>303.99395356355802</v>
      </c>
      <c r="L68" s="5">
        <v>2041</v>
      </c>
      <c r="M68" s="8">
        <f t="shared" si="13"/>
        <v>287.35748167426482</v>
      </c>
      <c r="N68" s="7">
        <f t="shared" si="14"/>
        <v>239.77159695675059</v>
      </c>
      <c r="O68" s="7">
        <f t="shared" si="15"/>
        <v>202.85724245862647</v>
      </c>
      <c r="P68" s="6">
        <f t="shared" si="16"/>
        <v>337.47164784986234</v>
      </c>
    </row>
    <row r="69" spans="2:16">
      <c r="B69" s="5">
        <v>2042</v>
      </c>
      <c r="C69" s="8">
        <f t="shared" si="9"/>
        <v>266.94690370563279</v>
      </c>
      <c r="D69" s="7">
        <f t="shared" si="10"/>
        <v>211.17243975733686</v>
      </c>
      <c r="E69" s="7">
        <f t="shared" si="11"/>
        <v>168.56408599557784</v>
      </c>
      <c r="F69" s="6">
        <f t="shared" si="12"/>
        <v>313.7663849756496</v>
      </c>
      <c r="L69" s="5">
        <v>2042</v>
      </c>
      <c r="M69" s="8">
        <f t="shared" si="13"/>
        <v>295.11218280898868</v>
      </c>
      <c r="N69" s="7">
        <f t="shared" si="14"/>
        <v>245.01786467375214</v>
      </c>
      <c r="O69" s="7">
        <f t="shared" si="15"/>
        <v>205.13647491440858</v>
      </c>
      <c r="P69" s="6">
        <f t="shared" si="16"/>
        <v>349.06004411769823</v>
      </c>
    </row>
    <row r="70" spans="2:16">
      <c r="B70" s="5">
        <v>2043</v>
      </c>
      <c r="C70" s="8">
        <f t="shared" si="9"/>
        <v>273.69754205242612</v>
      </c>
      <c r="D70" s="7">
        <f t="shared" si="10"/>
        <v>214.88116647331836</v>
      </c>
      <c r="E70" s="7">
        <f t="shared" si="11"/>
        <v>169.22013701215124</v>
      </c>
      <c r="F70" s="6">
        <f t="shared" si="12"/>
        <v>323.85296874039335</v>
      </c>
      <c r="L70" s="5">
        <v>2043</v>
      </c>
      <c r="M70" s="8">
        <f t="shared" si="13"/>
        <v>303.07615425516752</v>
      </c>
      <c r="N70" s="7">
        <f t="shared" si="14"/>
        <v>250.37892215446129</v>
      </c>
      <c r="O70" s="7">
        <f t="shared" si="15"/>
        <v>207.44131602248493</v>
      </c>
      <c r="P70" s="6">
        <f t="shared" si="16"/>
        <v>361.046372860502</v>
      </c>
    </row>
    <row r="71" spans="2:16">
      <c r="B71" s="5">
        <v>2044</v>
      </c>
      <c r="C71" s="8">
        <f t="shared" si="9"/>
        <v>280.61889269240055</v>
      </c>
      <c r="D71" s="7">
        <f t="shared" si="10"/>
        <v>218.65502789091926</v>
      </c>
      <c r="E71" s="7">
        <f t="shared" si="11"/>
        <v>169.87874137770052</v>
      </c>
      <c r="F71" s="6">
        <f t="shared" si="12"/>
        <v>334.26380384917798</v>
      </c>
      <c r="L71" s="5">
        <v>2044</v>
      </c>
      <c r="M71" s="8">
        <f t="shared" si="13"/>
        <v>311.25504343395858</v>
      </c>
      <c r="N71" s="7">
        <f t="shared" si="14"/>
        <v>255.8572810301105</v>
      </c>
      <c r="O71" s="7">
        <f t="shared" si="15"/>
        <v>209.77205351264396</v>
      </c>
      <c r="P71" s="6">
        <f t="shared" si="16"/>
        <v>373.44429863124321</v>
      </c>
    </row>
    <row r="72" spans="2:16">
      <c r="B72" s="5">
        <v>2045</v>
      </c>
      <c r="C72" s="8">
        <f t="shared" si="9"/>
        <v>287.71527265241286</v>
      </c>
      <c r="D72" s="7">
        <f t="shared" si="10"/>
        <v>222.49516794165027</v>
      </c>
      <c r="E72" s="7">
        <f t="shared" si="11"/>
        <v>170.53990902985373</v>
      </c>
      <c r="F72" s="6">
        <f t="shared" si="12"/>
        <v>345.00931394360146</v>
      </c>
      <c r="L72" s="5">
        <v>2045</v>
      </c>
      <c r="M72" s="8">
        <f t="shared" si="13"/>
        <v>319.65465016924412</v>
      </c>
      <c r="N72" s="7">
        <f t="shared" si="14"/>
        <v>261.45550788710636</v>
      </c>
      <c r="O72" s="7">
        <f t="shared" si="15"/>
        <v>212.12897834750459</v>
      </c>
      <c r="P72" s="6">
        <f t="shared" si="16"/>
        <v>386.26795520824902</v>
      </c>
    </row>
    <row r="73" spans="2:16">
      <c r="B73" s="5">
        <v>2046</v>
      </c>
      <c r="C73" s="8">
        <f t="shared" si="9"/>
        <v>294.99110812967029</v>
      </c>
      <c r="D73" s="7">
        <f t="shared" si="10"/>
        <v>226.40275064737747</v>
      </c>
      <c r="E73" s="7">
        <f t="shared" si="11"/>
        <v>171.20364994491618</v>
      </c>
      <c r="F73" s="6">
        <f t="shared" si="12"/>
        <v>356.10025775193509</v>
      </c>
      <c r="L73" s="5">
        <v>2046</v>
      </c>
      <c r="M73" s="8">
        <f t="shared" si="13"/>
        <v>328.28093080040958</v>
      </c>
      <c r="N73" s="7">
        <f t="shared" si="14"/>
        <v>267.1762254694637</v>
      </c>
      <c r="O73" s="7">
        <f t="shared" si="15"/>
        <v>214.51238475883912</v>
      </c>
      <c r="P73" s="6">
        <f t="shared" si="16"/>
        <v>399.53196170787442</v>
      </c>
    </row>
    <row r="74" spans="2:16">
      <c r="B74" s="5">
        <v>2047</v>
      </c>
      <c r="C74" s="8">
        <f t="shared" si="9"/>
        <v>302.45093725246517</v>
      </c>
      <c r="D74" s="7">
        <f t="shared" si="10"/>
        <v>230.37896047316016</v>
      </c>
      <c r="E74" s="7">
        <f t="shared" si="11"/>
        <v>171.86997413802089</v>
      </c>
      <c r="F74" s="6">
        <f t="shared" si="12"/>
        <v>367.54773986108609</v>
      </c>
      <c r="L74" s="5">
        <v>2047</v>
      </c>
      <c r="M74" s="8">
        <f t="shared" si="13"/>
        <v>337.14000240611028</v>
      </c>
      <c r="N74" s="7">
        <f t="shared" si="14"/>
        <v>273.02211390754928</v>
      </c>
      <c r="O74" s="7">
        <f t="shared" si="15"/>
        <v>216.92257028430433</v>
      </c>
      <c r="P74" s="6">
        <f t="shared" si="16"/>
        <v>413.25143925046336</v>
      </c>
    </row>
    <row r="75" spans="2:16">
      <c r="B75" s="5">
        <v>2048</v>
      </c>
      <c r="C75" s="8">
        <f t="shared" si="9"/>
        <v>310.09941291072386</v>
      </c>
      <c r="D75" s="7">
        <f t="shared" si="10"/>
        <v>234.42500268628552</v>
      </c>
      <c r="E75" s="7">
        <f t="shared" si="11"/>
        <v>172.5388916632798</v>
      </c>
      <c r="F75" s="6">
        <f t="shared" si="12"/>
        <v>379.36322183484435</v>
      </c>
      <c r="L75" s="5">
        <v>2048</v>
      </c>
      <c r="M75" s="8">
        <f t="shared" si="13"/>
        <v>346.23814714202166</v>
      </c>
      <c r="N75" s="7">
        <f t="shared" si="14"/>
        <v>278.9959119737108</v>
      </c>
      <c r="O75" s="7">
        <f t="shared" si="15"/>
        <v>219.35983580458517</v>
      </c>
      <c r="P75" s="6">
        <f t="shared" si="16"/>
        <v>427.44202819860044</v>
      </c>
    </row>
    <row r="76" spans="2:16">
      <c r="B76" s="5">
        <v>2049</v>
      </c>
      <c r="C76" s="8">
        <f t="shared" si="9"/>
        <v>317.9413056581356</v>
      </c>
      <c r="D76" s="7">
        <f t="shared" si="10"/>
        <v>238.54210372160875</v>
      </c>
      <c r="E76" s="7">
        <f t="shared" si="11"/>
        <v>173.2104126139354</v>
      </c>
      <c r="F76" s="6">
        <f t="shared" si="12"/>
        <v>391.55853368954536</v>
      </c>
      <c r="L76" s="5">
        <v>2049</v>
      </c>
      <c r="M76" s="8">
        <f t="shared" si="13"/>
        <v>355.58181669564925</v>
      </c>
      <c r="N76" s="7">
        <f t="shared" si="14"/>
        <v>285.10041836537948</v>
      </c>
      <c r="O76" s="7">
        <f t="shared" si="15"/>
        <v>221.82448558095595</v>
      </c>
      <c r="P76" s="6">
        <f t="shared" si="16"/>
        <v>442.11990598730449</v>
      </c>
    </row>
    <row r="77" spans="2:16">
      <c r="B77" s="5">
        <v>2050</v>
      </c>
      <c r="C77" s="8">
        <f t="shared" si="9"/>
        <v>324.56120366412642</v>
      </c>
      <c r="D77" s="7">
        <f t="shared" si="10"/>
        <v>242.59075382055062</v>
      </c>
      <c r="E77" s="7">
        <f t="shared" si="11"/>
        <v>173.71871149883137</v>
      </c>
      <c r="F77" s="6">
        <f t="shared" si="12"/>
        <v>402.2753247190617</v>
      </c>
      <c r="L77" s="5">
        <v>2050</v>
      </c>
      <c r="M77" s="8">
        <f t="shared" si="13"/>
        <v>362.8155224185096</v>
      </c>
      <c r="N77" s="7">
        <f t="shared" si="14"/>
        <v>290.59653936901316</v>
      </c>
      <c r="O77" s="7">
        <f t="shared" si="15"/>
        <v>223.80116693354549</v>
      </c>
      <c r="P77" s="6">
        <f t="shared" si="16"/>
        <v>454.27258760359308</v>
      </c>
    </row>
    <row r="78" spans="2:16">
      <c r="B78" s="5">
        <v>2051</v>
      </c>
      <c r="C78" s="8">
        <f t="shared" si="9"/>
        <v>331.3189354426716</v>
      </c>
      <c r="D78" s="7">
        <f t="shared" si="10"/>
        <v>246.70811953559519</v>
      </c>
      <c r="E78" s="7">
        <f t="shared" si="11"/>
        <v>174.2285020247464</v>
      </c>
      <c r="F78" s="6">
        <f t="shared" si="12"/>
        <v>413.28542977467811</v>
      </c>
      <c r="L78" s="5">
        <v>2051</v>
      </c>
      <c r="M78" s="8">
        <f t="shared" si="13"/>
        <v>370.19638554939269</v>
      </c>
      <c r="N78" s="7">
        <f t="shared" si="14"/>
        <v>296.19861372851977</v>
      </c>
      <c r="O78" s="7">
        <f t="shared" si="15"/>
        <v>225.79546252362303</v>
      </c>
      <c r="P78" s="6">
        <f t="shared" si="16"/>
        <v>466.75931360120643</v>
      </c>
    </row>
    <row r="79" spans="2:16">
      <c r="B79" s="5">
        <v>2052</v>
      </c>
      <c r="C79" s="8">
        <f t="shared" si="9"/>
        <v>338.2173708489924</v>
      </c>
      <c r="D79" s="7">
        <f t="shared" si="10"/>
        <v>250.89536714087851</v>
      </c>
      <c r="E79" s="7">
        <f t="shared" si="11"/>
        <v>174.73978856901243</v>
      </c>
      <c r="F79" s="6">
        <f t="shared" si="12"/>
        <v>424.59687673691127</v>
      </c>
      <c r="L79" s="5">
        <v>2052</v>
      </c>
      <c r="M79" s="8">
        <f t="shared" si="13"/>
        <v>377.72739975483205</v>
      </c>
      <c r="N79" s="7">
        <f t="shared" si="14"/>
        <v>301.90868399602164</v>
      </c>
      <c r="O79" s="7">
        <f t="shared" si="15"/>
        <v>227.80752931192575</v>
      </c>
      <c r="P79" s="6">
        <f t="shared" si="16"/>
        <v>479.58926595760579</v>
      </c>
    </row>
    <row r="80" spans="2:16">
      <c r="B80" s="5">
        <v>2053</v>
      </c>
      <c r="C80" s="8">
        <f t="shared" si="9"/>
        <v>345.25943949194544</v>
      </c>
      <c r="D80" s="7">
        <f t="shared" si="10"/>
        <v>255.15368270509629</v>
      </c>
      <c r="E80" s="7">
        <f t="shared" si="11"/>
        <v>175.25257552180699</v>
      </c>
      <c r="F80" s="6">
        <f t="shared" si="12"/>
        <v>436.21791320596344</v>
      </c>
      <c r="L80" s="5">
        <v>2053</v>
      </c>
      <c r="M80" s="8">
        <f t="shared" si="13"/>
        <v>385.41161960240203</v>
      </c>
      <c r="N80" s="7">
        <f t="shared" si="14"/>
        <v>307.72883209963953</v>
      </c>
      <c r="O80" s="7">
        <f t="shared" si="15"/>
        <v>229.83752565787034</v>
      </c>
      <c r="P80" s="6">
        <f t="shared" si="16"/>
        <v>492.77187903800325</v>
      </c>
    </row>
    <row r="81" spans="2:16">
      <c r="B81" s="5">
        <v>2054</v>
      </c>
      <c r="C81" s="8">
        <f t="shared" ref="C81:C112" si="17">VLOOKUP($B81,$B$17:$J$27,G$16,1)*C80</f>
        <v>352.44813197816109</v>
      </c>
      <c r="D81" s="7">
        <f t="shared" ref="D81:D112" si="18">VLOOKUP($B81,$B$17:$J$27,H$16,1)*D80</f>
        <v>259.48427242746652</v>
      </c>
      <c r="E81" s="7">
        <f t="shared" ref="E81:E112" si="19">VLOOKUP($B81,$B$17:$J$27,I$16,1)*E80</f>
        <v>175.76686728619086</v>
      </c>
      <c r="F81" s="6">
        <f t="shared" ref="F81:F112" si="20">VLOOKUP($B81,$B$17:$J$27,J$16,1)*F80</f>
        <v>448.157012515357</v>
      </c>
      <c r="L81" s="5">
        <v>2054</v>
      </c>
      <c r="M81" s="8">
        <f t="shared" ref="M81:M112" si="21">VLOOKUP($L81,$L$17:$T$27,Q$16,1)*M80</f>
        <v>393.25216179964559</v>
      </c>
      <c r="N81" s="7">
        <f t="shared" ref="N81:N112" si="22">VLOOKUP($L81,$L$17:$T$27,R$16,1)*N80</f>
        <v>313.66118010257696</v>
      </c>
      <c r="O81" s="7">
        <f t="shared" ref="O81:O112" si="23">VLOOKUP($L81,$L$17:$T$27,S$16,1)*O80</f>
        <v>231.88561133201665</v>
      </c>
      <c r="P81" s="6">
        <f t="shared" ref="P81:P112" si="24">VLOOKUP($L81,$L$17:$T$27,T$16,1)*P80</f>
        <v>506.31684653281923</v>
      </c>
    </row>
    <row r="82" spans="2:16">
      <c r="B82" s="5">
        <v>2055</v>
      </c>
      <c r="C82" s="8">
        <f t="shared" si="17"/>
        <v>359.78650118208623</v>
      </c>
      <c r="D82" s="7">
        <f t="shared" si="18"/>
        <v>263.88836297939434</v>
      </c>
      <c r="E82" s="7">
        <f t="shared" si="19"/>
        <v>176.28266827814602</v>
      </c>
      <c r="F82" s="6">
        <f t="shared" si="20"/>
        <v>460.42287991015991</v>
      </c>
      <c r="L82" s="5">
        <v>2055</v>
      </c>
      <c r="M82" s="8">
        <f t="shared" si="21"/>
        <v>401.25220645820622</v>
      </c>
      <c r="N82" s="7">
        <f t="shared" si="22"/>
        <v>319.70789097683797</v>
      </c>
      <c r="O82" s="7">
        <f t="shared" si="23"/>
        <v>233.95194752864245</v>
      </c>
      <c r="P82" s="6">
        <f t="shared" si="24"/>
        <v>520.23412858583151</v>
      </c>
    </row>
    <row r="83" spans="2:16">
      <c r="B83" s="5">
        <v>2056</v>
      </c>
      <c r="C83" s="8">
        <f t="shared" si="17"/>
        <v>367.27766354247063</v>
      </c>
      <c r="D83" s="7">
        <f t="shared" si="18"/>
        <v>268.3672018519357</v>
      </c>
      <c r="E83" s="7">
        <f t="shared" si="19"/>
        <v>176.79998292661341</v>
      </c>
      <c r="F83" s="6">
        <f t="shared" si="20"/>
        <v>473.02445889430612</v>
      </c>
      <c r="L83" s="5">
        <v>2056</v>
      </c>
      <c r="M83" s="8">
        <f t="shared" si="21"/>
        <v>409.41499838367588</v>
      </c>
      <c r="N83" s="7">
        <f t="shared" si="22"/>
        <v>325.87116939186046</v>
      </c>
      <c r="O83" s="7">
        <f t="shared" si="23"/>
        <v>236.03669687843009</v>
      </c>
      <c r="P83" s="6">
        <f t="shared" si="24"/>
        <v>534.53395911825839</v>
      </c>
    </row>
    <row r="84" spans="2:16">
      <c r="B84" s="5">
        <v>2057</v>
      </c>
      <c r="C84" s="8">
        <f t="shared" si="17"/>
        <v>374.92480038584779</v>
      </c>
      <c r="D84" s="7">
        <f t="shared" si="18"/>
        <v>272.92205770915842</v>
      </c>
      <c r="E84" s="7">
        <f t="shared" si="19"/>
        <v>177.31881567353105</v>
      </c>
      <c r="F84" s="6">
        <f t="shared" si="20"/>
        <v>485.97093775163995</v>
      </c>
      <c r="L84" s="5">
        <v>2057</v>
      </c>
      <c r="M84" s="8">
        <f t="shared" si="21"/>
        <v>417.74384839168334</v>
      </c>
      <c r="N84" s="7">
        <f t="shared" si="22"/>
        <v>332.1532625183529</v>
      </c>
      <c r="O84" s="7">
        <f t="shared" si="23"/>
        <v>238.14002346126645</v>
      </c>
      <c r="P84" s="6">
        <f t="shared" si="24"/>
        <v>549.22685335416043</v>
      </c>
    </row>
    <row r="85" spans="2:16">
      <c r="B85" s="5">
        <v>2058</v>
      </c>
      <c r="C85" s="8">
        <f t="shared" si="17"/>
        <v>382.73115927757192</v>
      </c>
      <c r="D85" s="7">
        <f t="shared" si="18"/>
        <v>277.55422074750055</v>
      </c>
      <c r="E85" s="7">
        <f t="shared" si="19"/>
        <v>177.83917097387214</v>
      </c>
      <c r="F85" s="6">
        <f t="shared" si="20"/>
        <v>499.27175624543821</v>
      </c>
      <c r="L85" s="5">
        <v>2058</v>
      </c>
      <c r="M85" s="8">
        <f t="shared" si="21"/>
        <v>426.2421346507557</v>
      </c>
      <c r="N85" s="7">
        <f t="shared" si="22"/>
        <v>338.55646084762708</v>
      </c>
      <c r="O85" s="7">
        <f t="shared" si="23"/>
        <v>240.26209281915675</v>
      </c>
      <c r="P85" s="6">
        <f t="shared" si="24"/>
        <v>564.32361555269574</v>
      </c>
    </row>
    <row r="86" spans="2:16">
      <c r="B86" s="5">
        <v>2059</v>
      </c>
      <c r="C86" s="8">
        <f t="shared" si="17"/>
        <v>390.70005540098543</v>
      </c>
      <c r="D86" s="7">
        <f t="shared" si="18"/>
        <v>282.26500306122807</v>
      </c>
      <c r="E86" s="7">
        <f t="shared" si="19"/>
        <v>178.36105329568338</v>
      </c>
      <c r="F86" s="6">
        <f t="shared" si="20"/>
        <v>512.93661250129571</v>
      </c>
      <c r="L86" s="5">
        <v>2059</v>
      </c>
      <c r="M86" s="8">
        <f t="shared" si="21"/>
        <v>434.9133040524984</v>
      </c>
      <c r="N86" s="7">
        <f t="shared" si="22"/>
        <v>345.0830990267259</v>
      </c>
      <c r="O86" s="7">
        <f t="shared" si="23"/>
        <v>242.40307196925352</v>
      </c>
      <c r="P86" s="6">
        <f t="shared" si="24"/>
        <v>579.83534695291394</v>
      </c>
    </row>
    <row r="87" spans="2:16">
      <c r="B87" s="5">
        <v>2060</v>
      </c>
      <c r="C87" s="8">
        <f t="shared" si="17"/>
        <v>398.01335575119907</v>
      </c>
      <c r="D87" s="7">
        <f t="shared" si="18"/>
        <v>287.20133211045584</v>
      </c>
      <c r="E87" s="7">
        <f t="shared" si="19"/>
        <v>178.97711154833021</v>
      </c>
      <c r="F87" s="6">
        <f t="shared" si="20"/>
        <v>526.0033918243937</v>
      </c>
      <c r="L87" s="5">
        <v>2060</v>
      </c>
      <c r="M87" s="8">
        <f t="shared" si="21"/>
        <v>442.0524278375907</v>
      </c>
      <c r="N87" s="7">
        <f t="shared" si="22"/>
        <v>351.41622231340722</v>
      </c>
      <c r="O87" s="7">
        <f t="shared" si="23"/>
        <v>244.47749547247375</v>
      </c>
      <c r="P87" s="6">
        <f t="shared" si="24"/>
        <v>593.70071967629258</v>
      </c>
    </row>
    <row r="88" spans="2:16">
      <c r="B88" s="5">
        <v>2061</v>
      </c>
      <c r="C88" s="8">
        <f t="shared" si="17"/>
        <v>405.46354976516596</v>
      </c>
      <c r="D88" s="7">
        <f t="shared" si="18"/>
        <v>292.22398905799895</v>
      </c>
      <c r="E88" s="7">
        <f t="shared" si="19"/>
        <v>179.59529766333065</v>
      </c>
      <c r="F88" s="6">
        <f t="shared" si="20"/>
        <v>539.40304019547386</v>
      </c>
      <c r="L88" s="5">
        <v>2061</v>
      </c>
      <c r="M88" s="8">
        <f t="shared" si="21"/>
        <v>449.30874069908964</v>
      </c>
      <c r="N88" s="7">
        <f t="shared" si="22"/>
        <v>357.86557398298362</v>
      </c>
      <c r="O88" s="7">
        <f t="shared" si="23"/>
        <v>246.56967136156825</v>
      </c>
      <c r="P88" s="6">
        <f t="shared" si="24"/>
        <v>607.89764955942098</v>
      </c>
    </row>
    <row r="89" spans="2:16">
      <c r="B89" s="5">
        <v>2062</v>
      </c>
      <c r="C89" s="8">
        <f t="shared" si="17"/>
        <v>413.05319988040111</v>
      </c>
      <c r="D89" s="7">
        <f t="shared" si="18"/>
        <v>297.33448363020528</v>
      </c>
      <c r="E89" s="7">
        <f t="shared" si="19"/>
        <v>180.21561899031141</v>
      </c>
      <c r="F89" s="6">
        <f t="shared" si="20"/>
        <v>553.14403727125693</v>
      </c>
      <c r="L89" s="5">
        <v>2062</v>
      </c>
      <c r="M89" s="8">
        <f t="shared" si="21"/>
        <v>456.68416630158521</v>
      </c>
      <c r="N89" s="7">
        <f t="shared" si="22"/>
        <v>364.43328711203975</v>
      </c>
      <c r="O89" s="7">
        <f t="shared" si="23"/>
        <v>248.67975155691579</v>
      </c>
      <c r="P89" s="6">
        <f t="shared" si="24"/>
        <v>622.43406499718435</v>
      </c>
    </row>
    <row r="90" spans="2:16">
      <c r="B90" s="5">
        <v>2063</v>
      </c>
      <c r="C90" s="8">
        <f t="shared" si="17"/>
        <v>420.78491649928384</v>
      </c>
      <c r="D90" s="7">
        <f t="shared" si="18"/>
        <v>302.53435195593795</v>
      </c>
      <c r="E90" s="7">
        <f t="shared" si="19"/>
        <v>180.83808290428476</v>
      </c>
      <c r="F90" s="6">
        <f t="shared" si="20"/>
        <v>567.23507872307516</v>
      </c>
      <c r="L90" s="5">
        <v>2063</v>
      </c>
      <c r="M90" s="8">
        <f t="shared" si="21"/>
        <v>464.18065988671856</v>
      </c>
      <c r="N90" s="7">
        <f t="shared" si="22"/>
        <v>371.12153392435994</v>
      </c>
      <c r="O90" s="7">
        <f t="shared" si="23"/>
        <v>250.80788927899081</v>
      </c>
      <c r="P90" s="6">
        <f t="shared" si="24"/>
        <v>637.31808397303075</v>
      </c>
    </row>
    <row r="91" spans="2:16">
      <c r="B91" s="5">
        <v>2064</v>
      </c>
      <c r="C91" s="8">
        <f t="shared" si="17"/>
        <v>428.66135888688598</v>
      </c>
      <c r="D91" s="7">
        <f t="shared" si="18"/>
        <v>307.82515702830977</v>
      </c>
      <c r="E91" s="7">
        <f t="shared" si="19"/>
        <v>181.46269680573627</v>
      </c>
      <c r="F91" s="6">
        <f t="shared" si="20"/>
        <v>581.68508173972623</v>
      </c>
      <c r="L91" s="5">
        <v>2064</v>
      </c>
      <c r="M91" s="8">
        <f t="shared" si="21"/>
        <v>471.80020879152073</v>
      </c>
      <c r="N91" s="7">
        <f t="shared" si="22"/>
        <v>377.93252650937558</v>
      </c>
      <c r="O91" s="7">
        <f t="shared" si="23"/>
        <v>252.95423905948942</v>
      </c>
      <c r="P91" s="6">
        <f t="shared" si="24"/>
        <v>652.55801859252745</v>
      </c>
    </row>
    <row r="92" spans="2:16">
      <c r="B92" s="5">
        <v>2065</v>
      </c>
      <c r="C92" s="8">
        <f t="shared" si="17"/>
        <v>436.68523608560577</v>
      </c>
      <c r="D92" s="7">
        <f t="shared" si="18"/>
        <v>313.20848917449274</v>
      </c>
      <c r="E92" s="7">
        <f t="shared" si="19"/>
        <v>182.08946812071275</v>
      </c>
      <c r="F92" s="6">
        <f t="shared" si="20"/>
        <v>596.50319067050953</v>
      </c>
      <c r="L92" s="5">
        <v>2065</v>
      </c>
      <c r="M92" s="8">
        <f t="shared" si="21"/>
        <v>479.54483297526031</v>
      </c>
      <c r="N92" s="7">
        <f t="shared" si="22"/>
        <v>384.8685175537978</v>
      </c>
      <c r="O92" s="7">
        <f t="shared" si="23"/>
        <v>255.11895675255047</v>
      </c>
      <c r="P92" s="6">
        <f t="shared" si="24"/>
        <v>668.1623797253261</v>
      </c>
    </row>
    <row r="93" spans="2:16">
      <c r="B93" s="5">
        <v>2066</v>
      </c>
      <c r="C93" s="8">
        <f t="shared" si="17"/>
        <v>444.85930784692226</v>
      </c>
      <c r="D93" s="7">
        <f t="shared" si="18"/>
        <v>318.68596653374374</v>
      </c>
      <c r="E93" s="7">
        <f t="shared" si="19"/>
        <v>182.71840430091052</v>
      </c>
      <c r="F93" s="6">
        <f t="shared" si="20"/>
        <v>611.69878281201545</v>
      </c>
      <c r="L93" s="5">
        <v>2066</v>
      </c>
      <c r="M93" s="8">
        <f t="shared" si="21"/>
        <v>487.41658555493893</v>
      </c>
      <c r="N93" s="7">
        <f t="shared" si="22"/>
        <v>391.93180108667724</v>
      </c>
      <c r="O93" s="7">
        <f t="shared" si="23"/>
        <v>257.30219954607264</v>
      </c>
      <c r="P93" s="6">
        <f t="shared" si="24"/>
        <v>684.13988175812926</v>
      </c>
    </row>
    <row r="94" spans="2:16">
      <c r="B94" s="5">
        <v>2067</v>
      </c>
      <c r="C94" s="8">
        <f t="shared" si="17"/>
        <v>453.18638558059104</v>
      </c>
      <c r="D94" s="7">
        <f t="shared" si="18"/>
        <v>324.25923554378994</v>
      </c>
      <c r="E94" s="7">
        <f t="shared" si="19"/>
        <v>183.34951282376406</v>
      </c>
      <c r="F94" s="6">
        <f t="shared" si="20"/>
        <v>627.28147434233006</v>
      </c>
      <c r="L94" s="5">
        <v>2067</v>
      </c>
      <c r="M94" s="8">
        <f t="shared" si="21"/>
        <v>495.41755334957719</v>
      </c>
      <c r="N94" s="7">
        <f t="shared" si="22"/>
        <v>399.12471323813776</v>
      </c>
      <c r="O94" s="7">
        <f t="shared" si="23"/>
        <v>259.50412597312857</v>
      </c>
      <c r="P94" s="6">
        <f t="shared" si="24"/>
        <v>700.49944746131325</v>
      </c>
    </row>
    <row r="95" spans="2:16">
      <c r="B95" s="5">
        <v>2068</v>
      </c>
      <c r="C95" s="8">
        <f t="shared" si="17"/>
        <v>461.66933332160698</v>
      </c>
      <c r="D95" s="7">
        <f t="shared" si="18"/>
        <v>329.92997143572052</v>
      </c>
      <c r="E95" s="7">
        <f t="shared" si="19"/>
        <v>183.98280119253482</v>
      </c>
      <c r="F95" s="6">
        <f t="shared" si="20"/>
        <v>643.26112640641054</v>
      </c>
      <c r="L95" s="5">
        <v>2068</v>
      </c>
      <c r="M95" s="8">
        <f t="shared" si="21"/>
        <v>503.54985743343497</v>
      </c>
      <c r="N95" s="7">
        <f t="shared" si="22"/>
        <v>406.44963301203455</v>
      </c>
      <c r="O95" s="7">
        <f t="shared" si="23"/>
        <v>261.72489592347625</v>
      </c>
      <c r="P95" s="6">
        <f t="shared" si="24"/>
        <v>717.25021297192404</v>
      </c>
    </row>
    <row r="96" spans="2:16">
      <c r="B96" s="5">
        <v>2069</v>
      </c>
      <c r="C96" s="8">
        <f t="shared" si="17"/>
        <v>470.31106871526748</v>
      </c>
      <c r="D96" s="7">
        <f t="shared" si="18"/>
        <v>335.69987873753274</v>
      </c>
      <c r="E96" s="7">
        <f t="shared" si="19"/>
        <v>184.61827693640052</v>
      </c>
      <c r="F96" s="6">
        <f t="shared" si="20"/>
        <v>659.64785135648174</v>
      </c>
      <c r="L96" s="5">
        <v>2069</v>
      </c>
      <c r="M96" s="8">
        <f t="shared" si="21"/>
        <v>511.81565369831293</v>
      </c>
      <c r="N96" s="7">
        <f t="shared" si="22"/>
        <v>413.90898307279264</v>
      </c>
      <c r="O96" s="7">
        <f t="shared" si="23"/>
        <v>263.96467065516941</v>
      </c>
      <c r="P96" s="6">
        <f t="shared" si="24"/>
        <v>734.40153289582997</v>
      </c>
    </row>
    <row r="97" spans="2:16">
      <c r="B97" s="5">
        <v>2070</v>
      </c>
      <c r="C97" s="8">
        <f t="shared" si="17"/>
        <v>478.19395013549212</v>
      </c>
      <c r="D97" s="7">
        <f t="shared" si="18"/>
        <v>341.49543402118138</v>
      </c>
      <c r="E97" s="7">
        <f t="shared" si="19"/>
        <v>185.29120095318089</v>
      </c>
      <c r="F97" s="6">
        <f t="shared" si="20"/>
        <v>675.13955727916937</v>
      </c>
      <c r="L97" s="5">
        <v>2070</v>
      </c>
      <c r="M97" s="8">
        <f t="shared" si="21"/>
        <v>518.28645469936339</v>
      </c>
      <c r="N97" s="7">
        <f t="shared" si="22"/>
        <v>420.83127309158738</v>
      </c>
      <c r="O97" s="7">
        <f t="shared" si="23"/>
        <v>266.11767001678692</v>
      </c>
      <c r="P97" s="6">
        <f t="shared" si="24"/>
        <v>749.30566937430729</v>
      </c>
    </row>
    <row r="98" spans="2:16">
      <c r="B98" s="5">
        <v>2071</v>
      </c>
      <c r="C98" s="8">
        <f t="shared" si="17"/>
        <v>486.20895649093268</v>
      </c>
      <c r="D98" s="7">
        <f t="shared" si="18"/>
        <v>347.39104433366157</v>
      </c>
      <c r="E98" s="7">
        <f t="shared" si="19"/>
        <v>185.96657774300127</v>
      </c>
      <c r="F98" s="6">
        <f t="shared" si="20"/>
        <v>690.99508300647176</v>
      </c>
      <c r="L98" s="5">
        <v>2071</v>
      </c>
      <c r="M98" s="8">
        <f t="shared" si="21"/>
        <v>524.83906497156966</v>
      </c>
      <c r="N98" s="7">
        <f t="shared" si="22"/>
        <v>427.8693327628032</v>
      </c>
      <c r="O98" s="7">
        <f t="shared" si="23"/>
        <v>268.28823008544759</v>
      </c>
      <c r="P98" s="6">
        <f t="shared" si="24"/>
        <v>764.512274290307</v>
      </c>
    </row>
    <row r="99" spans="2:16">
      <c r="B99" s="5">
        <v>2072</v>
      </c>
      <c r="C99" s="8">
        <f t="shared" si="17"/>
        <v>494.35830232695332</v>
      </c>
      <c r="D99" s="7">
        <f t="shared" si="18"/>
        <v>353.38843703470059</v>
      </c>
      <c r="E99" s="7">
        <f t="shared" si="19"/>
        <v>186.64441624609179</v>
      </c>
      <c r="F99" s="6">
        <f t="shared" si="20"/>
        <v>707.22297277818336</v>
      </c>
      <c r="L99" s="5">
        <v>2072</v>
      </c>
      <c r="M99" s="8">
        <f t="shared" si="21"/>
        <v>531.47451881607094</v>
      </c>
      <c r="N99" s="7">
        <f t="shared" si="22"/>
        <v>435.02509823941625</v>
      </c>
      <c r="O99" s="7">
        <f t="shared" si="23"/>
        <v>270.47649409316415</v>
      </c>
      <c r="P99" s="6">
        <f t="shared" si="24"/>
        <v>780.02748601728206</v>
      </c>
    </row>
    <row r="100" spans="2:16">
      <c r="B100" s="5">
        <v>2073</v>
      </c>
      <c r="C100" s="8">
        <f t="shared" si="17"/>
        <v>502.64423930690185</v>
      </c>
      <c r="D100" s="7">
        <f t="shared" si="18"/>
        <v>359.48936930533176</v>
      </c>
      <c r="E100" s="7">
        <f t="shared" si="19"/>
        <v>187.3247254352693</v>
      </c>
      <c r="F100" s="6">
        <f t="shared" si="20"/>
        <v>723.83197149396597</v>
      </c>
      <c r="L100" s="5">
        <v>2073</v>
      </c>
      <c r="M100" s="8">
        <f t="shared" si="21"/>
        <v>538.19386361050533</v>
      </c>
      <c r="N100" s="7">
        <f t="shared" si="22"/>
        <v>442.30053805498147</v>
      </c>
      <c r="O100" s="7">
        <f t="shared" si="23"/>
        <v>272.68260644020569</v>
      </c>
      <c r="P100" s="6">
        <f t="shared" si="24"/>
        <v>795.857567502439</v>
      </c>
    </row>
    <row r="101" spans="2:16">
      <c r="B101" s="5">
        <v>2074</v>
      </c>
      <c r="C101" s="8">
        <f t="shared" si="17"/>
        <v>511.06905683424384</v>
      </c>
      <c r="D101" s="7">
        <f t="shared" si="18"/>
        <v>365.6956286627323</v>
      </c>
      <c r="E101" s="7">
        <f t="shared" si="19"/>
        <v>188.00751431605605</v>
      </c>
      <c r="F101" s="6">
        <f t="shared" si="20"/>
        <v>740.83102942580763</v>
      </c>
      <c r="L101" s="5">
        <v>2074</v>
      </c>
      <c r="M101" s="8">
        <f t="shared" si="21"/>
        <v>544.99815997433404</v>
      </c>
      <c r="N101" s="7">
        <f t="shared" si="22"/>
        <v>449.69765366517123</v>
      </c>
      <c r="O101" s="7">
        <f t="shared" si="23"/>
        <v>274.90671270462661</v>
      </c>
      <c r="P101" s="6">
        <f t="shared" si="24"/>
        <v>812.00890879487042</v>
      </c>
    </row>
    <row r="102" spans="2:16">
      <c r="B102" s="5">
        <v>2075</v>
      </c>
      <c r="C102" s="8">
        <f t="shared" si="17"/>
        <v>519.63508268512476</v>
      </c>
      <c r="D102" s="7">
        <f t="shared" si="18"/>
        <v>372.00903348394934</v>
      </c>
      <c r="E102" s="7">
        <f t="shared" si="19"/>
        <v>188.69279192679898</v>
      </c>
      <c r="F102" s="6">
        <f t="shared" si="20"/>
        <v>758.22930704115367</v>
      </c>
      <c r="L102" s="5">
        <v>2075</v>
      </c>
      <c r="M102" s="8">
        <f t="shared" si="21"/>
        <v>551.88848193625529</v>
      </c>
      <c r="N102" s="7">
        <f t="shared" si="22"/>
        <v>457.21847999837104</v>
      </c>
      <c r="O102" s="7">
        <f t="shared" si="23"/>
        <v>277.14895965187293</v>
      </c>
      <c r="P102" s="6">
        <f t="shared" si="24"/>
        <v>828.48802962499383</v>
      </c>
    </row>
    <row r="103" spans="2:16">
      <c r="B103" s="5">
        <v>2076</v>
      </c>
      <c r="C103" s="8">
        <f t="shared" si="17"/>
        <v>528.34468365153407</v>
      </c>
      <c r="D103" s="7">
        <f t="shared" si="18"/>
        <v>378.43143353866782</v>
      </c>
      <c r="E103" s="7">
        <f t="shared" si="19"/>
        <v>189.38056733878935</v>
      </c>
      <c r="F103" s="6">
        <f t="shared" si="20"/>
        <v>776.03617993930698</v>
      </c>
      <c r="L103" s="5">
        <v>2076</v>
      </c>
      <c r="M103" s="8">
        <f t="shared" si="21"/>
        <v>558.86591710373523</v>
      </c>
      <c r="N103" s="7">
        <f t="shared" si="22"/>
        <v>464.86508601548326</v>
      </c>
      <c r="O103" s="7">
        <f t="shared" si="23"/>
        <v>279.40949524446722</v>
      </c>
      <c r="P103" s="6">
        <f t="shared" si="24"/>
        <v>845.30158203633823</v>
      </c>
    </row>
    <row r="104" spans="2:16">
      <c r="B104" s="5">
        <v>2077</v>
      </c>
      <c r="C104" s="8">
        <f t="shared" si="17"/>
        <v>537.2002661952497</v>
      </c>
      <c r="D104" s="7">
        <f t="shared" si="18"/>
        <v>384.96471053117614</v>
      </c>
      <c r="E104" s="7">
        <f t="shared" si="19"/>
        <v>190.07084965638279</v>
      </c>
      <c r="F104" s="6">
        <f t="shared" si="20"/>
        <v>794.26124390375969</v>
      </c>
      <c r="L104" s="5">
        <v>2077</v>
      </c>
      <c r="M104" s="8">
        <f t="shared" si="21"/>
        <v>565.93156683468192</v>
      </c>
      <c r="N104" s="7">
        <f t="shared" si="22"/>
        <v>472.63957527909315</v>
      </c>
      <c r="O104" s="7">
        <f t="shared" si="23"/>
        <v>281.68846865177244</v>
      </c>
      <c r="P104" s="6">
        <f t="shared" si="24"/>
        <v>862.45635307074099</v>
      </c>
    </row>
    <row r="105" spans="2:16">
      <c r="B105" s="5">
        <v>2078</v>
      </c>
      <c r="C105" s="8">
        <f t="shared" si="17"/>
        <v>546.20427711274317</v>
      </c>
      <c r="D105" s="7">
        <f t="shared" si="18"/>
        <v>391.61077865168801</v>
      </c>
      <c r="E105" s="7">
        <f t="shared" si="19"/>
        <v>190.76364801711981</v>
      </c>
      <c r="F105" s="6">
        <f t="shared" si="20"/>
        <v>812.91432007317735</v>
      </c>
      <c r="L105" s="5">
        <v>2078</v>
      </c>
      <c r="M105" s="8">
        <f t="shared" si="21"/>
        <v>573.08654641129033</v>
      </c>
      <c r="N105" s="7">
        <f t="shared" si="22"/>
        <v>480.54408653215393</v>
      </c>
      <c r="O105" s="7">
        <f t="shared" si="23"/>
        <v>283.98603025983533</v>
      </c>
      <c r="P105" s="6">
        <f t="shared" si="24"/>
        <v>879.95926750803892</v>
      </c>
    </row>
    <row r="106" spans="2:16">
      <c r="B106" s="5">
        <v>2079</v>
      </c>
      <c r="C106" s="8">
        <f t="shared" si="17"/>
        <v>555.3592042112291</v>
      </c>
      <c r="D106" s="7">
        <f t="shared" si="18"/>
        <v>398.37158513718288</v>
      </c>
      <c r="E106" s="7">
        <f t="shared" si="19"/>
        <v>191.45897159184682</v>
      </c>
      <c r="F106" s="6">
        <f t="shared" si="20"/>
        <v>832.00546023382287</v>
      </c>
      <c r="L106" s="5">
        <v>2079</v>
      </c>
      <c r="M106" s="8">
        <f t="shared" si="21"/>
        <v>580.33198521608426</v>
      </c>
      <c r="N106" s="7">
        <f t="shared" si="22"/>
        <v>488.5807942863496</v>
      </c>
      <c r="O106" s="7">
        <f t="shared" si="23"/>
        <v>286.30233168131019</v>
      </c>
      <c r="P106" s="6">
        <f t="shared" si="24"/>
        <v>897.81739066135901</v>
      </c>
    </row>
    <row r="107" spans="2:16">
      <c r="B107" s="5">
        <v>2080</v>
      </c>
      <c r="C107" s="8">
        <f>VLOOKUP($B107,$B$17:$J$27,G$16,1)*C106</f>
        <v>564.22679284838375</v>
      </c>
      <c r="D107" s="7">
        <f t="shared" si="18"/>
        <v>405.22530266671646</v>
      </c>
      <c r="E107" s="7">
        <f t="shared" si="19"/>
        <v>192.21108992393854</v>
      </c>
      <c r="F107" s="6">
        <f t="shared" si="20"/>
        <v>850.6174648018341</v>
      </c>
      <c r="L107" s="5">
        <v>2080</v>
      </c>
      <c r="M107" s="8">
        <f t="shared" si="21"/>
        <v>586.10410782865961</v>
      </c>
      <c r="N107" s="7">
        <f t="shared" si="22"/>
        <v>496.13542000912605</v>
      </c>
      <c r="O107" s="7">
        <f t="shared" si="23"/>
        <v>288.63855356292919</v>
      </c>
      <c r="P107" s="6">
        <f t="shared" si="24"/>
        <v>913.67400837979517</v>
      </c>
    </row>
    <row r="108" spans="2:16">
      <c r="B108" s="5">
        <v>2081</v>
      </c>
      <c r="C108" s="8">
        <f t="shared" si="17"/>
        <v>573.23597295938373</v>
      </c>
      <c r="D108" s="7">
        <f t="shared" si="18"/>
        <v>412.19693383699945</v>
      </c>
      <c r="E108" s="7">
        <f t="shared" si="19"/>
        <v>192.96616284196983</v>
      </c>
      <c r="F108" s="6">
        <f t="shared" si="20"/>
        <v>869.645820861027</v>
      </c>
      <c r="L108" s="5">
        <v>2081</v>
      </c>
      <c r="M108" s="8">
        <f t="shared" si="21"/>
        <v>591.93364137205276</v>
      </c>
      <c r="N108" s="7">
        <f t="shared" si="22"/>
        <v>503.80685828466483</v>
      </c>
      <c r="O108" s="7">
        <f t="shared" si="23"/>
        <v>290.99383897311986</v>
      </c>
      <c r="P108" s="6">
        <f t="shared" si="24"/>
        <v>929.81067450014905</v>
      </c>
    </row>
    <row r="109" spans="2:16">
      <c r="B109" s="5">
        <v>2082</v>
      </c>
      <c r="C109" s="8">
        <f t="shared" si="17"/>
        <v>582.3890053781812</v>
      </c>
      <c r="D109" s="7">
        <f t="shared" si="18"/>
        <v>419.28850727360839</v>
      </c>
      <c r="E109" s="7">
        <f t="shared" si="19"/>
        <v>193.72420195259576</v>
      </c>
      <c r="F109" s="6">
        <f t="shared" si="20"/>
        <v>889.09984221548848</v>
      </c>
      <c r="L109" s="5">
        <v>2082</v>
      </c>
      <c r="M109" s="8">
        <f t="shared" si="21"/>
        <v>597.82115686929956</v>
      </c>
      <c r="N109" s="7">
        <f t="shared" si="22"/>
        <v>511.59691531395902</v>
      </c>
      <c r="O109" s="7">
        <f t="shared" si="23"/>
        <v>293.36834346993282</v>
      </c>
      <c r="P109" s="6">
        <f t="shared" si="24"/>
        <v>946.23233503983806</v>
      </c>
    </row>
    <row r="110" spans="2:16">
      <c r="B110" s="5">
        <v>2083</v>
      </c>
      <c r="C110" s="8">
        <f t="shared" si="17"/>
        <v>591.68818703814907</v>
      </c>
      <c r="D110" s="7">
        <f t="shared" si="18"/>
        <v>426.50208650327039</v>
      </c>
      <c r="E110" s="7">
        <f t="shared" si="19"/>
        <v>194.48521890806649</v>
      </c>
      <c r="F110" s="6">
        <f t="shared" si="20"/>
        <v>908.98905101957757</v>
      </c>
      <c r="L110" s="5">
        <v>2083</v>
      </c>
      <c r="M110" s="8">
        <f t="shared" si="21"/>
        <v>603.76723102296933</v>
      </c>
      <c r="N110" s="7">
        <f t="shared" si="22"/>
        <v>519.50742522618191</v>
      </c>
      <c r="O110" s="7">
        <f t="shared" si="23"/>
        <v>295.76222388076957</v>
      </c>
      <c r="P110" s="6">
        <f t="shared" si="24"/>
        <v>962.94402336935184</v>
      </c>
    </row>
    <row r="111" spans="2:16">
      <c r="B111" s="5">
        <v>2084</v>
      </c>
      <c r="C111" s="8">
        <f t="shared" si="17"/>
        <v>601.13585154849102</v>
      </c>
      <c r="D111" s="7">
        <f t="shared" si="18"/>
        <v>433.83977055431416</v>
      </c>
      <c r="E111" s="7">
        <f t="shared" si="19"/>
        <v>195.24922540640628</v>
      </c>
      <c r="F111" s="6">
        <f t="shared" si="20"/>
        <v>929.32318243873192</v>
      </c>
      <c r="L111" s="5">
        <v>2084</v>
      </c>
      <c r="M111" s="8">
        <f t="shared" si="21"/>
        <v>609.7724462716551</v>
      </c>
      <c r="N111" s="7">
        <f t="shared" si="22"/>
        <v>527.54025051052349</v>
      </c>
      <c r="O111" s="7">
        <f t="shared" si="23"/>
        <v>298.17563831274032</v>
      </c>
      <c r="P111" s="6">
        <f t="shared" si="24"/>
        <v>979.9508617550207</v>
      </c>
    </row>
    <row r="112" spans="2:16">
      <c r="B112" s="5">
        <v>2085</v>
      </c>
      <c r="C112" s="8">
        <f t="shared" si="17"/>
        <v>610.7343697798558</v>
      </c>
      <c r="D112" s="7">
        <f t="shared" si="18"/>
        <v>441.30369456745132</v>
      </c>
      <c r="E112" s="7">
        <f t="shared" si="19"/>
        <v>196.01623319159339</v>
      </c>
      <c r="F112" s="6">
        <f t="shared" si="20"/>
        <v>950.11218941453649</v>
      </c>
      <c r="L112" s="5">
        <v>2085</v>
      </c>
      <c r="M112" s="8">
        <f t="shared" si="21"/>
        <v>615.83739084702518</v>
      </c>
      <c r="N112" s="7">
        <f t="shared" si="22"/>
        <v>535.69728245470378</v>
      </c>
      <c r="O112" s="7">
        <f t="shared" si="23"/>
        <v>300.60874616310645</v>
      </c>
      <c r="P112" s="6">
        <f t="shared" si="24"/>
        <v>997.25806292903133</v>
      </c>
    </row>
    <row r="113" spans="2:16">
      <c r="B113" s="5">
        <v>2086</v>
      </c>
      <c r="C113" s="8">
        <f t="shared" ref="C113:C126" si="25">VLOOKUP($B113,$B$17:$J$27,G$16,1)*C112</f>
        <v>620.48615045930205</v>
      </c>
      <c r="D113" s="7">
        <f t="shared" ref="D113:D126" si="26">VLOOKUP($B113,$B$17:$J$27,H$16,1)*D112</f>
        <v>448.89603041706607</v>
      </c>
      <c r="E113" s="7">
        <f t="shared" ref="E113:E126" si="27">VLOOKUP($B113,$B$17:$J$27,I$16,1)*E112</f>
        <v>196.78625405374055</v>
      </c>
      <c r="F113" s="6">
        <f t="shared" ref="F113:F126" si="28">VLOOKUP($B113,$B$17:$J$27,J$16,1)*F112</f>
        <v>971.36624753638682</v>
      </c>
      <c r="L113" s="5">
        <v>2086</v>
      </c>
      <c r="M113" s="8">
        <f t="shared" ref="M113:M126" si="29">VLOOKUP($L113,$L$17:$T$27,Q$16,1)*M112</f>
        <v>621.9626588314427</v>
      </c>
      <c r="N113" s="7">
        <f t="shared" ref="N113:N126" si="30">VLOOKUP($L113,$L$17:$T$27,R$16,1)*N112</f>
        <v>543.98044159026711</v>
      </c>
      <c r="O113" s="7">
        <f t="shared" ref="O113:O126" si="31">VLOOKUP($L113,$L$17:$T$27,S$16,1)*O112</f>
        <v>303.06170812980821</v>
      </c>
      <c r="P113" s="6">
        <f t="shared" ref="P113:P126" si="32">VLOOKUP($L113,$L$17:$T$27,T$16,1)*P112</f>
        <v>1014.8709316871709</v>
      </c>
    </row>
    <row r="114" spans="2:16">
      <c r="B114" s="5">
        <v>2087</v>
      </c>
      <c r="C114" s="8">
        <f t="shared" si="25"/>
        <v>630.39364077476284</v>
      </c>
      <c r="D114" s="7">
        <f t="shared" si="26"/>
        <v>456.61898734319334</v>
      </c>
      <c r="E114" s="7">
        <f t="shared" si="27"/>
        <v>197.5592998292762</v>
      </c>
      <c r="F114" s="6">
        <f t="shared" si="28"/>
        <v>993.09576002213214</v>
      </c>
      <c r="L114" s="5">
        <v>2087</v>
      </c>
      <c r="M114" s="8">
        <f t="shared" si="29"/>
        <v>628.14885021615805</v>
      </c>
      <c r="N114" s="7">
        <f t="shared" si="30"/>
        <v>552.39167814476127</v>
      </c>
      <c r="O114" s="7">
        <f t="shared" si="31"/>
        <v>305.53468622207816</v>
      </c>
      <c r="P114" s="6">
        <f t="shared" si="32"/>
        <v>1032.7948665147894</v>
      </c>
    </row>
    <row r="115" spans="2:16">
      <c r="B115" s="5">
        <v>2088</v>
      </c>
      <c r="C115" s="8">
        <f t="shared" si="25"/>
        <v>640.45932698916238</v>
      </c>
      <c r="D115" s="7">
        <f t="shared" si="26"/>
        <v>464.47481259436995</v>
      </c>
      <c r="E115" s="7">
        <f t="shared" si="27"/>
        <v>198.33538240112642</v>
      </c>
      <c r="F115" s="6">
        <f t="shared" si="28"/>
        <v>1015.3113628101355</v>
      </c>
      <c r="L115" s="5">
        <v>2088</v>
      </c>
      <c r="M115" s="8">
        <f t="shared" si="29"/>
        <v>634.39657096008</v>
      </c>
      <c r="N115" s="7">
        <f t="shared" si="30"/>
        <v>560.93297250090882</v>
      </c>
      <c r="O115" s="7">
        <f t="shared" si="31"/>
        <v>308.02784377114119</v>
      </c>
      <c r="P115" s="6">
        <f t="shared" si="32"/>
        <v>1051.0353612414785</v>
      </c>
    </row>
    <row r="116" spans="2:16">
      <c r="B116" s="5">
        <v>2089</v>
      </c>
      <c r="C116" s="8">
        <f t="shared" si="25"/>
        <v>650.68573506433802</v>
      </c>
      <c r="D116" s="7">
        <f t="shared" si="26"/>
        <v>472.4657920815456</v>
      </c>
      <c r="E116" s="7">
        <f t="shared" si="27"/>
        <v>199.1145136988977</v>
      </c>
      <c r="F116" s="6">
        <f t="shared" si="28"/>
        <v>1038.0239297652433</v>
      </c>
      <c r="L116" s="5">
        <v>2089</v>
      </c>
      <c r="M116" s="8">
        <f t="shared" si="29"/>
        <v>640.70643304913153</v>
      </c>
      <c r="N116" s="7">
        <f t="shared" si="30"/>
        <v>569.60633566287788</v>
      </c>
      <c r="O116" s="7">
        <f t="shared" si="31"/>
        <v>310.54134544100214</v>
      </c>
      <c r="P116" s="6">
        <f t="shared" si="32"/>
        <v>1069.598006724975</v>
      </c>
    </row>
    <row r="117" spans="2:16">
      <c r="B117" s="5">
        <v>2090</v>
      </c>
      <c r="C117" s="8">
        <f t="shared" si="25"/>
        <v>660.5467584350547</v>
      </c>
      <c r="D117" s="7">
        <f t="shared" si="26"/>
        <v>480.54599058605515</v>
      </c>
      <c r="E117" s="7">
        <f t="shared" si="27"/>
        <v>200.03183239409529</v>
      </c>
      <c r="F117" s="6">
        <f t="shared" si="28"/>
        <v>1060.5771052428468</v>
      </c>
      <c r="L117" s="5">
        <v>2090</v>
      </c>
      <c r="M117" s="8">
        <f t="shared" si="29"/>
        <v>645.48758606506408</v>
      </c>
      <c r="N117" s="7">
        <f t="shared" si="30"/>
        <v>577.95485827874813</v>
      </c>
      <c r="O117" s="7">
        <f t="shared" si="31"/>
        <v>313.21015544140045</v>
      </c>
      <c r="P117" s="6">
        <f t="shared" si="32"/>
        <v>1086.3876589897236</v>
      </c>
    </row>
    <row r="118" spans="2:16">
      <c r="B118" s="5">
        <v>2091</v>
      </c>
      <c r="C118" s="8">
        <f t="shared" si="25"/>
        <v>670.55722381237717</v>
      </c>
      <c r="D118" s="7">
        <f t="shared" si="26"/>
        <v>488.76437815941694</v>
      </c>
      <c r="E118" s="7">
        <f t="shared" si="27"/>
        <v>200.95337716790931</v>
      </c>
      <c r="F118" s="6">
        <f t="shared" si="28"/>
        <v>1083.6202942062073</v>
      </c>
      <c r="L118" s="5">
        <v>2091</v>
      </c>
      <c r="M118" s="8">
        <f t="shared" si="29"/>
        <v>650.30441754929757</v>
      </c>
      <c r="N118" s="7">
        <f t="shared" si="30"/>
        <v>586.42574229670242</v>
      </c>
      <c r="O118" s="7">
        <f t="shared" si="31"/>
        <v>315.90190134686515</v>
      </c>
      <c r="P118" s="6">
        <f t="shared" si="32"/>
        <v>1103.4408611315278</v>
      </c>
    </row>
    <row r="119" spans="2:16">
      <c r="B119" s="5">
        <v>2092</v>
      </c>
      <c r="C119" s="8">
        <f t="shared" si="25"/>
        <v>680.7193959625979</v>
      </c>
      <c r="D119" s="7">
        <f t="shared" si="26"/>
        <v>497.12331813697961</v>
      </c>
      <c r="E119" s="7">
        <f t="shared" si="27"/>
        <v>201.87916748984424</v>
      </c>
      <c r="F119" s="6">
        <f t="shared" si="28"/>
        <v>1107.1641431922822</v>
      </c>
      <c r="L119" s="5">
        <v>2092</v>
      </c>
      <c r="M119" s="8">
        <f t="shared" si="29"/>
        <v>655.15719374578941</v>
      </c>
      <c r="N119" s="7">
        <f t="shared" si="30"/>
        <v>595.0207811253963</v>
      </c>
      <c r="O119" s="7">
        <f t="shared" si="31"/>
        <v>318.61678026987005</v>
      </c>
      <c r="P119" s="6">
        <f t="shared" si="32"/>
        <v>1120.7617501352756</v>
      </c>
    </row>
    <row r="120" spans="2:16">
      <c r="B120" s="5">
        <v>2093</v>
      </c>
      <c r="C120" s="8">
        <f t="shared" si="25"/>
        <v>691.0355739741284</v>
      </c>
      <c r="D120" s="7">
        <f t="shared" si="26"/>
        <v>505.62521427229586</v>
      </c>
      <c r="E120" s="7">
        <f t="shared" si="27"/>
        <v>202.80922291910042</v>
      </c>
      <c r="F120" s="6">
        <f t="shared" si="28"/>
        <v>1131.2195300556402</v>
      </c>
      <c r="L120" s="5">
        <v>2093</v>
      </c>
      <c r="M120" s="8">
        <f t="shared" si="29"/>
        <v>660.04618288529343</v>
      </c>
      <c r="N120" s="7">
        <f t="shared" si="30"/>
        <v>603.74179445885432</v>
      </c>
      <c r="O120" s="7">
        <f t="shared" si="31"/>
        <v>321.3549910168847</v>
      </c>
      <c r="P120" s="6">
        <f t="shared" si="32"/>
        <v>1138.3545279247737</v>
      </c>
    </row>
    <row r="121" spans="2:16">
      <c r="B121" s="5">
        <v>2094</v>
      </c>
      <c r="C121" s="8">
        <f t="shared" si="25"/>
        <v>701.50809177764484</v>
      </c>
      <c r="D121" s="7">
        <f t="shared" si="26"/>
        <v>514.27251142836212</v>
      </c>
      <c r="E121" s="7">
        <f t="shared" si="27"/>
        <v>203.74356310498723</v>
      </c>
      <c r="F121" s="6">
        <f t="shared" si="28"/>
        <v>1155.7975689943059</v>
      </c>
      <c r="L121" s="5">
        <v>2094</v>
      </c>
      <c r="M121" s="8">
        <f t="shared" si="29"/>
        <v>664.97165520018552</v>
      </c>
      <c r="N121" s="7">
        <f t="shared" si="30"/>
        <v>612.59062866172553</v>
      </c>
      <c r="O121" s="7">
        <f t="shared" si="31"/>
        <v>324.11673410293287</v>
      </c>
      <c r="P121" s="6">
        <f t="shared" si="32"/>
        <v>1156.2234623821034</v>
      </c>
    </row>
    <row r="122" spans="2:16">
      <c r="B122" s="5">
        <v>2095</v>
      </c>
      <c r="C122" s="8">
        <f t="shared" si="25"/>
        <v>712.13931867411623</v>
      </c>
      <c r="D122" s="7">
        <f t="shared" si="26"/>
        <v>523.06769628067968</v>
      </c>
      <c r="E122" s="7">
        <f t="shared" si="27"/>
        <v>204.68220778733823</v>
      </c>
      <c r="F122" s="6">
        <f t="shared" si="28"/>
        <v>1180.9096156848011</v>
      </c>
      <c r="L122" s="5">
        <v>2095</v>
      </c>
      <c r="M122" s="8">
        <f t="shared" si="29"/>
        <v>669.93388293940063</v>
      </c>
      <c r="N122" s="7">
        <f t="shared" si="30"/>
        <v>621.56915716018557</v>
      </c>
      <c r="O122" s="7">
        <f t="shared" si="31"/>
        <v>326.90221176627574</v>
      </c>
      <c r="P122" s="6">
        <f t="shared" si="32"/>
        <v>1174.3728883829792</v>
      </c>
    </row>
    <row r="123" spans="2:16">
      <c r="B123" s="5">
        <v>2096</v>
      </c>
      <c r="C123" s="8">
        <f t="shared" si="25"/>
        <v>722.93165987083444</v>
      </c>
      <c r="D123" s="7">
        <f t="shared" si="26"/>
        <v>532.01329803234034</v>
      </c>
      <c r="E123" s="7">
        <f t="shared" si="27"/>
        <v>205.62517679692823</v>
      </c>
      <c r="F123" s="6">
        <f t="shared" si="28"/>
        <v>1206.5672725287545</v>
      </c>
      <c r="L123" s="5">
        <v>2096</v>
      </c>
      <c r="M123" s="8">
        <f t="shared" si="29"/>
        <v>674.93314038348103</v>
      </c>
      <c r="N123" s="7">
        <f t="shared" si="30"/>
        <v>630.67928083856827</v>
      </c>
      <c r="O123" s="7">
        <f t="shared" si="31"/>
        <v>329.71162798322172</v>
      </c>
      <c r="P123" s="6">
        <f t="shared" si="32"/>
        <v>1192.8072088483582</v>
      </c>
    </row>
    <row r="124" spans="2:16">
      <c r="B124" s="5">
        <v>2097</v>
      </c>
      <c r="C124" s="8">
        <f t="shared" si="25"/>
        <v>733.8875570255683</v>
      </c>
      <c r="D124" s="7">
        <f t="shared" si="26"/>
        <v>541.11188914134095</v>
      </c>
      <c r="E124" s="7">
        <f t="shared" si="27"/>
        <v>206.57249005589222</v>
      </c>
      <c r="F124" s="6">
        <f t="shared" si="28"/>
        <v>1232.7823940135054</v>
      </c>
      <c r="L124" s="5">
        <v>2097</v>
      </c>
      <c r="M124" s="8">
        <f t="shared" si="29"/>
        <v>679.96970385973668</v>
      </c>
      <c r="N124" s="7">
        <f t="shared" si="30"/>
        <v>639.9229284418102</v>
      </c>
      <c r="O124" s="7">
        <f t="shared" si="31"/>
        <v>332.54518848306316</v>
      </c>
      <c r="P124" s="6">
        <f t="shared" si="32"/>
        <v>1211.530895812557</v>
      </c>
    </row>
    <row r="125" spans="2:16">
      <c r="B125" s="5">
        <v>2098</v>
      </c>
      <c r="C125" s="8">
        <f t="shared" si="25"/>
        <v>745.00948879896384</v>
      </c>
      <c r="D125" s="7">
        <f t="shared" si="26"/>
        <v>550.36608606033724</v>
      </c>
      <c r="E125" s="7">
        <f t="shared" si="27"/>
        <v>207.52416757814629</v>
      </c>
      <c r="F125" s="6">
        <f t="shared" si="28"/>
        <v>1259.5670921891772</v>
      </c>
      <c r="L125" s="5">
        <v>2098</v>
      </c>
      <c r="M125" s="8">
        <f t="shared" si="29"/>
        <v>685.04385175751872</v>
      </c>
      <c r="N125" s="7">
        <f t="shared" si="30"/>
        <v>649.3020569837937</v>
      </c>
      <c r="O125" s="7">
        <f t="shared" si="31"/>
        <v>335.40310076314171</v>
      </c>
      <c r="P125" s="6">
        <f t="shared" si="32"/>
        <v>1230.5484915081356</v>
      </c>
    </row>
    <row r="126" spans="2:16">
      <c r="B126" s="5">
        <v>2099</v>
      </c>
      <c r="C126" s="4">
        <f t="shared" si="25"/>
        <v>756.29997141531601</v>
      </c>
      <c r="D126" s="3">
        <f t="shared" si="26"/>
        <v>559.77854998904843</v>
      </c>
      <c r="E126" s="3">
        <f t="shared" si="27"/>
        <v>208.48022946981044</v>
      </c>
      <c r="F126" s="2">
        <f t="shared" si="28"/>
        <v>1286.9337422647509</v>
      </c>
      <c r="L126" s="5">
        <v>2099</v>
      </c>
      <c r="M126" s="4">
        <f t="shared" si="29"/>
        <v>690.15586454360744</v>
      </c>
      <c r="N126" s="3">
        <f t="shared" si="30"/>
        <v>658.81865216167546</v>
      </c>
      <c r="O126" s="3">
        <f t="shared" si="31"/>
        <v>338.28557410404289</v>
      </c>
      <c r="P126" s="2">
        <f t="shared" si="32"/>
        <v>1249.8646094678104</v>
      </c>
    </row>
  </sheetData>
  <mergeCells count="4">
    <mergeCell ref="C14:F14"/>
    <mergeCell ref="G14:J14"/>
    <mergeCell ref="Q14:T14"/>
    <mergeCell ref="M14:P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95C0-9829-2E43-9DDB-CD7D6FC0FC81}">
  <dimension ref="A1:U111"/>
  <sheetViews>
    <sheetView workbookViewId="0">
      <selection activeCell="C17" sqref="C17"/>
    </sheetView>
  </sheetViews>
  <sheetFormatPr defaultColWidth="10.875" defaultRowHeight="14.1"/>
  <cols>
    <col min="1" max="1" width="2.5" style="1" customWidth="1"/>
    <col min="2" max="2" width="10.875" style="1"/>
    <col min="3" max="7" width="9.625" style="1" customWidth="1"/>
    <col min="8" max="8" width="9.375" style="1" customWidth="1"/>
    <col min="9" max="9" width="9.625" style="1" customWidth="1"/>
    <col min="10" max="16384" width="10.875" style="1"/>
  </cols>
  <sheetData>
    <row r="1" spans="1:20" ht="15.95">
      <c r="A1" s="32" t="s">
        <v>28</v>
      </c>
      <c r="B1" s="3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3" spans="1:20">
      <c r="B3" s="13" t="s">
        <v>1</v>
      </c>
      <c r="C3" s="12"/>
      <c r="D3" s="12"/>
      <c r="E3" s="12"/>
      <c r="F3" s="12"/>
      <c r="G3" s="12"/>
      <c r="H3" s="12"/>
      <c r="I3" s="12"/>
      <c r="J3" s="12"/>
    </row>
    <row r="4" spans="1:20">
      <c r="B4" s="1" t="s">
        <v>29</v>
      </c>
      <c r="C4" s="48">
        <f>I12/1000</f>
        <v>18379.116000000002</v>
      </c>
    </row>
    <row r="7" spans="1:20">
      <c r="B7" s="13" t="s">
        <v>30</v>
      </c>
      <c r="C7" s="12"/>
      <c r="D7" s="12"/>
      <c r="E7" s="12"/>
      <c r="F7" s="12"/>
      <c r="G7" s="12"/>
      <c r="H7" s="12"/>
      <c r="I7" s="12"/>
      <c r="J7" s="12"/>
    </row>
    <row r="8" spans="1:20">
      <c r="B8" s="5"/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2" t="s">
        <v>11</v>
      </c>
    </row>
    <row r="9" spans="1:20">
      <c r="B9" s="28" t="s">
        <v>12</v>
      </c>
      <c r="C9" s="46">
        <v>5414700</v>
      </c>
      <c r="D9" s="46">
        <v>3231492</v>
      </c>
      <c r="E9" s="46">
        <v>4614048</v>
      </c>
      <c r="F9" s="46">
        <v>1110012</v>
      </c>
      <c r="G9" s="46">
        <v>1289472</v>
      </c>
      <c r="H9" s="46">
        <v>323820</v>
      </c>
      <c r="I9" s="45">
        <f>SUM(C9:H9)</f>
        <v>15983544</v>
      </c>
    </row>
    <row r="10" spans="1:20">
      <c r="B10" s="28" t="s">
        <v>13</v>
      </c>
      <c r="C10" s="46">
        <v>6306408</v>
      </c>
      <c r="D10" s="46">
        <v>4212348</v>
      </c>
      <c r="E10" s="46">
        <v>4993764</v>
      </c>
      <c r="F10" s="46">
        <v>1010676</v>
      </c>
      <c r="G10" s="46">
        <v>1266672</v>
      </c>
      <c r="H10" s="46">
        <v>307884</v>
      </c>
      <c r="I10" s="45">
        <f>SUM(C10:H10)</f>
        <v>18097752</v>
      </c>
    </row>
    <row r="11" spans="1:20">
      <c r="B11" s="25" t="s">
        <v>14</v>
      </c>
      <c r="C11" s="24">
        <f t="shared" ref="C11:I11" si="0">C10/C9-1</f>
        <v>0.16468280791179568</v>
      </c>
      <c r="D11" s="24">
        <f t="shared" si="0"/>
        <v>0.30353038163176649</v>
      </c>
      <c r="E11" s="24">
        <f t="shared" si="0"/>
        <v>8.2295632815263309E-2</v>
      </c>
      <c r="F11" s="24">
        <f t="shared" si="0"/>
        <v>-8.9490924422438667E-2</v>
      </c>
      <c r="G11" s="24">
        <f t="shared" si="0"/>
        <v>-1.7681655747468716E-2</v>
      </c>
      <c r="H11" s="24">
        <f t="shared" si="0"/>
        <v>-4.9212525477116964E-2</v>
      </c>
      <c r="I11" s="23">
        <f t="shared" si="0"/>
        <v>0.13227404385410391</v>
      </c>
    </row>
    <row r="12" spans="1:20">
      <c r="B12" s="47" t="s">
        <v>31</v>
      </c>
      <c r="C12" s="46">
        <v>6406008</v>
      </c>
      <c r="D12" s="46">
        <v>4386948</v>
      </c>
      <c r="E12" s="46">
        <v>5019684</v>
      </c>
      <c r="F12" s="46">
        <v>995544</v>
      </c>
      <c r="G12" s="46">
        <v>1257096</v>
      </c>
      <c r="H12" s="46">
        <v>313836</v>
      </c>
      <c r="I12" s="45">
        <f>SUM(C12:H12)</f>
        <v>18379116</v>
      </c>
    </row>
    <row r="13" spans="1:20">
      <c r="B13" s="25" t="s">
        <v>14</v>
      </c>
      <c r="C13" s="24">
        <f t="shared" ref="C13:I13" si="1">C12/C10-1</f>
        <v>1.5793459604897198E-2</v>
      </c>
      <c r="D13" s="24">
        <f t="shared" si="1"/>
        <v>4.1449566844904639E-2</v>
      </c>
      <c r="E13" s="24">
        <f t="shared" si="1"/>
        <v>5.1904735586223438E-3</v>
      </c>
      <c r="F13" s="24">
        <f t="shared" si="1"/>
        <v>-1.4972157249207418E-2</v>
      </c>
      <c r="G13" s="24">
        <f t="shared" si="1"/>
        <v>-7.5599681685550868E-3</v>
      </c>
      <c r="H13" s="24">
        <f t="shared" si="1"/>
        <v>1.9331956191292798E-2</v>
      </c>
      <c r="I13" s="24">
        <f t="shared" si="1"/>
        <v>1.5546903283899516E-2</v>
      </c>
    </row>
    <row r="15" spans="1:20">
      <c r="B15" s="13" t="s">
        <v>15</v>
      </c>
      <c r="C15" s="12"/>
      <c r="D15" s="12"/>
      <c r="E15" s="12"/>
      <c r="F15" s="12"/>
      <c r="G15" s="12"/>
      <c r="H15" s="12"/>
      <c r="I15" s="12"/>
      <c r="J15" s="12"/>
    </row>
    <row r="16" spans="1:20">
      <c r="C16" s="49" t="s">
        <v>32</v>
      </c>
      <c r="D16" s="49"/>
      <c r="E16" s="49"/>
      <c r="F16" s="49"/>
      <c r="G16" s="50" t="s">
        <v>33</v>
      </c>
      <c r="H16" s="49"/>
      <c r="I16" s="49"/>
      <c r="J16" s="49"/>
    </row>
    <row r="17" spans="2:21" s="18" customFormat="1" ht="30">
      <c r="C17" s="19" t="s">
        <v>21</v>
      </c>
      <c r="D17" s="19" t="s">
        <v>22</v>
      </c>
      <c r="E17" s="19" t="s">
        <v>23</v>
      </c>
      <c r="F17" s="19" t="s">
        <v>24</v>
      </c>
      <c r="G17" s="20" t="s">
        <v>21</v>
      </c>
      <c r="H17" s="19" t="s">
        <v>22</v>
      </c>
      <c r="I17" s="19" t="s">
        <v>23</v>
      </c>
      <c r="J17" s="19" t="s">
        <v>24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>
      <c r="B18" s="16">
        <v>1</v>
      </c>
      <c r="C18" s="16">
        <v>2</v>
      </c>
      <c r="D18" s="16">
        <v>3</v>
      </c>
      <c r="E18" s="16">
        <v>4</v>
      </c>
      <c r="F18" s="16">
        <v>5</v>
      </c>
      <c r="G18" s="17">
        <v>6</v>
      </c>
      <c r="H18" s="16">
        <v>7</v>
      </c>
      <c r="I18" s="16">
        <v>8</v>
      </c>
      <c r="J18" s="16">
        <v>9</v>
      </c>
    </row>
    <row r="19" spans="2:21">
      <c r="B19" s="5">
        <v>2005</v>
      </c>
      <c r="C19" s="15">
        <v>6.53</v>
      </c>
      <c r="D19" s="15">
        <v>6.5</v>
      </c>
      <c r="E19" s="15">
        <v>6.49</v>
      </c>
      <c r="F19" s="15">
        <v>6.51</v>
      </c>
      <c r="G19" s="8">
        <f t="shared" ref="G19:G28" si="2">(C20/C19)^(1/($B20-$B19))</f>
        <v>1.0116693267716834</v>
      </c>
      <c r="H19" s="7">
        <f t="shared" ref="H19:H28" si="3">(D20/D19)^(1/($B20-$B19))</f>
        <v>1.0111339116001297</v>
      </c>
      <c r="I19" s="7">
        <f t="shared" ref="I19:I28" si="4">(E20/E19)^(1/($B20-$B19))</f>
        <v>1.0117395987292743</v>
      </c>
      <c r="J19" s="7">
        <f t="shared" ref="J19:J28" si="5">(F20/F19)^(1/($B20-$B19))</f>
        <v>1.0114109394599422</v>
      </c>
    </row>
    <row r="20" spans="2:21">
      <c r="B20" s="5">
        <v>2010</v>
      </c>
      <c r="C20" s="15">
        <v>6.92</v>
      </c>
      <c r="D20" s="15">
        <v>6.87</v>
      </c>
      <c r="E20" s="15">
        <v>6.88</v>
      </c>
      <c r="F20" s="15">
        <v>6.89</v>
      </c>
      <c r="G20" s="8">
        <f t="shared" si="2"/>
        <v>1.0091513629977418</v>
      </c>
      <c r="H20" s="7">
        <f t="shared" si="3"/>
        <v>1.0102824109436539</v>
      </c>
      <c r="I20" s="7">
        <f t="shared" si="4"/>
        <v>1.0113238019996986</v>
      </c>
      <c r="J20" s="7">
        <f t="shared" si="5"/>
        <v>1.0091896154245561</v>
      </c>
    </row>
    <row r="21" spans="2:21">
      <c r="B21" s="5">
        <v>2020</v>
      </c>
      <c r="C21" s="15">
        <v>7.58</v>
      </c>
      <c r="D21" s="15">
        <v>7.61</v>
      </c>
      <c r="E21" s="15">
        <v>7.7</v>
      </c>
      <c r="F21" s="15">
        <v>7.55</v>
      </c>
      <c r="G21" s="8">
        <f t="shared" si="2"/>
        <v>1.0061589243447644</v>
      </c>
      <c r="H21" s="7">
        <f t="shared" si="3"/>
        <v>1.0082298218875592</v>
      </c>
      <c r="I21" s="7">
        <f t="shared" si="4"/>
        <v>1.0100523501812471</v>
      </c>
      <c r="J21" s="7">
        <f t="shared" si="5"/>
        <v>1.0064330566092567</v>
      </c>
    </row>
    <row r="22" spans="2:21">
      <c r="B22" s="5">
        <v>2030</v>
      </c>
      <c r="C22" s="15">
        <v>8.06</v>
      </c>
      <c r="D22" s="15">
        <v>8.26</v>
      </c>
      <c r="E22" s="15">
        <v>8.51</v>
      </c>
      <c r="F22" s="15">
        <v>8.0500000000000007</v>
      </c>
      <c r="G22" s="8">
        <f t="shared" si="2"/>
        <v>1.0040207580416132</v>
      </c>
      <c r="H22" s="7">
        <f t="shared" si="3"/>
        <v>1.0062383906244157</v>
      </c>
      <c r="I22" s="7">
        <f t="shared" si="4"/>
        <v>1.0084819804797951</v>
      </c>
      <c r="J22" s="7">
        <f t="shared" si="5"/>
        <v>1.0042650309076446</v>
      </c>
    </row>
    <row r="23" spans="2:21">
      <c r="B23" s="5">
        <v>2040</v>
      </c>
      <c r="C23" s="15">
        <v>8.39</v>
      </c>
      <c r="D23" s="15">
        <v>8.7899999999999991</v>
      </c>
      <c r="E23" s="15">
        <v>9.26</v>
      </c>
      <c r="F23" s="15">
        <v>8.4</v>
      </c>
      <c r="G23" s="8">
        <f t="shared" si="2"/>
        <v>1.0016562541788119</v>
      </c>
      <c r="H23" s="7">
        <f t="shared" si="3"/>
        <v>1.0042412261068017</v>
      </c>
      <c r="I23" s="7">
        <f t="shared" si="4"/>
        <v>1.0073139192973035</v>
      </c>
      <c r="J23" s="7">
        <f t="shared" si="5"/>
        <v>1.0021224700224665</v>
      </c>
    </row>
    <row r="24" spans="2:21">
      <c r="B24" s="5">
        <v>2050</v>
      </c>
      <c r="C24" s="15">
        <v>8.5299999999999994</v>
      </c>
      <c r="D24" s="15">
        <v>9.17</v>
      </c>
      <c r="E24" s="15">
        <v>9.9600000000000009</v>
      </c>
      <c r="F24" s="15">
        <v>8.58</v>
      </c>
      <c r="G24" s="8">
        <f t="shared" si="2"/>
        <v>0.99953007433163721</v>
      </c>
      <c r="H24" s="7">
        <f t="shared" si="3"/>
        <v>1.0022668130195693</v>
      </c>
      <c r="I24" s="7">
        <f t="shared" si="4"/>
        <v>1.0059619750765763</v>
      </c>
      <c r="J24" s="7">
        <f t="shared" si="5"/>
        <v>1.00011648903395</v>
      </c>
    </row>
    <row r="25" spans="2:21">
      <c r="B25" s="5">
        <v>2060</v>
      </c>
      <c r="C25" s="15">
        <v>8.49</v>
      </c>
      <c r="D25" s="15">
        <v>9.3800000000000008</v>
      </c>
      <c r="E25" s="15">
        <v>10.57</v>
      </c>
      <c r="F25" s="15">
        <v>8.59</v>
      </c>
      <c r="G25" s="8">
        <f t="shared" si="2"/>
        <v>0.99773921088992978</v>
      </c>
      <c r="H25" s="7">
        <f t="shared" si="3"/>
        <v>1.0008496227296511</v>
      </c>
      <c r="I25" s="7">
        <f t="shared" si="4"/>
        <v>1.0050854360512009</v>
      </c>
      <c r="J25" s="7">
        <f t="shared" si="5"/>
        <v>0.99847620591714015</v>
      </c>
    </row>
    <row r="26" spans="2:21">
      <c r="B26" s="5">
        <v>2070</v>
      </c>
      <c r="C26" s="15">
        <v>8.3000000000000007</v>
      </c>
      <c r="D26" s="15">
        <v>9.4600000000000009</v>
      </c>
      <c r="E26" s="15">
        <v>11.12</v>
      </c>
      <c r="F26" s="15">
        <v>8.4600000000000009</v>
      </c>
      <c r="G26" s="8">
        <f t="shared" si="2"/>
        <v>0.9959511167203311</v>
      </c>
      <c r="H26" s="7">
        <f t="shared" si="3"/>
        <v>0.99947019744831189</v>
      </c>
      <c r="I26" s="7">
        <f t="shared" si="4"/>
        <v>1.0044943371451647</v>
      </c>
      <c r="J26" s="7">
        <f t="shared" si="5"/>
        <v>0.9968833648871237</v>
      </c>
    </row>
    <row r="27" spans="2:21">
      <c r="B27" s="5">
        <v>2080</v>
      </c>
      <c r="C27" s="15">
        <v>7.97</v>
      </c>
      <c r="D27" s="15">
        <v>9.41</v>
      </c>
      <c r="E27" s="15">
        <v>11.63</v>
      </c>
      <c r="F27" s="15">
        <v>8.1999999999999993</v>
      </c>
      <c r="G27" s="8">
        <f t="shared" si="2"/>
        <v>0.99407273326611767</v>
      </c>
      <c r="H27" s="7">
        <f t="shared" si="3"/>
        <v>0.99828652946240992</v>
      </c>
      <c r="I27" s="7">
        <f t="shared" si="4"/>
        <v>1.0042182475081591</v>
      </c>
      <c r="J27" s="7">
        <f t="shared" si="5"/>
        <v>0.99539347829089608</v>
      </c>
    </row>
    <row r="28" spans="2:21">
      <c r="B28" s="5">
        <v>2090</v>
      </c>
      <c r="C28" s="15">
        <v>7.51</v>
      </c>
      <c r="D28" s="15">
        <v>9.25</v>
      </c>
      <c r="E28" s="15">
        <v>12.13</v>
      </c>
      <c r="F28" s="15">
        <v>7.83</v>
      </c>
      <c r="G28" s="8">
        <f t="shared" si="2"/>
        <v>0.99242325024090861</v>
      </c>
      <c r="H28" s="7">
        <f t="shared" si="3"/>
        <v>0.99759577637681107</v>
      </c>
      <c r="I28" s="7">
        <f t="shared" si="4"/>
        <v>1.0039679650258444</v>
      </c>
      <c r="J28" s="7">
        <f t="shared" si="5"/>
        <v>0.99409859496490993</v>
      </c>
    </row>
    <row r="29" spans="2:21">
      <c r="B29" s="5">
        <v>2100</v>
      </c>
      <c r="C29" s="15">
        <v>6.96</v>
      </c>
      <c r="D29" s="15">
        <v>9.0299999999999994</v>
      </c>
      <c r="E29" s="15">
        <v>12.62</v>
      </c>
      <c r="F29" s="15">
        <v>7.38</v>
      </c>
      <c r="G29" s="14"/>
    </row>
    <row r="31" spans="2:21">
      <c r="B31" s="13" t="s">
        <v>34</v>
      </c>
      <c r="C31" s="12"/>
      <c r="D31" s="12"/>
      <c r="E31" s="12"/>
      <c r="F31" s="12"/>
    </row>
    <row r="32" spans="2:21">
      <c r="B32" s="5"/>
      <c r="C32" s="5" t="s">
        <v>21</v>
      </c>
      <c r="D32" s="5" t="s">
        <v>22</v>
      </c>
      <c r="E32" s="5" t="s">
        <v>23</v>
      </c>
      <c r="F32" s="5" t="s">
        <v>24</v>
      </c>
    </row>
    <row r="33" spans="2:14">
      <c r="B33" s="5">
        <v>2021</v>
      </c>
      <c r="C33" s="44">
        <f>VLOOKUP($B33,$B$19:$J$29,G$18,1)*$C$4</f>
        <v>18492.311584967651</v>
      </c>
      <c r="D33" s="43">
        <f>VLOOKUP($B33,$B$19:$J$29,H$18,1)*$C$4</f>
        <v>18530.372851130789</v>
      </c>
      <c r="E33" s="43">
        <f>VLOOKUP($B33,$B$19:$J$29,I$18,1)*$C$4</f>
        <v>18563.869310053764</v>
      </c>
      <c r="F33" s="42">
        <f>VLOOKUP($B33,$B$19:$J$29,J$18,1)*$C$4</f>
        <v>18497.349893656097</v>
      </c>
    </row>
    <row r="34" spans="2:14">
      <c r="B34" s="5">
        <v>2022</v>
      </c>
      <c r="C34" s="38">
        <f t="shared" ref="C34:C65" si="6">VLOOKUP($B34,$B$19:$J$29,G$18,1)*C33</f>
        <v>18606.204332979276</v>
      </c>
      <c r="D34" s="37">
        <f t="shared" ref="D34:D65" si="7">VLOOKUP($B34,$B$19:$J$29,H$18,1)*D33</f>
        <v>18682.874519205656</v>
      </c>
      <c r="E34" s="37">
        <f t="shared" ref="E34:E65" si="8">VLOOKUP($B34,$B$19:$J$29,I$18,1)*E33</f>
        <v>18750.479825077331</v>
      </c>
      <c r="F34" s="36">
        <f t="shared" ref="F34:F65" si="9">VLOOKUP($B34,$B$19:$J$29,J$18,1)*F33</f>
        <v>18616.344392643216</v>
      </c>
    </row>
    <row r="35" spans="2:14">
      <c r="B35" s="5">
        <v>2023</v>
      </c>
      <c r="C35" s="38">
        <f t="shared" si="6"/>
        <v>18720.798537809322</v>
      </c>
      <c r="D35" s="37">
        <f t="shared" si="7"/>
        <v>18836.631248846337</v>
      </c>
      <c r="E35" s="37">
        <f t="shared" si="8"/>
        <v>18938.966214345415</v>
      </c>
      <c r="F35" s="36">
        <f t="shared" si="9"/>
        <v>18736.104389978507</v>
      </c>
    </row>
    <row r="36" spans="2:14">
      <c r="B36" s="5">
        <v>2024</v>
      </c>
      <c r="C36" s="38">
        <f t="shared" si="6"/>
        <v>18836.098519677264</v>
      </c>
      <c r="D36" s="37">
        <f t="shared" si="7"/>
        <v>18991.653368985975</v>
      </c>
      <c r="E36" s="37">
        <f t="shared" si="8"/>
        <v>19129.347334802824</v>
      </c>
      <c r="F36" s="36">
        <f t="shared" si="9"/>
        <v>18856.634810156182</v>
      </c>
    </row>
    <row r="37" spans="2:14">
      <c r="B37" s="5">
        <v>2025</v>
      </c>
      <c r="C37" s="38">
        <f t="shared" si="6"/>
        <v>18952.108625410485</v>
      </c>
      <c r="D37" s="37">
        <f t="shared" si="7"/>
        <v>19147.951293562994</v>
      </c>
      <c r="E37" s="37">
        <f t="shared" si="8"/>
        <v>19321.642232950966</v>
      </c>
      <c r="F37" s="36">
        <f t="shared" si="9"/>
        <v>18977.940609349997</v>
      </c>
    </row>
    <row r="38" spans="2:14">
      <c r="B38" s="5">
        <v>2026</v>
      </c>
      <c r="C38" s="38">
        <f t="shared" si="6"/>
        <v>19068.833228608146</v>
      </c>
      <c r="D38" s="37">
        <f t="shared" si="7"/>
        <v>19305.535522220674</v>
      </c>
      <c r="E38" s="37">
        <f t="shared" si="8"/>
        <v>19515.870146753361</v>
      </c>
      <c r="F38" s="36">
        <f t="shared" si="9"/>
        <v>19100.026775617058</v>
      </c>
    </row>
    <row r="39" spans="2:14">
      <c r="B39" s="5">
        <v>2027</v>
      </c>
      <c r="C39" s="38">
        <f t="shared" si="6"/>
        <v>19186.276729806072</v>
      </c>
      <c r="D39" s="37">
        <f t="shared" si="7"/>
        <v>19464.416641012496</v>
      </c>
      <c r="E39" s="37">
        <f t="shared" si="8"/>
        <v>19712.05050756027</v>
      </c>
      <c r="F39" s="36">
        <f t="shared" si="9"/>
        <v>19222.898329102922</v>
      </c>
    </row>
    <row r="40" spans="2:14">
      <c r="B40" s="5">
        <v>2028</v>
      </c>
      <c r="C40" s="38">
        <f t="shared" si="6"/>
        <v>19304.443556642662</v>
      </c>
      <c r="D40" s="37">
        <f t="shared" si="7"/>
        <v>19624.605323113272</v>
      </c>
      <c r="E40" s="37">
        <f t="shared" si="8"/>
        <v>19910.202942052696</v>
      </c>
      <c r="F40" s="36">
        <f t="shared" si="9"/>
        <v>19346.560322248028</v>
      </c>
    </row>
    <row r="41" spans="2:14">
      <c r="B41" s="5">
        <v>2029</v>
      </c>
      <c r="C41" s="38">
        <f t="shared" si="6"/>
        <v>19423.338164025798</v>
      </c>
      <c r="D41" s="37">
        <f t="shared" si="7"/>
        <v>19786.112329536139</v>
      </c>
      <c r="E41" s="37">
        <f t="shared" si="8"/>
        <v>20110.347274205906</v>
      </c>
      <c r="F41" s="36">
        <f t="shared" si="9"/>
        <v>19471.017839995449</v>
      </c>
      <c r="N41" s="39"/>
    </row>
    <row r="42" spans="2:14">
      <c r="B42" s="5">
        <v>2030</v>
      </c>
      <c r="C42" s="38">
        <f t="shared" si="6"/>
        <v>19501.434707143777</v>
      </c>
      <c r="D42" s="37">
        <f t="shared" si="7"/>
        <v>19909.545827186354</v>
      </c>
      <c r="E42" s="37">
        <f t="shared" si="8"/>
        <v>20280.922847227619</v>
      </c>
      <c r="F42" s="36">
        <f t="shared" si="9"/>
        <v>19554.062332886329</v>
      </c>
      <c r="N42" s="39"/>
    </row>
    <row r="43" spans="2:14" ht="15">
      <c r="B43" s="5">
        <v>2031</v>
      </c>
      <c r="C43" s="38">
        <f t="shared" si="6"/>
        <v>19579.845257565521</v>
      </c>
      <c r="D43" s="37">
        <f t="shared" si="7"/>
        <v>20033.749351211049</v>
      </c>
      <c r="E43" s="37">
        <f t="shared" si="8"/>
        <v>20452.945238930035</v>
      </c>
      <c r="F43" s="36">
        <f t="shared" si="9"/>
        <v>19637.461013106098</v>
      </c>
      <c r="G43" s="41"/>
      <c r="H43" s="40"/>
      <c r="I43" s="40"/>
      <c r="J43" s="40"/>
      <c r="K43" s="40"/>
      <c r="L43" s="40"/>
      <c r="M43" s="40"/>
      <c r="N43" s="39"/>
    </row>
    <row r="44" spans="2:14">
      <c r="B44" s="5">
        <v>2032</v>
      </c>
      <c r="C44" s="38">
        <f t="shared" si="6"/>
        <v>19658.57107783842</v>
      </c>
      <c r="D44" s="37">
        <f t="shared" si="7"/>
        <v>20158.727705335536</v>
      </c>
      <c r="E44" s="37">
        <f t="shared" si="8"/>
        <v>20626.426721200958</v>
      </c>
      <c r="F44" s="36">
        <f t="shared" si="9"/>
        <v>19721.215391274662</v>
      </c>
    </row>
    <row r="45" spans="2:14">
      <c r="B45" s="5">
        <v>2033</v>
      </c>
      <c r="C45" s="38">
        <f t="shared" si="6"/>
        <v>19737.613435586263</v>
      </c>
      <c r="D45" s="37">
        <f t="shared" si="7"/>
        <v>20284.485723252648</v>
      </c>
      <c r="E45" s="37">
        <f t="shared" si="8"/>
        <v>20801.379670018108</v>
      </c>
      <c r="F45" s="36">
        <f t="shared" si="9"/>
        <v>19805.326984454765</v>
      </c>
    </row>
    <row r="46" spans="2:14">
      <c r="B46" s="5">
        <v>2034</v>
      </c>
      <c r="C46" s="38">
        <f t="shared" si="6"/>
        <v>19816.973603529648</v>
      </c>
      <c r="D46" s="37">
        <f t="shared" si="7"/>
        <v>20411.028268809681</v>
      </c>
      <c r="E46" s="37">
        <f t="shared" si="8"/>
        <v>20977.816566332007</v>
      </c>
      <c r="F46" s="36">
        <f t="shared" si="9"/>
        <v>19889.797316179473</v>
      </c>
    </row>
    <row r="47" spans="2:14">
      <c r="B47" s="5">
        <v>2035</v>
      </c>
      <c r="C47" s="38">
        <f t="shared" si="6"/>
        <v>19896.652859506477</v>
      </c>
      <c r="D47" s="37">
        <f t="shared" si="7"/>
        <v>20538.360236196506</v>
      </c>
      <c r="E47" s="37">
        <f t="shared" si="8"/>
        <v>21155.749996956358</v>
      </c>
      <c r="F47" s="36">
        <f t="shared" si="9"/>
        <v>19974.627916479767</v>
      </c>
    </row>
    <row r="48" spans="2:14">
      <c r="B48" s="5">
        <v>2036</v>
      </c>
      <c r="C48" s="38">
        <f t="shared" si="6"/>
        <v>19976.652486492523</v>
      </c>
      <c r="D48" s="37">
        <f t="shared" si="7"/>
        <v>20666.486550134865</v>
      </c>
      <c r="E48" s="37">
        <f t="shared" si="8"/>
        <v>21335.192655465966</v>
      </c>
      <c r="F48" s="36">
        <f t="shared" si="9"/>
        <v>20059.820321912255</v>
      </c>
    </row>
    <row r="49" spans="2:6">
      <c r="B49" s="5">
        <v>2037</v>
      </c>
      <c r="C49" s="38">
        <f t="shared" si="6"/>
        <v>20056.973772622099</v>
      </c>
      <c r="D49" s="37">
        <f t="shared" si="7"/>
        <v>20795.41216606884</v>
      </c>
      <c r="E49" s="37">
        <f t="shared" si="8"/>
        <v>21516.157343102295</v>
      </c>
      <c r="F49" s="36">
        <f t="shared" si="9"/>
        <v>20145.37607558701</v>
      </c>
    </row>
    <row r="50" spans="2:6">
      <c r="B50" s="5">
        <v>2038</v>
      </c>
      <c r="C50" s="38">
        <f t="shared" si="6"/>
        <v>20137.618011208793</v>
      </c>
      <c r="D50" s="37">
        <f t="shared" si="7"/>
        <v>20925.142070356502</v>
      </c>
      <c r="E50" s="37">
        <f t="shared" si="8"/>
        <v>21698.65696968669</v>
      </c>
      <c r="F50" s="36">
        <f t="shared" si="9"/>
        <v>20231.296727195513</v>
      </c>
    </row>
    <row r="51" spans="2:6">
      <c r="B51" s="5">
        <v>2039</v>
      </c>
      <c r="C51" s="38">
        <f t="shared" si="6"/>
        <v>20218.586500766294</v>
      </c>
      <c r="D51" s="37">
        <f t="shared" si="7"/>
        <v>21055.681280462781</v>
      </c>
      <c r="E51" s="37">
        <f t="shared" si="8"/>
        <v>21882.704554541342</v>
      </c>
      <c r="F51" s="36">
        <f t="shared" si="9"/>
        <v>20317.583833038731</v>
      </c>
    </row>
    <row r="52" spans="2:6">
      <c r="B52" s="5">
        <v>2040</v>
      </c>
      <c r="C52" s="38">
        <f t="shared" si="6"/>
        <v>20252.073619147857</v>
      </c>
      <c r="D52" s="37">
        <f t="shared" si="7"/>
        <v>21144.983185605975</v>
      </c>
      <c r="E52" s="37">
        <f t="shared" si="8"/>
        <v>22042.752889659994</v>
      </c>
      <c r="F52" s="36">
        <f t="shared" si="9"/>
        <v>20360.707295653305</v>
      </c>
    </row>
    <row r="53" spans="2:6">
      <c r="B53" s="5">
        <v>2041</v>
      </c>
      <c r="C53" s="38">
        <f t="shared" si="6"/>
        <v>20285.616200709177</v>
      </c>
      <c r="D53" s="37">
        <f t="shared" si="7"/>
        <v>21234.663840320649</v>
      </c>
      <c r="E53" s="37">
        <f t="shared" si="8"/>
        <v>22203.971805385372</v>
      </c>
      <c r="F53" s="36">
        <f t="shared" si="9"/>
        <v>20403.922286524543</v>
      </c>
    </row>
    <row r="54" spans="2:6">
      <c r="B54" s="5">
        <v>2042</v>
      </c>
      <c r="C54" s="38">
        <f t="shared" si="6"/>
        <v>20319.214337311376</v>
      </c>
      <c r="D54" s="37">
        <f t="shared" si="7"/>
        <v>21324.724850969375</v>
      </c>
      <c r="E54" s="37">
        <f t="shared" si="8"/>
        <v>22366.369863249565</v>
      </c>
      <c r="F54" s="36">
        <f t="shared" si="9"/>
        <v>20447.228999918425</v>
      </c>
    </row>
    <row r="55" spans="2:6">
      <c r="B55" s="5">
        <v>2043</v>
      </c>
      <c r="C55" s="38">
        <f t="shared" si="6"/>
        <v>20352.868120967723</v>
      </c>
      <c r="D55" s="37">
        <f t="shared" si="7"/>
        <v>21415.167830727667</v>
      </c>
      <c r="E55" s="37">
        <f t="shared" si="8"/>
        <v>22529.955687403013</v>
      </c>
      <c r="F55" s="36">
        <f t="shared" si="9"/>
        <v>20490.62763051326</v>
      </c>
    </row>
    <row r="56" spans="2:6">
      <c r="B56" s="5">
        <v>2044</v>
      </c>
      <c r="C56" s="38">
        <f t="shared" si="6"/>
        <v>20386.577643843884</v>
      </c>
      <c r="D56" s="37">
        <f t="shared" si="7"/>
        <v>21505.99439961289</v>
      </c>
      <c r="E56" s="37">
        <f t="shared" si="8"/>
        <v>22694.737965072502</v>
      </c>
      <c r="F56" s="36">
        <f t="shared" si="9"/>
        <v>20534.118373400546</v>
      </c>
    </row>
    <row r="57" spans="2:6">
      <c r="B57" s="5">
        <v>2045</v>
      </c>
      <c r="C57" s="38">
        <f t="shared" si="6"/>
        <v>20420.342998258173</v>
      </c>
      <c r="D57" s="37">
        <f t="shared" si="7"/>
        <v>21597.206184513259</v>
      </c>
      <c r="E57" s="37">
        <f t="shared" si="8"/>
        <v>22860.725447022491</v>
      </c>
      <c r="F57" s="36">
        <f t="shared" si="9"/>
        <v>20577.701424085866</v>
      </c>
    </row>
    <row r="58" spans="2:6">
      <c r="B58" s="5">
        <v>2046</v>
      </c>
      <c r="C58" s="38">
        <f t="shared" si="6"/>
        <v>20454.164276681811</v>
      </c>
      <c r="D58" s="37">
        <f t="shared" si="7"/>
        <v>21688.804819216995</v>
      </c>
      <c r="E58" s="37">
        <f t="shared" si="8"/>
        <v>23027.926948019827</v>
      </c>
      <c r="F58" s="36">
        <f t="shared" si="9"/>
        <v>20621.376978489752</v>
      </c>
    </row>
    <row r="59" spans="2:6">
      <c r="B59" s="5">
        <v>2047</v>
      </c>
      <c r="C59" s="38">
        <f t="shared" si="6"/>
        <v>20488.04157173917</v>
      </c>
      <c r="D59" s="37">
        <f t="shared" si="7"/>
        <v>21780.791944441586</v>
      </c>
      <c r="E59" s="37">
        <f t="shared" si="8"/>
        <v>23196.351347301847</v>
      </c>
      <c r="F59" s="36">
        <f t="shared" si="9"/>
        <v>20665.145232948576</v>
      </c>
    </row>
    <row r="60" spans="2:6">
      <c r="B60" s="5">
        <v>2048</v>
      </c>
      <c r="C60" s="38">
        <f t="shared" si="6"/>
        <v>20521.974976208036</v>
      </c>
      <c r="D60" s="37">
        <f t="shared" si="7"/>
        <v>21873.169207863168</v>
      </c>
      <c r="E60" s="37">
        <f t="shared" si="8"/>
        <v>23366.007589047909</v>
      </c>
      <c r="F60" s="36">
        <f t="shared" si="9"/>
        <v>20709.006384215427</v>
      </c>
    </row>
    <row r="61" spans="2:6">
      <c r="B61" s="5">
        <v>2049</v>
      </c>
      <c r="C61" s="38">
        <f t="shared" si="6"/>
        <v>20555.964583019853</v>
      </c>
      <c r="D61" s="37">
        <f t="shared" si="7"/>
        <v>21965.938264146047</v>
      </c>
      <c r="E61" s="37">
        <f t="shared" si="8"/>
        <v>23536.904682854387</v>
      </c>
      <c r="F61" s="36">
        <f t="shared" si="9"/>
        <v>20752.960629460991</v>
      </c>
    </row>
    <row r="62" spans="2:6">
      <c r="B62" s="5">
        <v>2050</v>
      </c>
      <c r="C62" s="38">
        <f t="shared" si="6"/>
        <v>20546.304807624336</v>
      </c>
      <c r="D62" s="37">
        <f t="shared" si="7"/>
        <v>22015.730938990269</v>
      </c>
      <c r="E62" s="37">
        <f t="shared" si="8"/>
        <v>23677.231121953315</v>
      </c>
      <c r="F62" s="36">
        <f t="shared" si="9"/>
        <v>20755.378121796319</v>
      </c>
    </row>
    <row r="63" spans="2:6">
      <c r="B63" s="5">
        <v>2051</v>
      </c>
      <c r="C63" s="38">
        <f t="shared" si="6"/>
        <v>20536.649571605227</v>
      </c>
      <c r="D63" s="37">
        <f t="shared" si="7"/>
        <v>22065.636484518109</v>
      </c>
      <c r="E63" s="37">
        <f t="shared" si="8"/>
        <v>23818.394183784738</v>
      </c>
      <c r="F63" s="36">
        <f t="shared" si="9"/>
        <v>20757.795895742995</v>
      </c>
    </row>
    <row r="64" spans="2:6">
      <c r="B64" s="5">
        <v>2052</v>
      </c>
      <c r="C64" s="38">
        <f t="shared" si="6"/>
        <v>20526.998872829357</v>
      </c>
      <c r="D64" s="37">
        <f t="shared" si="7"/>
        <v>22115.655156586297</v>
      </c>
      <c r="E64" s="37">
        <f t="shared" si="8"/>
        <v>23960.398856272532</v>
      </c>
      <c r="F64" s="36">
        <f t="shared" si="9"/>
        <v>20760.213951333822</v>
      </c>
    </row>
    <row r="65" spans="2:6">
      <c r="B65" s="5">
        <v>2053</v>
      </c>
      <c r="C65" s="38">
        <f t="shared" si="6"/>
        <v>20517.352709164559</v>
      </c>
      <c r="D65" s="37">
        <f t="shared" si="7"/>
        <v>22165.787211631552</v>
      </c>
      <c r="E65" s="37">
        <f t="shared" si="8"/>
        <v>24103.250157078455</v>
      </c>
      <c r="F65" s="36">
        <f t="shared" si="9"/>
        <v>20762.63228860161</v>
      </c>
    </row>
    <row r="66" spans="2:6">
      <c r="B66" s="5">
        <v>2054</v>
      </c>
      <c r="C66" s="38">
        <f t="shared" ref="C66:C97" si="10">VLOOKUP($B66,$B$19:$J$29,G$18,1)*C65</f>
        <v>20507.711078479671</v>
      </c>
      <c r="D66" s="37">
        <f t="shared" ref="D66:D97" si="11">VLOOKUP($B66,$B$19:$J$29,H$18,1)*D65</f>
        <v>22216.03290667188</v>
      </c>
      <c r="E66" s="37">
        <f t="shared" ref="E66:E97" si="12">VLOOKUP($B66,$B$19:$J$29,I$18,1)*E65</f>
        <v>24246.95313377944</v>
      </c>
      <c r="F66" s="36">
        <f t="shared" ref="F66:F97" si="13">VLOOKUP($B66,$B$19:$J$29,J$18,1)*F65</f>
        <v>20765.050907579167</v>
      </c>
    </row>
    <row r="67" spans="2:6">
      <c r="B67" s="5">
        <v>2055</v>
      </c>
      <c r="C67" s="38">
        <f t="shared" si="10"/>
        <v>20498.073978644527</v>
      </c>
      <c r="D67" s="37">
        <f t="shared" si="11"/>
        <v>22266.392499307905</v>
      </c>
      <c r="E67" s="37">
        <f t="shared" si="12"/>
        <v>24391.512864045944</v>
      </c>
      <c r="F67" s="36">
        <f t="shared" si="13"/>
        <v>20767.469808299313</v>
      </c>
    </row>
    <row r="68" spans="2:6">
      <c r="B68" s="5">
        <v>2056</v>
      </c>
      <c r="C68" s="38">
        <f t="shared" si="10"/>
        <v>20488.441407529961</v>
      </c>
      <c r="D68" s="37">
        <f t="shared" si="11"/>
        <v>22316.866247724178</v>
      </c>
      <c r="E68" s="37">
        <f t="shared" si="12"/>
        <v>24536.934455821374</v>
      </c>
      <c r="F68" s="36">
        <f t="shared" si="13"/>
        <v>20769.888990794869</v>
      </c>
    </row>
    <row r="69" spans="2:6">
      <c r="B69" s="5">
        <v>2057</v>
      </c>
      <c r="C69" s="38">
        <f t="shared" si="10"/>
        <v>20478.813363007815</v>
      </c>
      <c r="D69" s="37">
        <f t="shared" si="11"/>
        <v>22367.454410690505</v>
      </c>
      <c r="E69" s="37">
        <f t="shared" si="12"/>
        <v>24683.223047502568</v>
      </c>
      <c r="F69" s="36">
        <f t="shared" si="13"/>
        <v>20772.308455098657</v>
      </c>
    </row>
    <row r="70" spans="2:6">
      <c r="B70" s="5">
        <v>2058</v>
      </c>
      <c r="C70" s="38">
        <f t="shared" si="10"/>
        <v>20469.189842950927</v>
      </c>
      <c r="D70" s="37">
        <f t="shared" si="11"/>
        <v>22418.157247563282</v>
      </c>
      <c r="E70" s="37">
        <f t="shared" si="12"/>
        <v>24830.383808121351</v>
      </c>
      <c r="F70" s="36">
        <f t="shared" si="13"/>
        <v>20774.728201243503</v>
      </c>
    </row>
    <row r="71" spans="2:6">
      <c r="B71" s="5">
        <v>2059</v>
      </c>
      <c r="C71" s="38">
        <f t="shared" si="10"/>
        <v>20459.570845233135</v>
      </c>
      <c r="D71" s="37">
        <f t="shared" si="11"/>
        <v>22468.975018286812</v>
      </c>
      <c r="E71" s="37">
        <f t="shared" si="12"/>
        <v>24978.421937527193</v>
      </c>
      <c r="F71" s="36">
        <f t="shared" si="13"/>
        <v>20777.148229262239</v>
      </c>
    </row>
    <row r="72" spans="2:6">
      <c r="B72" s="5">
        <v>2060</v>
      </c>
      <c r="C72" s="38">
        <f t="shared" si="10"/>
        <v>20413.31607026952</v>
      </c>
      <c r="D72" s="37">
        <f t="shared" si="11"/>
        <v>22488.065170174312</v>
      </c>
      <c r="E72" s="37">
        <f t="shared" si="12"/>
        <v>25105.448104950403</v>
      </c>
      <c r="F72" s="36">
        <f t="shared" si="13"/>
        <v>20745.488133731786</v>
      </c>
    </row>
    <row r="73" spans="2:6">
      <c r="B73" s="5">
        <v>2061</v>
      </c>
      <c r="C73" s="38">
        <f t="shared" si="10"/>
        <v>20367.165867597432</v>
      </c>
      <c r="D73" s="37">
        <f t="shared" si="11"/>
        <v>22507.171541488766</v>
      </c>
      <c r="E73" s="37">
        <f t="shared" si="12"/>
        <v>25233.120255824873</v>
      </c>
      <c r="F73" s="36">
        <f t="shared" si="13"/>
        <v>20713.876281667566</v>
      </c>
    </row>
    <row r="74" spans="2:6">
      <c r="B74" s="5">
        <v>2062</v>
      </c>
      <c r="C74" s="38">
        <f t="shared" si="10"/>
        <v>20321.120000800973</v>
      </c>
      <c r="D74" s="37">
        <f t="shared" si="11"/>
        <v>22526.294146010569</v>
      </c>
      <c r="E74" s="37">
        <f t="shared" si="12"/>
        <v>25361.441675258135</v>
      </c>
      <c r="F74" s="36">
        <f t="shared" si="13"/>
        <v>20682.31259955647</v>
      </c>
    </row>
    <row r="75" spans="2:6">
      <c r="B75" s="5">
        <v>2063</v>
      </c>
      <c r="C75" s="38">
        <f t="shared" si="10"/>
        <v>20275.178233998733</v>
      </c>
      <c r="D75" s="37">
        <f t="shared" si="11"/>
        <v>22545.432997531825</v>
      </c>
      <c r="E75" s="37">
        <f t="shared" si="12"/>
        <v>25490.415665063923</v>
      </c>
      <c r="F75" s="36">
        <f t="shared" si="13"/>
        <v>20650.79701399741</v>
      </c>
    </row>
    <row r="76" spans="2:6">
      <c r="B76" s="5">
        <v>2064</v>
      </c>
      <c r="C76" s="38">
        <f t="shared" si="10"/>
        <v>20229.340331842577</v>
      </c>
      <c r="D76" s="37">
        <f t="shared" si="11"/>
        <v>22564.588109856351</v>
      </c>
      <c r="E76" s="37">
        <f t="shared" si="12"/>
        <v>25620.045543847136</v>
      </c>
      <c r="F76" s="36">
        <f t="shared" si="13"/>
        <v>20619.329451701142</v>
      </c>
    </row>
    <row r="77" spans="2:6">
      <c r="B77" s="5">
        <v>2065</v>
      </c>
      <c r="C77" s="38">
        <f t="shared" si="10"/>
        <v>20183.606059516442</v>
      </c>
      <c r="D77" s="37">
        <f t="shared" si="11"/>
        <v>22583.759496799699</v>
      </c>
      <c r="E77" s="37">
        <f t="shared" si="12"/>
        <v>25750.334647089225</v>
      </c>
      <c r="F77" s="36">
        <f t="shared" si="13"/>
        <v>20587.909839490101</v>
      </c>
    </row>
    <row r="78" spans="2:6">
      <c r="B78" s="5">
        <v>2066</v>
      </c>
      <c r="C78" s="38">
        <f t="shared" si="10"/>
        <v>20137.975182735139</v>
      </c>
      <c r="D78" s="37">
        <f t="shared" si="11"/>
        <v>22602.947172189153</v>
      </c>
      <c r="E78" s="37">
        <f t="shared" si="12"/>
        <v>25881.286327234022</v>
      </c>
      <c r="F78" s="36">
        <f t="shared" si="13"/>
        <v>20556.538104298234</v>
      </c>
    </row>
    <row r="79" spans="2:6">
      <c r="B79" s="5">
        <v>2067</v>
      </c>
      <c r="C79" s="38">
        <f t="shared" si="10"/>
        <v>20092.447467743146</v>
      </c>
      <c r="D79" s="37">
        <f t="shared" si="11"/>
        <v>22622.151149863748</v>
      </c>
      <c r="E79" s="37">
        <f t="shared" si="12"/>
        <v>26012.903953773992</v>
      </c>
      <c r="F79" s="36">
        <f t="shared" si="13"/>
        <v>20525.214173170822</v>
      </c>
    </row>
    <row r="80" spans="2:6">
      <c r="B80" s="5">
        <v>2068</v>
      </c>
      <c r="C80" s="38">
        <f t="shared" si="10"/>
        <v>20047.022681313414</v>
      </c>
      <c r="D80" s="37">
        <f t="shared" si="11"/>
        <v>22641.371443674274</v>
      </c>
      <c r="E80" s="37">
        <f t="shared" si="12"/>
        <v>26145.190913336941</v>
      </c>
      <c r="F80" s="36">
        <f t="shared" si="13"/>
        <v>20493.937973264314</v>
      </c>
    </row>
    <row r="81" spans="2:6">
      <c r="B81" s="5">
        <v>2069</v>
      </c>
      <c r="C81" s="38">
        <f t="shared" si="10"/>
        <v>20001.700590746172</v>
      </c>
      <c r="D81" s="37">
        <f t="shared" si="11"/>
        <v>22660.608067483292</v>
      </c>
      <c r="E81" s="37">
        <f t="shared" si="12"/>
        <v>26278.150609773154</v>
      </c>
      <c r="F81" s="36">
        <f t="shared" si="13"/>
        <v>20462.709431846157</v>
      </c>
    </row>
    <row r="82" spans="2:6">
      <c r="B82" s="5">
        <v>2070</v>
      </c>
      <c r="C82" s="38">
        <f t="shared" si="10"/>
        <v>19920.716039659357</v>
      </c>
      <c r="D82" s="37">
        <f t="shared" si="11"/>
        <v>22648.602419506336</v>
      </c>
      <c r="E82" s="37">
        <f t="shared" si="12"/>
        <v>26396.25347816489</v>
      </c>
      <c r="F82" s="36">
        <f t="shared" si="13"/>
        <v>20398.934633126279</v>
      </c>
    </row>
    <row r="83" spans="2:6">
      <c r="B83" s="5">
        <v>2071</v>
      </c>
      <c r="C83" s="38">
        <f t="shared" si="10"/>
        <v>19840.059385567347</v>
      </c>
      <c r="D83" s="37">
        <f t="shared" si="11"/>
        <v>22636.603132152311</v>
      </c>
      <c r="E83" s="37">
        <f t="shared" si="12"/>
        <v>26514.887140664989</v>
      </c>
      <c r="F83" s="36">
        <f t="shared" si="13"/>
        <v>20335.358597183407</v>
      </c>
    </row>
    <row r="84" spans="2:6">
      <c r="B84" s="5">
        <v>2072</v>
      </c>
      <c r="C84" s="38">
        <f t="shared" si="10"/>
        <v>19759.729300853483</v>
      </c>
      <c r="D84" s="37">
        <f t="shared" si="11"/>
        <v>22624.610202051346</v>
      </c>
      <c r="E84" s="37">
        <f t="shared" si="12"/>
        <v>26634.053982841127</v>
      </c>
      <c r="F84" s="36">
        <f t="shared" si="13"/>
        <v>20271.980704546495</v>
      </c>
    </row>
    <row r="85" spans="2:6">
      <c r="B85" s="5">
        <v>2073</v>
      </c>
      <c r="C85" s="38">
        <f t="shared" si="10"/>
        <v>19679.724463276474</v>
      </c>
      <c r="D85" s="37">
        <f t="shared" si="11"/>
        <v>22612.623625835349</v>
      </c>
      <c r="E85" s="37">
        <f t="shared" si="12"/>
        <v>26753.756400982533</v>
      </c>
      <c r="F85" s="36">
        <f t="shared" si="13"/>
        <v>20208.800337675155</v>
      </c>
    </row>
    <row r="86" spans="2:6">
      <c r="B86" s="5">
        <v>2074</v>
      </c>
      <c r="C86" s="38">
        <f t="shared" si="10"/>
        <v>19600.043555948621</v>
      </c>
      <c r="D86" s="37">
        <f t="shared" si="11"/>
        <v>22600.643400138018</v>
      </c>
      <c r="E86" s="37">
        <f t="shared" si="12"/>
        <v>26873.996802148155</v>
      </c>
      <c r="F86" s="36">
        <f t="shared" si="13"/>
        <v>20145.816880953651</v>
      </c>
    </row>
    <row r="87" spans="2:6">
      <c r="B87" s="5">
        <v>2075</v>
      </c>
      <c r="C87" s="38">
        <f t="shared" si="10"/>
        <v>19520.685267314158</v>
      </c>
      <c r="D87" s="37">
        <f t="shared" si="11"/>
        <v>22588.669521594831</v>
      </c>
      <c r="E87" s="37">
        <f t="shared" si="12"/>
        <v>26994.777604215087</v>
      </c>
      <c r="F87" s="36">
        <f t="shared" si="13"/>
        <v>20083.029720684895</v>
      </c>
    </row>
    <row r="88" spans="2:6">
      <c r="B88" s="5">
        <v>2076</v>
      </c>
      <c r="C88" s="38">
        <f t="shared" si="10"/>
        <v>19441.648291127651</v>
      </c>
      <c r="D88" s="37">
        <f t="shared" si="11"/>
        <v>22576.701986843051</v>
      </c>
      <c r="E88" s="37">
        <f t="shared" si="12"/>
        <v>27116.10123592717</v>
      </c>
      <c r="F88" s="36">
        <f t="shared" si="13"/>
        <v>20020.438245084471</v>
      </c>
    </row>
    <row r="89" spans="2:6">
      <c r="B89" s="5">
        <v>2077</v>
      </c>
      <c r="C89" s="38">
        <f t="shared" si="10"/>
        <v>19362.931326432499</v>
      </c>
      <c r="D89" s="37">
        <f t="shared" si="11"/>
        <v>22564.740792521719</v>
      </c>
      <c r="E89" s="37">
        <f t="shared" si="12"/>
        <v>27237.970136943844</v>
      </c>
      <c r="F89" s="36">
        <f t="shared" si="13"/>
        <v>19958.04184427467</v>
      </c>
    </row>
    <row r="90" spans="2:6">
      <c r="B90" s="5">
        <v>2078</v>
      </c>
      <c r="C90" s="38">
        <f t="shared" si="10"/>
        <v>19284.53307753953</v>
      </c>
      <c r="D90" s="37">
        <f t="shared" si="11"/>
        <v>22552.785935271662</v>
      </c>
      <c r="E90" s="37">
        <f t="shared" si="12"/>
        <v>27360.386757889199</v>
      </c>
      <c r="F90" s="36">
        <f t="shared" si="13"/>
        <v>19895.839910278548</v>
      </c>
    </row>
    <row r="91" spans="2:6">
      <c r="B91" s="5">
        <v>2079</v>
      </c>
      <c r="C91" s="38">
        <f t="shared" si="10"/>
        <v>19206.452254005661</v>
      </c>
      <c r="D91" s="37">
        <f t="shared" si="11"/>
        <v>22540.83741173548</v>
      </c>
      <c r="E91" s="37">
        <f t="shared" si="12"/>
        <v>27483.35356040125</v>
      </c>
      <c r="F91" s="36">
        <f t="shared" si="13"/>
        <v>19833.831837014008</v>
      </c>
    </row>
    <row r="92" spans="2:6">
      <c r="B92" s="5">
        <v>2080</v>
      </c>
      <c r="C92" s="38">
        <f t="shared" si="10"/>
        <v>19092.610488484592</v>
      </c>
      <c r="D92" s="37">
        <f t="shared" si="11"/>
        <v>22502.214350937862</v>
      </c>
      <c r="E92" s="37">
        <f t="shared" si="12"/>
        <v>27599.285148073268</v>
      </c>
      <c r="F92" s="36">
        <f t="shared" si="13"/>
        <v>19742.466860082088</v>
      </c>
    </row>
    <row r="93" spans="2:6">
      <c r="B93" s="5">
        <v>2081</v>
      </c>
      <c r="C93" s="38">
        <f t="shared" si="10"/>
        <v>18979.443493473223</v>
      </c>
      <c r="D93" s="37">
        <f t="shared" si="11"/>
        <v>22463.657469616992</v>
      </c>
      <c r="E93" s="37">
        <f t="shared" si="12"/>
        <v>27715.7057638761</v>
      </c>
      <c r="F93" s="36">
        <f t="shared" si="13"/>
        <v>19651.522757899857</v>
      </c>
    </row>
    <row r="94" spans="2:6">
      <c r="B94" s="5">
        <v>2082</v>
      </c>
      <c r="C94" s="38">
        <f t="shared" si="10"/>
        <v>18866.947269426761</v>
      </c>
      <c r="D94" s="37">
        <f t="shared" si="11"/>
        <v>22425.166654376288</v>
      </c>
      <c r="E94" s="37">
        <f t="shared" si="12"/>
        <v>27832.617470651443</v>
      </c>
      <c r="F94" s="36">
        <f t="shared" si="13"/>
        <v>19560.99759169864</v>
      </c>
    </row>
    <row r="95" spans="2:6">
      <c r="B95" s="5">
        <v>2083</v>
      </c>
      <c r="C95" s="38">
        <f t="shared" si="10"/>
        <v>18755.117840506777</v>
      </c>
      <c r="D95" s="37">
        <f t="shared" si="11"/>
        <v>22386.741792013465</v>
      </c>
      <c r="E95" s="37">
        <f t="shared" si="12"/>
        <v>27950.022339942563</v>
      </c>
      <c r="F95" s="36">
        <f t="shared" si="13"/>
        <v>19470.88943164075</v>
      </c>
    </row>
    <row r="96" spans="2:6">
      <c r="B96" s="5">
        <v>2084</v>
      </c>
      <c r="C96" s="38">
        <f t="shared" si="10"/>
        <v>18643.951254440697</v>
      </c>
      <c r="D96" s="37">
        <f t="shared" si="11"/>
        <v>22348.382769520213</v>
      </c>
      <c r="E96" s="37">
        <f t="shared" si="12"/>
        <v>28067.922452031016</v>
      </c>
      <c r="F96" s="36">
        <f t="shared" si="13"/>
        <v>19381.196356778335</v>
      </c>
    </row>
    <row r="97" spans="2:6">
      <c r="B97" s="5">
        <v>2085</v>
      </c>
      <c r="C97" s="38">
        <f t="shared" si="10"/>
        <v>18533.443582382126</v>
      </c>
      <c r="D97" s="37">
        <f t="shared" si="11"/>
        <v>22310.089474081855</v>
      </c>
      <c r="E97" s="37">
        <f t="shared" si="12"/>
        <v>28186.319895973498</v>
      </c>
      <c r="F97" s="36">
        <f t="shared" si="13"/>
        <v>19291.91645501243</v>
      </c>
    </row>
    <row r="98" spans="2:6">
      <c r="B98" s="5">
        <v>2086</v>
      </c>
      <c r="C98" s="38">
        <f t="shared" ref="C98:C111" si="14">VLOOKUP($B98,$B$19:$J$29,G$18,1)*C97</f>
        <v>18423.590918771988</v>
      </c>
      <c r="D98" s="37">
        <f t="shared" ref="D98:D111" si="15">VLOOKUP($B98,$B$19:$J$29,H$18,1)*D97</f>
        <v>22271.861793077016</v>
      </c>
      <c r="E98" s="37">
        <f t="shared" ref="E98:E111" si="16">VLOOKUP($B98,$B$19:$J$29,I$18,1)*E97</f>
        <v>28305.216769638864</v>
      </c>
      <c r="F98" s="36">
        <f t="shared" ref="F98:F111" si="17">VLOOKUP($B98,$B$19:$J$29,J$18,1)*F97</f>
        <v>19203.047823052195</v>
      </c>
    </row>
    <row r="99" spans="2:6">
      <c r="B99" s="5">
        <v>2087</v>
      </c>
      <c r="C99" s="38">
        <f t="shared" si="14"/>
        <v>18314.389381200494</v>
      </c>
      <c r="D99" s="37">
        <f t="shared" si="15"/>
        <v>22233.699614077301</v>
      </c>
      <c r="E99" s="37">
        <f t="shared" si="16"/>
        <v>28424.615179745299</v>
      </c>
      <c r="F99" s="36">
        <f t="shared" si="17"/>
        <v>19114.588566374343</v>
      </c>
    </row>
    <row r="100" spans="2:6">
      <c r="B100" s="5">
        <v>2088</v>
      </c>
      <c r="C100" s="38">
        <f t="shared" si="14"/>
        <v>18205.835110269934</v>
      </c>
      <c r="D100" s="37">
        <f t="shared" si="15"/>
        <v>22195.602824846952</v>
      </c>
      <c r="E100" s="37">
        <f t="shared" si="16"/>
        <v>28544.51724189764</v>
      </c>
      <c r="F100" s="36">
        <f t="shared" si="17"/>
        <v>19026.536799182752</v>
      </c>
    </row>
    <row r="101" spans="2:6">
      <c r="B101" s="5">
        <v>2089</v>
      </c>
      <c r="C101" s="38">
        <f t="shared" si="14"/>
        <v>18097.924269458283</v>
      </c>
      <c r="D101" s="37">
        <f t="shared" si="15"/>
        <v>22157.571313342527</v>
      </c>
      <c r="E101" s="37">
        <f t="shared" si="16"/>
        <v>28664.925080624878</v>
      </c>
      <c r="F101" s="36">
        <f t="shared" si="17"/>
        <v>18938.89064436825</v>
      </c>
    </row>
    <row r="102" spans="2:6">
      <c r="B102" s="5">
        <v>2090</v>
      </c>
      <c r="C102" s="38">
        <f t="shared" si="14"/>
        <v>17960.800826109611</v>
      </c>
      <c r="D102" s="37">
        <f t="shared" si="15"/>
        <v>22104.299556958496</v>
      </c>
      <c r="E102" s="37">
        <f t="shared" si="16"/>
        <v>28778.666500813248</v>
      </c>
      <c r="F102" s="36">
        <f t="shared" si="17"/>
        <v>18827.124579760555</v>
      </c>
    </row>
    <row r="103" spans="2:6">
      <c r="B103" s="5">
        <v>2091</v>
      </c>
      <c r="C103" s="38">
        <f t="shared" si="14"/>
        <v>17824.716332777298</v>
      </c>
      <c r="D103" s="37">
        <f t="shared" si="15"/>
        <v>22051.155877789613</v>
      </c>
      <c r="E103" s="37">
        <f t="shared" si="16"/>
        <v>28892.859242978913</v>
      </c>
      <c r="F103" s="36">
        <f t="shared" si="17"/>
        <v>18716.018091969287</v>
      </c>
    </row>
    <row r="104" spans="2:6">
      <c r="B104" s="5">
        <v>2092</v>
      </c>
      <c r="C104" s="38">
        <f t="shared" si="14"/>
        <v>17689.662917597056</v>
      </c>
      <c r="D104" s="37">
        <f t="shared" si="15"/>
        <v>21998.13996790961</v>
      </c>
      <c r="E104" s="37">
        <f t="shared" si="16"/>
        <v>29007.5050979517</v>
      </c>
      <c r="F104" s="36">
        <f t="shared" si="17"/>
        <v>18605.567288564504</v>
      </c>
    </row>
    <row r="105" spans="2:6">
      <c r="B105" s="5">
        <v>2093</v>
      </c>
      <c r="C105" s="38">
        <f t="shared" si="14"/>
        <v>17555.632768347743</v>
      </c>
      <c r="D105" s="37">
        <f t="shared" si="15"/>
        <v>21945.251520132544</v>
      </c>
      <c r="E105" s="37">
        <f t="shared" si="16"/>
        <v>29122.605863667377</v>
      </c>
      <c r="F105" s="36">
        <f t="shared" si="17"/>
        <v>18495.76830008706</v>
      </c>
    </row>
    <row r="106" spans="2:6">
      <c r="B106" s="5">
        <v>2094</v>
      </c>
      <c r="C106" s="38">
        <f t="shared" si="14"/>
        <v>17422.618131999468</v>
      </c>
      <c r="D106" s="37">
        <f t="shared" si="15"/>
        <v>21892.490228011018</v>
      </c>
      <c r="E106" s="37">
        <f t="shared" si="16"/>
        <v>29238.163345195859</v>
      </c>
      <c r="F106" s="36">
        <f t="shared" si="17"/>
        <v>18386.617279913065</v>
      </c>
    </row>
    <row r="107" spans="2:6">
      <c r="B107" s="5">
        <v>2095</v>
      </c>
      <c r="C107" s="38">
        <f t="shared" si="14"/>
        <v>17290.611314265101</v>
      </c>
      <c r="D107" s="37">
        <f t="shared" si="15"/>
        <v>21839.855785834403</v>
      </c>
      <c r="E107" s="37">
        <f t="shared" si="16"/>
        <v>29354.179354769523</v>
      </c>
      <c r="F107" s="36">
        <f t="shared" si="17"/>
        <v>18278.110404119114</v>
      </c>
    </row>
    <row r="108" spans="2:6">
      <c r="B108" s="5">
        <v>2096</v>
      </c>
      <c r="C108" s="38">
        <f t="shared" si="14"/>
        <v>17159.6046791552</v>
      </c>
      <c r="D108" s="37">
        <f t="shared" si="15"/>
        <v>21787.34788862706</v>
      </c>
      <c r="E108" s="37">
        <f t="shared" si="16"/>
        <v>29470.655711811614</v>
      </c>
      <c r="F108" s="36">
        <f t="shared" si="17"/>
        <v>18170.243871348313</v>
      </c>
    </row>
    <row r="109" spans="2:6">
      <c r="B109" s="5">
        <v>2097</v>
      </c>
      <c r="C109" s="38">
        <f t="shared" si="14"/>
        <v>17029.590648536308</v>
      </c>
      <c r="D109" s="37">
        <f t="shared" si="15"/>
        <v>21734.966232146588</v>
      </c>
      <c r="E109" s="37">
        <f t="shared" si="16"/>
        <v>29587.594242964784</v>
      </c>
      <c r="F109" s="36">
        <f t="shared" si="17"/>
        <v>18063.013902677125</v>
      </c>
    </row>
    <row r="110" spans="2:6">
      <c r="B110" s="5">
        <v>2098</v>
      </c>
      <c r="C110" s="38">
        <f t="shared" si="14"/>
        <v>16900.561701692586</v>
      </c>
      <c r="D110" s="37">
        <f t="shared" si="15"/>
        <v>21682.710512882048</v>
      </c>
      <c r="E110" s="37">
        <f t="shared" si="16"/>
        <v>29704.996782119742</v>
      </c>
      <c r="F110" s="36">
        <f t="shared" si="17"/>
        <v>17956.416741482964</v>
      </c>
    </row>
    <row r="111" spans="2:6">
      <c r="B111" s="5">
        <v>2099</v>
      </c>
      <c r="C111" s="35">
        <f t="shared" si="14"/>
        <v>16772.510374890779</v>
      </c>
      <c r="D111" s="34">
        <f t="shared" si="15"/>
        <v>21630.58042805221</v>
      </c>
      <c r="E111" s="34">
        <f t="shared" si="16"/>
        <v>29822.865170444013</v>
      </c>
      <c r="F111" s="33">
        <f t="shared" si="17"/>
        <v>17850.4486533126</v>
      </c>
    </row>
  </sheetData>
  <mergeCells count="2">
    <mergeCell ref="C16:F16"/>
    <mergeCell ref="G16:J16"/>
  </mergeCells>
  <conditionalFormatting sqref="G43:M43">
    <cfRule type="expression" dxfId="0" priority="1">
      <formula>MOD(ROW(),3)=2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8F0E848C6C44F87654F494C697A8D" ma:contentTypeVersion="2" ma:contentTypeDescription="Create a new document." ma:contentTypeScope="" ma:versionID="ebb21c1ff4e90b9363f0d018ed00d63a">
  <xsd:schema xmlns:xsd="http://www.w3.org/2001/XMLSchema" xmlns:xs="http://www.w3.org/2001/XMLSchema" xmlns:p="http://schemas.microsoft.com/office/2006/metadata/properties" xmlns:ns2="6aa9c2fa-1254-4c98-bfd5-62f2c6de80e3" targetNamespace="http://schemas.microsoft.com/office/2006/metadata/properties" ma:root="true" ma:fieldsID="a897da968325f61f3f9b4c41ea6de03b" ns2:_="">
    <xsd:import namespace="6aa9c2fa-1254-4c98-bfd5-62f2c6de8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9c2fa-1254-4c98-bfd5-62f2c6de8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E09A73-1DF1-4348-9D37-7D66E4ABBB1D}"/>
</file>

<file path=customXml/itemProps2.xml><?xml version="1.0" encoding="utf-8"?>
<ds:datastoreItem xmlns:ds="http://schemas.openxmlformats.org/officeDocument/2006/customXml" ds:itemID="{097A6D79-782E-4D9E-A538-5F29C235C356}"/>
</file>

<file path=customXml/itemProps3.xml><?xml version="1.0" encoding="utf-8"?>
<ds:datastoreItem xmlns:ds="http://schemas.openxmlformats.org/officeDocument/2006/customXml" ds:itemID="{E9905A95-4EBD-4D0F-8B2C-8F475292E3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Louisa Vigilya</cp:lastModifiedBy>
  <cp:revision/>
  <dcterms:created xsi:type="dcterms:W3CDTF">2023-03-21T13:25:43Z</dcterms:created>
  <dcterms:modified xsi:type="dcterms:W3CDTF">2023-03-22T07:21:55Z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0x0101005BD8F0E848C6C44F87654F494C697A8D</vt:lpwstr>
  </property>
</Properties>
</file>