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1D96E02D-2E83-4793-A7DF-CF2D64AE5592}" xr6:coauthVersionLast="47" xr6:coauthVersionMax="47" xr10:uidLastSave="{00000000-0000-0000-0000-000000000000}"/>
  <workbookProtection workbookPassword="F966" lockStructure="1"/>
  <bookViews>
    <workbookView xWindow="768" yWindow="768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<sst xmlns="http://schemas.openxmlformats.org/spreadsheetml/2006/main" count="1743" uniqueCount="240">
  <si>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</si>
  <si>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</si>
  <si>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</si>
  <si>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</si>
  <si>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</si>
  <si>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</si>
  <si>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</si>
  <si>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</si>
  <si>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</si>
  <si>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</si>
  <si>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</si>
  <si>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</si>
  <si>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</si>
  <si>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</si>
  <si>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</si>
  <si>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</si>
  <si>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</si>
  <si>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</si>
  <si>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</si>
  <si>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</si>
  <si>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</si>
  <si>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</si>
  <si>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</si>
  <si>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</si>
  <si>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</si>
  <si>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</si>
  <si>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</si>
  <si>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</si>
  <si>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</si>
  <si>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</si>
  <si>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</si>
  <si>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</si>
  <si>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</si>
  <si>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</si>
  <si>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</si>
  <si>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</si>
  <si>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</si>
  <si>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</si>
  <si>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</si>
  <si>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</si>
  <si>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</si>
  <si>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</si>
  <si>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</si>
  <si>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</si>
  <si>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</si>
  <si>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</si>
  <si>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</si>
  <si>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</si>
  <si>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</si>
  <si>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</si>
  <si>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</si>
  <si>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</si>
  <si>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</si>
  <si>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</si>
  <si>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</si>
  <si>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</si>
  <si>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</si>
  <si>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</si>
  <si>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</si>
  <si>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</si>
  <si>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</si>
  <si>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</si>
  <si>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</si>
  <si>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</si>
  <si>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</si>
  <si>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</si>
  <si>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</si>
  <si>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</si>
  <si>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</si>
  <si>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</si>
  <si>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</si>
  <si>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</si>
  <si>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</si>
  <si>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</si>
  <si>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</si>
  <si>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</si>
  <si>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</si>
  <si>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</si>
  <si>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</si>
  <si>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</si>
  <si>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</si>
  <si>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</si>
  <si>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</si>
  <si>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</si>
  <si>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</si>
  <si>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</si>
  <si>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</si>
  <si>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</si>
  <si>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</si>
  <si>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</si>
  <si>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</si>
  <si>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</si>
  <si>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</si>
  <si>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</si>
  <si>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</si>
  <si>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</si>
  <si>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</si>
  <si>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</si>
  <si>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</si>
  <si>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</si>
  <si>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</si>
  <si>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</si>
  <si>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</si>
  <si>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</si>
  <si>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</si>
  <si>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</si>
  <si>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</si>
  <si>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</si>
  <si>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</si>
  <si>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</si>
  <si>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</si>
  <si>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</si>
  <si>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</si>
  <si>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</si>
  <si>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</si>
  <si>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</si>
  <si>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</si>
  <si>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</si>
  <si>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</si>
  <si>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</si>
  <si>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</si>
  <si>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</si>
  <si>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</si>
  <si>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</si>
  <si>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</si>
  <si>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</si>
  <si>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</si>
  <si>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</si>
  <si>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</si>
  <si>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</si>
  <si>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</si>
  <si>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</si>
  <si>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</si>
  <si>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</si>
  <si>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</si>
  <si>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</si>
  <si>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</si>
  <si>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</si>
  <si>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</si>
  <si>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</si>
  <si>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</si>
  <si>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</si>
  <si>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</si>
  <si>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</si>
  <si>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</si>
  <si>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</si>
  <si>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</si>
  <si>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</si>
  <si>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</si>
  <si>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</si>
  <si>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</si>
  <si>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</si>
  <si>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</si>
  <si>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</si>
  <si>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</si>
  <si>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</si>
  <si>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</si>
  <si>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</si>
  <si>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</si>
  <si>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</si>
  <si>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</si>
  <si>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</si>
  <si>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</si>
  <si>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</si>
  <si>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</si>
  <si>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</si>
  <si>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</si>
  <si>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</si>
  <si>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</si>
  <si>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</si>
  <si>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</si>
  <si>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</si>
  <si>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</si>
  <si>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</si>
  <si>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</si>
  <si>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</si>
  <si>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</si>
  <si>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</si>
  <si>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</si>
  <si>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</si>
  <si>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</si>
  <si>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</si>
  <si>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</si>
  <si>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</si>
  <si>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</si>
  <si>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</si>
  <si>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</si>
  <si>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</si>
  <si>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</si>
  <si>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</si>
  <si>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</si>
  <si>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</si>
  <si>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</si>
  <si>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</si>
  <si>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</si>
  <si>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</si>
  <si>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</si>
  <si>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</si>
  <si>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</si>
  <si>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</si>
  <si>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</si>
  <si>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</si>
  <si>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</si>
  <si>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</si>
  <si>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</si>
  <si>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</si>
  <si>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</si>
  <si>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</si>
  <si>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</si>
  <si>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</si>
  <si>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</si>
  <si>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</si>
  <si>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</si>
  <si>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</si>
  <si>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</si>
  <si>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</si>
  <si>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</si>
  <si>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</si>
  <si>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</si>
  <si>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</si>
  <si>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</si>
  <si>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</si>
  <si>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</si>
  <si>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</si>
  <si>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</si>
  <si>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</si>
  <si>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</si>
  <si>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</si>
  <si>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</si>
  <si>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</si>
  <si>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</si>
  <si>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</si>
  <si>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</si>
  <si>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</si>
  <si>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</si>
  <si>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</si>
  <si>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333333333//3</t>
  </si>
  <si>
    <t>444444444//4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</si>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</sst>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41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3" t="s">
        <v>102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3"/>
      <c r="M1" s="3"/>
    </row>
    <row r="2" spans="1:13" ht="32.4" customHeight="1" x14ac:dyDescent="0.3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3"/>
      <c r="M2" s="3"/>
    </row>
    <row r="3" spans="1:13" ht="25.5" customHeight="1" x14ac:dyDescent="0.3">
      <c r="A3" s="121" t="s">
        <v>103</v>
      </c>
      <c r="B3" s="122"/>
      <c r="C3" s="124" t="s">
        <v>238</v>
      </c>
      <c r="D3" s="124"/>
      <c r="E3" s="124"/>
      <c r="F3" s="124"/>
      <c r="G3" s="121"/>
      <c r="H3" s="123"/>
      <c r="I3" s="122"/>
      <c r="J3" s="119">
        <v>1452809</v>
      </c>
      <c r="K3" s="120"/>
      <c r="L3" s="3"/>
      <c r="M3" s="3"/>
    </row>
    <row r="4" spans="1:13" s="3" customFormat="1" ht="21.75" customHeight="1" x14ac:dyDescent="0.3">
      <c r="A4" s="121" t="s">
        <v>5</v>
      </c>
      <c r="B4" s="122"/>
      <c r="C4" s="125" t="s">
        <v>239</v>
      </c>
      <c r="D4" s="125"/>
      <c r="E4" s="125"/>
      <c r="F4" s="126"/>
      <c r="G4" s="127" t="s">
        <v>4</v>
      </c>
      <c r="H4" s="128"/>
      <c r="I4" s="83">
        <v>44999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29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</row>
    <row r="7" spans="1:13" x14ac:dyDescent="0.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</row>
    <row r="8" spans="1:13" ht="15" customHeight="1" x14ac:dyDescent="0.3">
      <c r="A8" s="168" t="s">
        <v>0</v>
      </c>
      <c r="B8" s="168"/>
      <c r="C8" s="168"/>
      <c r="D8" s="168"/>
      <c r="E8" s="168"/>
      <c r="F8" s="168"/>
      <c r="G8" s="168"/>
      <c r="H8" s="100" t="s">
        <v>1</v>
      </c>
      <c r="I8" s="100"/>
      <c r="J8" s="100" t="s">
        <v>123</v>
      </c>
      <c r="K8" s="100"/>
    </row>
    <row r="9" spans="1:13" ht="18.75" customHeight="1" x14ac:dyDescent="0.3">
      <c r="A9" s="168"/>
      <c r="B9" s="168"/>
      <c r="C9" s="168"/>
      <c r="D9" s="168"/>
      <c r="E9" s="168"/>
      <c r="F9" s="168"/>
      <c r="G9" s="168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8"/>
      <c r="B10" s="168"/>
      <c r="C10" s="168"/>
      <c r="D10" s="168"/>
      <c r="E10" s="168"/>
      <c r="F10" s="168"/>
      <c r="G10" s="168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8"/>
      <c r="B11" s="168"/>
      <c r="C11" s="168"/>
      <c r="D11" s="168"/>
      <c r="E11" s="168"/>
      <c r="F11" s="168"/>
      <c r="G11" s="168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8"/>
      <c r="B12" s="168"/>
      <c r="C12" s="168"/>
      <c r="D12" s="168"/>
      <c r="E12" s="168"/>
      <c r="F12" s="168"/>
      <c r="G12" s="168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61" t="s">
        <v>110</v>
      </c>
      <c r="B14" s="162"/>
      <c r="C14" s="162"/>
      <c r="D14" s="163"/>
      <c r="E14" s="134" t="str">
        <f>VLOOKUP(J3,Dados!A:H,5,0)</f>
        <v>50  a 60psi</v>
      </c>
      <c r="F14" s="164"/>
      <c r="G14" s="135"/>
      <c r="H14" s="130" t="s">
        <v>121</v>
      </c>
      <c r="I14" s="130"/>
      <c r="J14" s="130" t="s">
        <v>122</v>
      </c>
      <c r="K14" s="130"/>
    </row>
    <row r="15" spans="1:13" ht="25.2" customHeight="1" x14ac:dyDescent="0.3">
      <c r="A15" s="161" t="s">
        <v>109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3"/>
    </row>
    <row r="16" spans="1:13" ht="15" thickBot="1" x14ac:dyDescent="0.35">
      <c r="A16" s="165"/>
      <c r="B16" s="166"/>
      <c r="C16" s="166"/>
      <c r="D16" s="166"/>
      <c r="E16" s="166"/>
      <c r="F16" s="166"/>
      <c r="G16" s="167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31"/>
      <c r="B17" s="132"/>
      <c r="C17" s="132"/>
      <c r="D17" s="132"/>
      <c r="E17" s="133"/>
      <c r="F17" s="112" t="s">
        <v>125</v>
      </c>
      <c r="G17" s="11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4" t="str">
        <f>VLOOKUP(J3,Dados!A:W,23,0)</f>
        <v>1.75mm ou maior</v>
      </c>
      <c r="C18" s="135"/>
      <c r="D18" s="103" t="s">
        <v>147</v>
      </c>
      <c r="E18" s="103" t="str">
        <f>VLOOKUP(J3,Dados!A:M,13,0)</f>
        <v>10 - 15 Min.</v>
      </c>
      <c r="F18" s="100" t="s">
        <v>126</v>
      </c>
      <c r="G18" s="100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3">
      <c r="A19" s="101" t="s">
        <v>146</v>
      </c>
      <c r="B19" s="100">
        <f>VLOOKUP(J3,Dados!A:L,12,0)</f>
        <v>4</v>
      </c>
      <c r="C19" s="100"/>
      <c r="D19" s="104"/>
      <c r="E19" s="104"/>
      <c r="F19" s="100" t="s">
        <v>229</v>
      </c>
      <c r="G19" s="100"/>
      <c r="H19" s="2" t="str">
        <f>VLOOKUP(J3,Dados!A:R,18,0)</f>
        <v>____:____</v>
      </c>
      <c r="I19" s="2" t="str">
        <f>VLOOKUP(J3,Dados!A:S,19,0)</f>
        <v>____:____</v>
      </c>
      <c r="J19" s="2" t="str">
        <f>VLOOKUP(J3,Dados!A:R,18,0)</f>
        <v>____:____</v>
      </c>
      <c r="K19" s="31" t="str">
        <f>VLOOKUP(J3,Dados!A:S,19,0)</f>
        <v>____:____</v>
      </c>
    </row>
    <row r="20" spans="1:15" ht="23.25" customHeight="1" thickBot="1" x14ac:dyDescent="0.35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____:____</v>
      </c>
      <c r="I20" s="32" t="str">
        <f>VLOOKUP(J3,Dados!A:U,21,0)</f>
        <v>____:____</v>
      </c>
      <c r="J20" s="32" t="str">
        <f>VLOOKUP(J3,Dados!A:T,20,0)</f>
        <v>____:____</v>
      </c>
      <c r="K20" s="33" t="str">
        <f>VLOOKUP(J3,Dados!A:U,21,0)</f>
        <v>____:____</v>
      </c>
    </row>
    <row r="21" spans="1:15" ht="18.75" customHeight="1" x14ac:dyDescent="0.3">
      <c r="A21" s="157" t="s">
        <v>111</v>
      </c>
      <c r="B21" s="158"/>
      <c r="C21" s="158"/>
      <c r="D21" s="158"/>
      <c r="E21" s="164" t="str">
        <f>VLOOKUP(J3,Dados!A1:F75,6,0)</f>
        <v>60 min./ Mínimo</v>
      </c>
      <c r="F21" s="164"/>
      <c r="G21" s="135"/>
      <c r="H21" s="27"/>
      <c r="I21" s="27"/>
      <c r="J21" s="27"/>
      <c r="K21" s="28"/>
    </row>
    <row r="22" spans="1:15" ht="18.75" customHeight="1" x14ac:dyDescent="0.3">
      <c r="A22" s="161" t="s">
        <v>112</v>
      </c>
      <c r="B22" s="162"/>
      <c r="C22" s="162"/>
      <c r="D22" s="162"/>
      <c r="E22" s="164" t="str">
        <f>VLOOKUP(J3,Dados!A:H,8,0)</f>
        <v>120 min./ Mínimo</v>
      </c>
      <c r="F22" s="164"/>
      <c r="G22" s="135"/>
      <c r="H22" s="2"/>
      <c r="I22" s="2"/>
      <c r="J22" s="2"/>
      <c r="K22" s="1"/>
    </row>
    <row r="23" spans="1:15" ht="18.75" customHeight="1" x14ac:dyDescent="0.3">
      <c r="A23" s="161" t="s">
        <v>113</v>
      </c>
      <c r="B23" s="162"/>
      <c r="C23" s="162"/>
      <c r="D23" s="162"/>
      <c r="E23" s="164" t="str">
        <f>VLOOKUP(J3,Dados!A:H,7,0)</f>
        <v>66°C</v>
      </c>
      <c r="F23" s="164"/>
      <c r="G23" s="135"/>
      <c r="H23" s="159"/>
      <c r="I23" s="159"/>
      <c r="J23" s="160"/>
      <c r="K23" s="160"/>
    </row>
    <row r="24" spans="1:15" ht="6" customHeight="1" x14ac:dyDescent="0.3"/>
    <row r="25" spans="1:15" x14ac:dyDescent="0.3">
      <c r="A25" s="136" t="s">
        <v>119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8"/>
    </row>
    <row r="26" spans="1:15" x14ac:dyDescent="0.3">
      <c r="A26" s="139"/>
      <c r="B26" s="129"/>
      <c r="C26" s="129"/>
      <c r="D26" s="129"/>
      <c r="E26" s="129"/>
      <c r="F26" s="129"/>
      <c r="G26" s="129"/>
      <c r="H26" s="129"/>
      <c r="I26" s="129"/>
      <c r="J26" s="129"/>
      <c r="K26" s="140"/>
    </row>
    <row r="27" spans="1:15" ht="14.4" customHeight="1" x14ac:dyDescent="0.3">
      <c r="A27" s="144" t="s">
        <v>155</v>
      </c>
      <c r="B27" s="145"/>
      <c r="C27" s="145"/>
      <c r="D27" s="145"/>
      <c r="E27" s="145"/>
      <c r="F27" s="145"/>
      <c r="G27" s="145"/>
      <c r="H27" s="145" t="s">
        <v>117</v>
      </c>
      <c r="I27" s="145"/>
      <c r="J27" s="145"/>
      <c r="K27" s="146"/>
    </row>
    <row r="28" spans="1:15" ht="14.4" customHeight="1" x14ac:dyDescent="0.3">
      <c r="A28" s="141" t="s">
        <v>116</v>
      </c>
      <c r="B28" s="142"/>
      <c r="C28" s="142"/>
      <c r="D28" s="142"/>
      <c r="E28" s="142"/>
      <c r="F28" s="142"/>
      <c r="G28" s="142"/>
      <c r="H28" s="142" t="s">
        <v>186</v>
      </c>
      <c r="I28" s="142"/>
      <c r="J28" s="142"/>
      <c r="K28" s="143"/>
    </row>
    <row r="29" spans="1:15" ht="3.6" customHeight="1" x14ac:dyDescent="0.3">
      <c r="A29" s="14"/>
    </row>
    <row r="30" spans="1:15" ht="22.95" customHeight="1" x14ac:dyDescent="0.3">
      <c r="A30" s="147" t="s">
        <v>14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9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50" t="s">
        <v>7</v>
      </c>
      <c r="B33" s="151"/>
      <c r="C33" s="151"/>
      <c r="D33" s="151"/>
      <c r="E33" s="152"/>
      <c r="F33" s="156"/>
      <c r="G33" s="156"/>
      <c r="H33" s="156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3">
        <v>1</v>
      </c>
      <c r="B35" s="154"/>
      <c r="C35" s="154"/>
      <c r="D35" s="154"/>
      <c r="E35" s="155"/>
      <c r="F35" s="106" t="s">
        <v>232</v>
      </c>
      <c r="G35" s="107"/>
      <c r="H35" s="108"/>
      <c r="I35" s="84">
        <v>1</v>
      </c>
      <c r="J35" s="8" t="s">
        <v>118</v>
      </c>
      <c r="K35" s="5"/>
    </row>
    <row r="36" spans="1:11" ht="22.2" customHeight="1" x14ac:dyDescent="0.3">
      <c r="A36" s="153">
        <v>2</v>
      </c>
      <c r="B36" s="154"/>
      <c r="C36" s="154"/>
      <c r="D36" s="154"/>
      <c r="E36" s="155"/>
      <c r="F36" s="106" t="s">
        <v>233</v>
      </c>
      <c r="G36" s="107"/>
      <c r="H36" s="108"/>
      <c r="I36" s="84">
        <v>1</v>
      </c>
      <c r="J36" s="8" t="s">
        <v>118</v>
      </c>
      <c r="K36" s="5"/>
    </row>
    <row r="37" spans="1:11" ht="22.2" customHeight="1" x14ac:dyDescent="0.3">
      <c r="A37" s="153">
        <v>3</v>
      </c>
      <c r="B37" s="154"/>
      <c r="C37" s="154"/>
      <c r="D37" s="154"/>
      <c r="E37" s="155"/>
      <c r="F37" s="106" t="s">
        <v>234</v>
      </c>
      <c r="G37" s="107"/>
      <c r="H37" s="108"/>
      <c r="I37" s="84">
        <v>1</v>
      </c>
      <c r="J37" s="8" t="s">
        <v>118</v>
      </c>
      <c r="K37" s="5"/>
    </row>
    <row r="38" spans="1:11" ht="22.2" customHeight="1" x14ac:dyDescent="0.3">
      <c r="A38" s="153">
        <v>4</v>
      </c>
      <c r="B38" s="154"/>
      <c r="C38" s="154"/>
      <c r="D38" s="154"/>
      <c r="E38" s="155"/>
      <c r="F38" s="106" t="s">
        <v>235</v>
      </c>
      <c r="G38" s="107"/>
      <c r="H38" s="108"/>
      <c r="I38" s="84">
        <v>1</v>
      </c>
      <c r="J38" s="8" t="s">
        <v>118</v>
      </c>
      <c r="K38" s="5"/>
    </row>
    <row r="39" spans="1:11" ht="22.2" customHeight="1" x14ac:dyDescent="0.3">
      <c r="A39" s="153">
        <v>5</v>
      </c>
      <c r="B39" s="154"/>
      <c r="C39" s="154"/>
      <c r="D39" s="154"/>
      <c r="E39" s="155"/>
      <c r="F39" s="106" t="s">
        <v>236</v>
      </c>
      <c r="G39" s="107"/>
      <c r="H39" s="108"/>
      <c r="I39" s="84">
        <v>33</v>
      </c>
      <c r="J39" s="8" t="s">
        <v>118</v>
      </c>
      <c r="K39" s="5"/>
    </row>
    <row r="40" spans="1:11" ht="22.2" customHeight="1" x14ac:dyDescent="0.3">
      <c r="A40" s="153">
        <v>6</v>
      </c>
      <c r="B40" s="154"/>
      <c r="C40" s="154"/>
      <c r="D40" s="154"/>
      <c r="E40" s="155"/>
      <c r="F40" s="106" t="s">
        <v>237</v>
      </c>
      <c r="G40" s="107"/>
      <c r="H40" s="108"/>
      <c r="I40" s="84">
        <v>44</v>
      </c>
      <c r="J40" s="8" t="s">
        <v>118</v>
      </c>
      <c r="K40" s="5"/>
    </row>
    <row r="41" spans="1:11" ht="22.2" customHeight="1" x14ac:dyDescent="0.3">
      <c r="A41" s="153">
        <v>7</v>
      </c>
      <c r="B41" s="154"/>
      <c r="C41" s="154"/>
      <c r="D41" s="154"/>
      <c r="E41" s="155"/>
      <c r="F41" s="106"/>
      <c r="G41" s="107"/>
      <c r="H41" s="108"/>
      <c r="I41" s="84"/>
      <c r="J41" s="8" t="s">
        <v>118</v>
      </c>
      <c r="K41" s="5"/>
    </row>
    <row r="42" spans="1:11" ht="22.2" customHeight="1" x14ac:dyDescent="0.3">
      <c r="A42" s="153">
        <v>8</v>
      </c>
      <c r="B42" s="154"/>
      <c r="C42" s="154"/>
      <c r="D42" s="154"/>
      <c r="E42" s="155"/>
      <c r="F42" s="106"/>
      <c r="G42" s="107"/>
      <c r="H42" s="108"/>
      <c r="I42" s="84"/>
      <c r="J42" s="8" t="s">
        <v>118</v>
      </c>
      <c r="K42" s="5"/>
    </row>
    <row r="43" spans="1:11" ht="22.2" customHeight="1" x14ac:dyDescent="0.3">
      <c r="A43" s="153">
        <v>9</v>
      </c>
      <c r="B43" s="154"/>
      <c r="C43" s="154"/>
      <c r="D43" s="154"/>
      <c r="E43" s="155"/>
      <c r="F43" s="106"/>
      <c r="G43" s="107"/>
      <c r="H43" s="108"/>
      <c r="I43" s="84"/>
      <c r="J43" s="8" t="s">
        <v>118</v>
      </c>
      <c r="K43" s="5"/>
    </row>
    <row r="44" spans="1:11" ht="22.2" customHeight="1" x14ac:dyDescent="0.3">
      <c r="A44" s="153">
        <v>10</v>
      </c>
      <c r="B44" s="154"/>
      <c r="C44" s="154"/>
      <c r="D44" s="154"/>
      <c r="E44" s="155"/>
      <c r="F44" s="106"/>
      <c r="G44" s="107"/>
      <c r="H44" s="108"/>
      <c r="I44" s="84"/>
      <c r="J44" s="8" t="s">
        <v>118</v>
      </c>
      <c r="K44" s="5"/>
    </row>
    <row r="45" spans="1:11" ht="22.2" customHeight="1" x14ac:dyDescent="0.3">
      <c r="A45" s="153">
        <v>11</v>
      </c>
      <c r="B45" s="154"/>
      <c r="C45" s="154"/>
      <c r="D45" s="154"/>
      <c r="E45" s="155"/>
      <c r="F45" s="106"/>
      <c r="G45" s="107"/>
      <c r="H45" s="108"/>
      <c r="I45" s="84"/>
      <c r="J45" s="8" t="s">
        <v>118</v>
      </c>
      <c r="K45" s="5"/>
    </row>
    <row r="46" spans="1:11" ht="22.2" customHeight="1" x14ac:dyDescent="0.3">
      <c r="A46" s="153">
        <v>12</v>
      </c>
      <c r="B46" s="154"/>
      <c r="C46" s="154"/>
      <c r="D46" s="154"/>
      <c r="E46" s="155"/>
      <c r="F46" s="110"/>
      <c r="G46" s="110"/>
      <c r="H46" s="110"/>
      <c r="I46" s="84"/>
      <c r="J46" s="8" t="s">
        <v>118</v>
      </c>
      <c r="K46" s="5"/>
    </row>
    <row r="47" spans="1:11" ht="22.2" customHeight="1" x14ac:dyDescent="0.3">
      <c r="A47" s="153">
        <v>13</v>
      </c>
      <c r="B47" s="154"/>
      <c r="C47" s="154"/>
      <c r="D47" s="154"/>
      <c r="E47" s="155"/>
      <c r="F47" s="110"/>
      <c r="G47" s="110"/>
      <c r="H47" s="110"/>
      <c r="I47" s="81"/>
      <c r="J47" s="8" t="s">
        <v>118</v>
      </c>
      <c r="K47" s="5"/>
    </row>
    <row r="48" spans="1:11" ht="22.2" customHeight="1" x14ac:dyDescent="0.3">
      <c r="A48" s="153">
        <v>14</v>
      </c>
      <c r="B48" s="154"/>
      <c r="C48" s="154"/>
      <c r="D48" s="154"/>
      <c r="E48" s="155"/>
      <c r="F48" s="110"/>
      <c r="G48" s="110"/>
      <c r="H48" s="110"/>
      <c r="I48" s="81"/>
      <c r="J48" s="8" t="s">
        <v>118</v>
      </c>
      <c r="K48" s="5"/>
    </row>
    <row r="49" spans="1:11" ht="22.2" customHeight="1" x14ac:dyDescent="0.3">
      <c r="A49" s="153">
        <v>15</v>
      </c>
      <c r="B49" s="154"/>
      <c r="C49" s="154"/>
      <c r="D49" s="154"/>
      <c r="E49" s="155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3">
      <c r="A50" s="25"/>
      <c r="B50" s="109"/>
      <c r="C50" s="109"/>
      <c r="D50" s="109"/>
      <c r="E50" s="109"/>
      <c r="F50" s="109"/>
      <c r="G50" s="109"/>
      <c r="H50" s="109"/>
      <c r="I50" s="89"/>
      <c r="J50" s="7"/>
      <c r="K50" s="25"/>
    </row>
    <row r="51" spans="1:11" ht="14.4" customHeight="1" x14ac:dyDescent="0.3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3" t="s">
        <v>102</v>
      </c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3"/>
      <c r="N1" s="3"/>
    </row>
    <row r="2" spans="1:14" ht="32.4" customHeight="1" x14ac:dyDescent="0.3"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3"/>
      <c r="N2" s="3"/>
    </row>
    <row r="3" spans="1:14" ht="25.5" customHeight="1" x14ac:dyDescent="0.3">
      <c r="B3" s="121" t="s">
        <v>103</v>
      </c>
      <c r="C3" s="122"/>
      <c r="D3" s="128"/>
      <c r="E3" s="128"/>
      <c r="F3" s="128"/>
      <c r="G3" s="128"/>
      <c r="H3" s="121" t="s">
        <v>104</v>
      </c>
      <c r="I3" s="123"/>
      <c r="J3" s="122"/>
      <c r="K3" s="127">
        <v>4236654</v>
      </c>
      <c r="L3" s="184"/>
      <c r="M3" s="3"/>
      <c r="N3" s="3"/>
    </row>
    <row r="4" spans="1:14" s="3" customFormat="1" ht="21.75" customHeight="1" x14ac:dyDescent="0.3">
      <c r="A4" s="62"/>
      <c r="B4" s="121" t="s">
        <v>5</v>
      </c>
      <c r="C4" s="122"/>
      <c r="D4" s="180"/>
      <c r="E4" s="180"/>
      <c r="F4" s="180"/>
      <c r="G4" s="181"/>
      <c r="H4" s="127" t="s">
        <v>4</v>
      </c>
      <c r="I4" s="128"/>
      <c r="J4" s="23"/>
      <c r="K4" s="22" t="s">
        <v>105</v>
      </c>
      <c r="L4" s="23"/>
    </row>
    <row r="5" spans="1:14" ht="7.5" customHeight="1" x14ac:dyDescent="0.3"/>
    <row r="6" spans="1:14" x14ac:dyDescent="0.3">
      <c r="B6" s="129" t="s">
        <v>13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1:14" x14ac:dyDescent="0.3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4" t="s">
        <v>18</v>
      </c>
      <c r="G10" s="164"/>
      <c r="H10" s="135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4" t="s">
        <v>17</v>
      </c>
      <c r="G11" s="164"/>
      <c r="H11" s="135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4" t="s">
        <v>106</v>
      </c>
      <c r="G12" s="164"/>
      <c r="H12" s="135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4" t="s">
        <v>107</v>
      </c>
      <c r="G13" s="164"/>
      <c r="H13" s="135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61" t="s">
        <v>110</v>
      </c>
      <c r="C15" s="162"/>
      <c r="D15" s="162"/>
      <c r="E15" s="163"/>
      <c r="F15" s="134" t="str">
        <f>VLOOKUP(K3,Dados!A:H,5,0)</f>
        <v>35 a 50 psi</v>
      </c>
      <c r="G15" s="164"/>
      <c r="H15" s="135"/>
      <c r="I15" s="130" t="s">
        <v>121</v>
      </c>
      <c r="J15" s="130"/>
      <c r="K15" s="130" t="s">
        <v>122</v>
      </c>
      <c r="L15" s="130"/>
    </row>
    <row r="16" spans="1:14" ht="25.2" customHeight="1" thickBot="1" x14ac:dyDescent="0.35">
      <c r="B16" s="161" t="s">
        <v>109</v>
      </c>
      <c r="C16" s="162"/>
      <c r="D16" s="162"/>
      <c r="E16" s="162"/>
      <c r="F16" s="162"/>
      <c r="G16" s="162"/>
      <c r="H16" s="162"/>
      <c r="I16" s="166"/>
      <c r="J16" s="166"/>
      <c r="K16" s="166"/>
      <c r="L16" s="167"/>
    </row>
    <row r="17" spans="2:12" ht="16.5" customHeight="1" thickBot="1" x14ac:dyDescent="0.35">
      <c r="B17" s="165"/>
      <c r="C17" s="166"/>
      <c r="D17" s="166"/>
      <c r="E17" s="166"/>
      <c r="F17" s="166"/>
      <c r="G17" s="166"/>
      <c r="H17" s="166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5">
      <c r="B18" s="178" t="s">
        <v>124</v>
      </c>
      <c r="C18" s="112"/>
      <c r="D18" s="112"/>
      <c r="E18" s="112"/>
      <c r="F18" s="112"/>
      <c r="G18" s="112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90" t="s">
        <v>111</v>
      </c>
      <c r="C21" s="191"/>
      <c r="D21" s="191"/>
      <c r="E21" s="191"/>
      <c r="F21" s="112" t="str">
        <f>VLOOKUP(K3,Dados!A:L,6,0)</f>
        <v>15 min./ Mínimo</v>
      </c>
      <c r="G21" s="112"/>
      <c r="H21" s="179"/>
      <c r="I21" s="61"/>
      <c r="J21" s="29"/>
      <c r="K21" s="29"/>
      <c r="L21" s="63"/>
    </row>
    <row r="22" spans="2:12" ht="24.75" customHeight="1" x14ac:dyDescent="0.3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5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5">
      <c r="B26" s="178" t="s">
        <v>124</v>
      </c>
      <c r="C26" s="112"/>
      <c r="D26" s="112"/>
      <c r="E26" s="112"/>
      <c r="F26" s="112"/>
      <c r="G26" s="112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7" t="s">
        <v>111</v>
      </c>
      <c r="C29" s="158"/>
      <c r="D29" s="158"/>
      <c r="E29" s="158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3">
      <c r="B30" s="161" t="s">
        <v>112</v>
      </c>
      <c r="C30" s="162"/>
      <c r="D30" s="162"/>
      <c r="E30" s="162"/>
      <c r="F30" s="164" t="str">
        <f>VLOOKUP(K3,Dados!A:H,8,0)</f>
        <v>120 min./ Mínimo</v>
      </c>
      <c r="G30" s="164"/>
      <c r="H30" s="135"/>
      <c r="I30" s="2"/>
      <c r="J30" s="2"/>
      <c r="K30" s="2"/>
      <c r="L30" s="1"/>
    </row>
    <row r="31" spans="2:12" ht="18.75" customHeight="1" x14ac:dyDescent="0.3">
      <c r="B31" s="161" t="s">
        <v>113</v>
      </c>
      <c r="C31" s="162"/>
      <c r="D31" s="162"/>
      <c r="E31" s="162"/>
      <c r="F31" s="164" t="str">
        <f>VLOOKUP(K3,Dados!A:H,7,0)</f>
        <v>60ºC</v>
      </c>
      <c r="G31" s="164"/>
      <c r="H31" s="135"/>
      <c r="I31" s="159"/>
      <c r="J31" s="159"/>
      <c r="K31" s="160"/>
      <c r="L31" s="160"/>
    </row>
    <row r="32" spans="2:12" ht="6" customHeight="1" x14ac:dyDescent="0.3"/>
    <row r="33" spans="1:16" x14ac:dyDescent="0.3">
      <c r="B33" s="136" t="s">
        <v>119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8"/>
    </row>
    <row r="34" spans="1:16" x14ac:dyDescent="0.3">
      <c r="B34" s="139"/>
      <c r="C34" s="129"/>
      <c r="D34" s="129"/>
      <c r="E34" s="129"/>
      <c r="F34" s="129"/>
      <c r="G34" s="129"/>
      <c r="H34" s="129"/>
      <c r="I34" s="129"/>
      <c r="J34" s="129"/>
      <c r="K34" s="129"/>
      <c r="L34" s="140"/>
    </row>
    <row r="35" spans="1:16" ht="14.4" customHeight="1" x14ac:dyDescent="0.3">
      <c r="B35" s="144" t="s">
        <v>155</v>
      </c>
      <c r="C35" s="145"/>
      <c r="D35" s="145"/>
      <c r="E35" s="145"/>
      <c r="F35" s="145"/>
      <c r="G35" s="145"/>
      <c r="H35" s="145"/>
      <c r="I35" s="145" t="s">
        <v>117</v>
      </c>
      <c r="J35" s="145"/>
      <c r="K35" s="145"/>
      <c r="L35" s="146"/>
    </row>
    <row r="36" spans="1:16" ht="14.4" customHeight="1" x14ac:dyDescent="0.3">
      <c r="B36" s="141" t="s">
        <v>116</v>
      </c>
      <c r="C36" s="142"/>
      <c r="D36" s="142"/>
      <c r="E36" s="142"/>
      <c r="F36" s="142"/>
      <c r="G36" s="142"/>
      <c r="H36" s="142"/>
      <c r="I36" s="142" t="s">
        <v>116</v>
      </c>
      <c r="J36" s="142"/>
      <c r="K36" s="142"/>
      <c r="L36" s="143"/>
    </row>
    <row r="37" spans="1:16" ht="3.6" customHeight="1" x14ac:dyDescent="0.3">
      <c r="B37" s="14"/>
    </row>
    <row r="38" spans="1:16" ht="22.95" customHeight="1" x14ac:dyDescent="0.3">
      <c r="B38" s="147" t="s">
        <v>14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9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50" t="s">
        <v>8</v>
      </c>
      <c r="D41" s="151"/>
      <c r="E41" s="151"/>
      <c r="F41" s="152"/>
      <c r="G41" s="156" t="s">
        <v>9</v>
      </c>
      <c r="H41" s="156"/>
      <c r="I41" s="156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3" t="s">
        <v>231</v>
      </c>
      <c r="D43" s="154"/>
      <c r="E43" s="154"/>
      <c r="F43" s="155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3"/>
      <c r="D44" s="154"/>
      <c r="E44" s="154"/>
      <c r="F44" s="155"/>
      <c r="G44" s="199"/>
      <c r="H44" s="199"/>
      <c r="I44" s="199"/>
      <c r="J44" s="5"/>
      <c r="K44" s="8" t="s">
        <v>118</v>
      </c>
      <c r="L44" s="5"/>
    </row>
    <row r="45" spans="1:16" ht="22.2" customHeight="1" x14ac:dyDescent="0.3">
      <c r="B45" s="5">
        <v>3</v>
      </c>
      <c r="C45" s="153"/>
      <c r="D45" s="154"/>
      <c r="E45" s="154"/>
      <c r="F45" s="155"/>
      <c r="G45" s="199"/>
      <c r="H45" s="199"/>
      <c r="I45" s="199"/>
      <c r="J45" s="5"/>
      <c r="K45" s="8" t="s">
        <v>118</v>
      </c>
      <c r="L45" s="5"/>
    </row>
    <row r="46" spans="1:16" ht="22.2" customHeight="1" x14ac:dyDescent="0.3">
      <c r="B46" s="5">
        <v>4</v>
      </c>
      <c r="C46" s="153"/>
      <c r="D46" s="154"/>
      <c r="E46" s="154"/>
      <c r="F46" s="155"/>
      <c r="G46" s="199"/>
      <c r="H46" s="199"/>
      <c r="I46" s="199"/>
      <c r="J46" s="5"/>
      <c r="K46" s="8" t="s">
        <v>118</v>
      </c>
      <c r="L46" s="5"/>
    </row>
    <row r="47" spans="1:16" ht="22.2" customHeight="1" x14ac:dyDescent="0.3">
      <c r="B47" s="5">
        <v>5</v>
      </c>
      <c r="C47" s="153"/>
      <c r="D47" s="154"/>
      <c r="E47" s="154"/>
      <c r="F47" s="155"/>
      <c r="G47" s="199"/>
      <c r="H47" s="199"/>
      <c r="I47" s="199"/>
      <c r="J47" s="5"/>
      <c r="K47" s="8" t="s">
        <v>118</v>
      </c>
      <c r="L47" s="5"/>
    </row>
    <row r="48" spans="1:16" ht="22.2" customHeight="1" x14ac:dyDescent="0.3">
      <c r="B48" s="5">
        <v>6</v>
      </c>
      <c r="C48" s="153"/>
      <c r="D48" s="154"/>
      <c r="E48" s="154"/>
      <c r="F48" s="155"/>
      <c r="G48" s="199"/>
      <c r="H48" s="199"/>
      <c r="I48" s="199"/>
      <c r="J48" s="5"/>
      <c r="K48" s="8" t="s">
        <v>118</v>
      </c>
      <c r="L48" s="5"/>
    </row>
    <row r="49" spans="2:12" ht="22.2" customHeight="1" x14ac:dyDescent="0.3">
      <c r="B49" s="5">
        <v>7</v>
      </c>
      <c r="C49" s="153"/>
      <c r="D49" s="154"/>
      <c r="E49" s="154"/>
      <c r="F49" s="155"/>
      <c r="G49" s="199"/>
      <c r="H49" s="199"/>
      <c r="I49" s="199"/>
      <c r="J49" s="5"/>
      <c r="K49" s="8" t="s">
        <v>118</v>
      </c>
      <c r="L49" s="5"/>
    </row>
    <row r="50" spans="2:12" ht="22.2" customHeight="1" x14ac:dyDescent="0.3">
      <c r="B50" s="5">
        <v>8</v>
      </c>
      <c r="C50" s="153"/>
      <c r="D50" s="154"/>
      <c r="E50" s="154"/>
      <c r="F50" s="155"/>
      <c r="G50" s="199"/>
      <c r="H50" s="199"/>
      <c r="I50" s="199"/>
      <c r="J50" s="6"/>
      <c r="K50" s="8" t="s">
        <v>118</v>
      </c>
      <c r="L50" s="5"/>
    </row>
    <row r="51" spans="2:12" ht="22.2" customHeight="1" x14ac:dyDescent="0.3">
      <c r="B51" s="5">
        <v>9</v>
      </c>
      <c r="C51" s="153"/>
      <c r="D51" s="154"/>
      <c r="E51" s="154"/>
      <c r="F51" s="155"/>
      <c r="G51" s="199"/>
      <c r="H51" s="199"/>
      <c r="I51" s="199"/>
      <c r="J51" s="6"/>
      <c r="K51" s="8" t="s">
        <v>118</v>
      </c>
      <c r="L51" s="5"/>
    </row>
    <row r="52" spans="2:12" ht="22.2" customHeight="1" x14ac:dyDescent="0.3">
      <c r="B52" s="5">
        <v>10</v>
      </c>
      <c r="C52" s="153"/>
      <c r="D52" s="154"/>
      <c r="E52" s="154"/>
      <c r="F52" s="155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3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" customHeight="1" x14ac:dyDescent="0.3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3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3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3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3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3">
      <c r="B60" t="s">
        <v>209</v>
      </c>
      <c r="L60" s="85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2023-03-14T14:58:58Z</dcterms:modified>
</cp:coreProperties>
</file>