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"/>
    </mc:Choice>
  </mc:AlternateContent>
  <xr:revisionPtr revIDLastSave="0" documentId="13_ncr:1_{1E7D9C55-641A-428E-B81A-42B3FCB33EEA}" xr6:coauthVersionLast="47" xr6:coauthVersionMax="47" xr10:uidLastSave="{00000000-0000-0000-0000-000000000000}"/>
  <workbookProtection workbookPassword="F966" lockStructure="1"/>
  <bookViews>
    <workbookView xWindow="384" yWindow="384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Print_Area" localSheetId="2">'40-157'!$B$1:$L$59</definedName>
    <definedName name="Print_Area" localSheetId="0">Planilha1!$A$1:$K$103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<sst xmlns="http://schemas.openxmlformats.org/spreadsheetml/2006/main" count="1784" uniqueCount="234">
  <si>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</si>
  <si>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</si>
  <si>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</si>
  <si>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</si>
  <si>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</si>
  <si>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</si>
  <si>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</si>
  <si>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</si>
  <si>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</si>
  <si>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</si>
  <si>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</si>
  <si>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</si>
  <si>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</si>
  <si>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</si>
  <si>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</si>
  <si>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</si>
  <si>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</si>
  <si>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</si>
  <si>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</si>
  <si>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</si>
  <si>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</si>
  <si>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</si>
  <si>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</si>
  <si>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</si>
  <si>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</si>
  <si>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</si>
  <si>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</si>
  <si>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</si>
  <si>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</si>
  <si>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</si>
  <si>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</si>
  <si>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</si>
  <si>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</si>
  <si>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</si>
  <si>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</si>
  <si>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</si>
  <si>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</si>
  <si>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</si>
  <si>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</si>
  <si>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</si>
  <si>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</si>
  <si>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</si>
  <si>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</si>
  <si>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</si>
  <si>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</si>
  <si>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</si>
  <si>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</si>
  <si>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</si>
  <si>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</si>
  <si>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</si>
  <si>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</si>
  <si>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</si>
  <si>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</si>
  <si>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</si>
  <si>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</si>
  <si>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</si>
  <si>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</si>
  <si>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</si>
  <si>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</si>
  <si>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</si>
  <si>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</si>
  <si>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</si>
  <si>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</si>
  <si>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</si>
  <si>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</si>
  <si>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</si>
  <si>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</si>
  <si>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</si>
  <si>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</si>
  <si>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</si>
  <si>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</si>
  <si>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</si>
  <si>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</si>
  <si>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</si>
  <si>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</si>
  <si>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</si>
  <si>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</si>
  <si>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</si>
  <si>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</si>
  <si>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</si>
  <si>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</si>
  <si>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</si>
  <si>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</si>
  <si>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</si>
  <si>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</si>
  <si>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</si>
  <si>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</si>
  <si>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</si>
  <si>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</si>
  <si>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</si>
  <si>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</si>
  <si>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</si>
  <si>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</si>
  <si>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</si>
  <si>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</si>
  <si>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</si>
  <si>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</si>
  <si>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</si>
  <si>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</si>
  <si>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</si>
  <si>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</si>
  <si>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</si>
  <si>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</si>
  <si>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</si>
  <si>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</si>
  <si>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</si>
  <si>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</si>
  <si>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</si>
  <si>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</si>
  <si>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</si>
  <si>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</si>
  <si>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</si>
  <si>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</si>
  <si>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</si>
  <si>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</si>
  <si>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</si>
  <si>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</si>
  <si>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</si>
  <si>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</si>
  <si>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</si>
  <si>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</si>
  <si>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</si>
  <si>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</si>
  <si>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</si>
  <si>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</si>
  <si>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</si>
  <si>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</si>
  <si>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</si>
  <si>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</si>
  <si>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</si>
  <si>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</si>
  <si>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</si>
  <si>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</si>
  <si>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</si>
  <si>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</si>
  <si>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</si>
  <si>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</si>
  <si>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</si>
  <si>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</si>
  <si>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</si>
  <si>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</si>
  <si>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</si>
  <si>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</si>
  <si>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</si>
  <si>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</si>
  <si>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</si>
  <si>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</si>
  <si>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</si>
  <si>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</si>
  <si>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</si>
  <si>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</si>
  <si>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</si>
  <si>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</si>
  <si>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</si>
  <si>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</si>
  <si>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</si>
  <si>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</si>
  <si>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</si>
  <si>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</si>
  <si>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</si>
  <si>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</si>
  <si>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</si>
  <si>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</si>
  <si>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</si>
  <si>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</si>
  <si>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</si>
  <si>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</si>
  <si>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</si>
  <si>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</si>
  <si>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</si>
  <si>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</si>
  <si>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</si>
  <si>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</si>
  <si>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</si>
  <si>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</si>
  <si>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</si>
  <si>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</si>
  <si>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</si>
  <si>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</si>
  <si>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</si>
  <si>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</si>
  <si>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</si>
  <si>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</si>
  <si>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</si>
  <si>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</si>
  <si>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</si>
  <si>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</si>
  <si>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</si>
  <si>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</si>
  <si>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</si>
  <si>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</si>
  <si>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</si>
  <si>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</si>
  <si>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</si>
  <si>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</si>
  <si>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</si>
  <si>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</si>
  <si>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</si>
  <si>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</si>
  <si>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</si>
  <si>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</si>
  <si>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</si>
  <si>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</si>
  <si>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</si>
  <si>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</si>
  <si>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</si>
  <si>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</si>
  <si>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</si>
  <si>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</si>
  <si>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</si>
  <si>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</si>
  <si>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</si>
  <si>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</si>
  <si>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</si>
  <si>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</si>
  <si>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</si>
  <si>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</si>
  <si>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</si>
  <si>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</si>
  <si>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</si>
  <si>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</si>
  <si>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</si>
  <si>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</si>
  <si>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</si>
  <si>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</si>
  <si>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</si>
  <si>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</si>
  <si>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</si>
  <si>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</si>
  <si>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</si>
  <si>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</si>
  <si>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</si>
  <si>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23-0004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</si>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</sst>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"/>
  <sheetViews>
    <sheetView showGridLines="0" tabSelected="1" view="pageBreakPreview" topLeftCell="A84" zoomScale="70" zoomScaleNormal="100" zoomScaleSheetLayoutView="70" workbookViewId="0">
      <selection activeCell="A92" sqref="A92:E92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" customHeight="1" x14ac:dyDescent="0.3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3">
      <c r="A3" s="140" t="s">
        <v>103</v>
      </c>
      <c r="B3" s="141"/>
      <c r="C3" s="143" t="s">
        <v>232</v>
      </c>
      <c r="D3" s="143"/>
      <c r="E3" s="143"/>
      <c r="F3" s="143"/>
      <c r="G3" s="140"/>
      <c r="H3" s="142"/>
      <c r="I3" s="141"/>
      <c r="J3" s="138">
        <v>1452923</v>
      </c>
      <c r="K3" s="139"/>
      <c r="L3" s="3"/>
      <c r="M3" s="3"/>
    </row>
    <row r="4" spans="1:13" s="3" customFormat="1" ht="21.75" customHeight="1" x14ac:dyDescent="0.3">
      <c r="A4" s="140" t="s">
        <v>5</v>
      </c>
      <c r="B4" s="141"/>
      <c r="C4" s="144" t="s">
        <v>233</v>
      </c>
      <c r="D4" s="144"/>
      <c r="E4" s="144"/>
      <c r="F4" s="145"/>
      <c r="G4" s="146" t="s">
        <v>4</v>
      </c>
      <c r="H4" s="147"/>
      <c r="I4" s="83">
        <v>44991</v>
      </c>
      <c r="J4" s="22"/>
      <c r="K4" s="78">
        <v>2441</v>
      </c>
    </row>
    <row r="5" spans="1:13" ht="7.5" customHeight="1" x14ac:dyDescent="0.3">
      <c r="K5" t="s">
        <v>216</v>
      </c>
    </row>
    <row r="6" spans="1:13" x14ac:dyDescent="0.3">
      <c r="A6" s="117" t="s">
        <v>13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</row>
    <row r="7" spans="1:13" x14ac:dyDescent="0.3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e">
        <f>VLOOKUP(J3,Dados!A:H,5,0)</f>
        <v>#N/A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8"/>
      <c r="B17" s="149"/>
      <c r="C17" s="149"/>
      <c r="D17" s="149"/>
      <c r="E17" s="150"/>
      <c r="F17" s="131" t="s">
        <v>125</v>
      </c>
      <c r="G17" s="131"/>
      <c r="H17" s="29" t="e">
        <f>VLOOKUP(J3,Dados!A:N,14,0)</f>
        <v>#N/A</v>
      </c>
      <c r="I17" s="29" t="e">
        <f>VLOOKUP(J3,Dados!A:O,15,0)</f>
        <v>#N/A</v>
      </c>
      <c r="J17" s="29" t="e">
        <f>VLOOKUP(J3,Dados!A:N,14,0)</f>
        <v>#N/A</v>
      </c>
      <c r="K17" s="30" t="e">
        <f>VLOOKUP(J3,Dados!A:O,15,0)</f>
        <v>#N/A</v>
      </c>
    </row>
    <row r="18" spans="1:15" ht="20.25" customHeight="1" x14ac:dyDescent="0.3">
      <c r="A18" s="38" t="s">
        <v>185</v>
      </c>
      <c r="B18" s="101" t="e">
        <f>VLOOKUP(J3,Dados!A:W,23,0)</f>
        <v>#N/A</v>
      </c>
      <c r="C18" s="103"/>
      <c r="D18" s="163" t="s">
        <v>147</v>
      </c>
      <c r="E18" s="163" t="e">
        <f>VLOOKUP(J3,Dados!A:M,13,0)</f>
        <v>#N/A</v>
      </c>
      <c r="F18" s="97" t="s">
        <v>126</v>
      </c>
      <c r="G18" s="97"/>
      <c r="H18" s="2" t="e">
        <f>VLOOKUP(J3,Dados!A:P,16,0)</f>
        <v>#N/A</v>
      </c>
      <c r="I18" s="2" t="e">
        <f>VLOOKUP(J3,Dados!A:Q,17,0)</f>
        <v>#N/A</v>
      </c>
      <c r="J18" s="2" t="e">
        <f>VLOOKUP(J3,Dados!A:P,16,0)</f>
        <v>#N/A</v>
      </c>
      <c r="K18" s="31" t="e">
        <f>VLOOKUP(J3,Dados!A:Q,17,0)</f>
        <v>#N/A</v>
      </c>
    </row>
    <row r="19" spans="1:15" ht="23.25" customHeight="1" x14ac:dyDescent="0.3">
      <c r="A19" s="161" t="s">
        <v>146</v>
      </c>
      <c r="B19" s="97" t="e">
        <f>VLOOKUP(J3,Dados!A:L,12,0)</f>
        <v>#N/A</v>
      </c>
      <c r="C19" s="97"/>
      <c r="D19" s="164"/>
      <c r="E19" s="164"/>
      <c r="F19" s="97" t="s">
        <v>229</v>
      </c>
      <c r="G19" s="97"/>
      <c r="H19" s="2" t="e">
        <f>VLOOKUP(J3,Dados!A:R,18,0)</f>
        <v>#N/A</v>
      </c>
      <c r="I19" s="2" t="e">
        <f>VLOOKUP(J3,Dados!A:S,19,0)</f>
        <v>#N/A</v>
      </c>
      <c r="J19" s="2" t="e">
        <f>VLOOKUP(J3,Dados!A:R,18,0)</f>
        <v>#N/A</v>
      </c>
      <c r="K19" s="31" t="e">
        <f>VLOOKUP(J3,Dados!A:S,19,0)</f>
        <v>#N/A</v>
      </c>
    </row>
    <row r="20" spans="1:15" ht="23.25" customHeight="1" thickBot="1" x14ac:dyDescent="0.35">
      <c r="A20" s="162"/>
      <c r="B20" s="160"/>
      <c r="C20" s="160"/>
      <c r="D20" s="165"/>
      <c r="E20" s="165"/>
      <c r="F20" s="160" t="s">
        <v>133</v>
      </c>
      <c r="G20" s="160"/>
      <c r="H20" s="32" t="e">
        <f>VLOOKUP(J3,Dados!A:T,20,0)</f>
        <v>#N/A</v>
      </c>
      <c r="I20" s="32" t="e">
        <f>VLOOKUP(J3,Dados!A:U,21,0)</f>
        <v>#N/A</v>
      </c>
      <c r="J20" s="32" t="e">
        <f>VLOOKUP(J3,Dados!A:T,20,0)</f>
        <v>#N/A</v>
      </c>
      <c r="K20" s="33" t="e">
        <f>VLOOKUP(J3,Dados!A:U,21,0)</f>
        <v>#N/A</v>
      </c>
    </row>
    <row r="21" spans="1:15" ht="18.75" customHeight="1" x14ac:dyDescent="0.3">
      <c r="A21" s="110" t="s">
        <v>111</v>
      </c>
      <c r="B21" s="111"/>
      <c r="C21" s="111"/>
      <c r="D21" s="111"/>
      <c r="E21" s="102" t="e">
        <f>VLOOKUP(J3,Dados!A1:F75,6,0)</f>
        <v>#N/A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e">
        <f>VLOOKUP(J3,Dados!A:H,8,0)</f>
        <v>#N/A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e">
        <f>VLOOKUP(J3,Dados!A:H,7,0)</f>
        <v>#N/A</v>
      </c>
      <c r="F23" s="102"/>
      <c r="G23" s="103"/>
      <c r="H23" s="112"/>
      <c r="I23" s="112"/>
      <c r="J23" s="96"/>
      <c r="K23" s="96"/>
    </row>
    <row r="24" spans="1:15" ht="6" customHeight="1" x14ac:dyDescent="0.3"/>
    <row r="25" spans="1:15" x14ac:dyDescent="0.3">
      <c r="A25" s="113" t="s">
        <v>119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5"/>
    </row>
    <row r="26" spans="1:15" x14ac:dyDescent="0.3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8"/>
    </row>
    <row r="27" spans="1:15" ht="14.4" customHeight="1" x14ac:dyDescent="0.3">
      <c r="A27" s="122" t="s">
        <v>155</v>
      </c>
      <c r="B27" s="123"/>
      <c r="C27" s="123"/>
      <c r="D27" s="123"/>
      <c r="E27" s="123"/>
      <c r="F27" s="123"/>
      <c r="G27" s="123"/>
      <c r="H27" s="123" t="s">
        <v>117</v>
      </c>
      <c r="I27" s="123"/>
      <c r="J27" s="123"/>
      <c r="K27" s="124"/>
    </row>
    <row r="28" spans="1:15" ht="14.4" customHeight="1" x14ac:dyDescent="0.3">
      <c r="A28" s="119" t="s">
        <v>116</v>
      </c>
      <c r="B28" s="120"/>
      <c r="C28" s="120"/>
      <c r="D28" s="120"/>
      <c r="E28" s="120"/>
      <c r="F28" s="120"/>
      <c r="G28" s="120"/>
      <c r="H28" s="120" t="s">
        <v>186</v>
      </c>
      <c r="I28" s="120"/>
      <c r="J28" s="120"/>
      <c r="K28" s="121"/>
    </row>
    <row r="29" spans="1:15" ht="3.6" customHeight="1" x14ac:dyDescent="0.3">
      <c r="A29" s="14"/>
    </row>
    <row r="30" spans="1:15" ht="22.95" customHeight="1" x14ac:dyDescent="0.3">
      <c r="A30" s="125" t="s">
        <v>14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7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8" t="s">
        <v>7</v>
      </c>
      <c r="B33" s="129"/>
      <c r="C33" s="129"/>
      <c r="D33" s="129"/>
      <c r="E33" s="130"/>
      <c r="F33" s="109"/>
      <c r="G33" s="109"/>
      <c r="H33" s="109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93">
        <v>90536532700500</v>
      </c>
      <c r="G35" s="94"/>
      <c r="H35" s="95"/>
      <c r="I35" s="84">
        <v>1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93">
        <v>90536532700500</v>
      </c>
      <c r="G36" s="94"/>
      <c r="H36" s="95"/>
      <c r="I36" s="84">
        <v>1</v>
      </c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93">
        <v>90535749000190</v>
      </c>
      <c r="G37" s="94"/>
      <c r="H37" s="95"/>
      <c r="I37" s="84">
        <v>2</v>
      </c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93">
        <v>90536532900330</v>
      </c>
      <c r="G38" s="94"/>
      <c r="H38" s="95"/>
      <c r="I38" s="84">
        <v>1</v>
      </c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93">
        <v>90536532900700</v>
      </c>
      <c r="G39" s="94"/>
      <c r="H39" s="95"/>
      <c r="I39" s="84">
        <v>2</v>
      </c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93">
        <v>90536532900700</v>
      </c>
      <c r="G40" s="94"/>
      <c r="H40" s="95"/>
      <c r="I40" s="84">
        <v>2</v>
      </c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93">
        <v>90536532900700</v>
      </c>
      <c r="G41" s="94"/>
      <c r="H41" s="95"/>
      <c r="I41" s="84">
        <v>2</v>
      </c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93">
        <v>90536532900700</v>
      </c>
      <c r="G42" s="94"/>
      <c r="H42" s="95"/>
      <c r="I42" s="84">
        <v>2</v>
      </c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93">
        <v>90536532900700</v>
      </c>
      <c r="G43" s="94"/>
      <c r="H43" s="95"/>
      <c r="I43" s="84">
        <v>2</v>
      </c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93">
        <v>90536532900700</v>
      </c>
      <c r="G44" s="94"/>
      <c r="H44" s="95"/>
      <c r="I44" s="84">
        <v>2</v>
      </c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93">
        <v>90536532900700</v>
      </c>
      <c r="G45" s="94"/>
      <c r="H45" s="95"/>
      <c r="I45" s="84">
        <v>2</v>
      </c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68">
        <v>90536532900700</v>
      </c>
      <c r="G46" s="168"/>
      <c r="H46" s="168"/>
      <c r="I46" s="84">
        <v>2</v>
      </c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68">
        <v>90536532900700</v>
      </c>
      <c r="G47" s="168"/>
      <c r="H47" s="168"/>
      <c r="I47" s="81">
        <v>2</v>
      </c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68">
        <v>90536532900700</v>
      </c>
      <c r="G48" s="168"/>
      <c r="H48" s="168"/>
      <c r="I48" s="81">
        <v>2</v>
      </c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93">
        <v>90536532900700</v>
      </c>
      <c r="G49" s="94"/>
      <c r="H49" s="95"/>
      <c r="I49" s="81">
        <v>2</v>
      </c>
      <c r="J49" s="8" t="s">
        <v>118</v>
      </c>
      <c r="K49" s="5"/>
    </row>
    <row r="50" spans="1:11" ht="22.2" customHeight="1" x14ac:dyDescent="0.3">
      <c r="A50" s="90">
        <v>16</v>
      </c>
      <c r="B50" s="91"/>
      <c r="C50" s="91"/>
      <c r="D50" s="91"/>
      <c r="E50" s="92"/>
      <c r="F50" s="93">
        <v>90536532900700</v>
      </c>
      <c r="G50" s="94"/>
      <c r="H50" s="95"/>
      <c r="I50" s="81">
        <v>2</v>
      </c>
      <c r="J50" s="8" t="s">
        <v>118</v>
      </c>
      <c r="K50" s="5"/>
    </row>
    <row r="51" spans="1:11" ht="22.2" customHeight="1" x14ac:dyDescent="0.3">
      <c r="A51" s="90">
        <v>17</v>
      </c>
      <c r="B51" s="91"/>
      <c r="C51" s="91"/>
      <c r="D51" s="91"/>
      <c r="E51" s="92"/>
      <c r="F51" s="93"/>
      <c r="G51" s="94"/>
      <c r="H51" s="95"/>
      <c r="I51" s="81"/>
      <c r="J51" s="8" t="s">
        <v>118</v>
      </c>
      <c r="K51" s="5"/>
    </row>
    <row r="52" spans="1:11" ht="22.2" customHeight="1" x14ac:dyDescent="0.3">
      <c r="A52" s="90">
        <v>18</v>
      </c>
      <c r="B52" s="91"/>
      <c r="C52" s="91"/>
      <c r="D52" s="91"/>
      <c r="E52" s="92"/>
      <c r="F52" s="93"/>
      <c r="G52" s="94"/>
      <c r="H52" s="95"/>
      <c r="I52" s="81"/>
      <c r="J52" s="8" t="s">
        <v>118</v>
      </c>
      <c r="K52" s="5"/>
    </row>
    <row r="53" spans="1:11" ht="22.2" customHeight="1" x14ac:dyDescent="0.3">
      <c r="A53" s="90">
        <v>19</v>
      </c>
      <c r="B53" s="91"/>
      <c r="C53" s="91"/>
      <c r="D53" s="91"/>
      <c r="E53" s="92"/>
      <c r="F53" s="93"/>
      <c r="G53" s="94"/>
      <c r="H53" s="95"/>
      <c r="I53" s="81"/>
      <c r="J53" s="8" t="s">
        <v>118</v>
      </c>
      <c r="K53" s="5"/>
    </row>
    <row r="54" spans="1:11" ht="22.2" customHeight="1" x14ac:dyDescent="0.3">
      <c r="A54" s="90">
        <v>20</v>
      </c>
      <c r="B54" s="91"/>
      <c r="C54" s="91"/>
      <c r="D54" s="91"/>
      <c r="E54" s="92"/>
      <c r="F54" s="93"/>
      <c r="G54" s="94"/>
      <c r="H54" s="95"/>
      <c r="I54" s="81"/>
      <c r="J54" s="8" t="s">
        <v>118</v>
      </c>
      <c r="K54" s="5"/>
    </row>
    <row r="55" spans="1:11" ht="22.2" customHeight="1" x14ac:dyDescent="0.3">
      <c r="A55" s="90">
        <v>21</v>
      </c>
      <c r="B55" s="91"/>
      <c r="C55" s="91"/>
      <c r="D55" s="91"/>
      <c r="E55" s="92"/>
      <c r="F55" s="93"/>
      <c r="G55" s="94"/>
      <c r="H55" s="95"/>
      <c r="I55" s="81"/>
      <c r="J55" s="8" t="s">
        <v>118</v>
      </c>
      <c r="K55" s="5"/>
    </row>
    <row r="56" spans="1:11" ht="22.2" customHeight="1" x14ac:dyDescent="0.3">
      <c r="A56" s="90">
        <v>22</v>
      </c>
      <c r="B56" s="91"/>
      <c r="C56" s="91"/>
      <c r="D56" s="91"/>
      <c r="E56" s="92"/>
      <c r="F56" s="93"/>
      <c r="G56" s="94"/>
      <c r="H56" s="95"/>
      <c r="I56" s="81"/>
      <c r="J56" s="8" t="s">
        <v>118</v>
      </c>
      <c r="K56" s="5"/>
    </row>
    <row r="57" spans="1:11" ht="22.2" customHeight="1" x14ac:dyDescent="0.3">
      <c r="A57" s="90">
        <v>23</v>
      </c>
      <c r="B57" s="91"/>
      <c r="C57" s="91"/>
      <c r="D57" s="91"/>
      <c r="E57" s="92"/>
      <c r="F57" s="93"/>
      <c r="G57" s="94"/>
      <c r="H57" s="95"/>
      <c r="I57" s="81"/>
      <c r="J57" s="8" t="s">
        <v>118</v>
      </c>
      <c r="K57" s="5"/>
    </row>
    <row r="58" spans="1:11" ht="22.2" customHeight="1" x14ac:dyDescent="0.3">
      <c r="A58" s="90">
        <v>24</v>
      </c>
      <c r="B58" s="91"/>
      <c r="C58" s="91"/>
      <c r="D58" s="91"/>
      <c r="E58" s="92"/>
      <c r="F58" s="93"/>
      <c r="G58" s="94"/>
      <c r="H58" s="95"/>
      <c r="I58" s="81"/>
      <c r="J58" s="8" t="s">
        <v>118</v>
      </c>
      <c r="K58" s="5"/>
    </row>
    <row r="59" spans="1:11" ht="22.2" customHeight="1" x14ac:dyDescent="0.3">
      <c r="A59" s="90">
        <v>25</v>
      </c>
      <c r="B59" s="91"/>
      <c r="C59" s="91"/>
      <c r="D59" s="91"/>
      <c r="E59" s="92"/>
      <c r="F59" s="93"/>
      <c r="G59" s="94"/>
      <c r="H59" s="95"/>
      <c r="I59" s="81"/>
      <c r="J59" s="8" t="s">
        <v>118</v>
      </c>
      <c r="K59" s="5"/>
    </row>
    <row r="60" spans="1:11" ht="22.2" customHeight="1" x14ac:dyDescent="0.3">
      <c r="A60" s="90">
        <v>26</v>
      </c>
      <c r="B60" s="91"/>
      <c r="C60" s="91"/>
      <c r="D60" s="91"/>
      <c r="E60" s="92"/>
      <c r="F60" s="93"/>
      <c r="G60" s="94"/>
      <c r="H60" s="95"/>
      <c r="I60" s="81"/>
      <c r="J60" s="8" t="s">
        <v>118</v>
      </c>
      <c r="K60" s="5"/>
    </row>
    <row r="61" spans="1:11" ht="22.2" customHeight="1" x14ac:dyDescent="0.3">
      <c r="A61" s="90">
        <v>27</v>
      </c>
      <c r="B61" s="91"/>
      <c r="C61" s="91"/>
      <c r="D61" s="91"/>
      <c r="E61" s="92"/>
      <c r="F61" s="93"/>
      <c r="G61" s="94"/>
      <c r="H61" s="95"/>
      <c r="I61" s="81"/>
      <c r="J61" s="8" t="s">
        <v>118</v>
      </c>
      <c r="K61" s="5"/>
    </row>
    <row r="62" spans="1:11" ht="22.2" customHeight="1" x14ac:dyDescent="0.3">
      <c r="A62" s="90">
        <v>28</v>
      </c>
      <c r="B62" s="91"/>
      <c r="C62" s="91"/>
      <c r="D62" s="91"/>
      <c r="E62" s="92"/>
      <c r="F62" s="93"/>
      <c r="G62" s="94"/>
      <c r="H62" s="95"/>
      <c r="I62" s="81"/>
      <c r="J62" s="8" t="s">
        <v>118</v>
      </c>
      <c r="K62" s="5"/>
    </row>
    <row r="63" spans="1:11" ht="22.2" customHeight="1" x14ac:dyDescent="0.3">
      <c r="A63" s="90">
        <v>29</v>
      </c>
      <c r="B63" s="91"/>
      <c r="C63" s="91"/>
      <c r="D63" s="91"/>
      <c r="E63" s="92"/>
      <c r="F63" s="93"/>
      <c r="G63" s="94"/>
      <c r="H63" s="95"/>
      <c r="I63" s="81"/>
      <c r="J63" s="8" t="s">
        <v>118</v>
      </c>
      <c r="K63" s="5"/>
    </row>
    <row r="64" spans="1:11" ht="22.2" customHeight="1" x14ac:dyDescent="0.3">
      <c r="A64" s="90">
        <v>30</v>
      </c>
      <c r="B64" s="91"/>
      <c r="C64" s="91"/>
      <c r="D64" s="91"/>
      <c r="E64" s="92"/>
      <c r="F64" s="93"/>
      <c r="G64" s="94"/>
      <c r="H64" s="95"/>
      <c r="I64" s="81"/>
      <c r="J64" s="8" t="s">
        <v>118</v>
      </c>
      <c r="K64" s="5"/>
    </row>
    <row r="65" spans="1:11" ht="22.2" customHeight="1" x14ac:dyDescent="0.3">
      <c r="A65" s="90">
        <v>31</v>
      </c>
      <c r="B65" s="91"/>
      <c r="C65" s="91"/>
      <c r="D65" s="91"/>
      <c r="E65" s="92"/>
      <c r="F65" s="93"/>
      <c r="G65" s="94"/>
      <c r="H65" s="95"/>
      <c r="I65" s="81"/>
      <c r="J65" s="8" t="s">
        <v>118</v>
      </c>
      <c r="K65" s="5"/>
    </row>
    <row r="66" spans="1:11" ht="22.2" customHeight="1" x14ac:dyDescent="0.3">
      <c r="A66" s="90">
        <v>32</v>
      </c>
      <c r="B66" s="91"/>
      <c r="C66" s="91"/>
      <c r="D66" s="91"/>
      <c r="E66" s="92"/>
      <c r="F66" s="93"/>
      <c r="G66" s="94"/>
      <c r="H66" s="95"/>
      <c r="I66" s="81"/>
      <c r="J66" s="8" t="s">
        <v>118</v>
      </c>
      <c r="K66" s="5"/>
    </row>
    <row r="67" spans="1:11" ht="22.2" customHeight="1" x14ac:dyDescent="0.3">
      <c r="A67" s="90">
        <v>33</v>
      </c>
      <c r="B67" s="91"/>
      <c r="C67" s="91"/>
      <c r="D67" s="91"/>
      <c r="E67" s="92"/>
      <c r="F67" s="93"/>
      <c r="G67" s="94"/>
      <c r="H67" s="95"/>
      <c r="I67" s="81"/>
      <c r="J67" s="8" t="s">
        <v>118</v>
      </c>
      <c r="K67" s="5"/>
    </row>
    <row r="68" spans="1:11" ht="22.2" customHeight="1" x14ac:dyDescent="0.3">
      <c r="A68" s="90">
        <v>34</v>
      </c>
      <c r="B68" s="91"/>
      <c r="C68" s="91"/>
      <c r="D68" s="91"/>
      <c r="E68" s="92"/>
      <c r="F68" s="93"/>
      <c r="G68" s="94"/>
      <c r="H68" s="95"/>
      <c r="I68" s="81"/>
      <c r="J68" s="8" t="s">
        <v>118</v>
      </c>
      <c r="K68" s="5"/>
    </row>
    <row r="69" spans="1:11" ht="22.2" customHeight="1" x14ac:dyDescent="0.3">
      <c r="A69" s="90">
        <v>35</v>
      </c>
      <c r="B69" s="91"/>
      <c r="C69" s="91"/>
      <c r="D69" s="91"/>
      <c r="E69" s="92"/>
      <c r="F69" s="93"/>
      <c r="G69" s="94"/>
      <c r="H69" s="95"/>
      <c r="I69" s="81"/>
      <c r="J69" s="8" t="s">
        <v>118</v>
      </c>
      <c r="K69" s="5"/>
    </row>
    <row r="70" spans="1:11" ht="22.2" customHeight="1" x14ac:dyDescent="0.3">
      <c r="A70" s="90">
        <v>36</v>
      </c>
      <c r="B70" s="91"/>
      <c r="C70" s="91"/>
      <c r="D70" s="91"/>
      <c r="E70" s="92"/>
      <c r="F70" s="93"/>
      <c r="G70" s="94"/>
      <c r="H70" s="95"/>
      <c r="I70" s="81"/>
      <c r="J70" s="8" t="s">
        <v>118</v>
      </c>
      <c r="K70" s="5"/>
    </row>
    <row r="71" spans="1:11" ht="22.2" customHeight="1" x14ac:dyDescent="0.3">
      <c r="A71" s="90">
        <v>37</v>
      </c>
      <c r="B71" s="91"/>
      <c r="C71" s="91"/>
      <c r="D71" s="91"/>
      <c r="E71" s="92"/>
      <c r="F71" s="93"/>
      <c r="G71" s="94"/>
      <c r="H71" s="95"/>
      <c r="I71" s="81"/>
      <c r="J71" s="8" t="s">
        <v>118</v>
      </c>
      <c r="K71" s="5"/>
    </row>
    <row r="72" spans="1:11" ht="22.2" customHeight="1" x14ac:dyDescent="0.3">
      <c r="A72" s="90">
        <v>38</v>
      </c>
      <c r="B72" s="91"/>
      <c r="C72" s="91"/>
      <c r="D72" s="91"/>
      <c r="E72" s="92"/>
      <c r="F72" s="93"/>
      <c r="G72" s="94"/>
      <c r="H72" s="95"/>
      <c r="I72" s="81"/>
      <c r="J72" s="8" t="s">
        <v>118</v>
      </c>
      <c r="K72" s="5"/>
    </row>
    <row r="73" spans="1:11" ht="22.2" customHeight="1" x14ac:dyDescent="0.3">
      <c r="A73" s="90">
        <v>39</v>
      </c>
      <c r="B73" s="91"/>
      <c r="C73" s="91"/>
      <c r="D73" s="91"/>
      <c r="E73" s="92"/>
      <c r="F73" s="93"/>
      <c r="G73" s="94"/>
      <c r="H73" s="95"/>
      <c r="I73" s="81"/>
      <c r="J73" s="8" t="s">
        <v>118</v>
      </c>
      <c r="K73" s="5"/>
    </row>
    <row r="74" spans="1:11" ht="22.2" customHeight="1" x14ac:dyDescent="0.3">
      <c r="A74" s="90">
        <v>40</v>
      </c>
      <c r="B74" s="91"/>
      <c r="C74" s="91"/>
      <c r="D74" s="91"/>
      <c r="E74" s="92"/>
      <c r="F74" s="93"/>
      <c r="G74" s="94"/>
      <c r="H74" s="95"/>
      <c r="I74" s="81"/>
      <c r="J74" s="8" t="s">
        <v>118</v>
      </c>
      <c r="K74" s="5"/>
    </row>
    <row r="75" spans="1:11" ht="22.2" customHeight="1" x14ac:dyDescent="0.3">
      <c r="A75" s="90">
        <v>41</v>
      </c>
      <c r="B75" s="91"/>
      <c r="C75" s="91"/>
      <c r="D75" s="91"/>
      <c r="E75" s="92"/>
      <c r="F75" s="93"/>
      <c r="G75" s="94"/>
      <c r="H75" s="95"/>
      <c r="I75" s="81"/>
      <c r="J75" s="8" t="s">
        <v>118</v>
      </c>
      <c r="K75" s="5"/>
    </row>
    <row r="76" spans="1:11" ht="22.2" customHeight="1" x14ac:dyDescent="0.3">
      <c r="A76" s="90">
        <v>42</v>
      </c>
      <c r="B76" s="91"/>
      <c r="C76" s="91"/>
      <c r="D76" s="91"/>
      <c r="E76" s="92"/>
      <c r="F76" s="93"/>
      <c r="G76" s="94"/>
      <c r="H76" s="95"/>
      <c r="I76" s="81"/>
      <c r="J76" s="8" t="s">
        <v>118</v>
      </c>
      <c r="K76" s="5"/>
    </row>
    <row r="77" spans="1:11" ht="22.2" customHeight="1" x14ac:dyDescent="0.3">
      <c r="A77" s="90">
        <v>43</v>
      </c>
      <c r="B77" s="91"/>
      <c r="C77" s="91"/>
      <c r="D77" s="91"/>
      <c r="E77" s="92"/>
      <c r="F77" s="93"/>
      <c r="G77" s="94"/>
      <c r="H77" s="95"/>
      <c r="I77" s="81"/>
      <c r="J77" s="8" t="s">
        <v>118</v>
      </c>
      <c r="K77" s="5"/>
    </row>
    <row r="78" spans="1:11" ht="22.2" customHeight="1" x14ac:dyDescent="0.3">
      <c r="A78" s="90">
        <v>44</v>
      </c>
      <c r="B78" s="91"/>
      <c r="C78" s="91"/>
      <c r="D78" s="91"/>
      <c r="E78" s="92"/>
      <c r="F78" s="93"/>
      <c r="G78" s="94"/>
      <c r="H78" s="95"/>
      <c r="I78" s="81"/>
      <c r="J78" s="8" t="s">
        <v>118</v>
      </c>
      <c r="K78" s="5"/>
    </row>
    <row r="79" spans="1:11" ht="22.2" customHeight="1" x14ac:dyDescent="0.3">
      <c r="A79" s="90">
        <v>45</v>
      </c>
      <c r="B79" s="91"/>
      <c r="C79" s="91"/>
      <c r="D79" s="91"/>
      <c r="E79" s="92"/>
      <c r="F79" s="93"/>
      <c r="G79" s="94"/>
      <c r="H79" s="95"/>
      <c r="I79" s="81"/>
      <c r="J79" s="8" t="s">
        <v>118</v>
      </c>
      <c r="K79" s="5"/>
    </row>
    <row r="80" spans="1:11" ht="22.2" customHeight="1" x14ac:dyDescent="0.3">
      <c r="A80" s="90">
        <v>46</v>
      </c>
      <c r="B80" s="91"/>
      <c r="C80" s="91"/>
      <c r="D80" s="91"/>
      <c r="E80" s="92"/>
      <c r="F80" s="93"/>
      <c r="G80" s="94"/>
      <c r="H80" s="95"/>
      <c r="I80" s="81"/>
      <c r="J80" s="8" t="s">
        <v>118</v>
      </c>
      <c r="K80" s="5"/>
    </row>
    <row r="81" spans="1:11" ht="22.2" customHeight="1" x14ac:dyDescent="0.3">
      <c r="A81" s="90">
        <v>47</v>
      </c>
      <c r="B81" s="91"/>
      <c r="C81" s="91"/>
      <c r="D81" s="91"/>
      <c r="E81" s="92"/>
      <c r="F81" s="93"/>
      <c r="G81" s="94"/>
      <c r="H81" s="95"/>
      <c r="I81" s="81"/>
      <c r="J81" s="8" t="s">
        <v>118</v>
      </c>
      <c r="K81" s="5"/>
    </row>
    <row r="82" spans="1:11" ht="22.2" customHeight="1" x14ac:dyDescent="0.3">
      <c r="A82" s="90">
        <v>48</v>
      </c>
      <c r="B82" s="91"/>
      <c r="C82" s="91"/>
      <c r="D82" s="91"/>
      <c r="E82" s="92"/>
      <c r="F82" s="93"/>
      <c r="G82" s="94"/>
      <c r="H82" s="95"/>
      <c r="I82" s="81"/>
      <c r="J82" s="8" t="s">
        <v>118</v>
      </c>
      <c r="K82" s="5"/>
    </row>
    <row r="83" spans="1:11" ht="22.2" customHeight="1" x14ac:dyDescent="0.3">
      <c r="A83" s="90">
        <v>49</v>
      </c>
      <c r="B83" s="91"/>
      <c r="C83" s="91"/>
      <c r="D83" s="91"/>
      <c r="E83" s="92"/>
      <c r="F83" s="93"/>
      <c r="G83" s="94"/>
      <c r="H83" s="95"/>
      <c r="I83" s="81"/>
      <c r="J83" s="8" t="s">
        <v>118</v>
      </c>
      <c r="K83" s="5"/>
    </row>
    <row r="84" spans="1:11" ht="22.2" customHeight="1" x14ac:dyDescent="0.3">
      <c r="A84" s="90">
        <v>50</v>
      </c>
      <c r="B84" s="91"/>
      <c r="C84" s="91"/>
      <c r="D84" s="91"/>
      <c r="E84" s="92"/>
      <c r="F84" s="93"/>
      <c r="G84" s="94"/>
      <c r="H84" s="95"/>
      <c r="I84" s="81"/>
      <c r="J84" s="8" t="s">
        <v>118</v>
      </c>
      <c r="K84" s="5"/>
    </row>
    <row r="85" spans="1:11" ht="22.2" customHeight="1" x14ac:dyDescent="0.3">
      <c r="A85" s="90">
        <v>51</v>
      </c>
      <c r="B85" s="91"/>
      <c r="C85" s="91"/>
      <c r="D85" s="91"/>
      <c r="E85" s="92"/>
      <c r="F85" s="93"/>
      <c r="G85" s="94"/>
      <c r="H85" s="95"/>
      <c r="I85" s="81"/>
      <c r="J85" s="8" t="s">
        <v>118</v>
      </c>
      <c r="K85" s="5"/>
    </row>
    <row r="86" spans="1:11" ht="22.2" customHeight="1" x14ac:dyDescent="0.3">
      <c r="A86" s="90">
        <v>52</v>
      </c>
      <c r="B86" s="91"/>
      <c r="C86" s="91"/>
      <c r="D86" s="91"/>
      <c r="E86" s="92"/>
      <c r="F86" s="93"/>
      <c r="G86" s="94"/>
      <c r="H86" s="95"/>
      <c r="I86" s="81"/>
      <c r="J86" s="8" t="s">
        <v>118</v>
      </c>
      <c r="K86" s="5"/>
    </row>
    <row r="87" spans="1:11" ht="22.2" customHeight="1" x14ac:dyDescent="0.3">
      <c r="A87" s="90">
        <v>53</v>
      </c>
      <c r="B87" s="91"/>
      <c r="C87" s="91"/>
      <c r="D87" s="91"/>
      <c r="E87" s="92"/>
      <c r="F87" s="93"/>
      <c r="G87" s="94"/>
      <c r="H87" s="95"/>
      <c r="I87" s="81"/>
      <c r="J87" s="8" t="s">
        <v>118</v>
      </c>
      <c r="K87" s="5"/>
    </row>
    <row r="88" spans="1:11" ht="22.2" customHeight="1" x14ac:dyDescent="0.3">
      <c r="A88" s="90">
        <v>54</v>
      </c>
      <c r="B88" s="91"/>
      <c r="C88" s="91"/>
      <c r="D88" s="91"/>
      <c r="E88" s="92"/>
      <c r="F88" s="93"/>
      <c r="G88" s="94"/>
      <c r="H88" s="95"/>
      <c r="I88" s="81"/>
      <c r="J88" s="8" t="s">
        <v>118</v>
      </c>
      <c r="K88" s="5"/>
    </row>
    <row r="89" spans="1:11" ht="22.2" customHeight="1" x14ac:dyDescent="0.3">
      <c r="A89" s="90">
        <v>55</v>
      </c>
      <c r="B89" s="91"/>
      <c r="C89" s="91"/>
      <c r="D89" s="91"/>
      <c r="E89" s="92"/>
      <c r="F89" s="93"/>
      <c r="G89" s="94"/>
      <c r="H89" s="95"/>
      <c r="I89" s="81"/>
      <c r="J89" s="8" t="s">
        <v>118</v>
      </c>
      <c r="K89" s="5"/>
    </row>
    <row r="90" spans="1:11" ht="22.2" customHeight="1" x14ac:dyDescent="0.3">
      <c r="A90" s="90">
        <v>56</v>
      </c>
      <c r="B90" s="91"/>
      <c r="C90" s="91"/>
      <c r="D90" s="91"/>
      <c r="E90" s="92"/>
      <c r="F90" s="93"/>
      <c r="G90" s="94"/>
      <c r="H90" s="95"/>
      <c r="I90" s="81"/>
      <c r="J90" s="8" t="s">
        <v>118</v>
      </c>
      <c r="K90" s="5"/>
    </row>
    <row r="91" spans="1:11" ht="22.2" customHeight="1" x14ac:dyDescent="0.3">
      <c r="A91" s="90">
        <v>57</v>
      </c>
      <c r="B91" s="91"/>
      <c r="C91" s="91"/>
      <c r="D91" s="91"/>
      <c r="E91" s="92"/>
      <c r="F91" s="93"/>
      <c r="G91" s="94"/>
      <c r="H91" s="95"/>
      <c r="I91" s="81"/>
      <c r="J91" s="8" t="s">
        <v>118</v>
      </c>
      <c r="K91" s="5"/>
    </row>
    <row r="92" spans="1:11" ht="22.2" customHeight="1" x14ac:dyDescent="0.3">
      <c r="A92" s="90">
        <v>58</v>
      </c>
      <c r="B92" s="91"/>
      <c r="C92" s="91"/>
      <c r="D92" s="91"/>
      <c r="E92" s="92"/>
      <c r="F92" s="93"/>
      <c r="G92" s="94"/>
      <c r="H92" s="95"/>
      <c r="I92" s="81"/>
      <c r="J92" s="8" t="s">
        <v>118</v>
      </c>
      <c r="K92" s="5"/>
    </row>
    <row r="93" spans="1:11" ht="22.2" customHeight="1" x14ac:dyDescent="0.3">
      <c r="A93" s="90">
        <v>59</v>
      </c>
      <c r="B93" s="91"/>
      <c r="C93" s="91"/>
      <c r="D93" s="91"/>
      <c r="E93" s="92"/>
      <c r="F93" s="93"/>
      <c r="G93" s="94"/>
      <c r="H93" s="95"/>
      <c r="I93" s="81"/>
      <c r="J93" s="8" t="s">
        <v>118</v>
      </c>
      <c r="K93" s="5"/>
    </row>
    <row r="94" spans="1:11" ht="22.2" customHeight="1" x14ac:dyDescent="0.3">
      <c r="A94" s="90">
        <v>60</v>
      </c>
      <c r="B94" s="91"/>
      <c r="C94" s="91"/>
      <c r="D94" s="91"/>
      <c r="E94" s="92"/>
      <c r="F94" s="93"/>
      <c r="G94" s="94"/>
      <c r="H94" s="95"/>
      <c r="I94" s="81"/>
      <c r="J94" s="8" t="s">
        <v>118</v>
      </c>
      <c r="K94" s="5"/>
    </row>
    <row r="95" spans="1:11" ht="22.2" customHeight="1" x14ac:dyDescent="0.3">
      <c r="A95" s="90">
        <v>61</v>
      </c>
      <c r="B95" s="91"/>
      <c r="C95" s="91"/>
      <c r="D95" s="91"/>
      <c r="E95" s="92"/>
      <c r="F95" s="93"/>
      <c r="G95" s="94"/>
      <c r="H95" s="95"/>
      <c r="I95" s="81"/>
      <c r="J95" s="8" t="s">
        <v>118</v>
      </c>
      <c r="K95" s="5"/>
    </row>
    <row r="96" spans="1:11" ht="22.2" customHeight="1" x14ac:dyDescent="0.3">
      <c r="A96" s="90">
        <v>62</v>
      </c>
      <c r="B96" s="91"/>
      <c r="C96" s="91"/>
      <c r="D96" s="91"/>
      <c r="E96" s="92"/>
      <c r="F96" s="93"/>
      <c r="G96" s="94"/>
      <c r="H96" s="95"/>
      <c r="I96" s="81"/>
      <c r="J96" s="8" t="s">
        <v>118</v>
      </c>
      <c r="K96" s="5"/>
    </row>
    <row r="97" spans="1:11" ht="8.25" customHeight="1" x14ac:dyDescent="0.3">
      <c r="A97" s="25"/>
      <c r="B97" s="166"/>
      <c r="C97" s="166"/>
      <c r="D97" s="166"/>
      <c r="E97" s="166"/>
      <c r="F97" s="166"/>
      <c r="G97" s="166"/>
      <c r="H97" s="166"/>
      <c r="I97" s="89"/>
      <c r="J97" s="7"/>
      <c r="K97" s="25"/>
    </row>
    <row r="98" spans="1:11" ht="14.4" customHeight="1" x14ac:dyDescent="0.3">
      <c r="A98" s="167" t="s">
        <v>120</v>
      </c>
      <c r="B98" s="167"/>
      <c r="C98" s="167"/>
      <c r="D98" s="167"/>
      <c r="E98" s="167"/>
      <c r="F98" s="167"/>
      <c r="G98" s="167"/>
      <c r="H98" s="167"/>
      <c r="I98" s="167"/>
      <c r="J98" s="167"/>
      <c r="K98" s="167"/>
    </row>
    <row r="99" spans="1:11" ht="10.5" customHeight="1" x14ac:dyDescent="0.3"/>
    <row r="100" spans="1:11" x14ac:dyDescent="0.3">
      <c r="A100" s="151" t="s">
        <v>15</v>
      </c>
      <c r="B100" s="152"/>
      <c r="C100" s="152"/>
      <c r="D100" s="152"/>
      <c r="E100" s="152"/>
      <c r="F100" s="152"/>
      <c r="G100" s="152"/>
      <c r="H100" s="152"/>
      <c r="I100" s="152"/>
      <c r="J100" s="152"/>
      <c r="K100" s="153"/>
    </row>
    <row r="101" spans="1:11" x14ac:dyDescent="0.3">
      <c r="A101" s="154"/>
      <c r="B101" s="155"/>
      <c r="C101" s="155"/>
      <c r="D101" s="155"/>
      <c r="E101" s="155"/>
      <c r="F101" s="155"/>
      <c r="G101" s="155"/>
      <c r="H101" s="155"/>
      <c r="I101" s="155"/>
      <c r="J101" s="155"/>
      <c r="K101" s="156"/>
    </row>
    <row r="102" spans="1:11" x14ac:dyDescent="0.3">
      <c r="A102" s="157"/>
      <c r="B102" s="158"/>
      <c r="C102" s="158"/>
      <c r="D102" s="158"/>
      <c r="E102" s="158"/>
      <c r="F102" s="158"/>
      <c r="G102" s="158"/>
      <c r="H102" s="158"/>
      <c r="I102" s="158"/>
      <c r="J102" s="158"/>
      <c r="K102" s="159"/>
    </row>
    <row r="103" spans="1:11" x14ac:dyDescent="0.3">
      <c r="A103" s="86" t="s">
        <v>209</v>
      </c>
      <c r="B103" s="87"/>
      <c r="C103" s="87"/>
      <c r="D103" s="87"/>
      <c r="E103" s="87"/>
      <c r="F103" s="87"/>
      <c r="G103" s="87"/>
      <c r="H103" s="87"/>
      <c r="I103" s="87"/>
      <c r="J103" s="87"/>
      <c r="K103" s="88" t="s">
        <v>210</v>
      </c>
    </row>
    <row r="144" spans="13:13" x14ac:dyDescent="0.3">
      <c r="M144" t="s">
        <v>217</v>
      </c>
    </row>
    <row r="146" spans="1:13" x14ac:dyDescent="0.3">
      <c r="A146" t="s">
        <v>98</v>
      </c>
      <c r="M146">
        <v>7</v>
      </c>
    </row>
  </sheetData>
  <mergeCells count="172">
    <mergeCell ref="A100:K102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" customHeight="1" x14ac:dyDescent="0.3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3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8"/>
      <c r="M3" s="3"/>
      <c r="N3" s="3"/>
    </row>
    <row r="4" spans="1:14" s="3" customFormat="1" ht="21.75" customHeight="1" x14ac:dyDescent="0.3">
      <c r="A4" s="62"/>
      <c r="B4" s="140" t="s">
        <v>5</v>
      </c>
      <c r="C4" s="141"/>
      <c r="D4" s="189"/>
      <c r="E4" s="189"/>
      <c r="F4" s="189"/>
      <c r="G4" s="190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3"/>
    <row r="6" spans="1:14" x14ac:dyDescent="0.3">
      <c r="B6" s="117" t="s">
        <v>13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4" x14ac:dyDescent="0.3"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1"/>
      <c r="D18" s="131"/>
      <c r="E18" s="131"/>
      <c r="F18" s="131"/>
      <c r="G18" s="131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1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3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1" t="str">
        <f>VLOOKUP(K3,Dados!A:L,6,0)</f>
        <v>15 min./ Mínimo</v>
      </c>
      <c r="G21" s="131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0" t="str">
        <f>VLOOKUP(K3,Dados!A:J,7,0)</f>
        <v>60ºC</v>
      </c>
      <c r="G23" s="160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1"/>
      <c r="D26" s="131"/>
      <c r="E26" s="131"/>
      <c r="F26" s="131"/>
      <c r="G26" s="131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1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5"/>
      <c r="D28" s="73">
        <f>VLOOKUP(K3,Dados!A:AE,31,0)</f>
        <v>0</v>
      </c>
      <c r="E28" s="60" t="s">
        <v>190</v>
      </c>
      <c r="F28" s="74">
        <f>VLOOKUP(K3,Dados!A:AF,24,0)</f>
        <v>0</v>
      </c>
      <c r="G28" s="160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10" t="s">
        <v>111</v>
      </c>
      <c r="C29" s="111"/>
      <c r="D29" s="111"/>
      <c r="E29" s="111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112"/>
      <c r="J31" s="112"/>
      <c r="K31" s="96"/>
      <c r="L31" s="96"/>
    </row>
    <row r="32" spans="2:12" ht="6" customHeight="1" x14ac:dyDescent="0.3"/>
    <row r="33" spans="1:16" x14ac:dyDescent="0.3">
      <c r="B33" s="113" t="s">
        <v>119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5"/>
    </row>
    <row r="34" spans="1:16" x14ac:dyDescent="0.3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8"/>
    </row>
    <row r="35" spans="1:16" ht="14.4" customHeight="1" x14ac:dyDescent="0.3">
      <c r="B35" s="122" t="s">
        <v>155</v>
      </c>
      <c r="C35" s="123"/>
      <c r="D35" s="123"/>
      <c r="E35" s="123"/>
      <c r="F35" s="123"/>
      <c r="G35" s="123"/>
      <c r="H35" s="123"/>
      <c r="I35" s="123" t="s">
        <v>117</v>
      </c>
      <c r="J35" s="123"/>
      <c r="K35" s="123"/>
      <c r="L35" s="124"/>
    </row>
    <row r="36" spans="1:16" ht="14.4" customHeight="1" x14ac:dyDescent="0.3">
      <c r="B36" s="119" t="s">
        <v>116</v>
      </c>
      <c r="C36" s="120"/>
      <c r="D36" s="120"/>
      <c r="E36" s="120"/>
      <c r="F36" s="120"/>
      <c r="G36" s="120"/>
      <c r="H36" s="120"/>
      <c r="I36" s="120" t="s">
        <v>116</v>
      </c>
      <c r="J36" s="120"/>
      <c r="K36" s="120"/>
      <c r="L36" s="121"/>
    </row>
    <row r="37" spans="1:16" ht="3.6" customHeight="1" x14ac:dyDescent="0.3">
      <c r="B37" s="14"/>
    </row>
    <row r="38" spans="1:16" ht="22.95" customHeight="1" x14ac:dyDescent="0.3">
      <c r="B38" s="125" t="s">
        <v>14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7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8" t="s">
        <v>8</v>
      </c>
      <c r="D41" s="129"/>
      <c r="E41" s="129"/>
      <c r="F41" s="130"/>
      <c r="G41" s="109" t="s">
        <v>9</v>
      </c>
      <c r="H41" s="109"/>
      <c r="I41" s="109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6"/>
      <c r="D53" s="166"/>
      <c r="E53" s="166"/>
      <c r="F53" s="166"/>
      <c r="G53" s="166"/>
      <c r="H53" s="166"/>
      <c r="I53" s="166"/>
      <c r="K53" s="7"/>
      <c r="L53" s="25"/>
    </row>
    <row r="54" spans="2:12" ht="14.4" customHeight="1" x14ac:dyDescent="0.3">
      <c r="B54" s="167" t="s">
        <v>120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2023-03-06T14:13:58Z</dcterms:modified>
</cp:coreProperties>
</file>