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ym\OneDrive\Documentos\Projects\Tecplas\Sis-Pint\projeto_pintura\Forms\"/>
    </mc:Choice>
  </mc:AlternateContent>
  <xr:revisionPtr revIDLastSave="0" documentId="13_ncr:1_{2D6CE2C9-505A-4D21-871D-03A16FECF8D5}" xr6:coauthVersionLast="47" xr6:coauthVersionMax="47" xr10:uidLastSave="{00000000-0000-0000-0000-000000000000}"/>
  <workbookProtection workbookPassword="F966" lockStructure="1"/>
  <bookViews>
    <workbookView xWindow="-108" yWindow="-108" windowWidth="23256" windowHeight="12576" xr2:uid="{00000000-000D-0000-FFFF-FFFF00000000}"/>
  </bookViews>
  <sheets>
    <sheet name="Planilha1" sheetId="1" r:id="rId1"/>
    <sheet name="Dados" sheetId="3" r:id="rId2"/>
    <sheet name="40-157" sheetId="4" r:id="rId3"/>
  </sheets>
  <definedNames>
    <definedName name="_FilterDatabase" localSheetId="1" hidden="1">Dados!$A$1:$L$69</definedName>
    <definedName name="_xlnm.Print_Area" localSheetId="0">Planilha1!$A$1:$K$102</definedName>
    <definedName name="Print_Area" localSheetId="2">'40-157'!$B$1:$L$59</definedName>
    <definedName name="Print_Area" localSheetId="0">Planilha1!$A$1:$K$102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<sst xmlns="http://schemas.openxmlformats.org/spreadsheetml/2006/main" count="1780" uniqueCount="233">
  <si>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</si>
  <si>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</si>
  <si>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</si>
  <si>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</si>
  <si>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</si>
  <si>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</si>
  <si>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</si>
  <si>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</si>
  <si>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</si>
  <si>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</si>
  <si>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</si>
  <si>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</si>
  <si>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</si>
  <si>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</si>
  <si>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</si>
  <si>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</si>
  <si>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</si>
  <si>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</si>
  <si>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</si>
  <si>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</si>
  <si>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</si>
  <si>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</si>
  <si>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</si>
  <si>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</si>
  <si>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</si>
  <si>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</si>
  <si>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</si>
  <si>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</si>
  <si>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</si>
  <si>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</si>
  <si>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</si>
  <si>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</si>
  <si>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</si>
  <si>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</si>
  <si>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</si>
  <si>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</si>
  <si>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</si>
  <si>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</si>
  <si>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</si>
  <si>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</si>
  <si>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</si>
  <si>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</si>
  <si>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</si>
  <si>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</si>
  <si>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</si>
  <si>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</si>
  <si>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</si>
  <si>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</si>
  <si>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</si>
  <si>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</si>
  <si>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</si>
  <si>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</si>
  <si>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</si>
  <si>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</si>
  <si>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</si>
  <si>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</si>
  <si>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</si>
  <si>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</si>
  <si>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</si>
  <si>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</si>
  <si>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</si>
  <si>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</si>
  <si>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</si>
  <si>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</si>
  <si>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</si>
  <si>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</si>
  <si>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</si>
  <si>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</si>
  <si>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</si>
  <si>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</si>
  <si>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</si>
  <si>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</si>
  <si>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</si>
  <si>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</si>
  <si>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</si>
  <si>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</si>
  <si>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</si>
  <si>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</si>
  <si>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</si>
  <si>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</si>
  <si>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</si>
  <si>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</si>
  <si>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</si>
  <si>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</si>
  <si>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</si>
  <si>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</si>
  <si>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</si>
  <si>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</si>
  <si>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</si>
  <si>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</si>
  <si>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</si>
  <si>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</si>
  <si>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</si>
  <si>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</si>
  <si>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</si>
  <si>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</si>
  <si>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</si>
  <si>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</si>
  <si>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</si>
  <si>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</si>
  <si>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</si>
  <si>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</si>
  <si>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</si>
  <si>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</si>
  <si>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</si>
  <si>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</si>
  <si>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</si>
  <si>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</si>
  <si>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</si>
  <si>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</si>
  <si>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</si>
  <si>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</si>
  <si>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</si>
  <si>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</si>
  <si>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</si>
  <si>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</si>
  <si>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</si>
  <si>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</si>
  <si>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</si>
  <si>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</si>
  <si>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</si>
  <si>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</si>
  <si>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</si>
  <si>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</si>
  <si>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</si>
  <si>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</si>
  <si>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</si>
  <si>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</si>
  <si>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</si>
  <si>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</si>
  <si>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</si>
  <si>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</si>
  <si>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</si>
  <si>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</si>
  <si>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</si>
  <si>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</si>
  <si>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</si>
  <si>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</si>
  <si>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</si>
  <si>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</si>
  <si>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</si>
  <si>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</si>
  <si>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</si>
  <si>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</si>
  <si>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</si>
  <si>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</si>
  <si>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</si>
  <si>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</si>
  <si>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</si>
  <si>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</si>
  <si>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</si>
  <si>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</si>
  <si>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</si>
  <si>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</si>
  <si>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</si>
  <si>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</si>
  <si>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</si>
  <si>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</si>
  <si>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</si>
  <si>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</si>
  <si>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</si>
  <si>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</si>
  <si>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</si>
  <si>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</si>
  <si>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</si>
  <si>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</si>
  <si>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</si>
  <si>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</si>
  <si>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</si>
  <si>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</si>
  <si>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</si>
  <si>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</si>
  <si>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</si>
  <si>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</si>
  <si>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</si>
  <si>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</si>
  <si>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</si>
  <si>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</si>
  <si>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</si>
  <si>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</si>
  <si>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</si>
  <si>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</si>
  <si>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</si>
  <si>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</si>
  <si>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</si>
  <si>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</si>
  <si>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</si>
  <si>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</si>
  <si>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</si>
  <si>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</si>
  <si>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</si>
  <si>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</si>
  <si>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</si>
  <si>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</si>
  <si>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</si>
  <si>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</si>
  <si>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</si>
  <si>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</si>
  <si>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</si>
  <si>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</si>
  <si>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</si>
  <si>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</si>
  <si>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</si>
  <si>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</si>
  <si>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</si>
  <si>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</si>
  <si>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</si>
  <si>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</si>
  <si>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</si>
  <si>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</si>
  <si>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</si>
  <si>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</si>
  <si>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</si>
  <si>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</si>
  <si>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</si>
  <si>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</si>
  <si>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</si>
  <si>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</si>
  <si>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</si>
  <si>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</si>
  <si>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</si>
  <si>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</si>
  <si>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</si>
  <si>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</si>
  <si>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</si>
  <si>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</si>
  <si>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</si>
  <si>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</si>
  <si>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</si>
  <si>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</si>
  <si>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</si>
  <si>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22-0004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</si>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</sst>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-####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14" fontId="0" fillId="0" borderId="0" xfId="0" applyNumberFormat="1"/>
    <xf numFmtId="14" fontId="0" fillId="0" borderId="1" xfId="0" applyNumberFormat="1" applyBorder="1" applyAlignment="1" applyProtection="1">
      <alignment vertical="center"/>
      <protection locked="0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1" fontId="0" fillId="0" borderId="6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7" xfId="0" applyNumberForma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1" fontId="0" fillId="0" borderId="4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95</xdr:row>
      <xdr:rowOff>47625</xdr:rowOff>
    </xdr:from>
    <xdr:to>
      <xdr:col>9</xdr:col>
      <xdr:colOff>281313</xdr:colOff>
      <xdr:row>95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95</xdr:row>
      <xdr:rowOff>47625</xdr:rowOff>
    </xdr:from>
    <xdr:to>
      <xdr:col>9</xdr:col>
      <xdr:colOff>889268</xdr:colOff>
      <xdr:row>95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95</xdr:row>
      <xdr:rowOff>47625</xdr:rowOff>
    </xdr:from>
    <xdr:to>
      <xdr:col>9</xdr:col>
      <xdr:colOff>281313</xdr:colOff>
      <xdr:row>95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95</xdr:row>
      <xdr:rowOff>47625</xdr:rowOff>
    </xdr:from>
    <xdr:to>
      <xdr:col>9</xdr:col>
      <xdr:colOff>889268</xdr:colOff>
      <xdr:row>95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6" name="Retângulo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324600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7" name="Retângul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932555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8" name="Retângul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324600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9" name="Retângul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932555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49</xdr:row>
      <xdr:rowOff>47625</xdr:rowOff>
    </xdr:from>
    <xdr:to>
      <xdr:col>9</xdr:col>
      <xdr:colOff>281313</xdr:colOff>
      <xdr:row>49</xdr:row>
      <xdr:rowOff>190500</xdr:rowOff>
    </xdr:to>
    <xdr:sp macro="" textlink="">
      <xdr:nvSpPr>
        <xdr:cNvPr id="110" name="Retângulo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324600" y="125158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49</xdr:row>
      <xdr:rowOff>47625</xdr:rowOff>
    </xdr:from>
    <xdr:to>
      <xdr:col>9</xdr:col>
      <xdr:colOff>889268</xdr:colOff>
      <xdr:row>49</xdr:row>
      <xdr:rowOff>190500</xdr:rowOff>
    </xdr:to>
    <xdr:sp macro="" textlink="">
      <xdr:nvSpPr>
        <xdr:cNvPr id="111" name="Retângul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932555" y="125158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49</xdr:row>
      <xdr:rowOff>47625</xdr:rowOff>
    </xdr:from>
    <xdr:to>
      <xdr:col>9</xdr:col>
      <xdr:colOff>281313</xdr:colOff>
      <xdr:row>49</xdr:row>
      <xdr:rowOff>190500</xdr:rowOff>
    </xdr:to>
    <xdr:sp macro="" textlink="">
      <xdr:nvSpPr>
        <xdr:cNvPr id="112" name="Retângulo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324600" y="125158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49</xdr:row>
      <xdr:rowOff>47625</xdr:rowOff>
    </xdr:from>
    <xdr:to>
      <xdr:col>9</xdr:col>
      <xdr:colOff>889268</xdr:colOff>
      <xdr:row>49</xdr:row>
      <xdr:rowOff>190500</xdr:rowOff>
    </xdr:to>
    <xdr:sp macro="" textlink="">
      <xdr:nvSpPr>
        <xdr:cNvPr id="113" name="Retângul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932555" y="125158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50</xdr:row>
      <xdr:rowOff>47625</xdr:rowOff>
    </xdr:from>
    <xdr:to>
      <xdr:col>9</xdr:col>
      <xdr:colOff>281313</xdr:colOff>
      <xdr:row>50</xdr:row>
      <xdr:rowOff>190500</xdr:rowOff>
    </xdr:to>
    <xdr:sp macro="" textlink="">
      <xdr:nvSpPr>
        <xdr:cNvPr id="114" name="Retângul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324600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50</xdr:row>
      <xdr:rowOff>47625</xdr:rowOff>
    </xdr:from>
    <xdr:to>
      <xdr:col>9</xdr:col>
      <xdr:colOff>889268</xdr:colOff>
      <xdr:row>50</xdr:row>
      <xdr:rowOff>190500</xdr:rowOff>
    </xdr:to>
    <xdr:sp macro="" textlink="">
      <xdr:nvSpPr>
        <xdr:cNvPr id="115" name="Retângulo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932555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50</xdr:row>
      <xdr:rowOff>47625</xdr:rowOff>
    </xdr:from>
    <xdr:to>
      <xdr:col>9</xdr:col>
      <xdr:colOff>281313</xdr:colOff>
      <xdr:row>50</xdr:row>
      <xdr:rowOff>190500</xdr:rowOff>
    </xdr:to>
    <xdr:sp macro="" textlink="">
      <xdr:nvSpPr>
        <xdr:cNvPr id="116" name="Retângul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324600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50</xdr:row>
      <xdr:rowOff>47625</xdr:rowOff>
    </xdr:from>
    <xdr:to>
      <xdr:col>9</xdr:col>
      <xdr:colOff>889268</xdr:colOff>
      <xdr:row>50</xdr:row>
      <xdr:rowOff>190500</xdr:rowOff>
    </xdr:to>
    <xdr:sp macro="" textlink="">
      <xdr:nvSpPr>
        <xdr:cNvPr id="117" name="Retângulo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932555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51</xdr:row>
      <xdr:rowOff>47625</xdr:rowOff>
    </xdr:from>
    <xdr:to>
      <xdr:col>9</xdr:col>
      <xdr:colOff>281313</xdr:colOff>
      <xdr:row>51</xdr:row>
      <xdr:rowOff>190500</xdr:rowOff>
    </xdr:to>
    <xdr:sp macro="" textlink="">
      <xdr:nvSpPr>
        <xdr:cNvPr id="118" name="Retângulo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324600" y="130683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51</xdr:row>
      <xdr:rowOff>47625</xdr:rowOff>
    </xdr:from>
    <xdr:to>
      <xdr:col>9</xdr:col>
      <xdr:colOff>889268</xdr:colOff>
      <xdr:row>51</xdr:row>
      <xdr:rowOff>190500</xdr:rowOff>
    </xdr:to>
    <xdr:sp macro="" textlink="">
      <xdr:nvSpPr>
        <xdr:cNvPr id="119" name="Retângulo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932555" y="130683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51</xdr:row>
      <xdr:rowOff>47625</xdr:rowOff>
    </xdr:from>
    <xdr:to>
      <xdr:col>9</xdr:col>
      <xdr:colOff>281313</xdr:colOff>
      <xdr:row>51</xdr:row>
      <xdr:rowOff>190500</xdr:rowOff>
    </xdr:to>
    <xdr:sp macro="" textlink="">
      <xdr:nvSpPr>
        <xdr:cNvPr id="120" name="Retângulo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324600" y="130683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51</xdr:row>
      <xdr:rowOff>47625</xdr:rowOff>
    </xdr:from>
    <xdr:to>
      <xdr:col>9</xdr:col>
      <xdr:colOff>889268</xdr:colOff>
      <xdr:row>51</xdr:row>
      <xdr:rowOff>190500</xdr:rowOff>
    </xdr:to>
    <xdr:sp macro="" textlink="">
      <xdr:nvSpPr>
        <xdr:cNvPr id="121" name="Retângulo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932555" y="130683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52</xdr:row>
      <xdr:rowOff>47625</xdr:rowOff>
    </xdr:from>
    <xdr:to>
      <xdr:col>9</xdr:col>
      <xdr:colOff>281313</xdr:colOff>
      <xdr:row>52</xdr:row>
      <xdr:rowOff>190500</xdr:rowOff>
    </xdr:to>
    <xdr:sp macro="" textlink="">
      <xdr:nvSpPr>
        <xdr:cNvPr id="122" name="Retângul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6324600" y="13344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52</xdr:row>
      <xdr:rowOff>47625</xdr:rowOff>
    </xdr:from>
    <xdr:to>
      <xdr:col>9</xdr:col>
      <xdr:colOff>889268</xdr:colOff>
      <xdr:row>52</xdr:row>
      <xdr:rowOff>190500</xdr:rowOff>
    </xdr:to>
    <xdr:sp macro="" textlink="">
      <xdr:nvSpPr>
        <xdr:cNvPr id="123" name="Retângulo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6932555" y="13344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52</xdr:row>
      <xdr:rowOff>47625</xdr:rowOff>
    </xdr:from>
    <xdr:to>
      <xdr:col>9</xdr:col>
      <xdr:colOff>281313</xdr:colOff>
      <xdr:row>52</xdr:row>
      <xdr:rowOff>190500</xdr:rowOff>
    </xdr:to>
    <xdr:sp macro="" textlink="">
      <xdr:nvSpPr>
        <xdr:cNvPr id="124" name="Retângul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6324600" y="13344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52</xdr:row>
      <xdr:rowOff>47625</xdr:rowOff>
    </xdr:from>
    <xdr:to>
      <xdr:col>9</xdr:col>
      <xdr:colOff>889268</xdr:colOff>
      <xdr:row>52</xdr:row>
      <xdr:rowOff>190500</xdr:rowOff>
    </xdr:to>
    <xdr:sp macro="" textlink="">
      <xdr:nvSpPr>
        <xdr:cNvPr id="125" name="Retângulo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932555" y="13344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53</xdr:row>
      <xdr:rowOff>47625</xdr:rowOff>
    </xdr:from>
    <xdr:to>
      <xdr:col>9</xdr:col>
      <xdr:colOff>281313</xdr:colOff>
      <xdr:row>53</xdr:row>
      <xdr:rowOff>190500</xdr:rowOff>
    </xdr:to>
    <xdr:sp macro="" textlink="">
      <xdr:nvSpPr>
        <xdr:cNvPr id="126" name="Retângulo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324600" y="136207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53</xdr:row>
      <xdr:rowOff>47625</xdr:rowOff>
    </xdr:from>
    <xdr:to>
      <xdr:col>9</xdr:col>
      <xdr:colOff>889268</xdr:colOff>
      <xdr:row>53</xdr:row>
      <xdr:rowOff>190500</xdr:rowOff>
    </xdr:to>
    <xdr:sp macro="" textlink="">
      <xdr:nvSpPr>
        <xdr:cNvPr id="127" name="Retângulo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6932555" y="136207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53</xdr:row>
      <xdr:rowOff>47625</xdr:rowOff>
    </xdr:from>
    <xdr:to>
      <xdr:col>9</xdr:col>
      <xdr:colOff>281313</xdr:colOff>
      <xdr:row>53</xdr:row>
      <xdr:rowOff>190500</xdr:rowOff>
    </xdr:to>
    <xdr:sp macro="" textlink="">
      <xdr:nvSpPr>
        <xdr:cNvPr id="128" name="Retângulo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324600" y="136207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53</xdr:row>
      <xdr:rowOff>47625</xdr:rowOff>
    </xdr:from>
    <xdr:to>
      <xdr:col>9</xdr:col>
      <xdr:colOff>889268</xdr:colOff>
      <xdr:row>53</xdr:row>
      <xdr:rowOff>190500</xdr:rowOff>
    </xdr:to>
    <xdr:sp macro="" textlink="">
      <xdr:nvSpPr>
        <xdr:cNvPr id="129" name="Retângul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932555" y="136207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54</xdr:row>
      <xdr:rowOff>47625</xdr:rowOff>
    </xdr:from>
    <xdr:to>
      <xdr:col>9</xdr:col>
      <xdr:colOff>281313</xdr:colOff>
      <xdr:row>54</xdr:row>
      <xdr:rowOff>190500</xdr:rowOff>
    </xdr:to>
    <xdr:sp macro="" textlink="">
      <xdr:nvSpPr>
        <xdr:cNvPr id="130" name="Retângul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324600" y="13896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54</xdr:row>
      <xdr:rowOff>47625</xdr:rowOff>
    </xdr:from>
    <xdr:to>
      <xdr:col>9</xdr:col>
      <xdr:colOff>889268</xdr:colOff>
      <xdr:row>54</xdr:row>
      <xdr:rowOff>190500</xdr:rowOff>
    </xdr:to>
    <xdr:sp macro="" textlink="">
      <xdr:nvSpPr>
        <xdr:cNvPr id="131" name="Retângul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932555" y="13896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54</xdr:row>
      <xdr:rowOff>47625</xdr:rowOff>
    </xdr:from>
    <xdr:to>
      <xdr:col>9</xdr:col>
      <xdr:colOff>281313</xdr:colOff>
      <xdr:row>54</xdr:row>
      <xdr:rowOff>190500</xdr:rowOff>
    </xdr:to>
    <xdr:sp macro="" textlink="">
      <xdr:nvSpPr>
        <xdr:cNvPr id="132" name="Retângulo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6324600" y="13896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54</xdr:row>
      <xdr:rowOff>47625</xdr:rowOff>
    </xdr:from>
    <xdr:to>
      <xdr:col>9</xdr:col>
      <xdr:colOff>889268</xdr:colOff>
      <xdr:row>54</xdr:row>
      <xdr:rowOff>190500</xdr:rowOff>
    </xdr:to>
    <xdr:sp macro="" textlink="">
      <xdr:nvSpPr>
        <xdr:cNvPr id="133" name="Retângulo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932555" y="13896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55</xdr:row>
      <xdr:rowOff>47625</xdr:rowOff>
    </xdr:from>
    <xdr:to>
      <xdr:col>9</xdr:col>
      <xdr:colOff>281313</xdr:colOff>
      <xdr:row>55</xdr:row>
      <xdr:rowOff>190500</xdr:rowOff>
    </xdr:to>
    <xdr:sp macro="" textlink="">
      <xdr:nvSpPr>
        <xdr:cNvPr id="134" name="Retângul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6324600" y="141732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55</xdr:row>
      <xdr:rowOff>47625</xdr:rowOff>
    </xdr:from>
    <xdr:to>
      <xdr:col>9</xdr:col>
      <xdr:colOff>889268</xdr:colOff>
      <xdr:row>55</xdr:row>
      <xdr:rowOff>190500</xdr:rowOff>
    </xdr:to>
    <xdr:sp macro="" textlink="">
      <xdr:nvSpPr>
        <xdr:cNvPr id="135" name="Retângulo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932555" y="141732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55</xdr:row>
      <xdr:rowOff>47625</xdr:rowOff>
    </xdr:from>
    <xdr:to>
      <xdr:col>9</xdr:col>
      <xdr:colOff>281313</xdr:colOff>
      <xdr:row>55</xdr:row>
      <xdr:rowOff>190500</xdr:rowOff>
    </xdr:to>
    <xdr:sp macro="" textlink="">
      <xdr:nvSpPr>
        <xdr:cNvPr id="136" name="Retângulo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6324600" y="141732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55</xdr:row>
      <xdr:rowOff>47625</xdr:rowOff>
    </xdr:from>
    <xdr:to>
      <xdr:col>9</xdr:col>
      <xdr:colOff>889268</xdr:colOff>
      <xdr:row>55</xdr:row>
      <xdr:rowOff>190500</xdr:rowOff>
    </xdr:to>
    <xdr:sp macro="" textlink="">
      <xdr:nvSpPr>
        <xdr:cNvPr id="137" name="Retângulo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932555" y="141732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56</xdr:row>
      <xdr:rowOff>47625</xdr:rowOff>
    </xdr:from>
    <xdr:to>
      <xdr:col>9</xdr:col>
      <xdr:colOff>281313</xdr:colOff>
      <xdr:row>56</xdr:row>
      <xdr:rowOff>190500</xdr:rowOff>
    </xdr:to>
    <xdr:sp macro="" textlink="">
      <xdr:nvSpPr>
        <xdr:cNvPr id="138" name="Retângulo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6324600" y="144494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56</xdr:row>
      <xdr:rowOff>47625</xdr:rowOff>
    </xdr:from>
    <xdr:to>
      <xdr:col>9</xdr:col>
      <xdr:colOff>889268</xdr:colOff>
      <xdr:row>56</xdr:row>
      <xdr:rowOff>190500</xdr:rowOff>
    </xdr:to>
    <xdr:sp macro="" textlink="">
      <xdr:nvSpPr>
        <xdr:cNvPr id="139" name="Retângulo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6932555" y="144494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56</xdr:row>
      <xdr:rowOff>47625</xdr:rowOff>
    </xdr:from>
    <xdr:to>
      <xdr:col>9</xdr:col>
      <xdr:colOff>281313</xdr:colOff>
      <xdr:row>56</xdr:row>
      <xdr:rowOff>190500</xdr:rowOff>
    </xdr:to>
    <xdr:sp macro="" textlink="">
      <xdr:nvSpPr>
        <xdr:cNvPr id="140" name="Retângulo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6324600" y="144494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56</xdr:row>
      <xdr:rowOff>47625</xdr:rowOff>
    </xdr:from>
    <xdr:to>
      <xdr:col>9</xdr:col>
      <xdr:colOff>889268</xdr:colOff>
      <xdr:row>56</xdr:row>
      <xdr:rowOff>190500</xdr:rowOff>
    </xdr:to>
    <xdr:sp macro="" textlink="">
      <xdr:nvSpPr>
        <xdr:cNvPr id="141" name="Retângulo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6932555" y="144494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57</xdr:row>
      <xdr:rowOff>47625</xdr:rowOff>
    </xdr:from>
    <xdr:to>
      <xdr:col>9</xdr:col>
      <xdr:colOff>281313</xdr:colOff>
      <xdr:row>57</xdr:row>
      <xdr:rowOff>190500</xdr:rowOff>
    </xdr:to>
    <xdr:sp macro="" textlink="">
      <xdr:nvSpPr>
        <xdr:cNvPr id="142" name="Retângul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6324600" y="147256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57</xdr:row>
      <xdr:rowOff>47625</xdr:rowOff>
    </xdr:from>
    <xdr:to>
      <xdr:col>9</xdr:col>
      <xdr:colOff>889268</xdr:colOff>
      <xdr:row>57</xdr:row>
      <xdr:rowOff>190500</xdr:rowOff>
    </xdr:to>
    <xdr:sp macro="" textlink="">
      <xdr:nvSpPr>
        <xdr:cNvPr id="143" name="Retângulo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6932555" y="147256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57</xdr:row>
      <xdr:rowOff>47625</xdr:rowOff>
    </xdr:from>
    <xdr:to>
      <xdr:col>9</xdr:col>
      <xdr:colOff>281313</xdr:colOff>
      <xdr:row>57</xdr:row>
      <xdr:rowOff>190500</xdr:rowOff>
    </xdr:to>
    <xdr:sp macro="" textlink="">
      <xdr:nvSpPr>
        <xdr:cNvPr id="144" name="Retângulo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6324600" y="147256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57</xdr:row>
      <xdr:rowOff>47625</xdr:rowOff>
    </xdr:from>
    <xdr:to>
      <xdr:col>9</xdr:col>
      <xdr:colOff>889268</xdr:colOff>
      <xdr:row>57</xdr:row>
      <xdr:rowOff>190500</xdr:rowOff>
    </xdr:to>
    <xdr:sp macro="" textlink="">
      <xdr:nvSpPr>
        <xdr:cNvPr id="145" name="Retângulo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6932555" y="147256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58</xdr:row>
      <xdr:rowOff>47625</xdr:rowOff>
    </xdr:from>
    <xdr:to>
      <xdr:col>9</xdr:col>
      <xdr:colOff>281313</xdr:colOff>
      <xdr:row>58</xdr:row>
      <xdr:rowOff>190500</xdr:rowOff>
    </xdr:to>
    <xdr:sp macro="" textlink="">
      <xdr:nvSpPr>
        <xdr:cNvPr id="146" name="Retângulo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6324600" y="15001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58</xdr:row>
      <xdr:rowOff>47625</xdr:rowOff>
    </xdr:from>
    <xdr:to>
      <xdr:col>9</xdr:col>
      <xdr:colOff>889268</xdr:colOff>
      <xdr:row>58</xdr:row>
      <xdr:rowOff>190500</xdr:rowOff>
    </xdr:to>
    <xdr:sp macro="" textlink="">
      <xdr:nvSpPr>
        <xdr:cNvPr id="147" name="Retângulo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932555" y="15001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58</xdr:row>
      <xdr:rowOff>47625</xdr:rowOff>
    </xdr:from>
    <xdr:to>
      <xdr:col>9</xdr:col>
      <xdr:colOff>281313</xdr:colOff>
      <xdr:row>58</xdr:row>
      <xdr:rowOff>190500</xdr:rowOff>
    </xdr:to>
    <xdr:sp macro="" textlink="">
      <xdr:nvSpPr>
        <xdr:cNvPr id="148" name="Retângulo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6324600" y="15001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58</xdr:row>
      <xdr:rowOff>47625</xdr:rowOff>
    </xdr:from>
    <xdr:to>
      <xdr:col>9</xdr:col>
      <xdr:colOff>889268</xdr:colOff>
      <xdr:row>58</xdr:row>
      <xdr:rowOff>190500</xdr:rowOff>
    </xdr:to>
    <xdr:sp macro="" textlink="">
      <xdr:nvSpPr>
        <xdr:cNvPr id="149" name="Retângulo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6932555" y="15001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59</xdr:row>
      <xdr:rowOff>47625</xdr:rowOff>
    </xdr:from>
    <xdr:to>
      <xdr:col>9</xdr:col>
      <xdr:colOff>281313</xdr:colOff>
      <xdr:row>59</xdr:row>
      <xdr:rowOff>190500</xdr:rowOff>
    </xdr:to>
    <xdr:sp macro="" textlink="">
      <xdr:nvSpPr>
        <xdr:cNvPr id="150" name="Retângulo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6324600" y="152781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59</xdr:row>
      <xdr:rowOff>47625</xdr:rowOff>
    </xdr:from>
    <xdr:to>
      <xdr:col>9</xdr:col>
      <xdr:colOff>889268</xdr:colOff>
      <xdr:row>59</xdr:row>
      <xdr:rowOff>190500</xdr:rowOff>
    </xdr:to>
    <xdr:sp macro="" textlink="">
      <xdr:nvSpPr>
        <xdr:cNvPr id="151" name="Retângulo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6932555" y="152781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59</xdr:row>
      <xdr:rowOff>47625</xdr:rowOff>
    </xdr:from>
    <xdr:to>
      <xdr:col>9</xdr:col>
      <xdr:colOff>281313</xdr:colOff>
      <xdr:row>59</xdr:row>
      <xdr:rowOff>190500</xdr:rowOff>
    </xdr:to>
    <xdr:sp macro="" textlink="">
      <xdr:nvSpPr>
        <xdr:cNvPr id="152" name="Retângulo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6324600" y="152781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59</xdr:row>
      <xdr:rowOff>47625</xdr:rowOff>
    </xdr:from>
    <xdr:to>
      <xdr:col>9</xdr:col>
      <xdr:colOff>889268</xdr:colOff>
      <xdr:row>59</xdr:row>
      <xdr:rowOff>190500</xdr:rowOff>
    </xdr:to>
    <xdr:sp macro="" textlink="">
      <xdr:nvSpPr>
        <xdr:cNvPr id="153" name="Retângulo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6932555" y="152781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60</xdr:row>
      <xdr:rowOff>47625</xdr:rowOff>
    </xdr:from>
    <xdr:to>
      <xdr:col>9</xdr:col>
      <xdr:colOff>281313</xdr:colOff>
      <xdr:row>60</xdr:row>
      <xdr:rowOff>190500</xdr:rowOff>
    </xdr:to>
    <xdr:sp macro="" textlink="">
      <xdr:nvSpPr>
        <xdr:cNvPr id="154" name="Retângulo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6324600" y="155543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60</xdr:row>
      <xdr:rowOff>47625</xdr:rowOff>
    </xdr:from>
    <xdr:to>
      <xdr:col>9</xdr:col>
      <xdr:colOff>889268</xdr:colOff>
      <xdr:row>60</xdr:row>
      <xdr:rowOff>190500</xdr:rowOff>
    </xdr:to>
    <xdr:sp macro="" textlink="">
      <xdr:nvSpPr>
        <xdr:cNvPr id="155" name="Retângulo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6932555" y="155543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60</xdr:row>
      <xdr:rowOff>47625</xdr:rowOff>
    </xdr:from>
    <xdr:to>
      <xdr:col>9</xdr:col>
      <xdr:colOff>281313</xdr:colOff>
      <xdr:row>60</xdr:row>
      <xdr:rowOff>190500</xdr:rowOff>
    </xdr:to>
    <xdr:sp macro="" textlink="">
      <xdr:nvSpPr>
        <xdr:cNvPr id="156" name="Retângulo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6324600" y="155543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60</xdr:row>
      <xdr:rowOff>47625</xdr:rowOff>
    </xdr:from>
    <xdr:to>
      <xdr:col>9</xdr:col>
      <xdr:colOff>889268</xdr:colOff>
      <xdr:row>60</xdr:row>
      <xdr:rowOff>190500</xdr:rowOff>
    </xdr:to>
    <xdr:sp macro="" textlink="">
      <xdr:nvSpPr>
        <xdr:cNvPr id="157" name="Retângulo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6932555" y="155543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61</xdr:row>
      <xdr:rowOff>47625</xdr:rowOff>
    </xdr:from>
    <xdr:to>
      <xdr:col>9</xdr:col>
      <xdr:colOff>281313</xdr:colOff>
      <xdr:row>61</xdr:row>
      <xdr:rowOff>190500</xdr:rowOff>
    </xdr:to>
    <xdr:sp macro="" textlink="">
      <xdr:nvSpPr>
        <xdr:cNvPr id="158" name="Retângulo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6324600" y="158305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61</xdr:row>
      <xdr:rowOff>47625</xdr:rowOff>
    </xdr:from>
    <xdr:to>
      <xdr:col>9</xdr:col>
      <xdr:colOff>889268</xdr:colOff>
      <xdr:row>61</xdr:row>
      <xdr:rowOff>190500</xdr:rowOff>
    </xdr:to>
    <xdr:sp macro="" textlink="">
      <xdr:nvSpPr>
        <xdr:cNvPr id="159" name="Retângulo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6932555" y="158305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61</xdr:row>
      <xdr:rowOff>47625</xdr:rowOff>
    </xdr:from>
    <xdr:to>
      <xdr:col>9</xdr:col>
      <xdr:colOff>281313</xdr:colOff>
      <xdr:row>61</xdr:row>
      <xdr:rowOff>190500</xdr:rowOff>
    </xdr:to>
    <xdr:sp macro="" textlink="">
      <xdr:nvSpPr>
        <xdr:cNvPr id="160" name="Retângulo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6324600" y="158305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61</xdr:row>
      <xdr:rowOff>47625</xdr:rowOff>
    </xdr:from>
    <xdr:to>
      <xdr:col>9</xdr:col>
      <xdr:colOff>889268</xdr:colOff>
      <xdr:row>61</xdr:row>
      <xdr:rowOff>190500</xdr:rowOff>
    </xdr:to>
    <xdr:sp macro="" textlink="">
      <xdr:nvSpPr>
        <xdr:cNvPr id="161" name="Retângulo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6932555" y="158305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62</xdr:row>
      <xdr:rowOff>47625</xdr:rowOff>
    </xdr:from>
    <xdr:to>
      <xdr:col>9</xdr:col>
      <xdr:colOff>281313</xdr:colOff>
      <xdr:row>62</xdr:row>
      <xdr:rowOff>190500</xdr:rowOff>
    </xdr:to>
    <xdr:sp macro="" textlink="">
      <xdr:nvSpPr>
        <xdr:cNvPr id="162" name="Retângulo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6324600" y="161067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62</xdr:row>
      <xdr:rowOff>47625</xdr:rowOff>
    </xdr:from>
    <xdr:to>
      <xdr:col>9</xdr:col>
      <xdr:colOff>889268</xdr:colOff>
      <xdr:row>62</xdr:row>
      <xdr:rowOff>190500</xdr:rowOff>
    </xdr:to>
    <xdr:sp macro="" textlink="">
      <xdr:nvSpPr>
        <xdr:cNvPr id="163" name="Retângulo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6932555" y="161067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62</xdr:row>
      <xdr:rowOff>47625</xdr:rowOff>
    </xdr:from>
    <xdr:to>
      <xdr:col>9</xdr:col>
      <xdr:colOff>281313</xdr:colOff>
      <xdr:row>62</xdr:row>
      <xdr:rowOff>190500</xdr:rowOff>
    </xdr:to>
    <xdr:sp macro="" textlink="">
      <xdr:nvSpPr>
        <xdr:cNvPr id="164" name="Retângulo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6324600" y="161067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62</xdr:row>
      <xdr:rowOff>47625</xdr:rowOff>
    </xdr:from>
    <xdr:to>
      <xdr:col>9</xdr:col>
      <xdr:colOff>889268</xdr:colOff>
      <xdr:row>62</xdr:row>
      <xdr:rowOff>190500</xdr:rowOff>
    </xdr:to>
    <xdr:sp macro="" textlink="">
      <xdr:nvSpPr>
        <xdr:cNvPr id="165" name="Retângul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6932555" y="161067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63</xdr:row>
      <xdr:rowOff>47625</xdr:rowOff>
    </xdr:from>
    <xdr:to>
      <xdr:col>9</xdr:col>
      <xdr:colOff>281313</xdr:colOff>
      <xdr:row>63</xdr:row>
      <xdr:rowOff>190500</xdr:rowOff>
    </xdr:to>
    <xdr:sp macro="" textlink="">
      <xdr:nvSpPr>
        <xdr:cNvPr id="166" name="Retângulo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6324600" y="16383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63</xdr:row>
      <xdr:rowOff>47625</xdr:rowOff>
    </xdr:from>
    <xdr:to>
      <xdr:col>9</xdr:col>
      <xdr:colOff>889268</xdr:colOff>
      <xdr:row>63</xdr:row>
      <xdr:rowOff>190500</xdr:rowOff>
    </xdr:to>
    <xdr:sp macro="" textlink="">
      <xdr:nvSpPr>
        <xdr:cNvPr id="167" name="Retângulo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6932555" y="16383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63</xdr:row>
      <xdr:rowOff>47625</xdr:rowOff>
    </xdr:from>
    <xdr:to>
      <xdr:col>9</xdr:col>
      <xdr:colOff>281313</xdr:colOff>
      <xdr:row>63</xdr:row>
      <xdr:rowOff>190500</xdr:rowOff>
    </xdr:to>
    <xdr:sp macro="" textlink="">
      <xdr:nvSpPr>
        <xdr:cNvPr id="168" name="Retângul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6324600" y="16383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63</xdr:row>
      <xdr:rowOff>47625</xdr:rowOff>
    </xdr:from>
    <xdr:to>
      <xdr:col>9</xdr:col>
      <xdr:colOff>889268</xdr:colOff>
      <xdr:row>63</xdr:row>
      <xdr:rowOff>190500</xdr:rowOff>
    </xdr:to>
    <xdr:sp macro="" textlink="">
      <xdr:nvSpPr>
        <xdr:cNvPr id="169" name="Retângul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6932555" y="16383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64</xdr:row>
      <xdr:rowOff>47625</xdr:rowOff>
    </xdr:from>
    <xdr:to>
      <xdr:col>9</xdr:col>
      <xdr:colOff>281313</xdr:colOff>
      <xdr:row>64</xdr:row>
      <xdr:rowOff>190500</xdr:rowOff>
    </xdr:to>
    <xdr:sp macro="" textlink="">
      <xdr:nvSpPr>
        <xdr:cNvPr id="170" name="Retângul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6324600" y="166592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64</xdr:row>
      <xdr:rowOff>47625</xdr:rowOff>
    </xdr:from>
    <xdr:to>
      <xdr:col>9</xdr:col>
      <xdr:colOff>889268</xdr:colOff>
      <xdr:row>64</xdr:row>
      <xdr:rowOff>190500</xdr:rowOff>
    </xdr:to>
    <xdr:sp macro="" textlink="">
      <xdr:nvSpPr>
        <xdr:cNvPr id="171" name="Retângulo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6932555" y="166592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64</xdr:row>
      <xdr:rowOff>47625</xdr:rowOff>
    </xdr:from>
    <xdr:to>
      <xdr:col>9</xdr:col>
      <xdr:colOff>281313</xdr:colOff>
      <xdr:row>64</xdr:row>
      <xdr:rowOff>190500</xdr:rowOff>
    </xdr:to>
    <xdr:sp macro="" textlink="">
      <xdr:nvSpPr>
        <xdr:cNvPr id="172" name="Retângul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6324600" y="166592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64</xdr:row>
      <xdr:rowOff>47625</xdr:rowOff>
    </xdr:from>
    <xdr:to>
      <xdr:col>9</xdr:col>
      <xdr:colOff>889268</xdr:colOff>
      <xdr:row>64</xdr:row>
      <xdr:rowOff>190500</xdr:rowOff>
    </xdr:to>
    <xdr:sp macro="" textlink="">
      <xdr:nvSpPr>
        <xdr:cNvPr id="173" name="Retângul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6932555" y="166592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65</xdr:row>
      <xdr:rowOff>47625</xdr:rowOff>
    </xdr:from>
    <xdr:to>
      <xdr:col>9</xdr:col>
      <xdr:colOff>281313</xdr:colOff>
      <xdr:row>65</xdr:row>
      <xdr:rowOff>190500</xdr:rowOff>
    </xdr:to>
    <xdr:sp macro="" textlink="">
      <xdr:nvSpPr>
        <xdr:cNvPr id="174" name="Retângul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6324600" y="169354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65</xdr:row>
      <xdr:rowOff>47625</xdr:rowOff>
    </xdr:from>
    <xdr:to>
      <xdr:col>9</xdr:col>
      <xdr:colOff>889268</xdr:colOff>
      <xdr:row>65</xdr:row>
      <xdr:rowOff>190500</xdr:rowOff>
    </xdr:to>
    <xdr:sp macro="" textlink="">
      <xdr:nvSpPr>
        <xdr:cNvPr id="175" name="Retângulo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6932555" y="169354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65</xdr:row>
      <xdr:rowOff>47625</xdr:rowOff>
    </xdr:from>
    <xdr:to>
      <xdr:col>9</xdr:col>
      <xdr:colOff>281313</xdr:colOff>
      <xdr:row>65</xdr:row>
      <xdr:rowOff>190500</xdr:rowOff>
    </xdr:to>
    <xdr:sp macro="" textlink="">
      <xdr:nvSpPr>
        <xdr:cNvPr id="176" name="Retângul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6324600" y="169354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65</xdr:row>
      <xdr:rowOff>47625</xdr:rowOff>
    </xdr:from>
    <xdr:to>
      <xdr:col>9</xdr:col>
      <xdr:colOff>889268</xdr:colOff>
      <xdr:row>65</xdr:row>
      <xdr:rowOff>190500</xdr:rowOff>
    </xdr:to>
    <xdr:sp macro="" textlink="">
      <xdr:nvSpPr>
        <xdr:cNvPr id="177" name="Retângul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6932555" y="169354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66</xdr:row>
      <xdr:rowOff>47625</xdr:rowOff>
    </xdr:from>
    <xdr:to>
      <xdr:col>9</xdr:col>
      <xdr:colOff>281313</xdr:colOff>
      <xdr:row>66</xdr:row>
      <xdr:rowOff>190500</xdr:rowOff>
    </xdr:to>
    <xdr:sp macro="" textlink="">
      <xdr:nvSpPr>
        <xdr:cNvPr id="178" name="Retângul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6324600" y="172116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66</xdr:row>
      <xdr:rowOff>47625</xdr:rowOff>
    </xdr:from>
    <xdr:to>
      <xdr:col>9</xdr:col>
      <xdr:colOff>889268</xdr:colOff>
      <xdr:row>66</xdr:row>
      <xdr:rowOff>190500</xdr:rowOff>
    </xdr:to>
    <xdr:sp macro="" textlink="">
      <xdr:nvSpPr>
        <xdr:cNvPr id="179" name="Retângulo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6932555" y="172116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66</xdr:row>
      <xdr:rowOff>47625</xdr:rowOff>
    </xdr:from>
    <xdr:to>
      <xdr:col>9</xdr:col>
      <xdr:colOff>281313</xdr:colOff>
      <xdr:row>66</xdr:row>
      <xdr:rowOff>190500</xdr:rowOff>
    </xdr:to>
    <xdr:sp macro="" textlink="">
      <xdr:nvSpPr>
        <xdr:cNvPr id="180" name="Retângul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6324600" y="172116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66</xdr:row>
      <xdr:rowOff>47625</xdr:rowOff>
    </xdr:from>
    <xdr:to>
      <xdr:col>9</xdr:col>
      <xdr:colOff>889268</xdr:colOff>
      <xdr:row>66</xdr:row>
      <xdr:rowOff>190500</xdr:rowOff>
    </xdr:to>
    <xdr:sp macro="" textlink="">
      <xdr:nvSpPr>
        <xdr:cNvPr id="181" name="Retângul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932555" y="172116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67</xdr:row>
      <xdr:rowOff>47625</xdr:rowOff>
    </xdr:from>
    <xdr:to>
      <xdr:col>9</xdr:col>
      <xdr:colOff>281313</xdr:colOff>
      <xdr:row>67</xdr:row>
      <xdr:rowOff>190500</xdr:rowOff>
    </xdr:to>
    <xdr:sp macro="" textlink="">
      <xdr:nvSpPr>
        <xdr:cNvPr id="182" name="Retângul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324600" y="174879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67</xdr:row>
      <xdr:rowOff>47625</xdr:rowOff>
    </xdr:from>
    <xdr:to>
      <xdr:col>9</xdr:col>
      <xdr:colOff>889268</xdr:colOff>
      <xdr:row>67</xdr:row>
      <xdr:rowOff>190500</xdr:rowOff>
    </xdr:to>
    <xdr:sp macro="" textlink="">
      <xdr:nvSpPr>
        <xdr:cNvPr id="183" name="Retângulo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932555" y="174879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67</xdr:row>
      <xdr:rowOff>47625</xdr:rowOff>
    </xdr:from>
    <xdr:to>
      <xdr:col>9</xdr:col>
      <xdr:colOff>281313</xdr:colOff>
      <xdr:row>67</xdr:row>
      <xdr:rowOff>190500</xdr:rowOff>
    </xdr:to>
    <xdr:sp macro="" textlink="">
      <xdr:nvSpPr>
        <xdr:cNvPr id="184" name="Retângulo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324600" y="174879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67</xdr:row>
      <xdr:rowOff>47625</xdr:rowOff>
    </xdr:from>
    <xdr:to>
      <xdr:col>9</xdr:col>
      <xdr:colOff>889268</xdr:colOff>
      <xdr:row>67</xdr:row>
      <xdr:rowOff>190500</xdr:rowOff>
    </xdr:to>
    <xdr:sp macro="" textlink="">
      <xdr:nvSpPr>
        <xdr:cNvPr id="185" name="Retângulo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932555" y="174879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68</xdr:row>
      <xdr:rowOff>47625</xdr:rowOff>
    </xdr:from>
    <xdr:to>
      <xdr:col>9</xdr:col>
      <xdr:colOff>281313</xdr:colOff>
      <xdr:row>68</xdr:row>
      <xdr:rowOff>190500</xdr:rowOff>
    </xdr:to>
    <xdr:sp macro="" textlink="">
      <xdr:nvSpPr>
        <xdr:cNvPr id="186" name="Retângulo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324600" y="177641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68</xdr:row>
      <xdr:rowOff>47625</xdr:rowOff>
    </xdr:from>
    <xdr:to>
      <xdr:col>9</xdr:col>
      <xdr:colOff>889268</xdr:colOff>
      <xdr:row>68</xdr:row>
      <xdr:rowOff>190500</xdr:rowOff>
    </xdr:to>
    <xdr:sp macro="" textlink="">
      <xdr:nvSpPr>
        <xdr:cNvPr id="187" name="Retângulo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6932555" y="177641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68</xdr:row>
      <xdr:rowOff>47625</xdr:rowOff>
    </xdr:from>
    <xdr:to>
      <xdr:col>9</xdr:col>
      <xdr:colOff>281313</xdr:colOff>
      <xdr:row>68</xdr:row>
      <xdr:rowOff>190500</xdr:rowOff>
    </xdr:to>
    <xdr:sp macro="" textlink="">
      <xdr:nvSpPr>
        <xdr:cNvPr id="188" name="Retângulo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6324600" y="177641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68</xdr:row>
      <xdr:rowOff>47625</xdr:rowOff>
    </xdr:from>
    <xdr:to>
      <xdr:col>9</xdr:col>
      <xdr:colOff>889268</xdr:colOff>
      <xdr:row>68</xdr:row>
      <xdr:rowOff>190500</xdr:rowOff>
    </xdr:to>
    <xdr:sp macro="" textlink="">
      <xdr:nvSpPr>
        <xdr:cNvPr id="189" name="Retângulo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6932555" y="177641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69</xdr:row>
      <xdr:rowOff>47625</xdr:rowOff>
    </xdr:from>
    <xdr:to>
      <xdr:col>9</xdr:col>
      <xdr:colOff>281313</xdr:colOff>
      <xdr:row>69</xdr:row>
      <xdr:rowOff>190500</xdr:rowOff>
    </xdr:to>
    <xdr:sp macro="" textlink="">
      <xdr:nvSpPr>
        <xdr:cNvPr id="190" name="Retângulo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6324600" y="18040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69</xdr:row>
      <xdr:rowOff>47625</xdr:rowOff>
    </xdr:from>
    <xdr:to>
      <xdr:col>9</xdr:col>
      <xdr:colOff>889268</xdr:colOff>
      <xdr:row>69</xdr:row>
      <xdr:rowOff>190500</xdr:rowOff>
    </xdr:to>
    <xdr:sp macro="" textlink="">
      <xdr:nvSpPr>
        <xdr:cNvPr id="191" name="Retângulo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6932555" y="18040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69</xdr:row>
      <xdr:rowOff>47625</xdr:rowOff>
    </xdr:from>
    <xdr:to>
      <xdr:col>9</xdr:col>
      <xdr:colOff>281313</xdr:colOff>
      <xdr:row>69</xdr:row>
      <xdr:rowOff>190500</xdr:rowOff>
    </xdr:to>
    <xdr:sp macro="" textlink="">
      <xdr:nvSpPr>
        <xdr:cNvPr id="192" name="Retângulo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6324600" y="18040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69</xdr:row>
      <xdr:rowOff>47625</xdr:rowOff>
    </xdr:from>
    <xdr:to>
      <xdr:col>9</xdr:col>
      <xdr:colOff>889268</xdr:colOff>
      <xdr:row>69</xdr:row>
      <xdr:rowOff>190500</xdr:rowOff>
    </xdr:to>
    <xdr:sp macro="" textlink="">
      <xdr:nvSpPr>
        <xdr:cNvPr id="193" name="Retângulo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6932555" y="18040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70</xdr:row>
      <xdr:rowOff>47625</xdr:rowOff>
    </xdr:from>
    <xdr:to>
      <xdr:col>9</xdr:col>
      <xdr:colOff>281313</xdr:colOff>
      <xdr:row>70</xdr:row>
      <xdr:rowOff>190500</xdr:rowOff>
    </xdr:to>
    <xdr:sp macro="" textlink="">
      <xdr:nvSpPr>
        <xdr:cNvPr id="194" name="Retângulo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6324600" y="183165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70</xdr:row>
      <xdr:rowOff>47625</xdr:rowOff>
    </xdr:from>
    <xdr:to>
      <xdr:col>9</xdr:col>
      <xdr:colOff>889268</xdr:colOff>
      <xdr:row>70</xdr:row>
      <xdr:rowOff>190500</xdr:rowOff>
    </xdr:to>
    <xdr:sp macro="" textlink="">
      <xdr:nvSpPr>
        <xdr:cNvPr id="195" name="Retângulo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6932555" y="183165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70</xdr:row>
      <xdr:rowOff>47625</xdr:rowOff>
    </xdr:from>
    <xdr:to>
      <xdr:col>9</xdr:col>
      <xdr:colOff>281313</xdr:colOff>
      <xdr:row>70</xdr:row>
      <xdr:rowOff>190500</xdr:rowOff>
    </xdr:to>
    <xdr:sp macro="" textlink="">
      <xdr:nvSpPr>
        <xdr:cNvPr id="196" name="Retângulo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6324600" y="183165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70</xdr:row>
      <xdr:rowOff>47625</xdr:rowOff>
    </xdr:from>
    <xdr:to>
      <xdr:col>9</xdr:col>
      <xdr:colOff>889268</xdr:colOff>
      <xdr:row>70</xdr:row>
      <xdr:rowOff>190500</xdr:rowOff>
    </xdr:to>
    <xdr:sp macro="" textlink="">
      <xdr:nvSpPr>
        <xdr:cNvPr id="197" name="Retângulo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6932555" y="183165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71</xdr:row>
      <xdr:rowOff>47625</xdr:rowOff>
    </xdr:from>
    <xdr:to>
      <xdr:col>9</xdr:col>
      <xdr:colOff>281313</xdr:colOff>
      <xdr:row>71</xdr:row>
      <xdr:rowOff>190500</xdr:rowOff>
    </xdr:to>
    <xdr:sp macro="" textlink="">
      <xdr:nvSpPr>
        <xdr:cNvPr id="198" name="Retângulo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6324600" y="185928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71</xdr:row>
      <xdr:rowOff>47625</xdr:rowOff>
    </xdr:from>
    <xdr:to>
      <xdr:col>9</xdr:col>
      <xdr:colOff>889268</xdr:colOff>
      <xdr:row>71</xdr:row>
      <xdr:rowOff>190500</xdr:rowOff>
    </xdr:to>
    <xdr:sp macro="" textlink="">
      <xdr:nvSpPr>
        <xdr:cNvPr id="199" name="Retângulo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6932555" y="185928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71</xdr:row>
      <xdr:rowOff>47625</xdr:rowOff>
    </xdr:from>
    <xdr:to>
      <xdr:col>9</xdr:col>
      <xdr:colOff>281313</xdr:colOff>
      <xdr:row>71</xdr:row>
      <xdr:rowOff>190500</xdr:rowOff>
    </xdr:to>
    <xdr:sp macro="" textlink="">
      <xdr:nvSpPr>
        <xdr:cNvPr id="200" name="Retângul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6324600" y="185928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71</xdr:row>
      <xdr:rowOff>47625</xdr:rowOff>
    </xdr:from>
    <xdr:to>
      <xdr:col>9</xdr:col>
      <xdr:colOff>889268</xdr:colOff>
      <xdr:row>71</xdr:row>
      <xdr:rowOff>190500</xdr:rowOff>
    </xdr:to>
    <xdr:sp macro="" textlink="">
      <xdr:nvSpPr>
        <xdr:cNvPr id="201" name="Retângulo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6932555" y="185928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72</xdr:row>
      <xdr:rowOff>47625</xdr:rowOff>
    </xdr:from>
    <xdr:to>
      <xdr:col>9</xdr:col>
      <xdr:colOff>281313</xdr:colOff>
      <xdr:row>72</xdr:row>
      <xdr:rowOff>190500</xdr:rowOff>
    </xdr:to>
    <xdr:sp macro="" textlink="">
      <xdr:nvSpPr>
        <xdr:cNvPr id="202" name="Retângulo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6327321" y="1875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72</xdr:row>
      <xdr:rowOff>47625</xdr:rowOff>
    </xdr:from>
    <xdr:to>
      <xdr:col>9</xdr:col>
      <xdr:colOff>889268</xdr:colOff>
      <xdr:row>72</xdr:row>
      <xdr:rowOff>190500</xdr:rowOff>
    </xdr:to>
    <xdr:sp macro="" textlink="">
      <xdr:nvSpPr>
        <xdr:cNvPr id="203" name="Retângulo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6935276" y="1875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72</xdr:row>
      <xdr:rowOff>47625</xdr:rowOff>
    </xdr:from>
    <xdr:to>
      <xdr:col>9</xdr:col>
      <xdr:colOff>281313</xdr:colOff>
      <xdr:row>72</xdr:row>
      <xdr:rowOff>190500</xdr:rowOff>
    </xdr:to>
    <xdr:sp macro="" textlink="">
      <xdr:nvSpPr>
        <xdr:cNvPr id="204" name="Retângul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6327321" y="1875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72</xdr:row>
      <xdr:rowOff>47625</xdr:rowOff>
    </xdr:from>
    <xdr:to>
      <xdr:col>9</xdr:col>
      <xdr:colOff>889268</xdr:colOff>
      <xdr:row>72</xdr:row>
      <xdr:rowOff>190500</xdr:rowOff>
    </xdr:to>
    <xdr:sp macro="" textlink="">
      <xdr:nvSpPr>
        <xdr:cNvPr id="205" name="Retângul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935276" y="1875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73</xdr:row>
      <xdr:rowOff>47625</xdr:rowOff>
    </xdr:from>
    <xdr:to>
      <xdr:col>9</xdr:col>
      <xdr:colOff>281313</xdr:colOff>
      <xdr:row>73</xdr:row>
      <xdr:rowOff>190500</xdr:rowOff>
    </xdr:to>
    <xdr:sp macro="" textlink="">
      <xdr:nvSpPr>
        <xdr:cNvPr id="206" name="Retângul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6327321" y="1902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73</xdr:row>
      <xdr:rowOff>47625</xdr:rowOff>
    </xdr:from>
    <xdr:to>
      <xdr:col>9</xdr:col>
      <xdr:colOff>889268</xdr:colOff>
      <xdr:row>73</xdr:row>
      <xdr:rowOff>190500</xdr:rowOff>
    </xdr:to>
    <xdr:sp macro="" textlink="">
      <xdr:nvSpPr>
        <xdr:cNvPr id="207" name="Retângulo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935276" y="1902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73</xdr:row>
      <xdr:rowOff>47625</xdr:rowOff>
    </xdr:from>
    <xdr:to>
      <xdr:col>9</xdr:col>
      <xdr:colOff>281313</xdr:colOff>
      <xdr:row>73</xdr:row>
      <xdr:rowOff>190500</xdr:rowOff>
    </xdr:to>
    <xdr:sp macro="" textlink="">
      <xdr:nvSpPr>
        <xdr:cNvPr id="208" name="Retângul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6327321" y="1902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73</xdr:row>
      <xdr:rowOff>47625</xdr:rowOff>
    </xdr:from>
    <xdr:to>
      <xdr:col>9</xdr:col>
      <xdr:colOff>889268</xdr:colOff>
      <xdr:row>73</xdr:row>
      <xdr:rowOff>190500</xdr:rowOff>
    </xdr:to>
    <xdr:sp macro="" textlink="">
      <xdr:nvSpPr>
        <xdr:cNvPr id="209" name="Retângul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6935276" y="1902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74</xdr:row>
      <xdr:rowOff>47625</xdr:rowOff>
    </xdr:from>
    <xdr:to>
      <xdr:col>9</xdr:col>
      <xdr:colOff>281313</xdr:colOff>
      <xdr:row>74</xdr:row>
      <xdr:rowOff>190500</xdr:rowOff>
    </xdr:to>
    <xdr:sp macro="" textlink="">
      <xdr:nvSpPr>
        <xdr:cNvPr id="210" name="Retângul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6327321" y="1930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74</xdr:row>
      <xdr:rowOff>47625</xdr:rowOff>
    </xdr:from>
    <xdr:to>
      <xdr:col>9</xdr:col>
      <xdr:colOff>889268</xdr:colOff>
      <xdr:row>74</xdr:row>
      <xdr:rowOff>190500</xdr:rowOff>
    </xdr:to>
    <xdr:sp macro="" textlink="">
      <xdr:nvSpPr>
        <xdr:cNvPr id="211" name="Retângulo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6935276" y="1930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74</xdr:row>
      <xdr:rowOff>47625</xdr:rowOff>
    </xdr:from>
    <xdr:to>
      <xdr:col>9</xdr:col>
      <xdr:colOff>281313</xdr:colOff>
      <xdr:row>74</xdr:row>
      <xdr:rowOff>190500</xdr:rowOff>
    </xdr:to>
    <xdr:sp macro="" textlink="">
      <xdr:nvSpPr>
        <xdr:cNvPr id="212" name="Retângulo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6327321" y="1930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74</xdr:row>
      <xdr:rowOff>47625</xdr:rowOff>
    </xdr:from>
    <xdr:to>
      <xdr:col>9</xdr:col>
      <xdr:colOff>889268</xdr:colOff>
      <xdr:row>74</xdr:row>
      <xdr:rowOff>190500</xdr:rowOff>
    </xdr:to>
    <xdr:sp macro="" textlink="">
      <xdr:nvSpPr>
        <xdr:cNvPr id="213" name="Retângulo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6935276" y="1930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75</xdr:row>
      <xdr:rowOff>47625</xdr:rowOff>
    </xdr:from>
    <xdr:to>
      <xdr:col>9</xdr:col>
      <xdr:colOff>281313</xdr:colOff>
      <xdr:row>75</xdr:row>
      <xdr:rowOff>190500</xdr:rowOff>
    </xdr:to>
    <xdr:sp macro="" textlink="">
      <xdr:nvSpPr>
        <xdr:cNvPr id="214" name="Retângulo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6327321" y="1957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75</xdr:row>
      <xdr:rowOff>47625</xdr:rowOff>
    </xdr:from>
    <xdr:to>
      <xdr:col>9</xdr:col>
      <xdr:colOff>889268</xdr:colOff>
      <xdr:row>75</xdr:row>
      <xdr:rowOff>190500</xdr:rowOff>
    </xdr:to>
    <xdr:sp macro="" textlink="">
      <xdr:nvSpPr>
        <xdr:cNvPr id="215" name="Retângulo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6935276" y="1957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75</xdr:row>
      <xdr:rowOff>47625</xdr:rowOff>
    </xdr:from>
    <xdr:to>
      <xdr:col>9</xdr:col>
      <xdr:colOff>281313</xdr:colOff>
      <xdr:row>75</xdr:row>
      <xdr:rowOff>190500</xdr:rowOff>
    </xdr:to>
    <xdr:sp macro="" textlink="">
      <xdr:nvSpPr>
        <xdr:cNvPr id="216" name="Retângulo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6327321" y="1957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75</xdr:row>
      <xdr:rowOff>47625</xdr:rowOff>
    </xdr:from>
    <xdr:to>
      <xdr:col>9</xdr:col>
      <xdr:colOff>889268</xdr:colOff>
      <xdr:row>75</xdr:row>
      <xdr:rowOff>190500</xdr:rowOff>
    </xdr:to>
    <xdr:sp macro="" textlink="">
      <xdr:nvSpPr>
        <xdr:cNvPr id="217" name="Retângulo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6935276" y="1957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76</xdr:row>
      <xdr:rowOff>47625</xdr:rowOff>
    </xdr:from>
    <xdr:to>
      <xdr:col>9</xdr:col>
      <xdr:colOff>281313</xdr:colOff>
      <xdr:row>76</xdr:row>
      <xdr:rowOff>190500</xdr:rowOff>
    </xdr:to>
    <xdr:sp macro="" textlink="">
      <xdr:nvSpPr>
        <xdr:cNvPr id="218" name="Retângulo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6327321" y="1984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76</xdr:row>
      <xdr:rowOff>47625</xdr:rowOff>
    </xdr:from>
    <xdr:to>
      <xdr:col>9</xdr:col>
      <xdr:colOff>889268</xdr:colOff>
      <xdr:row>76</xdr:row>
      <xdr:rowOff>190500</xdr:rowOff>
    </xdr:to>
    <xdr:sp macro="" textlink="">
      <xdr:nvSpPr>
        <xdr:cNvPr id="219" name="Retângulo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6935276" y="1984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76</xdr:row>
      <xdr:rowOff>47625</xdr:rowOff>
    </xdr:from>
    <xdr:to>
      <xdr:col>9</xdr:col>
      <xdr:colOff>281313</xdr:colOff>
      <xdr:row>76</xdr:row>
      <xdr:rowOff>190500</xdr:rowOff>
    </xdr:to>
    <xdr:sp macro="" textlink="">
      <xdr:nvSpPr>
        <xdr:cNvPr id="220" name="Retângulo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6327321" y="1984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76</xdr:row>
      <xdr:rowOff>47625</xdr:rowOff>
    </xdr:from>
    <xdr:to>
      <xdr:col>9</xdr:col>
      <xdr:colOff>889268</xdr:colOff>
      <xdr:row>76</xdr:row>
      <xdr:rowOff>190500</xdr:rowOff>
    </xdr:to>
    <xdr:sp macro="" textlink="">
      <xdr:nvSpPr>
        <xdr:cNvPr id="221" name="Retângulo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6935276" y="1984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77</xdr:row>
      <xdr:rowOff>47625</xdr:rowOff>
    </xdr:from>
    <xdr:to>
      <xdr:col>9</xdr:col>
      <xdr:colOff>281313</xdr:colOff>
      <xdr:row>77</xdr:row>
      <xdr:rowOff>190500</xdr:rowOff>
    </xdr:to>
    <xdr:sp macro="" textlink="">
      <xdr:nvSpPr>
        <xdr:cNvPr id="222" name="Retângulo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6327321" y="2011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77</xdr:row>
      <xdr:rowOff>47625</xdr:rowOff>
    </xdr:from>
    <xdr:to>
      <xdr:col>9</xdr:col>
      <xdr:colOff>889268</xdr:colOff>
      <xdr:row>77</xdr:row>
      <xdr:rowOff>190500</xdr:rowOff>
    </xdr:to>
    <xdr:sp macro="" textlink="">
      <xdr:nvSpPr>
        <xdr:cNvPr id="223" name="Retângulo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6935276" y="2011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77</xdr:row>
      <xdr:rowOff>47625</xdr:rowOff>
    </xdr:from>
    <xdr:to>
      <xdr:col>9</xdr:col>
      <xdr:colOff>281313</xdr:colOff>
      <xdr:row>77</xdr:row>
      <xdr:rowOff>190500</xdr:rowOff>
    </xdr:to>
    <xdr:sp macro="" textlink="">
      <xdr:nvSpPr>
        <xdr:cNvPr id="224" name="Retângul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6327321" y="2011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77</xdr:row>
      <xdr:rowOff>47625</xdr:rowOff>
    </xdr:from>
    <xdr:to>
      <xdr:col>9</xdr:col>
      <xdr:colOff>889268</xdr:colOff>
      <xdr:row>77</xdr:row>
      <xdr:rowOff>190500</xdr:rowOff>
    </xdr:to>
    <xdr:sp macro="" textlink="">
      <xdr:nvSpPr>
        <xdr:cNvPr id="225" name="Retângul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6935276" y="2011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78</xdr:row>
      <xdr:rowOff>47625</xdr:rowOff>
    </xdr:from>
    <xdr:to>
      <xdr:col>9</xdr:col>
      <xdr:colOff>281313</xdr:colOff>
      <xdr:row>78</xdr:row>
      <xdr:rowOff>190500</xdr:rowOff>
    </xdr:to>
    <xdr:sp macro="" textlink="">
      <xdr:nvSpPr>
        <xdr:cNvPr id="226" name="Retângul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6327321" y="2039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78</xdr:row>
      <xdr:rowOff>47625</xdr:rowOff>
    </xdr:from>
    <xdr:to>
      <xdr:col>9</xdr:col>
      <xdr:colOff>889268</xdr:colOff>
      <xdr:row>78</xdr:row>
      <xdr:rowOff>190500</xdr:rowOff>
    </xdr:to>
    <xdr:sp macro="" textlink="">
      <xdr:nvSpPr>
        <xdr:cNvPr id="227" name="Retângulo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6935276" y="2039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78</xdr:row>
      <xdr:rowOff>47625</xdr:rowOff>
    </xdr:from>
    <xdr:to>
      <xdr:col>9</xdr:col>
      <xdr:colOff>281313</xdr:colOff>
      <xdr:row>78</xdr:row>
      <xdr:rowOff>190500</xdr:rowOff>
    </xdr:to>
    <xdr:sp macro="" textlink="">
      <xdr:nvSpPr>
        <xdr:cNvPr id="228" name="Retângul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6327321" y="2039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78</xdr:row>
      <xdr:rowOff>47625</xdr:rowOff>
    </xdr:from>
    <xdr:to>
      <xdr:col>9</xdr:col>
      <xdr:colOff>889268</xdr:colOff>
      <xdr:row>78</xdr:row>
      <xdr:rowOff>190500</xdr:rowOff>
    </xdr:to>
    <xdr:sp macro="" textlink="">
      <xdr:nvSpPr>
        <xdr:cNvPr id="229" name="Retângul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6935276" y="2039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79</xdr:row>
      <xdr:rowOff>47625</xdr:rowOff>
    </xdr:from>
    <xdr:to>
      <xdr:col>9</xdr:col>
      <xdr:colOff>281313</xdr:colOff>
      <xdr:row>79</xdr:row>
      <xdr:rowOff>190500</xdr:rowOff>
    </xdr:to>
    <xdr:sp macro="" textlink="">
      <xdr:nvSpPr>
        <xdr:cNvPr id="230" name="Retângul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6327321" y="2066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79</xdr:row>
      <xdr:rowOff>47625</xdr:rowOff>
    </xdr:from>
    <xdr:to>
      <xdr:col>9</xdr:col>
      <xdr:colOff>889268</xdr:colOff>
      <xdr:row>79</xdr:row>
      <xdr:rowOff>190500</xdr:rowOff>
    </xdr:to>
    <xdr:sp macro="" textlink="">
      <xdr:nvSpPr>
        <xdr:cNvPr id="231" name="Retângulo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6935276" y="2066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79</xdr:row>
      <xdr:rowOff>47625</xdr:rowOff>
    </xdr:from>
    <xdr:to>
      <xdr:col>9</xdr:col>
      <xdr:colOff>281313</xdr:colOff>
      <xdr:row>79</xdr:row>
      <xdr:rowOff>190500</xdr:rowOff>
    </xdr:to>
    <xdr:sp macro="" textlink="">
      <xdr:nvSpPr>
        <xdr:cNvPr id="232" name="Retângulo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6327321" y="2066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79</xdr:row>
      <xdr:rowOff>47625</xdr:rowOff>
    </xdr:from>
    <xdr:to>
      <xdr:col>9</xdr:col>
      <xdr:colOff>889268</xdr:colOff>
      <xdr:row>79</xdr:row>
      <xdr:rowOff>190500</xdr:rowOff>
    </xdr:to>
    <xdr:sp macro="" textlink="">
      <xdr:nvSpPr>
        <xdr:cNvPr id="233" name="Retângul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6935276" y="2066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80</xdr:row>
      <xdr:rowOff>47625</xdr:rowOff>
    </xdr:from>
    <xdr:to>
      <xdr:col>9</xdr:col>
      <xdr:colOff>281313</xdr:colOff>
      <xdr:row>80</xdr:row>
      <xdr:rowOff>190500</xdr:rowOff>
    </xdr:to>
    <xdr:sp macro="" textlink="">
      <xdr:nvSpPr>
        <xdr:cNvPr id="234" name="Retângul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6327321" y="2093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80</xdr:row>
      <xdr:rowOff>47625</xdr:rowOff>
    </xdr:from>
    <xdr:to>
      <xdr:col>9</xdr:col>
      <xdr:colOff>889268</xdr:colOff>
      <xdr:row>80</xdr:row>
      <xdr:rowOff>190500</xdr:rowOff>
    </xdr:to>
    <xdr:sp macro="" textlink="">
      <xdr:nvSpPr>
        <xdr:cNvPr id="235" name="Retângul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6935276" y="2093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80</xdr:row>
      <xdr:rowOff>47625</xdr:rowOff>
    </xdr:from>
    <xdr:to>
      <xdr:col>9</xdr:col>
      <xdr:colOff>281313</xdr:colOff>
      <xdr:row>80</xdr:row>
      <xdr:rowOff>190500</xdr:rowOff>
    </xdr:to>
    <xdr:sp macro="" textlink="">
      <xdr:nvSpPr>
        <xdr:cNvPr id="236" name="Retângulo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6327321" y="2093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80</xdr:row>
      <xdr:rowOff>47625</xdr:rowOff>
    </xdr:from>
    <xdr:to>
      <xdr:col>9</xdr:col>
      <xdr:colOff>889268</xdr:colOff>
      <xdr:row>80</xdr:row>
      <xdr:rowOff>190500</xdr:rowOff>
    </xdr:to>
    <xdr:sp macro="" textlink="">
      <xdr:nvSpPr>
        <xdr:cNvPr id="237" name="Retângulo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6935276" y="2093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81</xdr:row>
      <xdr:rowOff>47625</xdr:rowOff>
    </xdr:from>
    <xdr:to>
      <xdr:col>9</xdr:col>
      <xdr:colOff>281313</xdr:colOff>
      <xdr:row>81</xdr:row>
      <xdr:rowOff>190500</xdr:rowOff>
    </xdr:to>
    <xdr:sp macro="" textlink="">
      <xdr:nvSpPr>
        <xdr:cNvPr id="238" name="Retângul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6327321" y="21206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81</xdr:row>
      <xdr:rowOff>47625</xdr:rowOff>
    </xdr:from>
    <xdr:to>
      <xdr:col>9</xdr:col>
      <xdr:colOff>889268</xdr:colOff>
      <xdr:row>81</xdr:row>
      <xdr:rowOff>190500</xdr:rowOff>
    </xdr:to>
    <xdr:sp macro="" textlink="">
      <xdr:nvSpPr>
        <xdr:cNvPr id="239" name="Retângul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6935276" y="21206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81</xdr:row>
      <xdr:rowOff>47625</xdr:rowOff>
    </xdr:from>
    <xdr:to>
      <xdr:col>9</xdr:col>
      <xdr:colOff>281313</xdr:colOff>
      <xdr:row>81</xdr:row>
      <xdr:rowOff>190500</xdr:rowOff>
    </xdr:to>
    <xdr:sp macro="" textlink="">
      <xdr:nvSpPr>
        <xdr:cNvPr id="240" name="Retângul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6327321" y="21206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81</xdr:row>
      <xdr:rowOff>47625</xdr:rowOff>
    </xdr:from>
    <xdr:to>
      <xdr:col>9</xdr:col>
      <xdr:colOff>889268</xdr:colOff>
      <xdr:row>81</xdr:row>
      <xdr:rowOff>190500</xdr:rowOff>
    </xdr:to>
    <xdr:sp macro="" textlink="">
      <xdr:nvSpPr>
        <xdr:cNvPr id="241" name="Retângulo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6935276" y="21206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82</xdr:row>
      <xdr:rowOff>47625</xdr:rowOff>
    </xdr:from>
    <xdr:to>
      <xdr:col>9</xdr:col>
      <xdr:colOff>281313</xdr:colOff>
      <xdr:row>82</xdr:row>
      <xdr:rowOff>190500</xdr:rowOff>
    </xdr:to>
    <xdr:sp macro="" textlink="">
      <xdr:nvSpPr>
        <xdr:cNvPr id="242" name="Retângulo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6327321" y="21478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82</xdr:row>
      <xdr:rowOff>47625</xdr:rowOff>
    </xdr:from>
    <xdr:to>
      <xdr:col>9</xdr:col>
      <xdr:colOff>889268</xdr:colOff>
      <xdr:row>82</xdr:row>
      <xdr:rowOff>190500</xdr:rowOff>
    </xdr:to>
    <xdr:sp macro="" textlink="">
      <xdr:nvSpPr>
        <xdr:cNvPr id="243" name="Retângulo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6935276" y="21478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82</xdr:row>
      <xdr:rowOff>47625</xdr:rowOff>
    </xdr:from>
    <xdr:to>
      <xdr:col>9</xdr:col>
      <xdr:colOff>281313</xdr:colOff>
      <xdr:row>82</xdr:row>
      <xdr:rowOff>190500</xdr:rowOff>
    </xdr:to>
    <xdr:sp macro="" textlink="">
      <xdr:nvSpPr>
        <xdr:cNvPr id="244" name="Retângul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6327321" y="21478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82</xdr:row>
      <xdr:rowOff>47625</xdr:rowOff>
    </xdr:from>
    <xdr:to>
      <xdr:col>9</xdr:col>
      <xdr:colOff>889268</xdr:colOff>
      <xdr:row>82</xdr:row>
      <xdr:rowOff>190500</xdr:rowOff>
    </xdr:to>
    <xdr:sp macro="" textlink="">
      <xdr:nvSpPr>
        <xdr:cNvPr id="245" name="Retângul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6935276" y="21478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83</xdr:row>
      <xdr:rowOff>47625</xdr:rowOff>
    </xdr:from>
    <xdr:to>
      <xdr:col>9</xdr:col>
      <xdr:colOff>281313</xdr:colOff>
      <xdr:row>83</xdr:row>
      <xdr:rowOff>190500</xdr:rowOff>
    </xdr:to>
    <xdr:sp macro="" textlink="">
      <xdr:nvSpPr>
        <xdr:cNvPr id="246" name="Retângul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6327321" y="21751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83</xdr:row>
      <xdr:rowOff>47625</xdr:rowOff>
    </xdr:from>
    <xdr:to>
      <xdr:col>9</xdr:col>
      <xdr:colOff>889268</xdr:colOff>
      <xdr:row>83</xdr:row>
      <xdr:rowOff>190500</xdr:rowOff>
    </xdr:to>
    <xdr:sp macro="" textlink="">
      <xdr:nvSpPr>
        <xdr:cNvPr id="247" name="Retângulo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6935276" y="21751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83</xdr:row>
      <xdr:rowOff>47625</xdr:rowOff>
    </xdr:from>
    <xdr:to>
      <xdr:col>9</xdr:col>
      <xdr:colOff>281313</xdr:colOff>
      <xdr:row>83</xdr:row>
      <xdr:rowOff>190500</xdr:rowOff>
    </xdr:to>
    <xdr:sp macro="" textlink="">
      <xdr:nvSpPr>
        <xdr:cNvPr id="248" name="Retângulo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6327321" y="21751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83</xdr:row>
      <xdr:rowOff>47625</xdr:rowOff>
    </xdr:from>
    <xdr:to>
      <xdr:col>9</xdr:col>
      <xdr:colOff>889268</xdr:colOff>
      <xdr:row>83</xdr:row>
      <xdr:rowOff>190500</xdr:rowOff>
    </xdr:to>
    <xdr:sp macro="" textlink="">
      <xdr:nvSpPr>
        <xdr:cNvPr id="249" name="Retângulo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6935276" y="21751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84</xdr:row>
      <xdr:rowOff>47625</xdr:rowOff>
    </xdr:from>
    <xdr:to>
      <xdr:col>9</xdr:col>
      <xdr:colOff>281313</xdr:colOff>
      <xdr:row>84</xdr:row>
      <xdr:rowOff>190500</xdr:rowOff>
    </xdr:to>
    <xdr:sp macro="" textlink="">
      <xdr:nvSpPr>
        <xdr:cNvPr id="250" name="Retângulo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6327321" y="22023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84</xdr:row>
      <xdr:rowOff>47625</xdr:rowOff>
    </xdr:from>
    <xdr:to>
      <xdr:col>9</xdr:col>
      <xdr:colOff>889268</xdr:colOff>
      <xdr:row>84</xdr:row>
      <xdr:rowOff>190500</xdr:rowOff>
    </xdr:to>
    <xdr:sp macro="" textlink="">
      <xdr:nvSpPr>
        <xdr:cNvPr id="251" name="Retângulo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6935276" y="22023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84</xdr:row>
      <xdr:rowOff>47625</xdr:rowOff>
    </xdr:from>
    <xdr:to>
      <xdr:col>9</xdr:col>
      <xdr:colOff>281313</xdr:colOff>
      <xdr:row>84</xdr:row>
      <xdr:rowOff>190500</xdr:rowOff>
    </xdr:to>
    <xdr:sp macro="" textlink="">
      <xdr:nvSpPr>
        <xdr:cNvPr id="252" name="Retângulo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6327321" y="22023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84</xdr:row>
      <xdr:rowOff>47625</xdr:rowOff>
    </xdr:from>
    <xdr:to>
      <xdr:col>9</xdr:col>
      <xdr:colOff>889268</xdr:colOff>
      <xdr:row>84</xdr:row>
      <xdr:rowOff>190500</xdr:rowOff>
    </xdr:to>
    <xdr:sp macro="" textlink="">
      <xdr:nvSpPr>
        <xdr:cNvPr id="253" name="Retângulo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6935276" y="22023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85</xdr:row>
      <xdr:rowOff>47625</xdr:rowOff>
    </xdr:from>
    <xdr:to>
      <xdr:col>9</xdr:col>
      <xdr:colOff>281313</xdr:colOff>
      <xdr:row>85</xdr:row>
      <xdr:rowOff>190500</xdr:rowOff>
    </xdr:to>
    <xdr:sp macro="" textlink="">
      <xdr:nvSpPr>
        <xdr:cNvPr id="254" name="Retângulo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6327321" y="22295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85</xdr:row>
      <xdr:rowOff>47625</xdr:rowOff>
    </xdr:from>
    <xdr:to>
      <xdr:col>9</xdr:col>
      <xdr:colOff>889268</xdr:colOff>
      <xdr:row>85</xdr:row>
      <xdr:rowOff>190500</xdr:rowOff>
    </xdr:to>
    <xdr:sp macro="" textlink="">
      <xdr:nvSpPr>
        <xdr:cNvPr id="255" name="Retângulo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6935276" y="22295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85</xdr:row>
      <xdr:rowOff>47625</xdr:rowOff>
    </xdr:from>
    <xdr:to>
      <xdr:col>9</xdr:col>
      <xdr:colOff>281313</xdr:colOff>
      <xdr:row>85</xdr:row>
      <xdr:rowOff>190500</xdr:rowOff>
    </xdr:to>
    <xdr:sp macro="" textlink="">
      <xdr:nvSpPr>
        <xdr:cNvPr id="256" name="Retângulo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6327321" y="22295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85</xdr:row>
      <xdr:rowOff>47625</xdr:rowOff>
    </xdr:from>
    <xdr:to>
      <xdr:col>9</xdr:col>
      <xdr:colOff>889268</xdr:colOff>
      <xdr:row>85</xdr:row>
      <xdr:rowOff>190500</xdr:rowOff>
    </xdr:to>
    <xdr:sp macro="" textlink="">
      <xdr:nvSpPr>
        <xdr:cNvPr id="257" name="Retângulo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6935276" y="22295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86</xdr:row>
      <xdr:rowOff>47625</xdr:rowOff>
    </xdr:from>
    <xdr:to>
      <xdr:col>9</xdr:col>
      <xdr:colOff>281313</xdr:colOff>
      <xdr:row>86</xdr:row>
      <xdr:rowOff>190500</xdr:rowOff>
    </xdr:to>
    <xdr:sp macro="" textlink="">
      <xdr:nvSpPr>
        <xdr:cNvPr id="258" name="Retângulo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6327321" y="2256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86</xdr:row>
      <xdr:rowOff>47625</xdr:rowOff>
    </xdr:from>
    <xdr:to>
      <xdr:col>9</xdr:col>
      <xdr:colOff>889268</xdr:colOff>
      <xdr:row>86</xdr:row>
      <xdr:rowOff>190500</xdr:rowOff>
    </xdr:to>
    <xdr:sp macro="" textlink="">
      <xdr:nvSpPr>
        <xdr:cNvPr id="259" name="Retângulo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6935276" y="2256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86</xdr:row>
      <xdr:rowOff>47625</xdr:rowOff>
    </xdr:from>
    <xdr:to>
      <xdr:col>9</xdr:col>
      <xdr:colOff>281313</xdr:colOff>
      <xdr:row>86</xdr:row>
      <xdr:rowOff>190500</xdr:rowOff>
    </xdr:to>
    <xdr:sp macro="" textlink="">
      <xdr:nvSpPr>
        <xdr:cNvPr id="260" name="Retângulo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6327321" y="2256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86</xdr:row>
      <xdr:rowOff>47625</xdr:rowOff>
    </xdr:from>
    <xdr:to>
      <xdr:col>9</xdr:col>
      <xdr:colOff>889268</xdr:colOff>
      <xdr:row>86</xdr:row>
      <xdr:rowOff>190500</xdr:rowOff>
    </xdr:to>
    <xdr:sp macro="" textlink="">
      <xdr:nvSpPr>
        <xdr:cNvPr id="261" name="Retângulo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6935276" y="2256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87</xdr:row>
      <xdr:rowOff>47625</xdr:rowOff>
    </xdr:from>
    <xdr:to>
      <xdr:col>9</xdr:col>
      <xdr:colOff>281313</xdr:colOff>
      <xdr:row>87</xdr:row>
      <xdr:rowOff>190500</xdr:rowOff>
    </xdr:to>
    <xdr:sp macro="" textlink="">
      <xdr:nvSpPr>
        <xdr:cNvPr id="262" name="Retângulo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6327321" y="2283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87</xdr:row>
      <xdr:rowOff>47625</xdr:rowOff>
    </xdr:from>
    <xdr:to>
      <xdr:col>9</xdr:col>
      <xdr:colOff>889268</xdr:colOff>
      <xdr:row>87</xdr:row>
      <xdr:rowOff>190500</xdr:rowOff>
    </xdr:to>
    <xdr:sp macro="" textlink="">
      <xdr:nvSpPr>
        <xdr:cNvPr id="263" name="Retângulo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6935276" y="2283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87</xdr:row>
      <xdr:rowOff>47625</xdr:rowOff>
    </xdr:from>
    <xdr:to>
      <xdr:col>9</xdr:col>
      <xdr:colOff>281313</xdr:colOff>
      <xdr:row>87</xdr:row>
      <xdr:rowOff>190500</xdr:rowOff>
    </xdr:to>
    <xdr:sp macro="" textlink="">
      <xdr:nvSpPr>
        <xdr:cNvPr id="264" name="Retângulo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6327321" y="2283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87</xdr:row>
      <xdr:rowOff>47625</xdr:rowOff>
    </xdr:from>
    <xdr:to>
      <xdr:col>9</xdr:col>
      <xdr:colOff>889268</xdr:colOff>
      <xdr:row>87</xdr:row>
      <xdr:rowOff>190500</xdr:rowOff>
    </xdr:to>
    <xdr:sp macro="" textlink="">
      <xdr:nvSpPr>
        <xdr:cNvPr id="265" name="Retângulo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6935276" y="2283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88</xdr:row>
      <xdr:rowOff>47625</xdr:rowOff>
    </xdr:from>
    <xdr:to>
      <xdr:col>9</xdr:col>
      <xdr:colOff>281313</xdr:colOff>
      <xdr:row>88</xdr:row>
      <xdr:rowOff>190500</xdr:rowOff>
    </xdr:to>
    <xdr:sp macro="" textlink="">
      <xdr:nvSpPr>
        <xdr:cNvPr id="266" name="Retângulo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6327321" y="2311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88</xdr:row>
      <xdr:rowOff>47625</xdr:rowOff>
    </xdr:from>
    <xdr:to>
      <xdr:col>9</xdr:col>
      <xdr:colOff>889268</xdr:colOff>
      <xdr:row>88</xdr:row>
      <xdr:rowOff>190500</xdr:rowOff>
    </xdr:to>
    <xdr:sp macro="" textlink="">
      <xdr:nvSpPr>
        <xdr:cNvPr id="267" name="Retângulo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6935276" y="2311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88</xdr:row>
      <xdr:rowOff>47625</xdr:rowOff>
    </xdr:from>
    <xdr:to>
      <xdr:col>9</xdr:col>
      <xdr:colOff>281313</xdr:colOff>
      <xdr:row>88</xdr:row>
      <xdr:rowOff>190500</xdr:rowOff>
    </xdr:to>
    <xdr:sp macro="" textlink="">
      <xdr:nvSpPr>
        <xdr:cNvPr id="268" name="Retângulo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6327321" y="2311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88</xdr:row>
      <xdr:rowOff>47625</xdr:rowOff>
    </xdr:from>
    <xdr:to>
      <xdr:col>9</xdr:col>
      <xdr:colOff>889268</xdr:colOff>
      <xdr:row>88</xdr:row>
      <xdr:rowOff>190500</xdr:rowOff>
    </xdr:to>
    <xdr:sp macro="" textlink="">
      <xdr:nvSpPr>
        <xdr:cNvPr id="269" name="Retângulo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6935276" y="2311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89</xdr:row>
      <xdr:rowOff>47625</xdr:rowOff>
    </xdr:from>
    <xdr:to>
      <xdr:col>9</xdr:col>
      <xdr:colOff>281313</xdr:colOff>
      <xdr:row>89</xdr:row>
      <xdr:rowOff>190500</xdr:rowOff>
    </xdr:to>
    <xdr:sp macro="" textlink="">
      <xdr:nvSpPr>
        <xdr:cNvPr id="270" name="Retângulo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6327321" y="2338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89</xdr:row>
      <xdr:rowOff>47625</xdr:rowOff>
    </xdr:from>
    <xdr:to>
      <xdr:col>9</xdr:col>
      <xdr:colOff>889268</xdr:colOff>
      <xdr:row>89</xdr:row>
      <xdr:rowOff>190500</xdr:rowOff>
    </xdr:to>
    <xdr:sp macro="" textlink="">
      <xdr:nvSpPr>
        <xdr:cNvPr id="271" name="Retângulo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6935276" y="2338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89</xdr:row>
      <xdr:rowOff>47625</xdr:rowOff>
    </xdr:from>
    <xdr:to>
      <xdr:col>9</xdr:col>
      <xdr:colOff>281313</xdr:colOff>
      <xdr:row>89</xdr:row>
      <xdr:rowOff>190500</xdr:rowOff>
    </xdr:to>
    <xdr:sp macro="" textlink="">
      <xdr:nvSpPr>
        <xdr:cNvPr id="272" name="Retângulo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6327321" y="2338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89</xdr:row>
      <xdr:rowOff>47625</xdr:rowOff>
    </xdr:from>
    <xdr:to>
      <xdr:col>9</xdr:col>
      <xdr:colOff>889268</xdr:colOff>
      <xdr:row>89</xdr:row>
      <xdr:rowOff>190500</xdr:rowOff>
    </xdr:to>
    <xdr:sp macro="" textlink="">
      <xdr:nvSpPr>
        <xdr:cNvPr id="273" name="Retângulo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6935276" y="2338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90</xdr:row>
      <xdr:rowOff>47625</xdr:rowOff>
    </xdr:from>
    <xdr:to>
      <xdr:col>9</xdr:col>
      <xdr:colOff>281313</xdr:colOff>
      <xdr:row>90</xdr:row>
      <xdr:rowOff>190500</xdr:rowOff>
    </xdr:to>
    <xdr:sp macro="" textlink="">
      <xdr:nvSpPr>
        <xdr:cNvPr id="274" name="Retângulo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6327321" y="2365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90</xdr:row>
      <xdr:rowOff>47625</xdr:rowOff>
    </xdr:from>
    <xdr:to>
      <xdr:col>9</xdr:col>
      <xdr:colOff>889268</xdr:colOff>
      <xdr:row>90</xdr:row>
      <xdr:rowOff>190500</xdr:rowOff>
    </xdr:to>
    <xdr:sp macro="" textlink="">
      <xdr:nvSpPr>
        <xdr:cNvPr id="275" name="Retângulo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6935276" y="2365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90</xdr:row>
      <xdr:rowOff>47625</xdr:rowOff>
    </xdr:from>
    <xdr:to>
      <xdr:col>9</xdr:col>
      <xdr:colOff>281313</xdr:colOff>
      <xdr:row>90</xdr:row>
      <xdr:rowOff>190500</xdr:rowOff>
    </xdr:to>
    <xdr:sp macro="" textlink="">
      <xdr:nvSpPr>
        <xdr:cNvPr id="276" name="Retângulo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6327321" y="2365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90</xdr:row>
      <xdr:rowOff>47625</xdr:rowOff>
    </xdr:from>
    <xdr:to>
      <xdr:col>9</xdr:col>
      <xdr:colOff>889268</xdr:colOff>
      <xdr:row>90</xdr:row>
      <xdr:rowOff>190500</xdr:rowOff>
    </xdr:to>
    <xdr:sp macro="" textlink="">
      <xdr:nvSpPr>
        <xdr:cNvPr id="277" name="Retângulo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6935276" y="2365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91</xdr:row>
      <xdr:rowOff>47625</xdr:rowOff>
    </xdr:from>
    <xdr:to>
      <xdr:col>9</xdr:col>
      <xdr:colOff>281313</xdr:colOff>
      <xdr:row>91</xdr:row>
      <xdr:rowOff>190500</xdr:rowOff>
    </xdr:to>
    <xdr:sp macro="" textlink="">
      <xdr:nvSpPr>
        <xdr:cNvPr id="278" name="Retângulo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6327321" y="2392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91</xdr:row>
      <xdr:rowOff>47625</xdr:rowOff>
    </xdr:from>
    <xdr:to>
      <xdr:col>9</xdr:col>
      <xdr:colOff>889268</xdr:colOff>
      <xdr:row>91</xdr:row>
      <xdr:rowOff>190500</xdr:rowOff>
    </xdr:to>
    <xdr:sp macro="" textlink="">
      <xdr:nvSpPr>
        <xdr:cNvPr id="279" name="Retângulo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6935276" y="2392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91</xdr:row>
      <xdr:rowOff>47625</xdr:rowOff>
    </xdr:from>
    <xdr:to>
      <xdr:col>9</xdr:col>
      <xdr:colOff>281313</xdr:colOff>
      <xdr:row>91</xdr:row>
      <xdr:rowOff>190500</xdr:rowOff>
    </xdr:to>
    <xdr:sp macro="" textlink="">
      <xdr:nvSpPr>
        <xdr:cNvPr id="280" name="Retângulo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6327321" y="2392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91</xdr:row>
      <xdr:rowOff>47625</xdr:rowOff>
    </xdr:from>
    <xdr:to>
      <xdr:col>9</xdr:col>
      <xdr:colOff>889268</xdr:colOff>
      <xdr:row>91</xdr:row>
      <xdr:rowOff>190500</xdr:rowOff>
    </xdr:to>
    <xdr:sp macro="" textlink="">
      <xdr:nvSpPr>
        <xdr:cNvPr id="281" name="Retângulo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6935276" y="2392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92</xdr:row>
      <xdr:rowOff>47625</xdr:rowOff>
    </xdr:from>
    <xdr:to>
      <xdr:col>9</xdr:col>
      <xdr:colOff>281313</xdr:colOff>
      <xdr:row>92</xdr:row>
      <xdr:rowOff>190500</xdr:rowOff>
    </xdr:to>
    <xdr:sp macro="" textlink="">
      <xdr:nvSpPr>
        <xdr:cNvPr id="282" name="Retângulo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6327321" y="2420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92</xdr:row>
      <xdr:rowOff>47625</xdr:rowOff>
    </xdr:from>
    <xdr:to>
      <xdr:col>9</xdr:col>
      <xdr:colOff>889268</xdr:colOff>
      <xdr:row>92</xdr:row>
      <xdr:rowOff>190500</xdr:rowOff>
    </xdr:to>
    <xdr:sp macro="" textlink="">
      <xdr:nvSpPr>
        <xdr:cNvPr id="283" name="Retângulo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6935276" y="2420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92</xdr:row>
      <xdr:rowOff>47625</xdr:rowOff>
    </xdr:from>
    <xdr:to>
      <xdr:col>9</xdr:col>
      <xdr:colOff>281313</xdr:colOff>
      <xdr:row>92</xdr:row>
      <xdr:rowOff>190500</xdr:rowOff>
    </xdr:to>
    <xdr:sp macro="" textlink="">
      <xdr:nvSpPr>
        <xdr:cNvPr id="284" name="Retângulo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6327321" y="2420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92</xdr:row>
      <xdr:rowOff>47625</xdr:rowOff>
    </xdr:from>
    <xdr:to>
      <xdr:col>9</xdr:col>
      <xdr:colOff>889268</xdr:colOff>
      <xdr:row>92</xdr:row>
      <xdr:rowOff>190500</xdr:rowOff>
    </xdr:to>
    <xdr:sp macro="" textlink="">
      <xdr:nvSpPr>
        <xdr:cNvPr id="285" name="Retângulo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6935276" y="2420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93</xdr:row>
      <xdr:rowOff>47625</xdr:rowOff>
    </xdr:from>
    <xdr:to>
      <xdr:col>9</xdr:col>
      <xdr:colOff>281313</xdr:colOff>
      <xdr:row>93</xdr:row>
      <xdr:rowOff>190500</xdr:rowOff>
    </xdr:to>
    <xdr:sp macro="" textlink="">
      <xdr:nvSpPr>
        <xdr:cNvPr id="286" name="Retângulo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6327321" y="2447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93</xdr:row>
      <xdr:rowOff>47625</xdr:rowOff>
    </xdr:from>
    <xdr:to>
      <xdr:col>9</xdr:col>
      <xdr:colOff>889268</xdr:colOff>
      <xdr:row>93</xdr:row>
      <xdr:rowOff>190500</xdr:rowOff>
    </xdr:to>
    <xdr:sp macro="" textlink="">
      <xdr:nvSpPr>
        <xdr:cNvPr id="287" name="Retângulo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6935276" y="2447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93</xdr:row>
      <xdr:rowOff>47625</xdr:rowOff>
    </xdr:from>
    <xdr:to>
      <xdr:col>9</xdr:col>
      <xdr:colOff>281313</xdr:colOff>
      <xdr:row>93</xdr:row>
      <xdr:rowOff>190500</xdr:rowOff>
    </xdr:to>
    <xdr:sp macro="" textlink="">
      <xdr:nvSpPr>
        <xdr:cNvPr id="288" name="Retângulo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6327321" y="2447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93</xdr:row>
      <xdr:rowOff>47625</xdr:rowOff>
    </xdr:from>
    <xdr:to>
      <xdr:col>9</xdr:col>
      <xdr:colOff>889268</xdr:colOff>
      <xdr:row>93</xdr:row>
      <xdr:rowOff>190500</xdr:rowOff>
    </xdr:to>
    <xdr:sp macro="" textlink="">
      <xdr:nvSpPr>
        <xdr:cNvPr id="289" name="Retângulo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6935276" y="2447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94</xdr:row>
      <xdr:rowOff>47625</xdr:rowOff>
    </xdr:from>
    <xdr:to>
      <xdr:col>9</xdr:col>
      <xdr:colOff>281313</xdr:colOff>
      <xdr:row>94</xdr:row>
      <xdr:rowOff>190500</xdr:rowOff>
    </xdr:to>
    <xdr:sp macro="" textlink="">
      <xdr:nvSpPr>
        <xdr:cNvPr id="290" name="Retângulo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6327321" y="2474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94</xdr:row>
      <xdr:rowOff>47625</xdr:rowOff>
    </xdr:from>
    <xdr:to>
      <xdr:col>9</xdr:col>
      <xdr:colOff>889268</xdr:colOff>
      <xdr:row>94</xdr:row>
      <xdr:rowOff>190500</xdr:rowOff>
    </xdr:to>
    <xdr:sp macro="" textlink="">
      <xdr:nvSpPr>
        <xdr:cNvPr id="291" name="Retângulo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6935276" y="2474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94</xdr:row>
      <xdr:rowOff>47625</xdr:rowOff>
    </xdr:from>
    <xdr:to>
      <xdr:col>9</xdr:col>
      <xdr:colOff>281313</xdr:colOff>
      <xdr:row>94</xdr:row>
      <xdr:rowOff>190500</xdr:rowOff>
    </xdr:to>
    <xdr:sp macro="" textlink="">
      <xdr:nvSpPr>
        <xdr:cNvPr id="292" name="Retângulo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6327321" y="2474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94</xdr:row>
      <xdr:rowOff>47625</xdr:rowOff>
    </xdr:from>
    <xdr:to>
      <xdr:col>9</xdr:col>
      <xdr:colOff>889268</xdr:colOff>
      <xdr:row>94</xdr:row>
      <xdr:rowOff>190500</xdr:rowOff>
    </xdr:to>
    <xdr:sp macro="" textlink="">
      <xdr:nvSpPr>
        <xdr:cNvPr id="293" name="Retângulo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6935276" y="2474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showGridLines="0" tabSelected="1" view="pageBreakPreview" topLeftCell="A19" zoomScale="70" zoomScaleNormal="100" zoomScaleSheetLayoutView="70" workbookViewId="0">
      <selection activeCell="F35" sqref="F35:I96"/>
    </sheetView>
  </sheetViews>
  <sheetFormatPr defaultRowHeight="14.4" x14ac:dyDescent="0.3"/>
  <cols>
    <col min="2" max="2" width="6.44140625" customWidth="1"/>
    <col min="3" max="3" width="11" customWidth="1"/>
    <col min="4" max="4" width="10.5546875" customWidth="1"/>
    <col min="5" max="5" width="10.109375" customWidth="1"/>
    <col min="6" max="7" width="4.5546875" customWidth="1"/>
    <col min="8" max="8" width="21.33203125" customWidth="1"/>
    <col min="9" max="9" width="15.6640625" customWidth="1"/>
    <col min="10" max="10" width="21.33203125" customWidth="1"/>
    <col min="11" max="11" width="16.109375" customWidth="1"/>
  </cols>
  <sheetData>
    <row r="1" spans="1:11" ht="24" customHeight="1" x14ac:dyDescent="0.3">
      <c r="A1" s="127" t="s">
        <v>102</v>
      </c>
      <c r="B1" s="128"/>
      <c r="C1" s="128"/>
      <c r="D1" s="128"/>
      <c r="E1" s="128"/>
      <c r="F1" s="128"/>
      <c r="G1" s="128"/>
      <c r="H1" s="128"/>
      <c r="I1" s="128"/>
      <c r="J1" s="128"/>
      <c r="K1" s="129"/>
    </row>
    <row r="2" spans="1:11" ht="32.4" customHeight="1" x14ac:dyDescent="0.3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2"/>
    </row>
    <row r="3" spans="1:11" ht="25.5" customHeight="1" x14ac:dyDescent="0.3">
      <c r="A3" s="135" t="s">
        <v>103</v>
      </c>
      <c r="B3" s="136"/>
      <c r="C3" s="138" t="s">
        <v>231</v>
      </c>
      <c r="D3" s="138"/>
      <c r="E3" s="138"/>
      <c r="F3" s="138"/>
      <c r="G3" s="135"/>
      <c r="H3" s="137"/>
      <c r="I3" s="136"/>
      <c r="J3" s="133">
        <v>116897</v>
      </c>
      <c r="K3" s="134"/>
    </row>
    <row r="4" spans="1:11" s="3" customFormat="1" ht="21.75" customHeight="1" x14ac:dyDescent="0.3">
      <c r="A4" s="135" t="s">
        <v>5</v>
      </c>
      <c r="B4" s="136"/>
      <c r="C4" s="139" t="s">
        <v>232</v>
      </c>
      <c r="D4" s="139"/>
      <c r="E4" s="139"/>
      <c r="F4" s="140"/>
      <c r="G4" s="141" t="s">
        <v>4</v>
      </c>
      <c r="H4" s="142"/>
      <c r="I4" s="82">
        <v>44963</v>
      </c>
      <c r="J4" s="22"/>
      <c r="K4" s="78">
        <v>8888</v>
      </c>
    </row>
    <row r="5" spans="1:11" ht="7.5" customHeight="1" x14ac:dyDescent="0.3">
      <c r="K5" t="s">
        <v>216</v>
      </c>
    </row>
    <row r="6" spans="1:11" x14ac:dyDescent="0.3">
      <c r="A6" s="112" t="s">
        <v>13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</row>
    <row r="7" spans="1:11" x14ac:dyDescent="0.3">
      <c r="A7" s="112"/>
      <c r="B7" s="112"/>
      <c r="C7" s="112"/>
      <c r="D7" s="112"/>
      <c r="E7" s="112"/>
      <c r="F7" s="112"/>
      <c r="G7" s="112"/>
      <c r="H7" s="112"/>
      <c r="I7" s="112"/>
      <c r="J7" s="112"/>
      <c r="K7" s="112"/>
    </row>
    <row r="8" spans="1:11" ht="15" customHeight="1" x14ac:dyDescent="0.3">
      <c r="A8" s="102" t="s">
        <v>0</v>
      </c>
      <c r="B8" s="102"/>
      <c r="C8" s="102"/>
      <c r="D8" s="102"/>
      <c r="E8" s="102"/>
      <c r="F8" s="102"/>
      <c r="G8" s="102"/>
      <c r="H8" s="92" t="s">
        <v>1</v>
      </c>
      <c r="I8" s="92"/>
      <c r="J8" s="92" t="s">
        <v>123</v>
      </c>
      <c r="K8" s="92"/>
    </row>
    <row r="9" spans="1:11" ht="18.75" customHeight="1" x14ac:dyDescent="0.3">
      <c r="A9" s="102"/>
      <c r="B9" s="102"/>
      <c r="C9" s="102"/>
      <c r="D9" s="102"/>
      <c r="E9" s="102"/>
      <c r="F9" s="102"/>
      <c r="G9" s="102"/>
      <c r="H9" s="4" t="s">
        <v>18</v>
      </c>
      <c r="I9" s="79"/>
      <c r="J9" s="4" t="s">
        <v>18</v>
      </c>
      <c r="K9" s="80"/>
    </row>
    <row r="10" spans="1:11" ht="21.75" customHeight="1" x14ac:dyDescent="0.3">
      <c r="A10" s="102"/>
      <c r="B10" s="102"/>
      <c r="C10" s="102"/>
      <c r="D10" s="102"/>
      <c r="E10" s="102"/>
      <c r="F10" s="102"/>
      <c r="G10" s="102"/>
      <c r="H10" s="4" t="s">
        <v>17</v>
      </c>
      <c r="I10" s="79"/>
      <c r="J10" s="4" t="s">
        <v>17</v>
      </c>
      <c r="K10" s="80"/>
    </row>
    <row r="11" spans="1:11" ht="37.950000000000003" customHeight="1" x14ac:dyDescent="0.3">
      <c r="A11" s="102"/>
      <c r="B11" s="102"/>
      <c r="C11" s="102"/>
      <c r="D11" s="102"/>
      <c r="E11" s="102"/>
      <c r="F11" s="102"/>
      <c r="G11" s="102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1" ht="38.4" customHeight="1" x14ac:dyDescent="0.3">
      <c r="A12" s="102"/>
      <c r="B12" s="102"/>
      <c r="C12" s="102"/>
      <c r="D12" s="102"/>
      <c r="E12" s="102"/>
      <c r="F12" s="102"/>
      <c r="G12" s="102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1" ht="12.75" customHeight="1" x14ac:dyDescent="0.3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1" ht="22.5" customHeight="1" x14ac:dyDescent="0.3">
      <c r="A14" s="93" t="s">
        <v>110</v>
      </c>
      <c r="B14" s="94"/>
      <c r="C14" s="94"/>
      <c r="D14" s="95"/>
      <c r="E14" s="96" t="str">
        <f>VLOOKUP(J3,Dados!A:H,5,0)</f>
        <v>&lt;=45 psi</v>
      </c>
      <c r="F14" s="97"/>
      <c r="G14" s="98"/>
      <c r="H14" s="103" t="s">
        <v>121</v>
      </c>
      <c r="I14" s="103"/>
      <c r="J14" s="103" t="s">
        <v>122</v>
      </c>
      <c r="K14" s="103"/>
    </row>
    <row r="15" spans="1:11" ht="25.2" customHeight="1" x14ac:dyDescent="0.3">
      <c r="A15" s="93" t="s">
        <v>109</v>
      </c>
      <c r="B15" s="94"/>
      <c r="C15" s="94"/>
      <c r="D15" s="94"/>
      <c r="E15" s="94"/>
      <c r="F15" s="94"/>
      <c r="G15" s="94"/>
      <c r="H15" s="94"/>
      <c r="I15" s="94"/>
      <c r="J15" s="94"/>
      <c r="K15" s="95"/>
    </row>
    <row r="16" spans="1:11" ht="15" thickBot="1" x14ac:dyDescent="0.35">
      <c r="A16" s="99"/>
      <c r="B16" s="100"/>
      <c r="C16" s="100"/>
      <c r="D16" s="100"/>
      <c r="E16" s="100"/>
      <c r="F16" s="100"/>
      <c r="G16" s="101"/>
      <c r="H16" s="26" t="s">
        <v>2</v>
      </c>
      <c r="I16" s="26" t="s">
        <v>3</v>
      </c>
      <c r="J16" s="26" t="s">
        <v>2</v>
      </c>
      <c r="K16" s="26" t="s">
        <v>3</v>
      </c>
    </row>
    <row r="17" spans="1:11" ht="21" customHeight="1" x14ac:dyDescent="0.3">
      <c r="A17" s="143"/>
      <c r="B17" s="144"/>
      <c r="C17" s="144"/>
      <c r="D17" s="144"/>
      <c r="E17" s="145"/>
      <c r="F17" s="126" t="s">
        <v>125</v>
      </c>
      <c r="G17" s="126"/>
      <c r="H17" s="29" t="str">
        <f>VLOOKUP(J3,Dados!A:N,14,0)</f>
        <v>___:____</v>
      </c>
      <c r="I17" s="29" t="str">
        <f>VLOOKUP(J3,Dados!A:O,15,0)</f>
        <v>___:____</v>
      </c>
      <c r="J17" s="29" t="str">
        <f>VLOOKUP(J3,Dados!A:N,14,0)</f>
        <v>___:____</v>
      </c>
      <c r="K17" s="30" t="str">
        <f>VLOOKUP(J3,Dados!A:O,15,0)</f>
        <v>___:____</v>
      </c>
    </row>
    <row r="18" spans="1:11" ht="20.25" customHeight="1" x14ac:dyDescent="0.3">
      <c r="A18" s="38" t="s">
        <v>185</v>
      </c>
      <c r="B18" s="96" t="str">
        <f>VLOOKUP(J3,Dados!A:W,23,0)</f>
        <v>1.8 a 2mm</v>
      </c>
      <c r="C18" s="98"/>
      <c r="D18" s="155" t="s">
        <v>147</v>
      </c>
      <c r="E18" s="155" t="str">
        <f>VLOOKUP(J3,Dados!A:M,13,0)</f>
        <v>30 Min./ Mínimo</v>
      </c>
      <c r="F18" s="92" t="s">
        <v>126</v>
      </c>
      <c r="G18" s="92"/>
      <c r="H18" s="2" t="str">
        <f>VLOOKUP(J3,Dados!A:P,16,0)</f>
        <v>___:____</v>
      </c>
      <c r="I18" s="2" t="str">
        <f>VLOOKUP(J3,Dados!A:Q,17,0)</f>
        <v>___:____</v>
      </c>
      <c r="J18" s="2" t="str">
        <f>VLOOKUP(J3,Dados!A:P,16,0)</f>
        <v>___:____</v>
      </c>
      <c r="K18" s="31" t="str">
        <f>VLOOKUP(J3,Dados!A:Q,17,0)</f>
        <v>___:____</v>
      </c>
    </row>
    <row r="19" spans="1:11" ht="23.25" customHeight="1" x14ac:dyDescent="0.3">
      <c r="A19" s="153" t="s">
        <v>146</v>
      </c>
      <c r="B19" s="92">
        <f>VLOOKUP(J3,Dados!A:L,12,0)</f>
        <v>2</v>
      </c>
      <c r="C19" s="92"/>
      <c r="D19" s="156"/>
      <c r="E19" s="156"/>
      <c r="F19" s="92" t="s">
        <v>228</v>
      </c>
      <c r="G19" s="92"/>
      <c r="H19" s="2" t="str">
        <f>VLOOKUP(J3,Dados!A:R,18,0)</f>
        <v>N/A</v>
      </c>
      <c r="I19" s="2" t="str">
        <f>VLOOKUP(J3,Dados!A:S,19,0)</f>
        <v>N/A</v>
      </c>
      <c r="J19" s="2" t="str">
        <f>VLOOKUP(J3,Dados!A:R,18,0)</f>
        <v>N/A</v>
      </c>
      <c r="K19" s="31" t="str">
        <f>VLOOKUP(J3,Dados!A:S,19,0)</f>
        <v>N/A</v>
      </c>
    </row>
    <row r="20" spans="1:11" ht="23.25" customHeight="1" thickBot="1" x14ac:dyDescent="0.35">
      <c r="A20" s="154"/>
      <c r="B20" s="152"/>
      <c r="C20" s="152"/>
      <c r="D20" s="157"/>
      <c r="E20" s="157"/>
      <c r="F20" s="152" t="s">
        <v>133</v>
      </c>
      <c r="G20" s="152"/>
      <c r="H20" s="32" t="str">
        <f>VLOOKUP(J3,Dados!A:T,20,0)</f>
        <v>N/A</v>
      </c>
      <c r="I20" s="32" t="str">
        <f>VLOOKUP(J3,Dados!A:U,21,0)</f>
        <v>N/A</v>
      </c>
      <c r="J20" s="32" t="str">
        <f>VLOOKUP(J3,Dados!A:T,20,0)</f>
        <v>N/A</v>
      </c>
      <c r="K20" s="33" t="str">
        <f>VLOOKUP(J3,Dados!A:U,21,0)</f>
        <v>N/A</v>
      </c>
    </row>
    <row r="21" spans="1:11" ht="18.75" customHeight="1" x14ac:dyDescent="0.3">
      <c r="A21" s="105" t="s">
        <v>111</v>
      </c>
      <c r="B21" s="106"/>
      <c r="C21" s="106"/>
      <c r="D21" s="106"/>
      <c r="E21" s="97" t="str">
        <f>VLOOKUP(J3,Dados!A1:F75,6,0)</f>
        <v>60 min./ Mínimo</v>
      </c>
      <c r="F21" s="97"/>
      <c r="G21" s="98"/>
      <c r="H21" s="27"/>
      <c r="I21" s="27"/>
      <c r="J21" s="27"/>
      <c r="K21" s="28"/>
    </row>
    <row r="22" spans="1:11" ht="18.75" customHeight="1" x14ac:dyDescent="0.3">
      <c r="A22" s="93" t="s">
        <v>112</v>
      </c>
      <c r="B22" s="94"/>
      <c r="C22" s="94"/>
      <c r="D22" s="94"/>
      <c r="E22" s="97" t="str">
        <f>VLOOKUP(J3,Dados!A:H,8,0)</f>
        <v>120 min./ Mínimo</v>
      </c>
      <c r="F22" s="97"/>
      <c r="G22" s="98"/>
      <c r="H22" s="2"/>
      <c r="I22" s="2"/>
      <c r="J22" s="2"/>
      <c r="K22" s="1"/>
    </row>
    <row r="23" spans="1:11" ht="18.75" customHeight="1" x14ac:dyDescent="0.3">
      <c r="A23" s="93" t="s">
        <v>113</v>
      </c>
      <c r="B23" s="94"/>
      <c r="C23" s="94"/>
      <c r="D23" s="94"/>
      <c r="E23" s="97" t="str">
        <f>VLOOKUP(J3,Dados!A:H,7,0)</f>
        <v>58 ± 2° ºC</v>
      </c>
      <c r="F23" s="97"/>
      <c r="G23" s="98"/>
      <c r="H23" s="107"/>
      <c r="I23" s="107"/>
      <c r="J23" s="91"/>
      <c r="K23" s="91"/>
    </row>
    <row r="24" spans="1:11" ht="6" customHeight="1" x14ac:dyDescent="0.3"/>
    <row r="25" spans="1:11" x14ac:dyDescent="0.3">
      <c r="A25" s="108" t="s">
        <v>119</v>
      </c>
      <c r="B25" s="109"/>
      <c r="C25" s="109"/>
      <c r="D25" s="109"/>
      <c r="E25" s="109"/>
      <c r="F25" s="109"/>
      <c r="G25" s="109"/>
      <c r="H25" s="109"/>
      <c r="I25" s="109"/>
      <c r="J25" s="109"/>
      <c r="K25" s="110"/>
    </row>
    <row r="26" spans="1:11" x14ac:dyDescent="0.3">
      <c r="A26" s="111"/>
      <c r="B26" s="112"/>
      <c r="C26" s="112"/>
      <c r="D26" s="112"/>
      <c r="E26" s="112"/>
      <c r="F26" s="112"/>
      <c r="G26" s="112"/>
      <c r="H26" s="112"/>
      <c r="I26" s="112"/>
      <c r="J26" s="112"/>
      <c r="K26" s="113"/>
    </row>
    <row r="27" spans="1:11" ht="14.4" customHeight="1" x14ac:dyDescent="0.3">
      <c r="A27" s="117" t="s">
        <v>155</v>
      </c>
      <c r="B27" s="118"/>
      <c r="C27" s="118"/>
      <c r="D27" s="118"/>
      <c r="E27" s="118"/>
      <c r="F27" s="118"/>
      <c r="G27" s="118"/>
      <c r="H27" s="118" t="s">
        <v>117</v>
      </c>
      <c r="I27" s="118"/>
      <c r="J27" s="118"/>
      <c r="K27" s="119"/>
    </row>
    <row r="28" spans="1:11" ht="14.4" customHeight="1" x14ac:dyDescent="0.3">
      <c r="A28" s="114" t="s">
        <v>116</v>
      </c>
      <c r="B28" s="115"/>
      <c r="C28" s="115"/>
      <c r="D28" s="115"/>
      <c r="E28" s="115"/>
      <c r="F28" s="115"/>
      <c r="G28" s="115"/>
      <c r="H28" s="115" t="s">
        <v>186</v>
      </c>
      <c r="I28" s="115"/>
      <c r="J28" s="115"/>
      <c r="K28" s="116"/>
    </row>
    <row r="29" spans="1:11" ht="3.6" customHeight="1" x14ac:dyDescent="0.3">
      <c r="A29" s="14"/>
    </row>
    <row r="30" spans="1:11" ht="22.95" customHeight="1" x14ac:dyDescent="0.3">
      <c r="A30" s="120" t="s">
        <v>14</v>
      </c>
      <c r="B30" s="121"/>
      <c r="C30" s="121"/>
      <c r="D30" s="121"/>
      <c r="E30" s="121"/>
      <c r="F30" s="121"/>
      <c r="G30" s="121"/>
      <c r="H30" s="121"/>
      <c r="I30" s="121"/>
      <c r="J30" s="121"/>
      <c r="K30" s="122"/>
    </row>
    <row r="31" spans="1:11" x14ac:dyDescent="0.3">
      <c r="A31" t="s">
        <v>6</v>
      </c>
    </row>
    <row r="33" spans="1:11" s="3" customFormat="1" ht="18.75" customHeight="1" x14ac:dyDescent="0.3">
      <c r="A33" s="123" t="s">
        <v>7</v>
      </c>
      <c r="B33" s="124"/>
      <c r="C33" s="124"/>
      <c r="D33" s="124"/>
      <c r="E33" s="125"/>
      <c r="F33" s="104"/>
      <c r="G33" s="104"/>
      <c r="H33" s="104"/>
      <c r="I33" s="9"/>
      <c r="J33" s="9" t="s">
        <v>12</v>
      </c>
      <c r="K33" s="9" t="s">
        <v>11</v>
      </c>
    </row>
    <row r="34" spans="1:11" ht="3" customHeight="1" x14ac:dyDescent="0.3"/>
    <row r="35" spans="1:11" ht="22.2" customHeight="1" x14ac:dyDescent="0.3">
      <c r="A35" s="88">
        <v>1</v>
      </c>
      <c r="B35" s="89"/>
      <c r="C35" s="89"/>
      <c r="D35" s="89"/>
      <c r="E35" s="90"/>
      <c r="F35" s="192">
        <v>90529191900010</v>
      </c>
      <c r="G35" s="193"/>
      <c r="H35" s="194"/>
      <c r="I35" s="195">
        <v>5</v>
      </c>
      <c r="J35" s="8" t="s">
        <v>118</v>
      </c>
      <c r="K35" s="5"/>
    </row>
    <row r="36" spans="1:11" ht="22.2" customHeight="1" x14ac:dyDescent="0.3">
      <c r="A36" s="88">
        <v>2</v>
      </c>
      <c r="B36" s="89"/>
      <c r="C36" s="89"/>
      <c r="D36" s="89"/>
      <c r="E36" s="90"/>
      <c r="F36" s="192">
        <v>90528218800050</v>
      </c>
      <c r="G36" s="193"/>
      <c r="H36" s="194"/>
      <c r="I36" s="195">
        <v>10</v>
      </c>
      <c r="J36" s="8" t="s">
        <v>118</v>
      </c>
      <c r="K36" s="5"/>
    </row>
    <row r="37" spans="1:11" ht="22.2" customHeight="1" x14ac:dyDescent="0.3">
      <c r="A37" s="88">
        <v>3</v>
      </c>
      <c r="B37" s="89"/>
      <c r="C37" s="89"/>
      <c r="D37" s="89"/>
      <c r="E37" s="90"/>
      <c r="F37" s="192"/>
      <c r="G37" s="193"/>
      <c r="H37" s="194"/>
      <c r="I37" s="195"/>
      <c r="J37" s="8" t="s">
        <v>118</v>
      </c>
      <c r="K37" s="5"/>
    </row>
    <row r="38" spans="1:11" ht="22.2" customHeight="1" x14ac:dyDescent="0.3">
      <c r="A38" s="88">
        <v>4</v>
      </c>
      <c r="B38" s="89"/>
      <c r="C38" s="89"/>
      <c r="D38" s="89"/>
      <c r="E38" s="90"/>
      <c r="F38" s="192"/>
      <c r="G38" s="193"/>
      <c r="H38" s="194"/>
      <c r="I38" s="195"/>
      <c r="J38" s="8" t="s">
        <v>118</v>
      </c>
      <c r="K38" s="5"/>
    </row>
    <row r="39" spans="1:11" ht="22.2" customHeight="1" x14ac:dyDescent="0.3">
      <c r="A39" s="88">
        <v>5</v>
      </c>
      <c r="B39" s="89"/>
      <c r="C39" s="89"/>
      <c r="D39" s="89"/>
      <c r="E39" s="90"/>
      <c r="F39" s="192"/>
      <c r="G39" s="193"/>
      <c r="H39" s="194"/>
      <c r="I39" s="195"/>
      <c r="J39" s="8" t="s">
        <v>118</v>
      </c>
      <c r="K39" s="5"/>
    </row>
    <row r="40" spans="1:11" ht="22.2" customHeight="1" x14ac:dyDescent="0.3">
      <c r="A40" s="88">
        <v>6</v>
      </c>
      <c r="B40" s="89"/>
      <c r="C40" s="89"/>
      <c r="D40" s="89"/>
      <c r="E40" s="90"/>
      <c r="F40" s="192"/>
      <c r="G40" s="193"/>
      <c r="H40" s="194"/>
      <c r="I40" s="195"/>
      <c r="J40" s="8" t="s">
        <v>118</v>
      </c>
      <c r="K40" s="5"/>
    </row>
    <row r="41" spans="1:11" ht="22.2" customHeight="1" x14ac:dyDescent="0.3">
      <c r="A41" s="88">
        <v>7</v>
      </c>
      <c r="B41" s="89"/>
      <c r="C41" s="89"/>
      <c r="D41" s="89"/>
      <c r="E41" s="90"/>
      <c r="F41" s="192"/>
      <c r="G41" s="193"/>
      <c r="H41" s="194"/>
      <c r="I41" s="195"/>
      <c r="J41" s="8" t="s">
        <v>118</v>
      </c>
      <c r="K41" s="5"/>
    </row>
    <row r="42" spans="1:11" ht="22.2" customHeight="1" x14ac:dyDescent="0.3">
      <c r="A42" s="88">
        <v>8</v>
      </c>
      <c r="B42" s="89"/>
      <c r="C42" s="89"/>
      <c r="D42" s="89"/>
      <c r="E42" s="90"/>
      <c r="F42" s="192"/>
      <c r="G42" s="193"/>
      <c r="H42" s="194"/>
      <c r="I42" s="195"/>
      <c r="J42" s="8" t="s">
        <v>118</v>
      </c>
      <c r="K42" s="5"/>
    </row>
    <row r="43" spans="1:11" ht="22.2" customHeight="1" x14ac:dyDescent="0.3">
      <c r="A43" s="88">
        <v>9</v>
      </c>
      <c r="B43" s="89"/>
      <c r="C43" s="89"/>
      <c r="D43" s="89"/>
      <c r="E43" s="90"/>
      <c r="F43" s="192"/>
      <c r="G43" s="193"/>
      <c r="H43" s="194"/>
      <c r="I43" s="195"/>
      <c r="J43" s="8" t="s">
        <v>118</v>
      </c>
      <c r="K43" s="5"/>
    </row>
    <row r="44" spans="1:11" ht="22.2" customHeight="1" x14ac:dyDescent="0.3">
      <c r="A44" s="88">
        <v>10</v>
      </c>
      <c r="B44" s="89"/>
      <c r="C44" s="89"/>
      <c r="D44" s="89"/>
      <c r="E44" s="90"/>
      <c r="F44" s="192"/>
      <c r="G44" s="193"/>
      <c r="H44" s="194"/>
      <c r="I44" s="195"/>
      <c r="J44" s="8" t="s">
        <v>118</v>
      </c>
      <c r="K44" s="5"/>
    </row>
    <row r="45" spans="1:11" ht="22.2" customHeight="1" x14ac:dyDescent="0.3">
      <c r="A45" s="88">
        <v>11</v>
      </c>
      <c r="B45" s="89"/>
      <c r="C45" s="89"/>
      <c r="D45" s="89"/>
      <c r="E45" s="90"/>
      <c r="F45" s="192"/>
      <c r="G45" s="193"/>
      <c r="H45" s="194"/>
      <c r="I45" s="195"/>
      <c r="J45" s="8" t="s">
        <v>118</v>
      </c>
      <c r="K45" s="5"/>
    </row>
    <row r="46" spans="1:11" ht="22.2" customHeight="1" x14ac:dyDescent="0.3">
      <c r="A46" s="88">
        <v>12</v>
      </c>
      <c r="B46" s="89"/>
      <c r="C46" s="89"/>
      <c r="D46" s="89"/>
      <c r="E46" s="90"/>
      <c r="F46" s="196"/>
      <c r="G46" s="196"/>
      <c r="H46" s="196"/>
      <c r="I46" s="195"/>
      <c r="J46" s="8" t="s">
        <v>118</v>
      </c>
      <c r="K46" s="5"/>
    </row>
    <row r="47" spans="1:11" ht="22.2" customHeight="1" x14ac:dyDescent="0.3">
      <c r="A47" s="88">
        <v>13</v>
      </c>
      <c r="B47" s="89"/>
      <c r="C47" s="89"/>
      <c r="D47" s="89"/>
      <c r="E47" s="90"/>
      <c r="F47" s="196"/>
      <c r="G47" s="196"/>
      <c r="H47" s="196"/>
      <c r="I47" s="195"/>
      <c r="J47" s="8" t="s">
        <v>118</v>
      </c>
      <c r="K47" s="5"/>
    </row>
    <row r="48" spans="1:11" ht="22.2" customHeight="1" x14ac:dyDescent="0.3">
      <c r="A48" s="88">
        <v>14</v>
      </c>
      <c r="B48" s="89"/>
      <c r="C48" s="89"/>
      <c r="D48" s="89"/>
      <c r="E48" s="90"/>
      <c r="F48" s="196"/>
      <c r="G48" s="196"/>
      <c r="H48" s="196"/>
      <c r="I48" s="195"/>
      <c r="J48" s="8" t="s">
        <v>118</v>
      </c>
      <c r="K48" s="5"/>
    </row>
    <row r="49" spans="1:11" ht="22.2" customHeight="1" x14ac:dyDescent="0.3">
      <c r="A49" s="88">
        <v>15</v>
      </c>
      <c r="B49" s="89"/>
      <c r="C49" s="89"/>
      <c r="D49" s="89"/>
      <c r="E49" s="90"/>
      <c r="F49" s="192"/>
      <c r="G49" s="193"/>
      <c r="H49" s="194"/>
      <c r="I49" s="195"/>
      <c r="J49" s="8" t="s">
        <v>118</v>
      </c>
      <c r="K49" s="5"/>
    </row>
    <row r="50" spans="1:11" ht="22.2" customHeight="1" x14ac:dyDescent="0.3">
      <c r="A50" s="88">
        <v>16</v>
      </c>
      <c r="B50" s="89"/>
      <c r="C50" s="89"/>
      <c r="D50" s="89"/>
      <c r="E50" s="90"/>
      <c r="F50" s="192"/>
      <c r="G50" s="193"/>
      <c r="H50" s="194"/>
      <c r="I50" s="195"/>
      <c r="J50" s="8" t="s">
        <v>118</v>
      </c>
      <c r="K50" s="5"/>
    </row>
    <row r="51" spans="1:11" ht="22.2" customHeight="1" x14ac:dyDescent="0.3">
      <c r="A51" s="88">
        <v>17</v>
      </c>
      <c r="B51" s="89"/>
      <c r="C51" s="89"/>
      <c r="D51" s="89"/>
      <c r="E51" s="90"/>
      <c r="F51" s="192"/>
      <c r="G51" s="193"/>
      <c r="H51" s="194"/>
      <c r="I51" s="195"/>
      <c r="J51" s="8" t="s">
        <v>118</v>
      </c>
      <c r="K51" s="5"/>
    </row>
    <row r="52" spans="1:11" ht="22.2" customHeight="1" x14ac:dyDescent="0.3">
      <c r="A52" s="88">
        <v>18</v>
      </c>
      <c r="B52" s="89"/>
      <c r="C52" s="89"/>
      <c r="D52" s="89"/>
      <c r="E52" s="90"/>
      <c r="F52" s="192"/>
      <c r="G52" s="193"/>
      <c r="H52" s="194"/>
      <c r="I52" s="195"/>
      <c r="J52" s="8" t="s">
        <v>118</v>
      </c>
      <c r="K52" s="5"/>
    </row>
    <row r="53" spans="1:11" ht="22.2" customHeight="1" x14ac:dyDescent="0.3">
      <c r="A53" s="88">
        <v>19</v>
      </c>
      <c r="B53" s="89"/>
      <c r="C53" s="89"/>
      <c r="D53" s="89"/>
      <c r="E53" s="90"/>
      <c r="F53" s="192"/>
      <c r="G53" s="193"/>
      <c r="H53" s="194"/>
      <c r="I53" s="195"/>
      <c r="J53" s="8" t="s">
        <v>118</v>
      </c>
      <c r="K53" s="5"/>
    </row>
    <row r="54" spans="1:11" ht="22.2" customHeight="1" x14ac:dyDescent="0.3">
      <c r="A54" s="88">
        <v>20</v>
      </c>
      <c r="B54" s="89"/>
      <c r="C54" s="89"/>
      <c r="D54" s="89"/>
      <c r="E54" s="90"/>
      <c r="F54" s="192"/>
      <c r="G54" s="193"/>
      <c r="H54" s="194"/>
      <c r="I54" s="195"/>
      <c r="J54" s="8" t="s">
        <v>118</v>
      </c>
      <c r="K54" s="5"/>
    </row>
    <row r="55" spans="1:11" ht="22.2" customHeight="1" x14ac:dyDescent="0.3">
      <c r="A55" s="88">
        <v>21</v>
      </c>
      <c r="B55" s="89"/>
      <c r="C55" s="89"/>
      <c r="D55" s="89"/>
      <c r="E55" s="90"/>
      <c r="F55" s="192"/>
      <c r="G55" s="193"/>
      <c r="H55" s="194"/>
      <c r="I55" s="195"/>
      <c r="J55" s="8" t="s">
        <v>118</v>
      </c>
      <c r="K55" s="5"/>
    </row>
    <row r="56" spans="1:11" ht="22.2" customHeight="1" x14ac:dyDescent="0.3">
      <c r="A56" s="88">
        <v>22</v>
      </c>
      <c r="B56" s="89"/>
      <c r="C56" s="89"/>
      <c r="D56" s="89"/>
      <c r="E56" s="90"/>
      <c r="F56" s="192"/>
      <c r="G56" s="193"/>
      <c r="H56" s="194"/>
      <c r="I56" s="195"/>
      <c r="J56" s="8" t="s">
        <v>118</v>
      </c>
      <c r="K56" s="5"/>
    </row>
    <row r="57" spans="1:11" ht="22.2" customHeight="1" x14ac:dyDescent="0.3">
      <c r="A57" s="88">
        <v>23</v>
      </c>
      <c r="B57" s="89"/>
      <c r="C57" s="89"/>
      <c r="D57" s="89"/>
      <c r="E57" s="90"/>
      <c r="F57" s="192"/>
      <c r="G57" s="193"/>
      <c r="H57" s="194"/>
      <c r="I57" s="195"/>
      <c r="J57" s="8" t="s">
        <v>118</v>
      </c>
      <c r="K57" s="5"/>
    </row>
    <row r="58" spans="1:11" ht="22.2" customHeight="1" x14ac:dyDescent="0.3">
      <c r="A58" s="88">
        <v>24</v>
      </c>
      <c r="B58" s="89"/>
      <c r="C58" s="89"/>
      <c r="D58" s="89"/>
      <c r="E58" s="90"/>
      <c r="F58" s="192"/>
      <c r="G58" s="193"/>
      <c r="H58" s="194"/>
      <c r="I58" s="195"/>
      <c r="J58" s="8" t="s">
        <v>118</v>
      </c>
      <c r="K58" s="5"/>
    </row>
    <row r="59" spans="1:11" ht="22.2" customHeight="1" x14ac:dyDescent="0.3">
      <c r="A59" s="88">
        <v>25</v>
      </c>
      <c r="B59" s="89"/>
      <c r="C59" s="89"/>
      <c r="D59" s="89"/>
      <c r="E59" s="90"/>
      <c r="F59" s="192"/>
      <c r="G59" s="193"/>
      <c r="H59" s="194"/>
      <c r="I59" s="195"/>
      <c r="J59" s="8" t="s">
        <v>118</v>
      </c>
      <c r="K59" s="5"/>
    </row>
    <row r="60" spans="1:11" ht="22.2" customHeight="1" x14ac:dyDescent="0.3">
      <c r="A60" s="88">
        <v>26</v>
      </c>
      <c r="B60" s="89"/>
      <c r="C60" s="89"/>
      <c r="D60" s="89"/>
      <c r="E60" s="90"/>
      <c r="F60" s="192"/>
      <c r="G60" s="193"/>
      <c r="H60" s="194"/>
      <c r="I60" s="195"/>
      <c r="J60" s="8" t="s">
        <v>118</v>
      </c>
      <c r="K60" s="5"/>
    </row>
    <row r="61" spans="1:11" ht="22.2" customHeight="1" x14ac:dyDescent="0.3">
      <c r="A61" s="88">
        <v>27</v>
      </c>
      <c r="B61" s="89"/>
      <c r="C61" s="89"/>
      <c r="D61" s="89"/>
      <c r="E61" s="90"/>
      <c r="F61" s="192"/>
      <c r="G61" s="193"/>
      <c r="H61" s="194"/>
      <c r="I61" s="195"/>
      <c r="J61" s="8" t="s">
        <v>118</v>
      </c>
      <c r="K61" s="5"/>
    </row>
    <row r="62" spans="1:11" ht="22.2" customHeight="1" x14ac:dyDescent="0.3">
      <c r="A62" s="88">
        <v>28</v>
      </c>
      <c r="B62" s="89"/>
      <c r="C62" s="89"/>
      <c r="D62" s="89"/>
      <c r="E62" s="90"/>
      <c r="F62" s="192"/>
      <c r="G62" s="193"/>
      <c r="H62" s="194"/>
      <c r="I62" s="195"/>
      <c r="J62" s="8" t="s">
        <v>118</v>
      </c>
      <c r="K62" s="5"/>
    </row>
    <row r="63" spans="1:11" ht="22.2" customHeight="1" x14ac:dyDescent="0.3">
      <c r="A63" s="88">
        <v>29</v>
      </c>
      <c r="B63" s="89"/>
      <c r="C63" s="89"/>
      <c r="D63" s="89"/>
      <c r="E63" s="90"/>
      <c r="F63" s="192"/>
      <c r="G63" s="193"/>
      <c r="H63" s="194"/>
      <c r="I63" s="195"/>
      <c r="J63" s="8" t="s">
        <v>118</v>
      </c>
      <c r="K63" s="5"/>
    </row>
    <row r="64" spans="1:11" ht="22.2" customHeight="1" x14ac:dyDescent="0.3">
      <c r="A64" s="88">
        <v>30</v>
      </c>
      <c r="B64" s="89"/>
      <c r="C64" s="89"/>
      <c r="D64" s="89"/>
      <c r="E64" s="90"/>
      <c r="F64" s="192"/>
      <c r="G64" s="193"/>
      <c r="H64" s="194"/>
      <c r="I64" s="195"/>
      <c r="J64" s="8" t="s">
        <v>118</v>
      </c>
      <c r="K64" s="5"/>
    </row>
    <row r="65" spans="1:11" ht="22.2" customHeight="1" x14ac:dyDescent="0.3">
      <c r="A65" s="88">
        <v>31</v>
      </c>
      <c r="B65" s="89"/>
      <c r="C65" s="89"/>
      <c r="D65" s="89"/>
      <c r="E65" s="90"/>
      <c r="F65" s="192"/>
      <c r="G65" s="193"/>
      <c r="H65" s="194"/>
      <c r="I65" s="195"/>
      <c r="J65" s="8" t="s">
        <v>118</v>
      </c>
      <c r="K65" s="5"/>
    </row>
    <row r="66" spans="1:11" ht="22.2" customHeight="1" x14ac:dyDescent="0.3">
      <c r="A66" s="88">
        <v>32</v>
      </c>
      <c r="B66" s="89"/>
      <c r="C66" s="89"/>
      <c r="D66" s="89"/>
      <c r="E66" s="90"/>
      <c r="F66" s="192"/>
      <c r="G66" s="193"/>
      <c r="H66" s="194"/>
      <c r="I66" s="195"/>
      <c r="J66" s="8" t="s">
        <v>118</v>
      </c>
      <c r="K66" s="5"/>
    </row>
    <row r="67" spans="1:11" ht="22.2" customHeight="1" x14ac:dyDescent="0.3">
      <c r="A67" s="88">
        <v>33</v>
      </c>
      <c r="B67" s="89"/>
      <c r="C67" s="89"/>
      <c r="D67" s="89"/>
      <c r="E67" s="90"/>
      <c r="F67" s="192"/>
      <c r="G67" s="193"/>
      <c r="H67" s="194"/>
      <c r="I67" s="195"/>
      <c r="J67" s="8" t="s">
        <v>118</v>
      </c>
      <c r="K67" s="5"/>
    </row>
    <row r="68" spans="1:11" ht="22.2" customHeight="1" x14ac:dyDescent="0.3">
      <c r="A68" s="88">
        <v>34</v>
      </c>
      <c r="B68" s="89"/>
      <c r="C68" s="89"/>
      <c r="D68" s="89"/>
      <c r="E68" s="90"/>
      <c r="F68" s="192"/>
      <c r="G68" s="193"/>
      <c r="H68" s="194"/>
      <c r="I68" s="195"/>
      <c r="J68" s="8" t="s">
        <v>118</v>
      </c>
      <c r="K68" s="5"/>
    </row>
    <row r="69" spans="1:11" ht="22.2" customHeight="1" x14ac:dyDescent="0.3">
      <c r="A69" s="88">
        <v>35</v>
      </c>
      <c r="B69" s="89"/>
      <c r="C69" s="89"/>
      <c r="D69" s="89"/>
      <c r="E69" s="90"/>
      <c r="F69" s="192"/>
      <c r="G69" s="193"/>
      <c r="H69" s="194"/>
      <c r="I69" s="195"/>
      <c r="J69" s="8" t="s">
        <v>118</v>
      </c>
      <c r="K69" s="5"/>
    </row>
    <row r="70" spans="1:11" ht="22.2" customHeight="1" x14ac:dyDescent="0.3">
      <c r="A70" s="88">
        <v>36</v>
      </c>
      <c r="B70" s="89"/>
      <c r="C70" s="89"/>
      <c r="D70" s="89"/>
      <c r="E70" s="90"/>
      <c r="F70" s="192"/>
      <c r="G70" s="193"/>
      <c r="H70" s="194"/>
      <c r="I70" s="195"/>
      <c r="J70" s="8" t="s">
        <v>118</v>
      </c>
      <c r="K70" s="5"/>
    </row>
    <row r="71" spans="1:11" ht="22.2" customHeight="1" x14ac:dyDescent="0.3">
      <c r="A71" s="88">
        <v>37</v>
      </c>
      <c r="B71" s="89"/>
      <c r="C71" s="89"/>
      <c r="D71" s="89"/>
      <c r="E71" s="90"/>
      <c r="F71" s="192"/>
      <c r="G71" s="193"/>
      <c r="H71" s="194"/>
      <c r="I71" s="195"/>
      <c r="J71" s="8" t="s">
        <v>118</v>
      </c>
      <c r="K71" s="5"/>
    </row>
    <row r="72" spans="1:11" ht="22.2" customHeight="1" x14ac:dyDescent="0.3">
      <c r="A72" s="88">
        <v>38</v>
      </c>
      <c r="B72" s="89"/>
      <c r="C72" s="89"/>
      <c r="D72" s="89"/>
      <c r="E72" s="90"/>
      <c r="F72" s="192"/>
      <c r="G72" s="193"/>
      <c r="H72" s="194"/>
      <c r="I72" s="195"/>
      <c r="J72" s="8" t="s">
        <v>118</v>
      </c>
      <c r="K72" s="5"/>
    </row>
    <row r="73" spans="1:11" ht="22.2" customHeight="1" x14ac:dyDescent="0.3">
      <c r="A73" s="88">
        <v>39</v>
      </c>
      <c r="B73" s="89"/>
      <c r="C73" s="89"/>
      <c r="D73" s="89"/>
      <c r="E73" s="90"/>
      <c r="F73" s="192"/>
      <c r="G73" s="193"/>
      <c r="H73" s="194"/>
      <c r="I73" s="195"/>
      <c r="J73" s="8" t="s">
        <v>118</v>
      </c>
      <c r="K73" s="5"/>
    </row>
    <row r="74" spans="1:11" ht="22.2" customHeight="1" x14ac:dyDescent="0.3">
      <c r="A74" s="88">
        <v>40</v>
      </c>
      <c r="B74" s="89"/>
      <c r="C74" s="89"/>
      <c r="D74" s="89"/>
      <c r="E74" s="90"/>
      <c r="F74" s="192"/>
      <c r="G74" s="193"/>
      <c r="H74" s="194"/>
      <c r="I74" s="195"/>
      <c r="J74" s="8" t="s">
        <v>118</v>
      </c>
      <c r="K74" s="5"/>
    </row>
    <row r="75" spans="1:11" ht="22.2" customHeight="1" x14ac:dyDescent="0.3">
      <c r="A75" s="88">
        <v>41</v>
      </c>
      <c r="B75" s="89"/>
      <c r="C75" s="89"/>
      <c r="D75" s="89"/>
      <c r="E75" s="90"/>
      <c r="F75" s="192"/>
      <c r="G75" s="193"/>
      <c r="H75" s="194"/>
      <c r="I75" s="195"/>
      <c r="J75" s="8" t="s">
        <v>118</v>
      </c>
      <c r="K75" s="5"/>
    </row>
    <row r="76" spans="1:11" ht="22.2" customHeight="1" x14ac:dyDescent="0.3">
      <c r="A76" s="88">
        <v>42</v>
      </c>
      <c r="B76" s="89"/>
      <c r="C76" s="89"/>
      <c r="D76" s="89"/>
      <c r="E76" s="90"/>
      <c r="F76" s="192"/>
      <c r="G76" s="193"/>
      <c r="H76" s="194"/>
      <c r="I76" s="195"/>
      <c r="J76" s="8" t="s">
        <v>118</v>
      </c>
      <c r="K76" s="5"/>
    </row>
    <row r="77" spans="1:11" ht="22.2" customHeight="1" x14ac:dyDescent="0.3">
      <c r="A77" s="88">
        <v>43</v>
      </c>
      <c r="B77" s="89"/>
      <c r="C77" s="89"/>
      <c r="D77" s="89"/>
      <c r="E77" s="90"/>
      <c r="F77" s="192"/>
      <c r="G77" s="193"/>
      <c r="H77" s="194"/>
      <c r="I77" s="195"/>
      <c r="J77" s="8" t="s">
        <v>118</v>
      </c>
      <c r="K77" s="5"/>
    </row>
    <row r="78" spans="1:11" ht="22.2" customHeight="1" x14ac:dyDescent="0.3">
      <c r="A78" s="88">
        <v>44</v>
      </c>
      <c r="B78" s="89"/>
      <c r="C78" s="89"/>
      <c r="D78" s="89"/>
      <c r="E78" s="90"/>
      <c r="F78" s="192"/>
      <c r="G78" s="193"/>
      <c r="H78" s="194"/>
      <c r="I78" s="195"/>
      <c r="J78" s="8" t="s">
        <v>118</v>
      </c>
      <c r="K78" s="5"/>
    </row>
    <row r="79" spans="1:11" ht="22.2" customHeight="1" x14ac:dyDescent="0.3">
      <c r="A79" s="88">
        <v>45</v>
      </c>
      <c r="B79" s="89"/>
      <c r="C79" s="89"/>
      <c r="D79" s="89"/>
      <c r="E79" s="90"/>
      <c r="F79" s="192"/>
      <c r="G79" s="193"/>
      <c r="H79" s="194"/>
      <c r="I79" s="195"/>
      <c r="J79" s="8" t="s">
        <v>118</v>
      </c>
      <c r="K79" s="5"/>
    </row>
    <row r="80" spans="1:11" ht="22.2" customHeight="1" x14ac:dyDescent="0.3">
      <c r="A80" s="88">
        <v>46</v>
      </c>
      <c r="B80" s="89"/>
      <c r="C80" s="89"/>
      <c r="D80" s="89"/>
      <c r="E80" s="90"/>
      <c r="F80" s="192"/>
      <c r="G80" s="193"/>
      <c r="H80" s="194"/>
      <c r="I80" s="195"/>
      <c r="J80" s="8" t="s">
        <v>118</v>
      </c>
      <c r="K80" s="5"/>
    </row>
    <row r="81" spans="1:11" ht="22.2" customHeight="1" x14ac:dyDescent="0.3">
      <c r="A81" s="88">
        <v>47</v>
      </c>
      <c r="B81" s="89"/>
      <c r="C81" s="89"/>
      <c r="D81" s="89"/>
      <c r="E81" s="90"/>
      <c r="F81" s="192"/>
      <c r="G81" s="193"/>
      <c r="H81" s="194"/>
      <c r="I81" s="195"/>
      <c r="J81" s="8" t="s">
        <v>118</v>
      </c>
      <c r="K81" s="5"/>
    </row>
    <row r="82" spans="1:11" ht="22.2" customHeight="1" x14ac:dyDescent="0.3">
      <c r="A82" s="88">
        <v>48</v>
      </c>
      <c r="B82" s="89"/>
      <c r="C82" s="89"/>
      <c r="D82" s="89"/>
      <c r="E82" s="90"/>
      <c r="F82" s="192"/>
      <c r="G82" s="193"/>
      <c r="H82" s="194"/>
      <c r="I82" s="195"/>
      <c r="J82" s="8" t="s">
        <v>118</v>
      </c>
      <c r="K82" s="5"/>
    </row>
    <row r="83" spans="1:11" ht="22.2" customHeight="1" x14ac:dyDescent="0.3">
      <c r="A83" s="88">
        <v>49</v>
      </c>
      <c r="B83" s="89"/>
      <c r="C83" s="89"/>
      <c r="D83" s="89"/>
      <c r="E83" s="90"/>
      <c r="F83" s="192"/>
      <c r="G83" s="193"/>
      <c r="H83" s="194"/>
      <c r="I83" s="195"/>
      <c r="J83" s="8" t="s">
        <v>118</v>
      </c>
      <c r="K83" s="5"/>
    </row>
    <row r="84" spans="1:11" ht="22.2" customHeight="1" x14ac:dyDescent="0.3">
      <c r="A84" s="88">
        <v>50</v>
      </c>
      <c r="B84" s="89"/>
      <c r="C84" s="89"/>
      <c r="D84" s="89"/>
      <c r="E84" s="90"/>
      <c r="F84" s="192"/>
      <c r="G84" s="193"/>
      <c r="H84" s="194"/>
      <c r="I84" s="195"/>
      <c r="J84" s="8" t="s">
        <v>118</v>
      </c>
      <c r="K84" s="5"/>
    </row>
    <row r="85" spans="1:11" ht="22.2" customHeight="1" x14ac:dyDescent="0.3">
      <c r="A85" s="88">
        <v>51</v>
      </c>
      <c r="B85" s="89"/>
      <c r="C85" s="89"/>
      <c r="D85" s="89"/>
      <c r="E85" s="90"/>
      <c r="F85" s="192"/>
      <c r="G85" s="193"/>
      <c r="H85" s="194"/>
      <c r="I85" s="195"/>
      <c r="J85" s="8" t="s">
        <v>118</v>
      </c>
      <c r="K85" s="5"/>
    </row>
    <row r="86" spans="1:11" ht="22.2" customHeight="1" x14ac:dyDescent="0.3">
      <c r="A86" s="88">
        <v>52</v>
      </c>
      <c r="B86" s="89"/>
      <c r="C86" s="89"/>
      <c r="D86" s="89"/>
      <c r="E86" s="90"/>
      <c r="F86" s="192"/>
      <c r="G86" s="193"/>
      <c r="H86" s="194"/>
      <c r="I86" s="195"/>
      <c r="J86" s="8" t="s">
        <v>118</v>
      </c>
      <c r="K86" s="5"/>
    </row>
    <row r="87" spans="1:11" ht="22.2" customHeight="1" x14ac:dyDescent="0.3">
      <c r="A87" s="88">
        <v>53</v>
      </c>
      <c r="B87" s="89"/>
      <c r="C87" s="89"/>
      <c r="D87" s="89"/>
      <c r="E87" s="90"/>
      <c r="F87" s="192"/>
      <c r="G87" s="193"/>
      <c r="H87" s="194"/>
      <c r="I87" s="195"/>
      <c r="J87" s="8" t="s">
        <v>118</v>
      </c>
      <c r="K87" s="5"/>
    </row>
    <row r="88" spans="1:11" ht="22.2" customHeight="1" x14ac:dyDescent="0.3">
      <c r="A88" s="88">
        <v>54</v>
      </c>
      <c r="B88" s="89"/>
      <c r="C88" s="89"/>
      <c r="D88" s="89"/>
      <c r="E88" s="90"/>
      <c r="F88" s="192"/>
      <c r="G88" s="193"/>
      <c r="H88" s="194"/>
      <c r="I88" s="195"/>
      <c r="J88" s="8" t="s">
        <v>118</v>
      </c>
      <c r="K88" s="5"/>
    </row>
    <row r="89" spans="1:11" ht="22.2" customHeight="1" x14ac:dyDescent="0.3">
      <c r="A89" s="88">
        <v>55</v>
      </c>
      <c r="B89" s="89"/>
      <c r="C89" s="89"/>
      <c r="D89" s="89"/>
      <c r="E89" s="90"/>
      <c r="F89" s="192"/>
      <c r="G89" s="193"/>
      <c r="H89" s="194"/>
      <c r="I89" s="195"/>
      <c r="J89" s="8" t="s">
        <v>118</v>
      </c>
      <c r="K89" s="5"/>
    </row>
    <row r="90" spans="1:11" ht="22.2" customHeight="1" x14ac:dyDescent="0.3">
      <c r="A90" s="88">
        <v>56</v>
      </c>
      <c r="B90" s="89"/>
      <c r="C90" s="89"/>
      <c r="D90" s="89"/>
      <c r="E90" s="90"/>
      <c r="F90" s="192"/>
      <c r="G90" s="193"/>
      <c r="H90" s="194"/>
      <c r="I90" s="195"/>
      <c r="J90" s="8" t="s">
        <v>118</v>
      </c>
      <c r="K90" s="5"/>
    </row>
    <row r="91" spans="1:11" ht="22.2" customHeight="1" x14ac:dyDescent="0.3">
      <c r="A91" s="88">
        <v>57</v>
      </c>
      <c r="B91" s="89"/>
      <c r="C91" s="89"/>
      <c r="D91" s="89"/>
      <c r="E91" s="90"/>
      <c r="F91" s="192"/>
      <c r="G91" s="193"/>
      <c r="H91" s="194"/>
      <c r="I91" s="195"/>
      <c r="J91" s="8" t="s">
        <v>118</v>
      </c>
      <c r="K91" s="5"/>
    </row>
    <row r="92" spans="1:11" ht="22.2" customHeight="1" x14ac:dyDescent="0.3">
      <c r="A92" s="88">
        <v>58</v>
      </c>
      <c r="B92" s="89"/>
      <c r="C92" s="89"/>
      <c r="D92" s="89"/>
      <c r="E92" s="90"/>
      <c r="F92" s="192"/>
      <c r="G92" s="193"/>
      <c r="H92" s="194"/>
      <c r="I92" s="195"/>
      <c r="J92" s="8" t="s">
        <v>118</v>
      </c>
      <c r="K92" s="5"/>
    </row>
    <row r="93" spans="1:11" ht="22.2" customHeight="1" x14ac:dyDescent="0.3">
      <c r="A93" s="88">
        <v>59</v>
      </c>
      <c r="B93" s="89"/>
      <c r="C93" s="89"/>
      <c r="D93" s="89"/>
      <c r="E93" s="90"/>
      <c r="F93" s="192"/>
      <c r="G93" s="193"/>
      <c r="H93" s="194"/>
      <c r="I93" s="195"/>
      <c r="J93" s="8" t="s">
        <v>118</v>
      </c>
      <c r="K93" s="5"/>
    </row>
    <row r="94" spans="1:11" ht="22.2" customHeight="1" x14ac:dyDescent="0.3">
      <c r="A94" s="88">
        <v>60</v>
      </c>
      <c r="B94" s="89"/>
      <c r="C94" s="89"/>
      <c r="D94" s="89"/>
      <c r="E94" s="90"/>
      <c r="F94" s="192"/>
      <c r="G94" s="193"/>
      <c r="H94" s="194"/>
      <c r="I94" s="195"/>
      <c r="J94" s="8" t="s">
        <v>118</v>
      </c>
      <c r="K94" s="5"/>
    </row>
    <row r="95" spans="1:11" ht="22.2" customHeight="1" x14ac:dyDescent="0.3">
      <c r="A95" s="88">
        <v>61</v>
      </c>
      <c r="B95" s="89"/>
      <c r="C95" s="89"/>
      <c r="D95" s="89"/>
      <c r="E95" s="90"/>
      <c r="F95" s="192"/>
      <c r="G95" s="193"/>
      <c r="H95" s="194"/>
      <c r="I95" s="195"/>
      <c r="J95" s="8" t="s">
        <v>118</v>
      </c>
      <c r="K95" s="5"/>
    </row>
    <row r="96" spans="1:11" ht="22.2" customHeight="1" x14ac:dyDescent="0.3">
      <c r="A96" s="88">
        <v>62</v>
      </c>
      <c r="B96" s="89"/>
      <c r="C96" s="89"/>
      <c r="D96" s="89"/>
      <c r="E96" s="90"/>
      <c r="F96" s="192"/>
      <c r="G96" s="193"/>
      <c r="H96" s="194"/>
      <c r="I96" s="195"/>
      <c r="J96" s="8" t="s">
        <v>118</v>
      </c>
      <c r="K96" s="5"/>
    </row>
    <row r="97" spans="1:11" ht="8.25" customHeight="1" x14ac:dyDescent="0.3">
      <c r="A97" s="25"/>
      <c r="B97" s="158"/>
      <c r="C97" s="158"/>
      <c r="D97" s="158"/>
      <c r="E97" s="158"/>
      <c r="F97" s="158"/>
      <c r="G97" s="158"/>
      <c r="H97" s="158"/>
      <c r="I97" s="87"/>
      <c r="J97" s="7"/>
      <c r="K97" s="25"/>
    </row>
    <row r="98" spans="1:11" ht="14.4" customHeight="1" x14ac:dyDescent="0.3">
      <c r="A98" s="159" t="s">
        <v>120</v>
      </c>
      <c r="B98" s="159"/>
      <c r="C98" s="159"/>
      <c r="D98" s="159"/>
      <c r="E98" s="159"/>
      <c r="F98" s="159"/>
      <c r="G98" s="159"/>
      <c r="H98" s="159"/>
      <c r="I98" s="159"/>
      <c r="J98" s="159"/>
      <c r="K98" s="159"/>
    </row>
    <row r="99" spans="1:11" ht="10.5" customHeight="1" x14ac:dyDescent="0.3"/>
    <row r="100" spans="1:11" x14ac:dyDescent="0.3">
      <c r="A100" s="146" t="s">
        <v>15</v>
      </c>
      <c r="B100" s="147"/>
      <c r="C100" s="147"/>
      <c r="D100" s="147"/>
      <c r="E100" s="147"/>
      <c r="F100" s="147"/>
      <c r="G100" s="147"/>
      <c r="H100" s="147"/>
      <c r="I100" s="147"/>
      <c r="J100" s="147"/>
      <c r="K100" s="148"/>
    </row>
    <row r="101" spans="1:11" x14ac:dyDescent="0.3">
      <c r="A101" s="149"/>
      <c r="B101" s="150"/>
      <c r="C101" s="150"/>
      <c r="D101" s="150"/>
      <c r="E101" s="150"/>
      <c r="F101" s="150"/>
      <c r="G101" s="150"/>
      <c r="H101" s="150"/>
      <c r="I101" s="150"/>
      <c r="J101" s="150"/>
      <c r="K101" s="151"/>
    </row>
    <row r="102" spans="1:11" x14ac:dyDescent="0.3">
      <c r="A102" s="84" t="s">
        <v>209</v>
      </c>
      <c r="B102" s="85"/>
      <c r="C102" s="85"/>
      <c r="D102" s="85"/>
      <c r="E102" s="85"/>
      <c r="F102" s="85"/>
      <c r="G102" s="85"/>
      <c r="H102" s="85"/>
      <c r="I102" s="85"/>
      <c r="J102" s="85"/>
      <c r="K102" s="86" t="s">
        <v>210</v>
      </c>
    </row>
  </sheetData>
  <mergeCells count="172">
    <mergeCell ref="A100:K101"/>
    <mergeCell ref="F20:G20"/>
    <mergeCell ref="B19:C20"/>
    <mergeCell ref="A19:A20"/>
    <mergeCell ref="D18:D20"/>
    <mergeCell ref="E18:E20"/>
    <mergeCell ref="F42:H42"/>
    <mergeCell ref="F43:H43"/>
    <mergeCell ref="F97:H97"/>
    <mergeCell ref="F49:H49"/>
    <mergeCell ref="B97:E97"/>
    <mergeCell ref="A98:K98"/>
    <mergeCell ref="F47:H47"/>
    <mergeCell ref="F48:H48"/>
    <mergeCell ref="F46:H46"/>
    <mergeCell ref="F39:H39"/>
    <mergeCell ref="F17:G17"/>
    <mergeCell ref="F18:G18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H23:I23"/>
    <mergeCell ref="F44:H44"/>
    <mergeCell ref="F40:H40"/>
    <mergeCell ref="F41:H41"/>
    <mergeCell ref="F45:H45"/>
    <mergeCell ref="A25:K26"/>
    <mergeCell ref="F36:H36"/>
    <mergeCell ref="F37:H37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A39:E39"/>
    <mergeCell ref="A40:E40"/>
    <mergeCell ref="A41:E41"/>
    <mergeCell ref="A42:E42"/>
    <mergeCell ref="A43:E4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A37:E37"/>
    <mergeCell ref="A38:E38"/>
    <mergeCell ref="F33:H33"/>
    <mergeCell ref="F35:H35"/>
    <mergeCell ref="A21:D21"/>
    <mergeCell ref="A44:E44"/>
    <mergeCell ref="A45:E45"/>
    <mergeCell ref="A46:E46"/>
    <mergeCell ref="A47:E47"/>
    <mergeCell ref="A48:E48"/>
    <mergeCell ref="A49:E49"/>
    <mergeCell ref="A60:E60"/>
    <mergeCell ref="A63:E63"/>
    <mergeCell ref="A66:E66"/>
    <mergeCell ref="F57:H57"/>
    <mergeCell ref="A58:E58"/>
    <mergeCell ref="F58:H58"/>
    <mergeCell ref="A59:E59"/>
    <mergeCell ref="F59:H59"/>
    <mergeCell ref="F96:H96"/>
    <mergeCell ref="A50:E50"/>
    <mergeCell ref="F50:H50"/>
    <mergeCell ref="A51:E51"/>
    <mergeCell ref="F51:H51"/>
    <mergeCell ref="A52:E52"/>
    <mergeCell ref="F52:H52"/>
    <mergeCell ref="A53:E53"/>
    <mergeCell ref="F53:H53"/>
    <mergeCell ref="A54:E54"/>
    <mergeCell ref="F54:H54"/>
    <mergeCell ref="A55:E55"/>
    <mergeCell ref="F55:H55"/>
    <mergeCell ref="A56:E56"/>
    <mergeCell ref="F56:H56"/>
    <mergeCell ref="A57:E57"/>
    <mergeCell ref="A96:E96"/>
    <mergeCell ref="A69:E69"/>
    <mergeCell ref="A72:E72"/>
    <mergeCell ref="F63:H63"/>
    <mergeCell ref="A64:E64"/>
    <mergeCell ref="F64:H64"/>
    <mergeCell ref="A65:E65"/>
    <mergeCell ref="F65:H65"/>
    <mergeCell ref="F60:H60"/>
    <mergeCell ref="A61:E61"/>
    <mergeCell ref="F61:H61"/>
    <mergeCell ref="A62:E62"/>
    <mergeCell ref="F62:H62"/>
    <mergeCell ref="F69:H69"/>
    <mergeCell ref="A70:E70"/>
    <mergeCell ref="F70:H70"/>
    <mergeCell ref="A71:E71"/>
    <mergeCell ref="F71:H71"/>
    <mergeCell ref="F66:H66"/>
    <mergeCell ref="A67:E67"/>
    <mergeCell ref="F67:H67"/>
    <mergeCell ref="A68:E68"/>
    <mergeCell ref="F68:H68"/>
    <mergeCell ref="F75:H75"/>
    <mergeCell ref="A76:E76"/>
    <mergeCell ref="F76:H76"/>
    <mergeCell ref="A77:E77"/>
    <mergeCell ref="F77:H77"/>
    <mergeCell ref="F72:H72"/>
    <mergeCell ref="A73:E73"/>
    <mergeCell ref="F73:H73"/>
    <mergeCell ref="A74:E74"/>
    <mergeCell ref="F74:H74"/>
    <mergeCell ref="A75:E75"/>
    <mergeCell ref="F81:H81"/>
    <mergeCell ref="A82:E82"/>
    <mergeCell ref="F82:H82"/>
    <mergeCell ref="A83:E83"/>
    <mergeCell ref="F83:H83"/>
    <mergeCell ref="F78:H78"/>
    <mergeCell ref="A79:E79"/>
    <mergeCell ref="F79:H79"/>
    <mergeCell ref="A80:E80"/>
    <mergeCell ref="F80:H80"/>
    <mergeCell ref="A78:E78"/>
    <mergeCell ref="A81:E81"/>
    <mergeCell ref="A87:E87"/>
    <mergeCell ref="F87:H87"/>
    <mergeCell ref="A88:E88"/>
    <mergeCell ref="F88:H88"/>
    <mergeCell ref="A89:E89"/>
    <mergeCell ref="F89:H89"/>
    <mergeCell ref="F84:H84"/>
    <mergeCell ref="A85:E85"/>
    <mergeCell ref="F85:H85"/>
    <mergeCell ref="A86:E86"/>
    <mergeCell ref="F86:H86"/>
    <mergeCell ref="A84:E84"/>
    <mergeCell ref="A93:E93"/>
    <mergeCell ref="F93:H93"/>
    <mergeCell ref="A94:E94"/>
    <mergeCell ref="F94:H94"/>
    <mergeCell ref="A95:E95"/>
    <mergeCell ref="F95:H95"/>
    <mergeCell ref="A90:E90"/>
    <mergeCell ref="F90:H90"/>
    <mergeCell ref="A91:E91"/>
    <mergeCell ref="F91:H91"/>
    <mergeCell ref="A92:E92"/>
    <mergeCell ref="F92:H92"/>
  </mergeCells>
  <phoneticPr fontId="19" type="noConversion"/>
  <pageMargins left="0.511811024" right="0.511811024" top="0.78740157499999996" bottom="0.78740157499999996" header="0.31496062000000002" footer="0.31496062000000002"/>
  <pageSetup paperSize="9" scale="68" orientation="portrait" r:id="rId1"/>
  <rowBreaks count="1" manualBreakCount="1">
    <brk id="52" max="1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9"/>
  <sheetViews>
    <sheetView zoomScaleNormal="100" workbookViewId="0">
      <pane ySplit="1" topLeftCell="A47" activePane="bottomLeft" state="frozen"/>
      <selection activeCell="D1" sqref="D1"/>
      <selection pane="bottomLeft" activeCell="B60" sqref="B60"/>
    </sheetView>
  </sheetViews>
  <sheetFormatPr defaultRowHeight="14.4" x14ac:dyDescent="0.3"/>
  <cols>
    <col min="2" max="2" width="28" customWidth="1"/>
    <col min="5" max="5" width="13.5546875" customWidth="1"/>
    <col min="7" max="7" width="12.109375" customWidth="1"/>
    <col min="9" max="9" width="11" customWidth="1"/>
    <col min="10" max="10" width="8" customWidth="1"/>
    <col min="11" max="11" width="13.5546875" bestFit="1" customWidth="1"/>
    <col min="12" max="12" width="9.88671875" style="25" customWidth="1"/>
    <col min="13" max="13" width="11" bestFit="1" customWidth="1"/>
    <col min="22" max="22" width="12.33203125" bestFit="1" customWidth="1"/>
    <col min="23" max="23" width="9.5546875" customWidth="1"/>
    <col min="24" max="24" width="11" customWidth="1"/>
    <col min="32" max="32" width="9.5546875" customWidth="1"/>
    <col min="33" max="33" width="11.88671875" bestFit="1" customWidth="1"/>
  </cols>
  <sheetData>
    <row r="1" spans="1:33" ht="27" x14ac:dyDescent="0.3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3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3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3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3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3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3">
      <c r="A7" s="16">
        <v>1452801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3">
      <c r="A8" s="16">
        <v>1452803</v>
      </c>
      <c r="B8" s="17" t="s">
        <v>47</v>
      </c>
      <c r="C8" s="16" t="s">
        <v>80</v>
      </c>
      <c r="D8" s="40" t="s">
        <v>48</v>
      </c>
      <c r="E8" s="16" t="s">
        <v>150</v>
      </c>
      <c r="F8" s="16" t="s">
        <v>134</v>
      </c>
      <c r="G8" s="16" t="s">
        <v>151</v>
      </c>
      <c r="H8" s="16" t="s">
        <v>114</v>
      </c>
      <c r="I8" s="16" t="s">
        <v>50</v>
      </c>
      <c r="J8" s="16" t="s">
        <v>43</v>
      </c>
      <c r="K8" s="20">
        <v>0.12569444444444444</v>
      </c>
      <c r="L8" s="34">
        <v>1</v>
      </c>
      <c r="M8" s="16" t="s">
        <v>134</v>
      </c>
      <c r="N8" s="16" t="s">
        <v>135</v>
      </c>
      <c r="O8" s="16" t="s">
        <v>135</v>
      </c>
      <c r="P8" s="16" t="s">
        <v>134</v>
      </c>
      <c r="Q8" s="16" t="s">
        <v>134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169</v>
      </c>
      <c r="X8" s="16" t="s">
        <v>134</v>
      </c>
      <c r="Y8" s="16" t="s">
        <v>134</v>
      </c>
      <c r="Z8" s="16" t="s">
        <v>134</v>
      </c>
      <c r="AA8" s="16" t="s">
        <v>134</v>
      </c>
      <c r="AB8" s="16" t="s">
        <v>134</v>
      </c>
      <c r="AC8" s="16" t="s">
        <v>134</v>
      </c>
      <c r="AD8" s="16" t="s">
        <v>134</v>
      </c>
      <c r="AE8" s="16"/>
      <c r="AF8" s="16" t="s">
        <v>134</v>
      </c>
    </row>
    <row r="9" spans="1:33" ht="18" x14ac:dyDescent="0.3">
      <c r="A9" s="16">
        <v>1452815</v>
      </c>
      <c r="B9" s="17" t="s">
        <v>51</v>
      </c>
      <c r="C9" s="16" t="s">
        <v>52</v>
      </c>
      <c r="D9" s="40" t="s">
        <v>53</v>
      </c>
      <c r="E9" s="16" t="s">
        <v>54</v>
      </c>
      <c r="F9" s="16" t="s">
        <v>159</v>
      </c>
      <c r="G9" s="16" t="s">
        <v>176</v>
      </c>
      <c r="H9" s="16" t="s">
        <v>114</v>
      </c>
      <c r="I9" s="16" t="s">
        <v>56</v>
      </c>
      <c r="J9" s="16" t="s">
        <v>43</v>
      </c>
      <c r="K9" s="20">
        <v>4.2361111111111106E-2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177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34" t="s">
        <v>167</v>
      </c>
    </row>
    <row r="10" spans="1:33" ht="18" x14ac:dyDescent="0.3">
      <c r="A10" s="16">
        <v>1452944</v>
      </c>
      <c r="B10" s="17" t="s">
        <v>30</v>
      </c>
      <c r="C10" s="16" t="s">
        <v>31</v>
      </c>
      <c r="D10" s="40" t="s">
        <v>32</v>
      </c>
      <c r="E10" s="16" t="s">
        <v>156</v>
      </c>
      <c r="F10" s="16" t="s">
        <v>159</v>
      </c>
      <c r="G10" s="16" t="s">
        <v>152</v>
      </c>
      <c r="H10" s="16" t="s">
        <v>114</v>
      </c>
      <c r="I10" s="16" t="s">
        <v>42</v>
      </c>
      <c r="J10" s="16" t="s">
        <v>43</v>
      </c>
      <c r="K10" s="18">
        <v>8.4039351851851851E-2</v>
      </c>
      <c r="L10" s="34">
        <v>1</v>
      </c>
      <c r="M10" s="16" t="s">
        <v>134</v>
      </c>
      <c r="N10" s="16" t="s">
        <v>135</v>
      </c>
      <c r="O10" s="16" t="s">
        <v>135</v>
      </c>
      <c r="P10" s="34" t="s">
        <v>134</v>
      </c>
      <c r="Q10" s="34" t="s">
        <v>134</v>
      </c>
      <c r="R10" s="34" t="s">
        <v>134</v>
      </c>
      <c r="S10" s="34" t="s">
        <v>134</v>
      </c>
      <c r="T10" s="34" t="s">
        <v>134</v>
      </c>
      <c r="U10" s="34" t="s">
        <v>134</v>
      </c>
      <c r="V10" s="34" t="s">
        <v>158</v>
      </c>
      <c r="W10" s="34" t="s">
        <v>183</v>
      </c>
    </row>
    <row r="11" spans="1:33" ht="18" x14ac:dyDescent="0.3">
      <c r="A11" s="16">
        <v>1452967</v>
      </c>
      <c r="B11" s="17" t="s">
        <v>57</v>
      </c>
      <c r="C11" s="16" t="s">
        <v>66</v>
      </c>
      <c r="D11" s="40" t="s">
        <v>45</v>
      </c>
      <c r="E11" s="16" t="s">
        <v>46</v>
      </c>
      <c r="F11" s="16" t="s">
        <v>115</v>
      </c>
      <c r="G11" s="16" t="s">
        <v>165</v>
      </c>
      <c r="H11" s="16" t="s">
        <v>114</v>
      </c>
      <c r="I11" s="16" t="s">
        <v>60</v>
      </c>
      <c r="J11" s="16" t="s">
        <v>40</v>
      </c>
      <c r="K11" s="16" t="s">
        <v>37</v>
      </c>
      <c r="L11" s="34">
        <v>2</v>
      </c>
      <c r="M11" s="16" t="s">
        <v>148</v>
      </c>
      <c r="N11" s="16" t="s">
        <v>135</v>
      </c>
      <c r="O11" s="16" t="s">
        <v>135</v>
      </c>
      <c r="P11" s="16" t="s">
        <v>135</v>
      </c>
      <c r="Q11" s="16" t="s">
        <v>135</v>
      </c>
      <c r="R11" s="16" t="s">
        <v>134</v>
      </c>
      <c r="S11" s="16" t="s">
        <v>134</v>
      </c>
      <c r="T11" s="16" t="s">
        <v>134</v>
      </c>
      <c r="U11" s="16" t="s">
        <v>134</v>
      </c>
      <c r="V11" s="16" t="s">
        <v>134</v>
      </c>
      <c r="W11" s="16" t="s">
        <v>161</v>
      </c>
      <c r="X11" s="16" t="s">
        <v>148</v>
      </c>
      <c r="Y11" s="16" t="s">
        <v>168</v>
      </c>
      <c r="Z11" s="16" t="s">
        <v>135</v>
      </c>
      <c r="AA11" s="16" t="s">
        <v>135</v>
      </c>
      <c r="AB11" s="16" t="s">
        <v>164</v>
      </c>
      <c r="AC11" s="16" t="s">
        <v>135</v>
      </c>
      <c r="AD11" s="16" t="s">
        <v>135</v>
      </c>
      <c r="AE11" s="16">
        <v>2</v>
      </c>
      <c r="AF11" s="16" t="s">
        <v>167</v>
      </c>
    </row>
    <row r="12" spans="1:33" ht="18" x14ac:dyDescent="0.3">
      <c r="A12" s="16">
        <v>1452969</v>
      </c>
      <c r="B12" s="17" t="s">
        <v>58</v>
      </c>
      <c r="C12" s="16" t="s">
        <v>59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20.25" customHeight="1" x14ac:dyDescent="0.3">
      <c r="A13" s="16">
        <v>1453048</v>
      </c>
      <c r="B13" s="17" t="s">
        <v>61</v>
      </c>
      <c r="C13" s="19" t="s">
        <v>66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  <c r="AG13" s="81">
        <v>43664</v>
      </c>
    </row>
    <row r="14" spans="1:33" ht="18" x14ac:dyDescent="0.3">
      <c r="A14" s="16">
        <v>1453152</v>
      </c>
      <c r="B14" s="17" t="s">
        <v>41</v>
      </c>
      <c r="C14" s="16" t="s">
        <v>31</v>
      </c>
      <c r="D14" s="40" t="s">
        <v>32</v>
      </c>
      <c r="E14" s="16" t="s">
        <v>156</v>
      </c>
      <c r="F14" s="16" t="s">
        <v>159</v>
      </c>
      <c r="G14" s="16" t="s">
        <v>152</v>
      </c>
      <c r="H14" s="16" t="s">
        <v>114</v>
      </c>
      <c r="I14" s="16" t="s">
        <v>42</v>
      </c>
      <c r="J14" s="16" t="s">
        <v>43</v>
      </c>
      <c r="K14" s="20">
        <v>0.12569444444444444</v>
      </c>
      <c r="L14" s="34">
        <v>1</v>
      </c>
      <c r="M14" s="16" t="s">
        <v>134</v>
      </c>
      <c r="N14" s="16" t="s">
        <v>135</v>
      </c>
      <c r="O14" s="16" t="s">
        <v>135</v>
      </c>
      <c r="P14" s="34" t="s">
        <v>134</v>
      </c>
      <c r="Q14" s="34" t="s">
        <v>134</v>
      </c>
      <c r="R14" s="34" t="s">
        <v>134</v>
      </c>
      <c r="S14" s="34" t="s">
        <v>134</v>
      </c>
      <c r="T14" s="34" t="s">
        <v>134</v>
      </c>
      <c r="U14" s="34" t="s">
        <v>134</v>
      </c>
      <c r="V14" s="34" t="s">
        <v>158</v>
      </c>
      <c r="W14" s="34" t="s">
        <v>183</v>
      </c>
    </row>
    <row r="15" spans="1:33" ht="18" x14ac:dyDescent="0.3">
      <c r="A15" s="16">
        <v>1453157</v>
      </c>
      <c r="B15" s="17" t="s">
        <v>62</v>
      </c>
      <c r="C15" s="16" t="s">
        <v>39</v>
      </c>
      <c r="D15" s="40" t="s">
        <v>35</v>
      </c>
      <c r="E15" s="16" t="s">
        <v>49</v>
      </c>
      <c r="F15" s="16" t="s">
        <v>115</v>
      </c>
      <c r="G15" s="16" t="s">
        <v>36</v>
      </c>
      <c r="H15" s="16" t="s">
        <v>114</v>
      </c>
      <c r="I15" s="16" t="s">
        <v>175</v>
      </c>
      <c r="J15" s="16" t="s">
        <v>40</v>
      </c>
      <c r="K15" s="16" t="s">
        <v>37</v>
      </c>
      <c r="L15" s="34">
        <v>2</v>
      </c>
      <c r="M15" s="16" t="s">
        <v>184</v>
      </c>
      <c r="N15" s="16" t="s">
        <v>149</v>
      </c>
      <c r="O15" s="16" t="s">
        <v>149</v>
      </c>
      <c r="P15" s="16" t="s">
        <v>149</v>
      </c>
      <c r="Q15" s="16" t="s">
        <v>149</v>
      </c>
      <c r="R15" s="16" t="s">
        <v>134</v>
      </c>
      <c r="S15" s="16" t="s">
        <v>134</v>
      </c>
      <c r="T15" s="16" t="s">
        <v>134</v>
      </c>
      <c r="U15" s="16" t="s">
        <v>134</v>
      </c>
      <c r="W15" s="16" t="s">
        <v>174</v>
      </c>
      <c r="AF15" s="43" t="s">
        <v>173</v>
      </c>
    </row>
    <row r="16" spans="1:33" ht="18" x14ac:dyDescent="0.3">
      <c r="A16" s="16">
        <v>1453313</v>
      </c>
      <c r="B16" s="17" t="s">
        <v>63</v>
      </c>
      <c r="C16" s="16" t="s">
        <v>52</v>
      </c>
      <c r="D16" s="40" t="s">
        <v>32</v>
      </c>
      <c r="E16" s="16" t="s">
        <v>156</v>
      </c>
      <c r="F16" s="16" t="s">
        <v>159</v>
      </c>
      <c r="G16" s="16" t="s">
        <v>152</v>
      </c>
      <c r="H16" s="16" t="s">
        <v>114</v>
      </c>
      <c r="I16" s="16" t="s">
        <v>64</v>
      </c>
      <c r="J16" s="16" t="s">
        <v>43</v>
      </c>
      <c r="K16" s="20">
        <v>0.12569444444444444</v>
      </c>
      <c r="L16" s="34">
        <v>1</v>
      </c>
      <c r="M16" s="16" t="s">
        <v>134</v>
      </c>
      <c r="N16" s="16" t="s">
        <v>135</v>
      </c>
      <c r="O16" s="16" t="s">
        <v>135</v>
      </c>
      <c r="P16" s="34" t="s">
        <v>134</v>
      </c>
      <c r="Q16" s="34" t="s">
        <v>134</v>
      </c>
      <c r="R16" s="34" t="s">
        <v>134</v>
      </c>
      <c r="S16" s="34" t="s">
        <v>134</v>
      </c>
      <c r="T16" s="34" t="s">
        <v>134</v>
      </c>
      <c r="U16" s="34" t="s">
        <v>134</v>
      </c>
      <c r="V16" s="34" t="s">
        <v>158</v>
      </c>
      <c r="W16" s="34" t="s">
        <v>183</v>
      </c>
    </row>
    <row r="17" spans="1:32" ht="18" x14ac:dyDescent="0.3">
      <c r="A17" s="16">
        <v>1453317</v>
      </c>
      <c r="B17" s="17" t="s">
        <v>30</v>
      </c>
      <c r="C17" s="16" t="s">
        <v>31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42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3">
      <c r="A18" s="16">
        <v>1453485</v>
      </c>
      <c r="B18" s="17" t="s">
        <v>65</v>
      </c>
      <c r="C18" s="19"/>
      <c r="D18" s="19"/>
      <c r="E18" s="19"/>
      <c r="F18" s="19"/>
      <c r="G18" s="19"/>
      <c r="H18" s="19"/>
      <c r="I18" s="19"/>
      <c r="J18" s="19"/>
      <c r="K18" s="19"/>
      <c r="L18" s="34"/>
    </row>
    <row r="19" spans="1:32" ht="18" x14ac:dyDescent="0.3">
      <c r="A19" s="16">
        <v>1455401</v>
      </c>
      <c r="B19" s="17" t="s">
        <v>30</v>
      </c>
      <c r="C19" s="16" t="s">
        <v>66</v>
      </c>
      <c r="D19" s="40" t="s">
        <v>45</v>
      </c>
      <c r="E19" s="16" t="s">
        <v>46</v>
      </c>
      <c r="F19" s="16" t="s">
        <v>115</v>
      </c>
      <c r="G19" s="16" t="s">
        <v>165</v>
      </c>
      <c r="H19" s="16" t="s">
        <v>114</v>
      </c>
      <c r="I19" s="16" t="s">
        <v>60</v>
      </c>
      <c r="J19" s="16" t="s">
        <v>40</v>
      </c>
      <c r="K19" s="16" t="s">
        <v>37</v>
      </c>
      <c r="L19" s="34">
        <v>2</v>
      </c>
      <c r="M19" s="16" t="s">
        <v>148</v>
      </c>
      <c r="N19" s="16" t="s">
        <v>135</v>
      </c>
      <c r="O19" s="16" t="s">
        <v>135</v>
      </c>
      <c r="P19" s="16" t="s">
        <v>135</v>
      </c>
      <c r="Q19" s="16" t="s">
        <v>135</v>
      </c>
      <c r="R19" s="16" t="s">
        <v>134</v>
      </c>
      <c r="S19" s="16" t="s">
        <v>134</v>
      </c>
      <c r="T19" s="16" t="s">
        <v>134</v>
      </c>
      <c r="U19" s="16" t="s">
        <v>134</v>
      </c>
      <c r="V19" s="16" t="s">
        <v>134</v>
      </c>
      <c r="W19" s="16" t="s">
        <v>161</v>
      </c>
      <c r="X19" s="16" t="s">
        <v>148</v>
      </c>
      <c r="Y19" s="16" t="s">
        <v>168</v>
      </c>
      <c r="Z19" s="16" t="s">
        <v>135</v>
      </c>
      <c r="AA19" s="16" t="s">
        <v>135</v>
      </c>
      <c r="AB19" s="16" t="s">
        <v>164</v>
      </c>
      <c r="AC19" s="16" t="s">
        <v>135</v>
      </c>
      <c r="AD19" s="16" t="s">
        <v>135</v>
      </c>
      <c r="AE19" s="16">
        <v>2</v>
      </c>
      <c r="AF19" s="16" t="s">
        <v>167</v>
      </c>
    </row>
    <row r="20" spans="1:32" x14ac:dyDescent="0.3">
      <c r="A20" s="16">
        <v>1791326</v>
      </c>
      <c r="B20" s="17" t="s">
        <v>47</v>
      </c>
      <c r="C20" s="19"/>
      <c r="D20" s="19"/>
      <c r="E20" s="19"/>
      <c r="F20" s="19"/>
      <c r="G20" s="19"/>
      <c r="H20" s="19"/>
      <c r="I20" s="19"/>
      <c r="J20" s="19"/>
      <c r="K20" s="19"/>
      <c r="L20" s="34"/>
    </row>
    <row r="21" spans="1:32" ht="18" x14ac:dyDescent="0.3">
      <c r="A21" s="16">
        <v>1832879</v>
      </c>
      <c r="B21" s="17" t="s">
        <v>41</v>
      </c>
      <c r="C21" s="16" t="s">
        <v>31</v>
      </c>
      <c r="D21" s="40" t="s">
        <v>32</v>
      </c>
      <c r="E21" s="16" t="s">
        <v>156</v>
      </c>
      <c r="F21" s="16" t="s">
        <v>159</v>
      </c>
      <c r="G21" s="16" t="s">
        <v>152</v>
      </c>
      <c r="H21" s="16" t="s">
        <v>114</v>
      </c>
      <c r="I21" s="16" t="s">
        <v>42</v>
      </c>
      <c r="J21" s="16" t="s">
        <v>43</v>
      </c>
      <c r="K21" s="20">
        <v>0.12569444444444444</v>
      </c>
      <c r="L21" s="34">
        <v>1</v>
      </c>
      <c r="M21" s="16" t="s">
        <v>134</v>
      </c>
      <c r="N21" s="16" t="s">
        <v>135</v>
      </c>
      <c r="O21" s="16" t="s">
        <v>135</v>
      </c>
      <c r="P21" s="34" t="s">
        <v>134</v>
      </c>
      <c r="Q21" s="34" t="s">
        <v>134</v>
      </c>
      <c r="R21" s="34" t="s">
        <v>134</v>
      </c>
      <c r="S21" s="34" t="s">
        <v>134</v>
      </c>
      <c r="T21" s="34" t="s">
        <v>134</v>
      </c>
      <c r="U21" s="34" t="s">
        <v>134</v>
      </c>
      <c r="V21" s="34" t="s">
        <v>158</v>
      </c>
      <c r="W21" s="34" t="s">
        <v>183</v>
      </c>
    </row>
    <row r="22" spans="1:32" ht="18" x14ac:dyDescent="0.3">
      <c r="A22" s="16">
        <v>1938350</v>
      </c>
      <c r="B22" s="17" t="s">
        <v>67</v>
      </c>
      <c r="C22" s="16" t="s">
        <v>39</v>
      </c>
      <c r="D22" s="40" t="s">
        <v>35</v>
      </c>
      <c r="E22" s="16" t="s">
        <v>49</v>
      </c>
      <c r="F22" s="16" t="s">
        <v>115</v>
      </c>
      <c r="G22" s="16" t="s">
        <v>36</v>
      </c>
      <c r="H22" s="16" t="s">
        <v>114</v>
      </c>
      <c r="I22" s="16" t="s">
        <v>175</v>
      </c>
      <c r="J22" s="16" t="s">
        <v>40</v>
      </c>
      <c r="K22" s="16" t="s">
        <v>37</v>
      </c>
      <c r="L22" s="34">
        <v>2</v>
      </c>
      <c r="M22" s="16" t="s">
        <v>184</v>
      </c>
      <c r="N22" s="16" t="s">
        <v>149</v>
      </c>
      <c r="O22" s="16" t="s">
        <v>149</v>
      </c>
      <c r="P22" s="16" t="s">
        <v>149</v>
      </c>
      <c r="Q22" s="16" t="s">
        <v>149</v>
      </c>
      <c r="R22" s="16" t="s">
        <v>134</v>
      </c>
      <c r="S22" s="16" t="s">
        <v>134</v>
      </c>
      <c r="T22" s="16" t="s">
        <v>134</v>
      </c>
      <c r="U22" s="16" t="s">
        <v>134</v>
      </c>
      <c r="W22" s="16" t="s">
        <v>174</v>
      </c>
      <c r="AF22" s="43" t="s">
        <v>173</v>
      </c>
    </row>
    <row r="23" spans="1:32" ht="18" x14ac:dyDescent="0.3">
      <c r="A23" s="16">
        <v>4551530</v>
      </c>
      <c r="B23" s="17" t="s">
        <v>219</v>
      </c>
      <c r="C23" s="16" t="s">
        <v>66</v>
      </c>
      <c r="D23" s="40" t="s">
        <v>45</v>
      </c>
      <c r="E23" s="16" t="s">
        <v>46</v>
      </c>
      <c r="F23" s="16" t="s">
        <v>115</v>
      </c>
      <c r="G23" s="16" t="s">
        <v>165</v>
      </c>
      <c r="H23" s="16" t="s">
        <v>114</v>
      </c>
      <c r="I23" s="16" t="s">
        <v>60</v>
      </c>
      <c r="J23" s="16" t="s">
        <v>40</v>
      </c>
      <c r="K23" s="16" t="s">
        <v>37</v>
      </c>
      <c r="L23" s="34">
        <v>2</v>
      </c>
      <c r="M23" s="16" t="s">
        <v>148</v>
      </c>
      <c r="N23" s="16" t="s">
        <v>135</v>
      </c>
      <c r="O23" s="16" t="s">
        <v>135</v>
      </c>
      <c r="P23" s="16" t="s">
        <v>135</v>
      </c>
      <c r="Q23" s="16" t="s">
        <v>135</v>
      </c>
      <c r="R23" s="16" t="s">
        <v>134</v>
      </c>
      <c r="S23" s="16" t="s">
        <v>134</v>
      </c>
      <c r="T23" s="16" t="s">
        <v>134</v>
      </c>
      <c r="U23" s="16" t="s">
        <v>134</v>
      </c>
      <c r="V23" s="16" t="s">
        <v>134</v>
      </c>
      <c r="W23" s="16" t="s">
        <v>161</v>
      </c>
      <c r="X23" s="16" t="s">
        <v>148</v>
      </c>
      <c r="Y23" s="16" t="s">
        <v>168</v>
      </c>
      <c r="Z23" s="16" t="s">
        <v>135</v>
      </c>
      <c r="AA23" s="16" t="s">
        <v>135</v>
      </c>
      <c r="AB23" s="16" t="s">
        <v>164</v>
      </c>
      <c r="AC23" s="16" t="s">
        <v>135</v>
      </c>
      <c r="AD23" s="16" t="s">
        <v>135</v>
      </c>
      <c r="AE23" s="16">
        <v>2</v>
      </c>
      <c r="AF23" s="16" t="s">
        <v>167</v>
      </c>
    </row>
    <row r="24" spans="1:32" ht="18" x14ac:dyDescent="0.3">
      <c r="A24" s="16">
        <v>2078450</v>
      </c>
      <c r="B24" s="17" t="s">
        <v>68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3">
      <c r="A25" s="16">
        <v>2254080</v>
      </c>
      <c r="B25" s="17" t="s">
        <v>69</v>
      </c>
      <c r="C25" s="16" t="s">
        <v>70</v>
      </c>
      <c r="D25" s="40" t="s">
        <v>71</v>
      </c>
      <c r="E25" s="16" t="s">
        <v>72</v>
      </c>
      <c r="F25" s="16" t="s">
        <v>55</v>
      </c>
      <c r="G25" s="16" t="s">
        <v>73</v>
      </c>
      <c r="H25" s="16" t="s">
        <v>74</v>
      </c>
      <c r="I25" s="16" t="s">
        <v>75</v>
      </c>
      <c r="J25" s="16" t="s">
        <v>76</v>
      </c>
      <c r="K25" s="21">
        <v>4.1701388888888884</v>
      </c>
      <c r="L25" s="34">
        <v>1</v>
      </c>
      <c r="M25" s="16" t="s">
        <v>76</v>
      </c>
      <c r="N25" s="16" t="s">
        <v>135</v>
      </c>
      <c r="O25" s="16" t="s">
        <v>135</v>
      </c>
      <c r="P25" s="16" t="s">
        <v>76</v>
      </c>
      <c r="Q25" s="16" t="s">
        <v>76</v>
      </c>
      <c r="R25" s="16" t="s">
        <v>76</v>
      </c>
      <c r="S25" s="16" t="s">
        <v>76</v>
      </c>
      <c r="T25" s="16" t="s">
        <v>76</v>
      </c>
      <c r="U25" s="16" t="s">
        <v>76</v>
      </c>
      <c r="V25" s="16" t="s">
        <v>76</v>
      </c>
      <c r="W25" s="16" t="s">
        <v>76</v>
      </c>
      <c r="X25" s="16" t="s">
        <v>76</v>
      </c>
      <c r="Y25" s="16" t="s">
        <v>76</v>
      </c>
      <c r="Z25" s="16" t="s">
        <v>76</v>
      </c>
      <c r="AA25" s="16" t="s">
        <v>76</v>
      </c>
      <c r="AB25" s="16" t="s">
        <v>76</v>
      </c>
      <c r="AC25" s="16" t="s">
        <v>76</v>
      </c>
      <c r="AD25" s="16" t="s">
        <v>76</v>
      </c>
      <c r="AE25" s="16"/>
      <c r="AF25" s="16" t="s">
        <v>178</v>
      </c>
    </row>
    <row r="26" spans="1:32" ht="18" x14ac:dyDescent="0.3">
      <c r="A26" s="16">
        <v>4814164</v>
      </c>
      <c r="B26" s="17" t="s">
        <v>30</v>
      </c>
      <c r="C26" s="16" t="s">
        <v>31</v>
      </c>
      <c r="D26" s="40" t="s">
        <v>32</v>
      </c>
      <c r="E26" s="16" t="s">
        <v>156</v>
      </c>
      <c r="F26" s="16" t="s">
        <v>159</v>
      </c>
      <c r="G26" s="16" t="s">
        <v>152</v>
      </c>
      <c r="H26" s="16" t="s">
        <v>114</v>
      </c>
      <c r="I26" s="16" t="s">
        <v>77</v>
      </c>
      <c r="J26" s="16" t="s">
        <v>78</v>
      </c>
      <c r="K26" s="20">
        <v>0.12569444444444444</v>
      </c>
      <c r="L26" s="34">
        <v>1</v>
      </c>
      <c r="M26" s="16" t="s">
        <v>134</v>
      </c>
      <c r="N26" s="16" t="s">
        <v>135</v>
      </c>
      <c r="O26" s="16" t="s">
        <v>135</v>
      </c>
      <c r="P26" s="34" t="s">
        <v>134</v>
      </c>
      <c r="Q26" s="34" t="s">
        <v>134</v>
      </c>
      <c r="R26" s="34" t="s">
        <v>134</v>
      </c>
      <c r="S26" s="34" t="s">
        <v>134</v>
      </c>
      <c r="T26" s="34" t="s">
        <v>134</v>
      </c>
      <c r="U26" s="34" t="s">
        <v>134</v>
      </c>
      <c r="V26" s="34" t="s">
        <v>158</v>
      </c>
      <c r="W26" s="34" t="s">
        <v>183</v>
      </c>
    </row>
    <row r="27" spans="1:32" ht="18" x14ac:dyDescent="0.3">
      <c r="A27" s="16">
        <v>6308460</v>
      </c>
      <c r="B27" s="17" t="s">
        <v>79</v>
      </c>
      <c r="C27" s="16" t="s">
        <v>80</v>
      </c>
      <c r="D27" s="40" t="s">
        <v>48</v>
      </c>
      <c r="E27" s="16" t="s">
        <v>150</v>
      </c>
      <c r="F27" s="16" t="s">
        <v>134</v>
      </c>
      <c r="G27" s="16" t="s">
        <v>151</v>
      </c>
      <c r="H27" s="16" t="s">
        <v>114</v>
      </c>
      <c r="I27" s="16" t="s">
        <v>50</v>
      </c>
      <c r="J27" s="16" t="s">
        <v>43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16" t="s">
        <v>134</v>
      </c>
      <c r="Q27" s="16" t="s">
        <v>134</v>
      </c>
      <c r="R27" s="16" t="s">
        <v>134</v>
      </c>
      <c r="S27" s="16" t="s">
        <v>134</v>
      </c>
      <c r="T27" s="16" t="s">
        <v>134</v>
      </c>
      <c r="U27" s="16" t="s">
        <v>134</v>
      </c>
      <c r="V27" s="16" t="s">
        <v>134</v>
      </c>
      <c r="W27" s="16" t="s">
        <v>169</v>
      </c>
      <c r="X27" s="16" t="s">
        <v>134</v>
      </c>
      <c r="Y27" s="16" t="s">
        <v>134</v>
      </c>
      <c r="Z27" s="16" t="s">
        <v>134</v>
      </c>
      <c r="AA27" s="16" t="s">
        <v>134</v>
      </c>
      <c r="AB27" s="16" t="s">
        <v>134</v>
      </c>
      <c r="AC27" s="16" t="s">
        <v>134</v>
      </c>
      <c r="AD27" s="16" t="s">
        <v>134</v>
      </c>
      <c r="AE27" s="16"/>
      <c r="AF27" s="16" t="s">
        <v>134</v>
      </c>
    </row>
    <row r="28" spans="1:32" ht="27" x14ac:dyDescent="0.3">
      <c r="A28" s="16">
        <v>6495750</v>
      </c>
      <c r="B28" s="17" t="s">
        <v>81</v>
      </c>
      <c r="C28" s="16" t="s">
        <v>82</v>
      </c>
      <c r="D28" s="40" t="s">
        <v>83</v>
      </c>
      <c r="E28" s="16" t="s">
        <v>150</v>
      </c>
      <c r="F28" s="16" t="s">
        <v>182</v>
      </c>
      <c r="G28" s="16" t="s">
        <v>152</v>
      </c>
      <c r="H28" s="16" t="s">
        <v>153</v>
      </c>
      <c r="I28" s="16" t="s">
        <v>84</v>
      </c>
      <c r="J28" s="16" t="s">
        <v>85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177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34" t="s">
        <v>181</v>
      </c>
    </row>
    <row r="29" spans="1:32" ht="18" x14ac:dyDescent="0.3">
      <c r="A29" s="16">
        <v>6572286</v>
      </c>
      <c r="B29" s="17" t="s">
        <v>44</v>
      </c>
      <c r="C29" s="16" t="s">
        <v>66</v>
      </c>
      <c r="D29" s="40" t="s">
        <v>45</v>
      </c>
      <c r="E29" s="16" t="s">
        <v>46</v>
      </c>
      <c r="F29" s="16" t="s">
        <v>115</v>
      </c>
      <c r="G29" s="16" t="s">
        <v>165</v>
      </c>
      <c r="H29" s="16" t="s">
        <v>114</v>
      </c>
      <c r="I29" s="16" t="s">
        <v>60</v>
      </c>
      <c r="J29" s="16" t="s">
        <v>40</v>
      </c>
      <c r="K29" s="16" t="s">
        <v>37</v>
      </c>
      <c r="L29" s="34">
        <v>2</v>
      </c>
      <c r="M29" s="16" t="s">
        <v>148</v>
      </c>
      <c r="N29" s="16" t="s">
        <v>135</v>
      </c>
      <c r="O29" s="16" t="s">
        <v>135</v>
      </c>
      <c r="P29" s="16" t="s">
        <v>135</v>
      </c>
      <c r="Q29" s="16" t="s">
        <v>135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161</v>
      </c>
      <c r="X29" s="16" t="s">
        <v>148</v>
      </c>
      <c r="Y29" s="16" t="s">
        <v>168</v>
      </c>
      <c r="Z29" s="16" t="s">
        <v>135</v>
      </c>
      <c r="AA29" s="16" t="s">
        <v>135</v>
      </c>
      <c r="AB29" s="16" t="s">
        <v>164</v>
      </c>
      <c r="AC29" s="16" t="s">
        <v>135</v>
      </c>
      <c r="AD29" s="16" t="s">
        <v>135</v>
      </c>
      <c r="AE29" s="16">
        <v>2</v>
      </c>
      <c r="AF29" s="16" t="s">
        <v>167</v>
      </c>
    </row>
    <row r="30" spans="1:32" x14ac:dyDescent="0.3">
      <c r="A30" s="16">
        <v>7003113</v>
      </c>
      <c r="B30" s="17" t="s">
        <v>86</v>
      </c>
      <c r="C30" s="19"/>
      <c r="D30" s="19"/>
      <c r="E30" s="19"/>
      <c r="F30" s="19"/>
      <c r="G30" s="19"/>
      <c r="H30" s="19"/>
      <c r="I30" s="19"/>
      <c r="J30" s="19"/>
      <c r="K30" s="19"/>
      <c r="L30" s="34"/>
    </row>
    <row r="31" spans="1:32" ht="18" x14ac:dyDescent="0.3">
      <c r="A31" s="16">
        <v>7341852</v>
      </c>
      <c r="B31" s="17" t="s">
        <v>87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ht="18" x14ac:dyDescent="0.3">
      <c r="A32" s="16">
        <v>7342612</v>
      </c>
      <c r="B32" s="17" t="s">
        <v>88</v>
      </c>
      <c r="C32" s="16" t="s">
        <v>89</v>
      </c>
      <c r="D32" s="40" t="s">
        <v>90</v>
      </c>
      <c r="E32" s="16" t="s">
        <v>150</v>
      </c>
      <c r="F32" s="16" t="s">
        <v>115</v>
      </c>
      <c r="G32" s="16" t="s">
        <v>179</v>
      </c>
      <c r="H32" s="16" t="s">
        <v>180</v>
      </c>
      <c r="I32" s="16" t="s">
        <v>91</v>
      </c>
      <c r="J32" s="16" t="s">
        <v>43</v>
      </c>
      <c r="K32" s="35" t="s">
        <v>154</v>
      </c>
      <c r="L32" s="34">
        <v>1</v>
      </c>
      <c r="M32" s="16" t="s">
        <v>134</v>
      </c>
      <c r="N32" s="16" t="s">
        <v>135</v>
      </c>
      <c r="O32" s="16" t="s">
        <v>135</v>
      </c>
      <c r="P32" s="16" t="s">
        <v>134</v>
      </c>
      <c r="Q32" s="16" t="s">
        <v>134</v>
      </c>
      <c r="R32" s="16" t="s">
        <v>134</v>
      </c>
      <c r="S32" s="16" t="s">
        <v>134</v>
      </c>
      <c r="T32" s="16" t="s">
        <v>134</v>
      </c>
      <c r="U32" s="16" t="s">
        <v>134</v>
      </c>
      <c r="V32" s="16" t="s">
        <v>134</v>
      </c>
      <c r="W32" s="16" t="s">
        <v>177</v>
      </c>
      <c r="X32" s="16" t="s">
        <v>134</v>
      </c>
      <c r="Y32" s="16" t="s">
        <v>134</v>
      </c>
      <c r="Z32" s="16" t="s">
        <v>134</v>
      </c>
      <c r="AA32" s="16" t="s">
        <v>134</v>
      </c>
      <c r="AB32" s="16" t="s">
        <v>134</v>
      </c>
      <c r="AC32" s="16" t="s">
        <v>134</v>
      </c>
      <c r="AD32" s="16" t="s">
        <v>134</v>
      </c>
      <c r="AE32" s="16"/>
      <c r="AF32" s="34" t="s">
        <v>167</v>
      </c>
    </row>
    <row r="33" spans="1:33" ht="18" x14ac:dyDescent="0.3">
      <c r="A33" s="16">
        <v>7618263</v>
      </c>
      <c r="B33" s="17" t="s">
        <v>92</v>
      </c>
      <c r="C33" s="16" t="s">
        <v>93</v>
      </c>
      <c r="D33" s="40" t="s">
        <v>83</v>
      </c>
      <c r="E33" s="16" t="s">
        <v>150</v>
      </c>
      <c r="F33" s="16" t="s">
        <v>182</v>
      </c>
      <c r="G33" s="16" t="s">
        <v>152</v>
      </c>
      <c r="H33" s="16" t="s">
        <v>153</v>
      </c>
      <c r="I33" s="16" t="s">
        <v>84</v>
      </c>
      <c r="J33" s="16" t="s">
        <v>85</v>
      </c>
      <c r="K33" s="20">
        <v>0.12569444444444444</v>
      </c>
      <c r="L33" s="4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181</v>
      </c>
    </row>
    <row r="34" spans="1:33" ht="18" x14ac:dyDescent="0.3">
      <c r="A34" s="16">
        <v>7936525</v>
      </c>
      <c r="B34" s="17" t="s">
        <v>94</v>
      </c>
      <c r="C34" s="16" t="s">
        <v>66</v>
      </c>
      <c r="D34" s="40" t="s">
        <v>45</v>
      </c>
      <c r="E34" s="16" t="s">
        <v>46</v>
      </c>
      <c r="F34" s="16" t="s">
        <v>115</v>
      </c>
      <c r="G34" s="16" t="s">
        <v>165</v>
      </c>
      <c r="H34" s="16" t="s">
        <v>114</v>
      </c>
      <c r="I34" s="16" t="s">
        <v>60</v>
      </c>
      <c r="J34" s="16" t="s">
        <v>40</v>
      </c>
      <c r="K34" s="16" t="s">
        <v>37</v>
      </c>
      <c r="L34" s="34">
        <v>2</v>
      </c>
      <c r="M34" s="16" t="s">
        <v>148</v>
      </c>
      <c r="N34" s="16" t="s">
        <v>135</v>
      </c>
      <c r="O34" s="16" t="s">
        <v>135</v>
      </c>
      <c r="P34" s="16" t="s">
        <v>135</v>
      </c>
      <c r="Q34" s="16" t="s">
        <v>135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161</v>
      </c>
      <c r="X34" s="16" t="s">
        <v>148</v>
      </c>
      <c r="Y34" s="16" t="s">
        <v>168</v>
      </c>
      <c r="Z34" s="16" t="s">
        <v>135</v>
      </c>
      <c r="AA34" s="16" t="s">
        <v>135</v>
      </c>
      <c r="AB34" s="16" t="s">
        <v>164</v>
      </c>
      <c r="AC34" s="16" t="s">
        <v>135</v>
      </c>
      <c r="AD34" s="16" t="s">
        <v>135</v>
      </c>
      <c r="AE34" s="16">
        <v>2</v>
      </c>
      <c r="AF34" s="16" t="s">
        <v>167</v>
      </c>
    </row>
    <row r="35" spans="1:33" ht="18" x14ac:dyDescent="0.3">
      <c r="A35" s="16">
        <v>7985563</v>
      </c>
      <c r="B35" s="17" t="s">
        <v>30</v>
      </c>
      <c r="C35" s="16" t="s">
        <v>89</v>
      </c>
      <c r="D35" s="40" t="s">
        <v>90</v>
      </c>
      <c r="E35" s="16" t="s">
        <v>150</v>
      </c>
      <c r="F35" s="16" t="s">
        <v>115</v>
      </c>
      <c r="G35" s="16" t="s">
        <v>179</v>
      </c>
      <c r="H35" s="16" t="s">
        <v>180</v>
      </c>
      <c r="I35" s="16" t="s">
        <v>91</v>
      </c>
      <c r="J35" s="16" t="s">
        <v>43</v>
      </c>
      <c r="K35" s="35" t="s">
        <v>154</v>
      </c>
      <c r="L35" s="34">
        <v>1</v>
      </c>
      <c r="M35" s="16" t="s">
        <v>134</v>
      </c>
      <c r="N35" s="16" t="s">
        <v>135</v>
      </c>
      <c r="O35" s="16" t="s">
        <v>135</v>
      </c>
      <c r="P35" s="16" t="s">
        <v>134</v>
      </c>
      <c r="Q35" s="16" t="s">
        <v>134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177</v>
      </c>
      <c r="X35" s="16" t="s">
        <v>134</v>
      </c>
      <c r="Y35" s="16" t="s">
        <v>134</v>
      </c>
      <c r="Z35" s="16" t="s">
        <v>134</v>
      </c>
      <c r="AA35" s="16" t="s">
        <v>134</v>
      </c>
      <c r="AB35" s="16" t="s">
        <v>134</v>
      </c>
      <c r="AC35" s="16" t="s">
        <v>134</v>
      </c>
      <c r="AD35" s="16" t="s">
        <v>134</v>
      </c>
      <c r="AE35" s="16"/>
      <c r="AF35" s="34" t="s">
        <v>167</v>
      </c>
    </row>
    <row r="36" spans="1:33" ht="18" x14ac:dyDescent="0.3">
      <c r="A36" s="16">
        <v>8095100</v>
      </c>
      <c r="B36" s="17" t="s">
        <v>95</v>
      </c>
      <c r="C36" s="16" t="s">
        <v>31</v>
      </c>
      <c r="D36" s="40" t="s">
        <v>32</v>
      </c>
      <c r="E36" s="16" t="s">
        <v>156</v>
      </c>
      <c r="F36" s="16" t="s">
        <v>159</v>
      </c>
      <c r="G36" s="16" t="s">
        <v>152</v>
      </c>
      <c r="H36" s="16" t="s">
        <v>114</v>
      </c>
      <c r="I36" s="16" t="s">
        <v>42</v>
      </c>
      <c r="J36" s="16" t="s">
        <v>43</v>
      </c>
      <c r="K36" s="20">
        <v>0.12569444444444444</v>
      </c>
      <c r="L36" s="34">
        <v>1</v>
      </c>
      <c r="M36" s="16" t="s">
        <v>134</v>
      </c>
      <c r="N36" s="16" t="s">
        <v>135</v>
      </c>
      <c r="O36" s="16" t="s">
        <v>135</v>
      </c>
      <c r="P36" s="34" t="s">
        <v>134</v>
      </c>
      <c r="Q36" s="34" t="s">
        <v>134</v>
      </c>
      <c r="R36" s="34" t="s">
        <v>134</v>
      </c>
      <c r="S36" s="34" t="s">
        <v>134</v>
      </c>
      <c r="T36" s="34" t="s">
        <v>134</v>
      </c>
      <c r="U36" s="34" t="s">
        <v>134</v>
      </c>
      <c r="V36" s="34" t="s">
        <v>158</v>
      </c>
      <c r="W36" s="34" t="s">
        <v>183</v>
      </c>
    </row>
    <row r="37" spans="1:33" ht="18" x14ac:dyDescent="0.3">
      <c r="A37" s="16">
        <v>8424570</v>
      </c>
      <c r="B37" s="17" t="s">
        <v>96</v>
      </c>
      <c r="C37" s="16" t="s">
        <v>97</v>
      </c>
      <c r="D37" s="16" t="s">
        <v>98</v>
      </c>
      <c r="E37" s="16"/>
      <c r="F37" s="16" t="s">
        <v>55</v>
      </c>
      <c r="G37" s="16" t="s">
        <v>99</v>
      </c>
      <c r="H37" s="16" t="s">
        <v>115</v>
      </c>
      <c r="I37" s="16" t="s">
        <v>100</v>
      </c>
      <c r="J37" s="16" t="s">
        <v>101</v>
      </c>
      <c r="K37" s="19"/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/>
    </row>
    <row r="38" spans="1:33" ht="18" x14ac:dyDescent="0.3">
      <c r="A38" s="16">
        <v>1452809</v>
      </c>
      <c r="B38" s="17" t="s">
        <v>128</v>
      </c>
      <c r="C38" s="16" t="s">
        <v>129</v>
      </c>
      <c r="D38" s="40" t="s">
        <v>130</v>
      </c>
      <c r="E38" s="16" t="s">
        <v>194</v>
      </c>
      <c r="F38" s="16" t="s">
        <v>115</v>
      </c>
      <c r="G38" s="16" t="s">
        <v>144</v>
      </c>
      <c r="H38" s="16" t="s">
        <v>114</v>
      </c>
      <c r="I38" s="16" t="s">
        <v>172</v>
      </c>
      <c r="J38" s="16" t="s">
        <v>145</v>
      </c>
      <c r="K38" s="42">
        <v>0.12569444444444444</v>
      </c>
      <c r="L38" s="34">
        <v>4</v>
      </c>
      <c r="M38" s="34" t="s">
        <v>132</v>
      </c>
      <c r="N38" s="16" t="s">
        <v>135</v>
      </c>
      <c r="O38" s="16" t="s">
        <v>135</v>
      </c>
      <c r="P38" s="16" t="s">
        <v>135</v>
      </c>
      <c r="Q38" s="16" t="s">
        <v>135</v>
      </c>
      <c r="R38" s="16" t="s">
        <v>135</v>
      </c>
      <c r="S38" s="16" t="s">
        <v>135</v>
      </c>
      <c r="T38" s="16" t="s">
        <v>135</v>
      </c>
      <c r="U38" s="16" t="s">
        <v>135</v>
      </c>
      <c r="V38" s="34"/>
      <c r="W38" s="16" t="s">
        <v>171</v>
      </c>
      <c r="AF38" s="16" t="s">
        <v>170</v>
      </c>
    </row>
    <row r="39" spans="1:33" ht="18" x14ac:dyDescent="0.3">
      <c r="A39" s="16">
        <v>1452806</v>
      </c>
      <c r="B39" s="17" t="s">
        <v>195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W39" s="16" t="s">
        <v>171</v>
      </c>
    </row>
    <row r="40" spans="1:33" ht="18" x14ac:dyDescent="0.3">
      <c r="A40" s="16">
        <v>1780630</v>
      </c>
      <c r="B40" s="17" t="s">
        <v>196</v>
      </c>
      <c r="C40" s="16" t="s">
        <v>31</v>
      </c>
      <c r="D40" s="40" t="s">
        <v>32</v>
      </c>
      <c r="E40" s="16" t="s">
        <v>198</v>
      </c>
      <c r="F40" s="16" t="s">
        <v>199</v>
      </c>
      <c r="G40" s="16" t="s">
        <v>200</v>
      </c>
      <c r="H40" s="16" t="s">
        <v>115</v>
      </c>
      <c r="I40" s="16" t="s">
        <v>197</v>
      </c>
      <c r="J40" s="16" t="s">
        <v>43</v>
      </c>
      <c r="K40" s="75">
        <v>8.4039351851851851E-2</v>
      </c>
      <c r="L40" s="77">
        <v>1</v>
      </c>
      <c r="M40" s="16" t="s">
        <v>134</v>
      </c>
      <c r="N40" s="16" t="s">
        <v>135</v>
      </c>
      <c r="O40" s="16" t="s">
        <v>135</v>
      </c>
      <c r="P40" s="34" t="s">
        <v>134</v>
      </c>
      <c r="Q40" s="34" t="s">
        <v>134</v>
      </c>
      <c r="R40" s="34" t="s">
        <v>134</v>
      </c>
      <c r="S40" s="34" t="s">
        <v>134</v>
      </c>
      <c r="T40" s="34" t="s">
        <v>134</v>
      </c>
      <c r="U40" s="34" t="s">
        <v>134</v>
      </c>
      <c r="V40" s="34" t="s">
        <v>134</v>
      </c>
      <c r="W40" s="34" t="s">
        <v>201</v>
      </c>
      <c r="AF40" s="76" t="s">
        <v>202</v>
      </c>
    </row>
    <row r="41" spans="1:33" ht="18" x14ac:dyDescent="0.3">
      <c r="A41" s="16">
        <v>1453043</v>
      </c>
      <c r="B41" s="17" t="s">
        <v>41</v>
      </c>
      <c r="C41" s="16" t="s">
        <v>89</v>
      </c>
      <c r="D41" s="40" t="s">
        <v>90</v>
      </c>
      <c r="E41" s="16" t="s">
        <v>150</v>
      </c>
      <c r="F41" s="16" t="s">
        <v>115</v>
      </c>
      <c r="G41" s="16" t="s">
        <v>179</v>
      </c>
      <c r="H41" s="16" t="s">
        <v>180</v>
      </c>
      <c r="I41" s="16" t="s">
        <v>91</v>
      </c>
      <c r="J41" s="16" t="s">
        <v>43</v>
      </c>
      <c r="K41" s="35" t="s">
        <v>154</v>
      </c>
      <c r="L41" s="34">
        <v>1</v>
      </c>
      <c r="M41" s="16" t="s">
        <v>134</v>
      </c>
      <c r="N41" s="16" t="s">
        <v>135</v>
      </c>
      <c r="O41" s="16" t="s">
        <v>135</v>
      </c>
      <c r="P41" s="16" t="s">
        <v>134</v>
      </c>
      <c r="Q41" s="16" t="s">
        <v>134</v>
      </c>
      <c r="R41" s="16" t="s">
        <v>134</v>
      </c>
      <c r="S41" s="16" t="s">
        <v>134</v>
      </c>
      <c r="T41" s="16" t="s">
        <v>134</v>
      </c>
      <c r="U41" s="16" t="s">
        <v>134</v>
      </c>
      <c r="V41" s="16" t="s">
        <v>134</v>
      </c>
      <c r="W41" s="16" t="s">
        <v>177</v>
      </c>
      <c r="X41" s="16" t="s">
        <v>134</v>
      </c>
      <c r="Y41" s="16" t="s">
        <v>134</v>
      </c>
      <c r="Z41" s="16" t="s">
        <v>134</v>
      </c>
      <c r="AA41" s="16" t="s">
        <v>134</v>
      </c>
      <c r="AB41" s="16" t="s">
        <v>134</v>
      </c>
      <c r="AC41" s="16" t="s">
        <v>134</v>
      </c>
      <c r="AD41" s="16" t="s">
        <v>134</v>
      </c>
      <c r="AE41" s="16"/>
      <c r="AF41" s="34" t="s">
        <v>167</v>
      </c>
      <c r="AG41" s="81">
        <v>43664</v>
      </c>
    </row>
    <row r="42" spans="1:33" ht="18" x14ac:dyDescent="0.3">
      <c r="A42" s="16">
        <v>402576</v>
      </c>
      <c r="B42" s="17" t="s">
        <v>203</v>
      </c>
      <c r="C42" s="16" t="s">
        <v>31</v>
      </c>
      <c r="D42" s="40" t="s">
        <v>32</v>
      </c>
      <c r="E42" s="16" t="s">
        <v>156</v>
      </c>
      <c r="F42" s="16" t="s">
        <v>159</v>
      </c>
      <c r="G42" s="16" t="s">
        <v>152</v>
      </c>
      <c r="H42" s="16" t="s">
        <v>114</v>
      </c>
      <c r="I42" s="16" t="s">
        <v>42</v>
      </c>
      <c r="J42" s="16" t="s">
        <v>33</v>
      </c>
      <c r="K42" s="18">
        <v>8.4039351851851851E-2</v>
      </c>
      <c r="L42" s="34">
        <v>1</v>
      </c>
      <c r="M42" s="16" t="s">
        <v>134</v>
      </c>
      <c r="N42" s="16" t="s">
        <v>135</v>
      </c>
      <c r="O42" s="16" t="s">
        <v>135</v>
      </c>
      <c r="P42" s="34" t="s">
        <v>134</v>
      </c>
      <c r="Q42" s="34" t="s">
        <v>134</v>
      </c>
      <c r="R42" s="34" t="s">
        <v>134</v>
      </c>
      <c r="S42" s="34" t="s">
        <v>134</v>
      </c>
      <c r="T42" s="34" t="s">
        <v>134</v>
      </c>
      <c r="U42" s="34" t="s">
        <v>134</v>
      </c>
      <c r="V42" s="34" t="s">
        <v>158</v>
      </c>
      <c r="W42" s="34" t="s">
        <v>183</v>
      </c>
    </row>
    <row r="43" spans="1:33" ht="18" x14ac:dyDescent="0.3">
      <c r="A43" s="16">
        <v>2770266</v>
      </c>
      <c r="B43" s="17" t="s">
        <v>204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43</v>
      </c>
      <c r="K43" s="20">
        <v>0.12569444444444444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3">
      <c r="A44" s="16">
        <v>1452971</v>
      </c>
      <c r="B44" s="17" t="s">
        <v>41</v>
      </c>
      <c r="C44" s="16" t="s">
        <v>66</v>
      </c>
      <c r="D44" s="40" t="s">
        <v>45</v>
      </c>
      <c r="E44" s="16" t="s">
        <v>46</v>
      </c>
      <c r="F44" s="16" t="s">
        <v>115</v>
      </c>
      <c r="G44" s="16" t="s">
        <v>165</v>
      </c>
      <c r="H44" s="16" t="s">
        <v>114</v>
      </c>
      <c r="I44" s="16" t="s">
        <v>60</v>
      </c>
      <c r="J44" s="16" t="s">
        <v>40</v>
      </c>
      <c r="K44" s="16" t="s">
        <v>37</v>
      </c>
      <c r="L44" s="34">
        <v>2</v>
      </c>
      <c r="M44" s="16" t="s">
        <v>148</v>
      </c>
      <c r="N44" s="16" t="s">
        <v>135</v>
      </c>
      <c r="O44" s="16" t="s">
        <v>135</v>
      </c>
      <c r="P44" s="16" t="s">
        <v>135</v>
      </c>
      <c r="Q44" s="16" t="s">
        <v>135</v>
      </c>
      <c r="R44" s="16" t="s">
        <v>134</v>
      </c>
      <c r="S44" s="16" t="s">
        <v>134</v>
      </c>
      <c r="T44" s="16" t="s">
        <v>134</v>
      </c>
      <c r="U44" s="16" t="s">
        <v>134</v>
      </c>
      <c r="V44" s="16" t="s">
        <v>134</v>
      </c>
      <c r="W44" s="16" t="s">
        <v>161</v>
      </c>
      <c r="X44" s="16" t="s">
        <v>148</v>
      </c>
      <c r="Y44" s="16" t="s">
        <v>168</v>
      </c>
      <c r="Z44" s="16" t="s">
        <v>135</v>
      </c>
      <c r="AA44" s="16" t="s">
        <v>135</v>
      </c>
      <c r="AB44" s="16" t="s">
        <v>164</v>
      </c>
      <c r="AC44" s="16" t="s">
        <v>135</v>
      </c>
      <c r="AD44" s="16" t="s">
        <v>135</v>
      </c>
      <c r="AE44" s="16">
        <v>2</v>
      </c>
      <c r="AF44" s="16" t="s">
        <v>167</v>
      </c>
    </row>
    <row r="45" spans="1:33" ht="18" x14ac:dyDescent="0.3">
      <c r="A45" s="16">
        <v>1453042</v>
      </c>
      <c r="B45" s="17" t="s">
        <v>41</v>
      </c>
      <c r="C45" s="16" t="s">
        <v>89</v>
      </c>
      <c r="D45" s="40" t="s">
        <v>90</v>
      </c>
      <c r="E45" s="16" t="s">
        <v>150</v>
      </c>
      <c r="F45" s="16" t="s">
        <v>115</v>
      </c>
      <c r="G45" s="16" t="s">
        <v>179</v>
      </c>
      <c r="H45" s="16" t="s">
        <v>180</v>
      </c>
      <c r="I45" s="16" t="s">
        <v>91</v>
      </c>
      <c r="J45" s="16" t="s">
        <v>43</v>
      </c>
      <c r="K45" s="35" t="s">
        <v>154</v>
      </c>
      <c r="L45" s="34">
        <v>1</v>
      </c>
      <c r="M45" s="16" t="s">
        <v>134</v>
      </c>
      <c r="N45" s="16" t="s">
        <v>135</v>
      </c>
      <c r="O45" s="16" t="s">
        <v>135</v>
      </c>
      <c r="P45" s="16" t="s">
        <v>134</v>
      </c>
      <c r="Q45" s="16" t="s">
        <v>134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177</v>
      </c>
      <c r="X45" s="16" t="s">
        <v>134</v>
      </c>
      <c r="Y45" s="16" t="s">
        <v>134</v>
      </c>
      <c r="Z45" s="16" t="s">
        <v>134</v>
      </c>
      <c r="AA45" s="16" t="s">
        <v>134</v>
      </c>
      <c r="AB45" s="16" t="s">
        <v>134</v>
      </c>
      <c r="AC45" s="16" t="s">
        <v>134</v>
      </c>
      <c r="AD45" s="16" t="s">
        <v>134</v>
      </c>
      <c r="AE45" s="16"/>
      <c r="AF45" s="34" t="s">
        <v>167</v>
      </c>
    </row>
    <row r="46" spans="1:33" ht="18" x14ac:dyDescent="0.3">
      <c r="A46" s="16">
        <v>1454330</v>
      </c>
      <c r="B46" s="17" t="s">
        <v>44</v>
      </c>
      <c r="C46" s="16" t="s">
        <v>66</v>
      </c>
      <c r="D46" s="40" t="s">
        <v>45</v>
      </c>
      <c r="E46" s="16" t="s">
        <v>46</v>
      </c>
      <c r="F46" s="16" t="s">
        <v>115</v>
      </c>
      <c r="G46" s="16" t="s">
        <v>165</v>
      </c>
      <c r="H46" s="16" t="s">
        <v>114</v>
      </c>
      <c r="I46" s="16" t="s">
        <v>60</v>
      </c>
      <c r="J46" s="16" t="s">
        <v>40</v>
      </c>
      <c r="K46" s="16" t="s">
        <v>37</v>
      </c>
      <c r="L46" s="34">
        <v>2</v>
      </c>
      <c r="M46" s="16" t="s">
        <v>148</v>
      </c>
      <c r="N46" s="16" t="s">
        <v>135</v>
      </c>
      <c r="O46" s="16" t="s">
        <v>135</v>
      </c>
      <c r="P46" s="16" t="s">
        <v>135</v>
      </c>
      <c r="Q46" s="16" t="s">
        <v>135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161</v>
      </c>
      <c r="X46" s="16" t="s">
        <v>148</v>
      </c>
      <c r="Y46" s="16" t="s">
        <v>168</v>
      </c>
      <c r="Z46" s="16" t="s">
        <v>135</v>
      </c>
      <c r="AA46" s="16" t="s">
        <v>135</v>
      </c>
      <c r="AB46" s="16" t="s">
        <v>164</v>
      </c>
      <c r="AC46" s="16" t="s">
        <v>135</v>
      </c>
      <c r="AD46" s="16" t="s">
        <v>135</v>
      </c>
      <c r="AE46" s="16">
        <v>2</v>
      </c>
      <c r="AF46" s="16" t="s">
        <v>167</v>
      </c>
    </row>
    <row r="47" spans="1:33" ht="18" x14ac:dyDescent="0.3">
      <c r="A47" s="16">
        <v>1452750</v>
      </c>
      <c r="B47" s="17" t="s">
        <v>41</v>
      </c>
      <c r="C47" s="16" t="s">
        <v>31</v>
      </c>
      <c r="D47" s="40" t="s">
        <v>32</v>
      </c>
      <c r="E47" s="16" t="s">
        <v>156</v>
      </c>
      <c r="F47" s="16" t="s">
        <v>159</v>
      </c>
      <c r="G47" s="16" t="s">
        <v>152</v>
      </c>
      <c r="H47" s="16" t="s">
        <v>114</v>
      </c>
      <c r="I47" s="16" t="s">
        <v>42</v>
      </c>
      <c r="J47" s="16" t="s">
        <v>43</v>
      </c>
      <c r="K47" s="20">
        <v>0.12569444444444444</v>
      </c>
      <c r="L47" s="34">
        <v>1</v>
      </c>
      <c r="M47" s="16" t="s">
        <v>134</v>
      </c>
      <c r="N47" s="16" t="s">
        <v>135</v>
      </c>
      <c r="O47" s="16" t="s">
        <v>135</v>
      </c>
      <c r="P47" s="34" t="s">
        <v>134</v>
      </c>
      <c r="Q47" s="34" t="s">
        <v>134</v>
      </c>
      <c r="R47" s="34" t="s">
        <v>134</v>
      </c>
      <c r="S47" s="34" t="s">
        <v>134</v>
      </c>
      <c r="T47" s="34" t="s">
        <v>134</v>
      </c>
      <c r="U47" s="34" t="s">
        <v>134</v>
      </c>
      <c r="V47" s="34" t="s">
        <v>158</v>
      </c>
      <c r="W47" s="34" t="s">
        <v>183</v>
      </c>
    </row>
    <row r="48" spans="1:33" ht="18" x14ac:dyDescent="0.3">
      <c r="A48" s="16">
        <v>1453150</v>
      </c>
      <c r="B48" s="17" t="s">
        <v>47</v>
      </c>
      <c r="C48" s="16" t="s">
        <v>206</v>
      </c>
      <c r="D48" s="40" t="s">
        <v>48</v>
      </c>
      <c r="E48" s="16" t="s">
        <v>150</v>
      </c>
      <c r="F48" s="16" t="s">
        <v>207</v>
      </c>
      <c r="G48" s="16" t="s">
        <v>176</v>
      </c>
      <c r="H48" s="16" t="s">
        <v>114</v>
      </c>
      <c r="I48" s="16" t="s">
        <v>50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16" t="s">
        <v>134</v>
      </c>
      <c r="Q48" s="16" t="s">
        <v>134</v>
      </c>
      <c r="R48" s="16" t="s">
        <v>134</v>
      </c>
      <c r="S48" s="16" t="s">
        <v>134</v>
      </c>
      <c r="T48" s="16" t="s">
        <v>134</v>
      </c>
      <c r="U48" s="16" t="s">
        <v>134</v>
      </c>
      <c r="V48" s="16" t="s">
        <v>134</v>
      </c>
      <c r="W48" s="16" t="s">
        <v>169</v>
      </c>
      <c r="X48" s="16" t="s">
        <v>134</v>
      </c>
      <c r="Y48" s="16" t="s">
        <v>134</v>
      </c>
      <c r="Z48" s="16" t="s">
        <v>134</v>
      </c>
      <c r="AA48" s="16" t="s">
        <v>134</v>
      </c>
      <c r="AB48" s="16" t="s">
        <v>134</v>
      </c>
      <c r="AC48" s="16" t="s">
        <v>134</v>
      </c>
      <c r="AD48" s="16" t="s">
        <v>134</v>
      </c>
      <c r="AE48" s="16"/>
      <c r="AF48" s="16" t="s">
        <v>134</v>
      </c>
    </row>
    <row r="49" spans="1:32" ht="18" x14ac:dyDescent="0.3">
      <c r="A49" s="16">
        <v>8358715</v>
      </c>
      <c r="B49" s="17" t="s">
        <v>208</v>
      </c>
      <c r="C49" s="16" t="s">
        <v>66</v>
      </c>
      <c r="D49" s="40" t="s">
        <v>45</v>
      </c>
      <c r="E49" s="16" t="s">
        <v>46</v>
      </c>
      <c r="F49" s="16" t="s">
        <v>115</v>
      </c>
      <c r="G49" s="16" t="s">
        <v>165</v>
      </c>
      <c r="H49" s="16" t="s">
        <v>114</v>
      </c>
      <c r="I49" s="16" t="s">
        <v>60</v>
      </c>
      <c r="J49" s="16" t="s">
        <v>40</v>
      </c>
      <c r="K49" s="16" t="s">
        <v>37</v>
      </c>
      <c r="L49" s="34">
        <v>2</v>
      </c>
      <c r="M49" s="16" t="s">
        <v>148</v>
      </c>
      <c r="N49" s="16" t="s">
        <v>135</v>
      </c>
      <c r="O49" s="16" t="s">
        <v>135</v>
      </c>
      <c r="P49" s="16" t="s">
        <v>135</v>
      </c>
      <c r="Q49" s="16" t="s">
        <v>135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161</v>
      </c>
      <c r="X49" s="16" t="s">
        <v>148</v>
      </c>
      <c r="Y49" s="16" t="s">
        <v>168</v>
      </c>
      <c r="Z49" s="16" t="s">
        <v>135</v>
      </c>
      <c r="AA49" s="16" t="s">
        <v>135</v>
      </c>
      <c r="AB49" s="16" t="s">
        <v>164</v>
      </c>
      <c r="AC49" s="16" t="s">
        <v>135</v>
      </c>
      <c r="AD49" s="16" t="s">
        <v>135</v>
      </c>
      <c r="AE49" s="16">
        <v>2</v>
      </c>
      <c r="AF49" s="16" t="s">
        <v>167</v>
      </c>
    </row>
    <row r="50" spans="1:32" ht="18" x14ac:dyDescent="0.3">
      <c r="A50" s="16">
        <v>1453041</v>
      </c>
      <c r="B50" s="17" t="s">
        <v>41</v>
      </c>
      <c r="C50" s="16" t="s">
        <v>89</v>
      </c>
      <c r="D50" s="40" t="s">
        <v>90</v>
      </c>
      <c r="E50" s="16" t="s">
        <v>150</v>
      </c>
      <c r="F50" s="16" t="s">
        <v>115</v>
      </c>
      <c r="G50" s="16" t="s">
        <v>179</v>
      </c>
      <c r="H50" s="16" t="s">
        <v>180</v>
      </c>
      <c r="I50" s="16" t="s">
        <v>91</v>
      </c>
      <c r="J50" s="16" t="s">
        <v>43</v>
      </c>
      <c r="K50" s="35" t="s">
        <v>154</v>
      </c>
      <c r="L50" s="34">
        <v>1</v>
      </c>
      <c r="M50" s="16" t="s">
        <v>134</v>
      </c>
      <c r="N50" s="16" t="s">
        <v>135</v>
      </c>
      <c r="O50" s="16" t="s">
        <v>135</v>
      </c>
      <c r="P50" s="16" t="s">
        <v>134</v>
      </c>
      <c r="Q50" s="16" t="s">
        <v>134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177</v>
      </c>
      <c r="X50" s="16" t="s">
        <v>134</v>
      </c>
      <c r="Y50" s="16" t="s">
        <v>134</v>
      </c>
      <c r="Z50" s="16" t="s">
        <v>134</v>
      </c>
      <c r="AA50" s="16" t="s">
        <v>134</v>
      </c>
      <c r="AB50" s="16" t="s">
        <v>134</v>
      </c>
      <c r="AC50" s="16" t="s">
        <v>134</v>
      </c>
      <c r="AD50" s="16" t="s">
        <v>134</v>
      </c>
      <c r="AE50" s="16"/>
      <c r="AF50" s="34" t="s">
        <v>167</v>
      </c>
    </row>
    <row r="51" spans="1:32" ht="18" x14ac:dyDescent="0.3">
      <c r="A51" s="16">
        <v>1452987</v>
      </c>
      <c r="B51" s="17" t="s">
        <v>208</v>
      </c>
      <c r="C51" s="16" t="s">
        <v>66</v>
      </c>
      <c r="D51" s="40" t="s">
        <v>45</v>
      </c>
      <c r="E51" s="16" t="s">
        <v>46</v>
      </c>
      <c r="F51" s="16" t="s">
        <v>115</v>
      </c>
      <c r="G51" s="16" t="s">
        <v>165</v>
      </c>
      <c r="H51" s="16" t="s">
        <v>114</v>
      </c>
      <c r="I51" s="16" t="s">
        <v>60</v>
      </c>
      <c r="J51" s="16" t="s">
        <v>40</v>
      </c>
      <c r="K51" s="16" t="s">
        <v>37</v>
      </c>
      <c r="L51" s="34">
        <v>2</v>
      </c>
      <c r="M51" s="16" t="s">
        <v>148</v>
      </c>
      <c r="N51" s="16" t="s">
        <v>135</v>
      </c>
      <c r="O51" s="16" t="s">
        <v>135</v>
      </c>
      <c r="P51" s="16" t="s">
        <v>135</v>
      </c>
      <c r="Q51" s="16" t="s">
        <v>135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161</v>
      </c>
      <c r="X51" s="16" t="s">
        <v>148</v>
      </c>
      <c r="Y51" s="16" t="s">
        <v>168</v>
      </c>
      <c r="Z51" s="16" t="s">
        <v>135</v>
      </c>
      <c r="AA51" s="16" t="s">
        <v>135</v>
      </c>
      <c r="AB51" s="16" t="s">
        <v>164</v>
      </c>
      <c r="AC51" s="16" t="s">
        <v>135</v>
      </c>
      <c r="AD51" s="16" t="s">
        <v>135</v>
      </c>
      <c r="AE51" s="16">
        <v>2</v>
      </c>
      <c r="AF51" s="16" t="s">
        <v>167</v>
      </c>
    </row>
    <row r="52" spans="1:32" ht="18" x14ac:dyDescent="0.3">
      <c r="A52" s="16">
        <v>4236654</v>
      </c>
      <c r="B52" s="17" t="s">
        <v>41</v>
      </c>
      <c r="C52" s="16" t="s">
        <v>31</v>
      </c>
      <c r="D52" s="40" t="s">
        <v>32</v>
      </c>
      <c r="E52" s="16" t="s">
        <v>156</v>
      </c>
      <c r="F52" s="16" t="s">
        <v>159</v>
      </c>
      <c r="G52" s="16" t="s">
        <v>152</v>
      </c>
      <c r="H52" s="16" t="s">
        <v>114</v>
      </c>
      <c r="I52" s="16" t="s">
        <v>42</v>
      </c>
      <c r="J52" s="16" t="s">
        <v>43</v>
      </c>
      <c r="K52" s="20">
        <v>0.12569444444444444</v>
      </c>
      <c r="L52" s="34">
        <v>1</v>
      </c>
      <c r="M52" s="16" t="s">
        <v>134</v>
      </c>
      <c r="N52" s="16" t="s">
        <v>135</v>
      </c>
      <c r="O52" s="16" t="s">
        <v>135</v>
      </c>
      <c r="P52" s="34" t="s">
        <v>134</v>
      </c>
      <c r="Q52" s="34" t="s">
        <v>134</v>
      </c>
      <c r="R52" s="34" t="s">
        <v>134</v>
      </c>
      <c r="S52" s="34" t="s">
        <v>134</v>
      </c>
      <c r="T52" s="34" t="s">
        <v>134</v>
      </c>
      <c r="U52" s="34" t="s">
        <v>134</v>
      </c>
      <c r="V52" s="34" t="s">
        <v>158</v>
      </c>
      <c r="W52" s="34" t="s">
        <v>183</v>
      </c>
    </row>
    <row r="53" spans="1:32" ht="18" x14ac:dyDescent="0.3">
      <c r="A53" s="16">
        <v>1452745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3">
      <c r="A54" s="16">
        <v>9653962</v>
      </c>
      <c r="B54" s="17" t="s">
        <v>212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213</v>
      </c>
      <c r="J54" s="16" t="s">
        <v>78</v>
      </c>
      <c r="K54" s="20">
        <v>8.4039351851851851E-2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3">
      <c r="A55" s="16">
        <v>1363680</v>
      </c>
      <c r="B55" s="17" t="s">
        <v>214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42</v>
      </c>
      <c r="J55" s="16" t="s">
        <v>43</v>
      </c>
      <c r="K55" s="20">
        <v>0.12569444444444444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3">
      <c r="A56" s="16">
        <v>153325</v>
      </c>
      <c r="B56" s="17" t="s">
        <v>215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3">
      <c r="A57" s="16">
        <v>871345</v>
      </c>
      <c r="B57" s="17" t="s">
        <v>217</v>
      </c>
      <c r="C57" s="16" t="s">
        <v>89</v>
      </c>
      <c r="D57" s="40" t="s">
        <v>90</v>
      </c>
      <c r="E57" s="16" t="s">
        <v>150</v>
      </c>
      <c r="F57" s="16" t="s">
        <v>115</v>
      </c>
      <c r="G57" s="16" t="s">
        <v>179</v>
      </c>
      <c r="H57" s="16" t="s">
        <v>180</v>
      </c>
      <c r="I57" s="16" t="s">
        <v>91</v>
      </c>
      <c r="J57" s="16" t="s">
        <v>43</v>
      </c>
      <c r="K57" s="35" t="s">
        <v>154</v>
      </c>
      <c r="L57" s="34">
        <v>1</v>
      </c>
      <c r="M57" s="16" t="s">
        <v>134</v>
      </c>
      <c r="N57" s="16" t="s">
        <v>135</v>
      </c>
      <c r="O57" s="16" t="s">
        <v>135</v>
      </c>
      <c r="P57" s="16" t="s">
        <v>134</v>
      </c>
      <c r="Q57" s="16" t="s">
        <v>134</v>
      </c>
      <c r="R57" s="16" t="s">
        <v>134</v>
      </c>
      <c r="S57" s="16" t="s">
        <v>134</v>
      </c>
      <c r="T57" s="16" t="s">
        <v>134</v>
      </c>
      <c r="U57" s="16" t="s">
        <v>134</v>
      </c>
      <c r="V57" s="16" t="s">
        <v>134</v>
      </c>
      <c r="W57" s="16" t="s">
        <v>177</v>
      </c>
      <c r="X57" s="16" t="s">
        <v>134</v>
      </c>
      <c r="Y57" s="16" t="s">
        <v>134</v>
      </c>
      <c r="Z57" s="16" t="s">
        <v>134</v>
      </c>
      <c r="AA57" s="16" t="s">
        <v>134</v>
      </c>
      <c r="AB57" s="16" t="s">
        <v>134</v>
      </c>
      <c r="AC57" s="16" t="s">
        <v>134</v>
      </c>
      <c r="AD57" s="16" t="s">
        <v>134</v>
      </c>
      <c r="AE57" s="16"/>
      <c r="AF57" s="34" t="s">
        <v>167</v>
      </c>
    </row>
    <row r="58" spans="1:32" ht="18" x14ac:dyDescent="0.3">
      <c r="A58" s="16">
        <v>6924637</v>
      </c>
      <c r="B58" s="17" t="s">
        <v>217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3">
      <c r="A59" s="16">
        <v>13864</v>
      </c>
      <c r="B59" s="17" t="s">
        <v>44</v>
      </c>
      <c r="C59" s="16" t="s">
        <v>66</v>
      </c>
      <c r="D59" s="40" t="s">
        <v>45</v>
      </c>
      <c r="E59" s="16" t="s">
        <v>46</v>
      </c>
      <c r="F59" s="16" t="s">
        <v>115</v>
      </c>
      <c r="G59" s="16" t="s">
        <v>165</v>
      </c>
      <c r="H59" s="16" t="s">
        <v>114</v>
      </c>
      <c r="I59" s="16" t="s">
        <v>60</v>
      </c>
      <c r="J59" s="16" t="s">
        <v>40</v>
      </c>
      <c r="K59" s="16" t="s">
        <v>37</v>
      </c>
      <c r="L59" s="34">
        <v>2</v>
      </c>
      <c r="M59" s="16" t="s">
        <v>148</v>
      </c>
      <c r="N59" s="16" t="s">
        <v>135</v>
      </c>
      <c r="O59" s="16" t="s">
        <v>135</v>
      </c>
      <c r="P59" s="16" t="s">
        <v>135</v>
      </c>
      <c r="Q59" s="16" t="s">
        <v>135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161</v>
      </c>
      <c r="X59" s="16" t="s">
        <v>148</v>
      </c>
      <c r="Y59" s="16" t="s">
        <v>168</v>
      </c>
      <c r="Z59" s="16" t="s">
        <v>135</v>
      </c>
      <c r="AA59" s="16" t="s">
        <v>135</v>
      </c>
      <c r="AB59" s="16" t="s">
        <v>164</v>
      </c>
      <c r="AC59" s="16" t="s">
        <v>135</v>
      </c>
      <c r="AD59" s="16" t="s">
        <v>135</v>
      </c>
      <c r="AE59" s="16">
        <v>2</v>
      </c>
      <c r="AF59" s="16" t="s">
        <v>167</v>
      </c>
    </row>
    <row r="60" spans="1:32" ht="18" x14ac:dyDescent="0.3">
      <c r="A60" s="16">
        <v>1397233</v>
      </c>
      <c r="B60" s="17" t="s">
        <v>218</v>
      </c>
      <c r="C60" s="16" t="s">
        <v>31</v>
      </c>
      <c r="D60" s="40" t="s">
        <v>32</v>
      </c>
      <c r="E60" s="16" t="s">
        <v>156</v>
      </c>
      <c r="F60" s="16" t="s">
        <v>159</v>
      </c>
      <c r="G60" s="16" t="s">
        <v>152</v>
      </c>
      <c r="H60" s="16" t="s">
        <v>114</v>
      </c>
      <c r="I60" s="16" t="s">
        <v>213</v>
      </c>
      <c r="J60" s="16" t="s">
        <v>78</v>
      </c>
      <c r="K60" s="20">
        <v>8.4039351851851851E-2</v>
      </c>
      <c r="L60" s="34">
        <v>1</v>
      </c>
      <c r="M60" s="16" t="s">
        <v>134</v>
      </c>
      <c r="N60" s="16" t="s">
        <v>135</v>
      </c>
      <c r="O60" s="16" t="s">
        <v>135</v>
      </c>
      <c r="P60" s="34" t="s">
        <v>134</v>
      </c>
      <c r="Q60" s="34" t="s">
        <v>134</v>
      </c>
      <c r="R60" s="34" t="s">
        <v>134</v>
      </c>
      <c r="S60" s="34" t="s">
        <v>134</v>
      </c>
      <c r="T60" s="34" t="s">
        <v>134</v>
      </c>
      <c r="U60" s="34" t="s">
        <v>134</v>
      </c>
      <c r="V60" s="34" t="s">
        <v>158</v>
      </c>
      <c r="W60" s="34" t="s">
        <v>183</v>
      </c>
    </row>
    <row r="61" spans="1:32" ht="18" x14ac:dyDescent="0.3">
      <c r="A61" s="16">
        <v>2781902</v>
      </c>
      <c r="B61" s="17" t="s">
        <v>41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42</v>
      </c>
      <c r="J61" s="16" t="s">
        <v>43</v>
      </c>
      <c r="K61" s="20">
        <v>0.12569444444444444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3">
      <c r="A62" s="16">
        <v>1452750</v>
      </c>
      <c r="B62" s="17" t="s">
        <v>30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33</v>
      </c>
      <c r="K62" s="18">
        <v>8.4039351851851851E-2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3">
      <c r="A63" s="16">
        <v>5358508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3">
      <c r="A64" s="16">
        <v>9653692</v>
      </c>
      <c r="B64" s="17" t="s">
        <v>220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3">
      <c r="A65" s="16">
        <v>2389734</v>
      </c>
      <c r="B65" s="17" t="s">
        <v>220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3">
      <c r="A66" s="16">
        <v>1452832</v>
      </c>
      <c r="B66" s="17" t="s">
        <v>221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43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3">
      <c r="A67" s="16">
        <v>1727779</v>
      </c>
      <c r="B67" s="17" t="s">
        <v>44</v>
      </c>
      <c r="C67" s="16" t="s">
        <v>66</v>
      </c>
      <c r="D67" s="40" t="s">
        <v>45</v>
      </c>
      <c r="E67" s="16" t="s">
        <v>46</v>
      </c>
      <c r="F67" s="16" t="s">
        <v>115</v>
      </c>
      <c r="G67" s="16" t="s">
        <v>165</v>
      </c>
      <c r="H67" s="16" t="s">
        <v>114</v>
      </c>
      <c r="I67" s="16" t="s">
        <v>60</v>
      </c>
      <c r="J67" s="16" t="s">
        <v>40</v>
      </c>
      <c r="K67" s="16" t="s">
        <v>37</v>
      </c>
      <c r="L67" s="34">
        <v>2</v>
      </c>
      <c r="M67" s="16" t="s">
        <v>148</v>
      </c>
      <c r="N67" s="16" t="s">
        <v>135</v>
      </c>
      <c r="O67" s="16" t="s">
        <v>135</v>
      </c>
      <c r="P67" s="16" t="s">
        <v>135</v>
      </c>
      <c r="Q67" s="16" t="s">
        <v>135</v>
      </c>
      <c r="R67" s="16" t="s">
        <v>134</v>
      </c>
      <c r="S67" s="16" t="s">
        <v>134</v>
      </c>
      <c r="T67" s="16" t="s">
        <v>134</v>
      </c>
      <c r="U67" s="16" t="s">
        <v>134</v>
      </c>
      <c r="V67" s="16" t="s">
        <v>134</v>
      </c>
      <c r="W67" s="16" t="s">
        <v>161</v>
      </c>
      <c r="X67" s="16" t="s">
        <v>148</v>
      </c>
      <c r="Y67" s="16" t="s">
        <v>168</v>
      </c>
      <c r="Z67" s="16" t="s">
        <v>135</v>
      </c>
      <c r="AA67" s="16" t="s">
        <v>135</v>
      </c>
      <c r="AB67" s="16" t="s">
        <v>164</v>
      </c>
      <c r="AC67" s="16" t="s">
        <v>135</v>
      </c>
      <c r="AD67" s="16" t="s">
        <v>135</v>
      </c>
      <c r="AE67" s="16">
        <v>2</v>
      </c>
      <c r="AF67" s="16" t="s">
        <v>167</v>
      </c>
    </row>
    <row r="68" spans="1:32" ht="18" x14ac:dyDescent="0.3">
      <c r="A68" s="16">
        <v>1453037</v>
      </c>
      <c r="B68" s="17" t="s">
        <v>222</v>
      </c>
      <c r="C68" s="16" t="s">
        <v>223</v>
      </c>
      <c r="D68" s="40" t="s">
        <v>211</v>
      </c>
      <c r="E68" s="16" t="s">
        <v>46</v>
      </c>
      <c r="F68" s="16" t="s">
        <v>134</v>
      </c>
      <c r="G68" s="16" t="s">
        <v>224</v>
      </c>
      <c r="H68" s="16" t="s">
        <v>225</v>
      </c>
      <c r="I68" s="16" t="s">
        <v>226</v>
      </c>
      <c r="J68" s="16" t="s">
        <v>227</v>
      </c>
      <c r="K68" s="16" t="s">
        <v>37</v>
      </c>
      <c r="L68" s="25">
        <v>1</v>
      </c>
      <c r="M68" s="16" t="s">
        <v>134</v>
      </c>
      <c r="N68" s="16" t="s">
        <v>135</v>
      </c>
      <c r="O68" s="16" t="s">
        <v>135</v>
      </c>
      <c r="P68" s="34" t="s">
        <v>134</v>
      </c>
      <c r="Q68" s="34" t="s">
        <v>134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ht="18" x14ac:dyDescent="0.3">
      <c r="A69" s="16">
        <v>1452784</v>
      </c>
      <c r="B69" s="17" t="s">
        <v>30</v>
      </c>
      <c r="C69" s="16" t="s">
        <v>31</v>
      </c>
      <c r="D69" s="40" t="s">
        <v>32</v>
      </c>
      <c r="E69" s="16" t="s">
        <v>156</v>
      </c>
      <c r="F69" s="16" t="s">
        <v>159</v>
      </c>
      <c r="G69" s="16" t="s">
        <v>152</v>
      </c>
      <c r="H69" s="16" t="s">
        <v>114</v>
      </c>
      <c r="I69" s="16" t="s">
        <v>42</v>
      </c>
      <c r="J69" s="16" t="s">
        <v>33</v>
      </c>
      <c r="K69" s="18">
        <v>8.4039351851851851E-2</v>
      </c>
      <c r="L69" s="34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34" t="s">
        <v>134</v>
      </c>
      <c r="S69" s="34" t="s">
        <v>134</v>
      </c>
      <c r="T69" s="34" t="s">
        <v>134</v>
      </c>
      <c r="U69" s="34" t="s">
        <v>134</v>
      </c>
      <c r="V69" s="34" t="s">
        <v>158</v>
      </c>
      <c r="W69" s="34" t="s">
        <v>183</v>
      </c>
    </row>
  </sheetData>
  <sheetProtection algorithmName="SHA-512" hashValue="tkO8sBJZiYqG44JDUkhCk2VB6DR184DgcUgB4BXxXu0v8uBrw3NvJ9eWpLySsTINVswVjcEaoxYMH3rans8iyw==" saltValue="yT7rZCtTFBZyBOBXLDedfA==" spinCount="100000" sheet="1" autoFilter="0"/>
  <autoFilter ref="A1:L69" xr:uid="{00000000-0009-0000-0000-000001000000}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0"/>
  <sheetViews>
    <sheetView zoomScaleNormal="100" zoomScaleSheetLayoutView="100" workbookViewId="0">
      <selection activeCell="K3" sqref="K3:L3"/>
    </sheetView>
  </sheetViews>
  <sheetFormatPr defaultRowHeight="14.4" x14ac:dyDescent="0.3"/>
  <cols>
    <col min="1" max="1" width="1.6640625" style="49" customWidth="1"/>
    <col min="3" max="3" width="6.44140625" customWidth="1"/>
    <col min="4" max="4" width="10.5546875" customWidth="1"/>
    <col min="5" max="5" width="12" customWidth="1"/>
    <col min="6" max="6" width="10.109375" customWidth="1"/>
    <col min="7" max="7" width="4.5546875" customWidth="1"/>
    <col min="8" max="8" width="5.44140625" customWidth="1"/>
    <col min="9" max="9" width="17.44140625" customWidth="1"/>
    <col min="10" max="10" width="15.6640625" customWidth="1"/>
    <col min="11" max="11" width="21.33203125" customWidth="1"/>
    <col min="12" max="12" width="16.109375" customWidth="1"/>
    <col min="13" max="13" width="11.33203125" customWidth="1"/>
    <col min="14" max="14" width="10.6640625" customWidth="1"/>
  </cols>
  <sheetData>
    <row r="1" spans="1:14" ht="24" customHeight="1" x14ac:dyDescent="0.3">
      <c r="B1" s="127" t="s">
        <v>102</v>
      </c>
      <c r="C1" s="128"/>
      <c r="D1" s="128"/>
      <c r="E1" s="128"/>
      <c r="F1" s="128"/>
      <c r="G1" s="128"/>
      <c r="H1" s="128"/>
      <c r="I1" s="128"/>
      <c r="J1" s="128"/>
      <c r="K1" s="128"/>
      <c r="L1" s="129"/>
      <c r="M1" s="3"/>
      <c r="N1" s="3"/>
    </row>
    <row r="2" spans="1:14" ht="32.4" customHeight="1" x14ac:dyDescent="0.3">
      <c r="B2" s="130"/>
      <c r="C2" s="131"/>
      <c r="D2" s="131"/>
      <c r="E2" s="131"/>
      <c r="F2" s="131"/>
      <c r="G2" s="131"/>
      <c r="H2" s="131"/>
      <c r="I2" s="131"/>
      <c r="J2" s="131"/>
      <c r="K2" s="131"/>
      <c r="L2" s="132"/>
      <c r="M2" s="3"/>
      <c r="N2" s="3"/>
    </row>
    <row r="3" spans="1:14" ht="25.5" customHeight="1" x14ac:dyDescent="0.3">
      <c r="B3" s="135" t="s">
        <v>103</v>
      </c>
      <c r="C3" s="136"/>
      <c r="D3" s="142"/>
      <c r="E3" s="142"/>
      <c r="F3" s="142"/>
      <c r="G3" s="142"/>
      <c r="H3" s="135" t="s">
        <v>104</v>
      </c>
      <c r="I3" s="137"/>
      <c r="J3" s="136"/>
      <c r="K3" s="141">
        <v>4236654</v>
      </c>
      <c r="L3" s="179"/>
      <c r="M3" s="3"/>
      <c r="N3" s="3"/>
    </row>
    <row r="4" spans="1:14" s="3" customFormat="1" ht="21.75" customHeight="1" x14ac:dyDescent="0.3">
      <c r="A4" s="62"/>
      <c r="B4" s="135" t="s">
        <v>5</v>
      </c>
      <c r="C4" s="136"/>
      <c r="D4" s="180"/>
      <c r="E4" s="180"/>
      <c r="F4" s="180"/>
      <c r="G4" s="181"/>
      <c r="H4" s="141" t="s">
        <v>4</v>
      </c>
      <c r="I4" s="142"/>
      <c r="J4" s="23"/>
      <c r="K4" s="22" t="s">
        <v>105</v>
      </c>
      <c r="L4" s="23"/>
    </row>
    <row r="5" spans="1:14" ht="7.5" customHeight="1" x14ac:dyDescent="0.3"/>
    <row r="6" spans="1:14" x14ac:dyDescent="0.3">
      <c r="B6" s="112" t="s">
        <v>13</v>
      </c>
      <c r="C6" s="112"/>
      <c r="D6" s="112"/>
      <c r="E6" s="112"/>
      <c r="F6" s="112"/>
      <c r="G6" s="112"/>
      <c r="H6" s="112"/>
      <c r="I6" s="112"/>
      <c r="J6" s="112"/>
      <c r="K6" s="112"/>
      <c r="L6" s="112"/>
    </row>
    <row r="7" spans="1:14" x14ac:dyDescent="0.3"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</row>
    <row r="8" spans="1:14" ht="15" customHeight="1" x14ac:dyDescent="0.3">
      <c r="B8" s="68" t="s">
        <v>0</v>
      </c>
      <c r="C8" s="68"/>
      <c r="D8" s="68"/>
      <c r="E8" s="68"/>
      <c r="F8" s="68"/>
      <c r="G8" s="68"/>
      <c r="H8" s="68"/>
      <c r="I8" s="92" t="s">
        <v>1</v>
      </c>
      <c r="J8" s="92"/>
      <c r="K8" s="92" t="s">
        <v>123</v>
      </c>
      <c r="L8" s="92"/>
    </row>
    <row r="9" spans="1:14" ht="15" customHeight="1" x14ac:dyDescent="0.3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3">
      <c r="B10" s="68"/>
      <c r="C10" s="68"/>
      <c r="D10" s="68"/>
      <c r="E10" s="68"/>
      <c r="F10" s="96" t="s">
        <v>18</v>
      </c>
      <c r="G10" s="97"/>
      <c r="H10" s="98"/>
      <c r="I10" s="46"/>
      <c r="J10" s="36"/>
      <c r="K10" s="4" t="s">
        <v>18</v>
      </c>
      <c r="L10" s="1"/>
    </row>
    <row r="11" spans="1:14" ht="21.75" customHeight="1" x14ac:dyDescent="0.3">
      <c r="B11" s="68"/>
      <c r="C11" s="68"/>
      <c r="D11" s="68"/>
      <c r="E11" s="68"/>
      <c r="F11" s="96" t="s">
        <v>17</v>
      </c>
      <c r="G11" s="97"/>
      <c r="H11" s="98"/>
      <c r="I11" s="46"/>
      <c r="J11" s="36"/>
      <c r="K11" s="4" t="s">
        <v>17</v>
      </c>
      <c r="L11" s="1"/>
    </row>
    <row r="12" spans="1:14" ht="37.950000000000003" customHeight="1" x14ac:dyDescent="0.3">
      <c r="B12" s="68"/>
      <c r="C12" s="68"/>
      <c r="D12" s="68"/>
      <c r="E12" s="68"/>
      <c r="F12" s="96" t="s">
        <v>106</v>
      </c>
      <c r="G12" s="97"/>
      <c r="H12" s="98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" customHeight="1" x14ac:dyDescent="0.3">
      <c r="B13" s="68"/>
      <c r="C13" s="68"/>
      <c r="D13" s="68"/>
      <c r="E13" s="68"/>
      <c r="F13" s="96" t="s">
        <v>107</v>
      </c>
      <c r="G13" s="97"/>
      <c r="H13" s="98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3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3">
      <c r="B15" s="93" t="s">
        <v>110</v>
      </c>
      <c r="C15" s="94"/>
      <c r="D15" s="94"/>
      <c r="E15" s="95"/>
      <c r="F15" s="96" t="str">
        <f>VLOOKUP(K3,Dados!A:H,5,0)</f>
        <v>35 a 50 psi</v>
      </c>
      <c r="G15" s="97"/>
      <c r="H15" s="98"/>
      <c r="I15" s="103" t="s">
        <v>121</v>
      </c>
      <c r="J15" s="103"/>
      <c r="K15" s="103" t="s">
        <v>122</v>
      </c>
      <c r="L15" s="103"/>
    </row>
    <row r="16" spans="1:14" ht="25.2" customHeight="1" thickBot="1" x14ac:dyDescent="0.35">
      <c r="B16" s="93" t="s">
        <v>109</v>
      </c>
      <c r="C16" s="94"/>
      <c r="D16" s="94"/>
      <c r="E16" s="94"/>
      <c r="F16" s="94"/>
      <c r="G16" s="94"/>
      <c r="H16" s="94"/>
      <c r="I16" s="100"/>
      <c r="J16" s="100"/>
      <c r="K16" s="100"/>
      <c r="L16" s="101"/>
    </row>
    <row r="17" spans="2:12" ht="16.5" customHeight="1" thickBot="1" x14ac:dyDescent="0.35">
      <c r="B17" s="99"/>
      <c r="C17" s="100"/>
      <c r="D17" s="100"/>
      <c r="E17" s="100"/>
      <c r="F17" s="100"/>
      <c r="G17" s="100"/>
      <c r="H17" s="100"/>
      <c r="I17" s="182" t="s">
        <v>187</v>
      </c>
      <c r="J17" s="183"/>
      <c r="K17" s="182" t="s">
        <v>187</v>
      </c>
      <c r="L17" s="183"/>
    </row>
    <row r="18" spans="2:12" ht="18" customHeight="1" thickBot="1" x14ac:dyDescent="0.35">
      <c r="B18" s="165" t="s">
        <v>124</v>
      </c>
      <c r="C18" s="126"/>
      <c r="D18" s="126"/>
      <c r="E18" s="126"/>
      <c r="F18" s="126"/>
      <c r="G18" s="126"/>
      <c r="H18" s="166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3">
      <c r="B19" s="153" t="s">
        <v>188</v>
      </c>
      <c r="C19" s="92"/>
      <c r="D19" s="92"/>
      <c r="E19" s="92"/>
      <c r="F19" s="65" t="str">
        <f>VLOOKUP(K3,Dados!A:AF,5,0)</f>
        <v>35 a 50 psi</v>
      </c>
      <c r="G19" s="92" t="s">
        <v>125</v>
      </c>
      <c r="H19" s="176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5">
      <c r="B20" s="167" t="s">
        <v>189</v>
      </c>
      <c r="C20" s="155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55" t="s">
        <v>126</v>
      </c>
      <c r="H20" s="191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3">
      <c r="B21" s="171" t="s">
        <v>111</v>
      </c>
      <c r="C21" s="172"/>
      <c r="D21" s="172"/>
      <c r="E21" s="172"/>
      <c r="F21" s="126" t="str">
        <f>VLOOKUP(K3,Dados!A:L,6,0)</f>
        <v>15 min./ Mínimo</v>
      </c>
      <c r="G21" s="126"/>
      <c r="H21" s="173"/>
      <c r="I21" s="61"/>
      <c r="J21" s="29"/>
      <c r="K21" s="29"/>
      <c r="L21" s="63"/>
    </row>
    <row r="22" spans="2:12" ht="24.75" customHeight="1" x14ac:dyDescent="0.3">
      <c r="B22" s="174" t="s">
        <v>112</v>
      </c>
      <c r="C22" s="175"/>
      <c r="D22" s="175"/>
      <c r="E22" s="175"/>
      <c r="F22" s="92" t="str">
        <f>VLOOKUP(K3,Dados!A:H,8,0)</f>
        <v>120 min./ Mínimo</v>
      </c>
      <c r="G22" s="92"/>
      <c r="H22" s="176"/>
      <c r="I22" s="52"/>
      <c r="J22" s="2"/>
      <c r="K22" s="2"/>
      <c r="L22" s="64"/>
    </row>
    <row r="23" spans="2:12" ht="24.75" customHeight="1" thickBot="1" x14ac:dyDescent="0.35">
      <c r="B23" s="177" t="s">
        <v>113</v>
      </c>
      <c r="C23" s="178"/>
      <c r="D23" s="178"/>
      <c r="E23" s="178"/>
      <c r="F23" s="152" t="str">
        <f>VLOOKUP(K3,Dados!A:J,7,0)</f>
        <v>60ºC</v>
      </c>
      <c r="G23" s="152"/>
      <c r="H23" s="168"/>
      <c r="I23" s="187"/>
      <c r="J23" s="188"/>
      <c r="K23" s="189"/>
      <c r="L23" s="190"/>
    </row>
    <row r="24" spans="2:12" ht="14.25" customHeight="1" thickBot="1" x14ac:dyDescent="0.35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5">
      <c r="B25" s="186"/>
      <c r="C25" s="186"/>
      <c r="D25" s="186"/>
      <c r="E25" s="186"/>
      <c r="F25" s="50"/>
      <c r="G25" s="186"/>
      <c r="H25" s="186"/>
      <c r="I25" s="184" t="s">
        <v>191</v>
      </c>
      <c r="J25" s="185"/>
      <c r="K25" s="184" t="s">
        <v>191</v>
      </c>
      <c r="L25" s="185"/>
    </row>
    <row r="26" spans="2:12" ht="20.25" customHeight="1" thickBot="1" x14ac:dyDescent="0.35">
      <c r="B26" s="165" t="s">
        <v>124</v>
      </c>
      <c r="C26" s="126"/>
      <c r="D26" s="126"/>
      <c r="E26" s="126"/>
      <c r="F26" s="126"/>
      <c r="G26" s="126"/>
      <c r="H26" s="173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3">
      <c r="B27" s="153" t="s">
        <v>188</v>
      </c>
      <c r="C27" s="92"/>
      <c r="D27" s="92"/>
      <c r="E27" s="92"/>
      <c r="F27" s="72">
        <f>VLOOKUP(K3,Dados!A:Y,25,0)</f>
        <v>0</v>
      </c>
      <c r="G27" s="162" t="s">
        <v>125</v>
      </c>
      <c r="H27" s="163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5">
      <c r="B28" s="164" t="s">
        <v>189</v>
      </c>
      <c r="C28" s="157"/>
      <c r="D28" s="73">
        <f>VLOOKUP(K3,Dados!A:AE,31,0)</f>
        <v>0</v>
      </c>
      <c r="E28" s="60" t="s">
        <v>190</v>
      </c>
      <c r="F28" s="74">
        <f>VLOOKUP(K3,Dados!A:AF,24,0)</f>
        <v>0</v>
      </c>
      <c r="G28" s="152" t="s">
        <v>126</v>
      </c>
      <c r="H28" s="168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3">
      <c r="B29" s="105" t="s">
        <v>111</v>
      </c>
      <c r="C29" s="106"/>
      <c r="D29" s="106"/>
      <c r="E29" s="106"/>
      <c r="F29" s="169" t="str">
        <f>VLOOKUP(K3,Dados!A:H,6,0)</f>
        <v>15 min./ Mínimo</v>
      </c>
      <c r="G29" s="169"/>
      <c r="H29" s="170"/>
      <c r="I29" s="27"/>
      <c r="J29" s="27"/>
      <c r="K29" s="27"/>
      <c r="L29" s="28"/>
    </row>
    <row r="30" spans="2:12" ht="18.75" customHeight="1" x14ac:dyDescent="0.3">
      <c r="B30" s="93" t="s">
        <v>112</v>
      </c>
      <c r="C30" s="94"/>
      <c r="D30" s="94"/>
      <c r="E30" s="94"/>
      <c r="F30" s="97" t="str">
        <f>VLOOKUP(K3,Dados!A:H,8,0)</f>
        <v>120 min./ Mínimo</v>
      </c>
      <c r="G30" s="97"/>
      <c r="H30" s="98"/>
      <c r="I30" s="2"/>
      <c r="J30" s="2"/>
      <c r="K30" s="2"/>
      <c r="L30" s="1"/>
    </row>
    <row r="31" spans="2:12" ht="18.75" customHeight="1" x14ac:dyDescent="0.3">
      <c r="B31" s="93" t="s">
        <v>113</v>
      </c>
      <c r="C31" s="94"/>
      <c r="D31" s="94"/>
      <c r="E31" s="94"/>
      <c r="F31" s="97" t="str">
        <f>VLOOKUP(K3,Dados!A:H,7,0)</f>
        <v>60ºC</v>
      </c>
      <c r="G31" s="97"/>
      <c r="H31" s="98"/>
      <c r="I31" s="107"/>
      <c r="J31" s="107"/>
      <c r="K31" s="91"/>
      <c r="L31" s="91"/>
    </row>
    <row r="32" spans="2:12" ht="6" customHeight="1" x14ac:dyDescent="0.3"/>
    <row r="33" spans="1:16" x14ac:dyDescent="0.3">
      <c r="B33" s="108" t="s">
        <v>119</v>
      </c>
      <c r="C33" s="109"/>
      <c r="D33" s="109"/>
      <c r="E33" s="109"/>
      <c r="F33" s="109"/>
      <c r="G33" s="109"/>
      <c r="H33" s="109"/>
      <c r="I33" s="109"/>
      <c r="J33" s="109"/>
      <c r="K33" s="109"/>
      <c r="L33" s="110"/>
    </row>
    <row r="34" spans="1:16" x14ac:dyDescent="0.3">
      <c r="B34" s="111"/>
      <c r="C34" s="112"/>
      <c r="D34" s="112"/>
      <c r="E34" s="112"/>
      <c r="F34" s="112"/>
      <c r="G34" s="112"/>
      <c r="H34" s="112"/>
      <c r="I34" s="112"/>
      <c r="J34" s="112"/>
      <c r="K34" s="112"/>
      <c r="L34" s="113"/>
    </row>
    <row r="35" spans="1:16" ht="14.4" customHeight="1" x14ac:dyDescent="0.3">
      <c r="B35" s="117" t="s">
        <v>155</v>
      </c>
      <c r="C35" s="118"/>
      <c r="D35" s="118"/>
      <c r="E35" s="118"/>
      <c r="F35" s="118"/>
      <c r="G35" s="118"/>
      <c r="H35" s="118"/>
      <c r="I35" s="118" t="s">
        <v>117</v>
      </c>
      <c r="J35" s="118"/>
      <c r="K35" s="118"/>
      <c r="L35" s="119"/>
    </row>
    <row r="36" spans="1:16" ht="14.4" customHeight="1" x14ac:dyDescent="0.3">
      <c r="B36" s="114" t="s">
        <v>116</v>
      </c>
      <c r="C36" s="115"/>
      <c r="D36" s="115"/>
      <c r="E36" s="115"/>
      <c r="F36" s="115"/>
      <c r="G36" s="115"/>
      <c r="H36" s="115"/>
      <c r="I36" s="115" t="s">
        <v>116</v>
      </c>
      <c r="J36" s="115"/>
      <c r="K36" s="115"/>
      <c r="L36" s="116"/>
    </row>
    <row r="37" spans="1:16" ht="3.6" customHeight="1" x14ac:dyDescent="0.3">
      <c r="B37" s="14"/>
    </row>
    <row r="38" spans="1:16" ht="22.95" customHeight="1" x14ac:dyDescent="0.3">
      <c r="B38" s="120" t="s">
        <v>14</v>
      </c>
      <c r="C38" s="121"/>
      <c r="D38" s="121"/>
      <c r="E38" s="121"/>
      <c r="F38" s="121"/>
      <c r="G38" s="121"/>
      <c r="H38" s="121"/>
      <c r="I38" s="121"/>
      <c r="J38" s="121"/>
      <c r="K38" s="121"/>
      <c r="L38" s="122"/>
      <c r="P38" t="s">
        <v>16</v>
      </c>
    </row>
    <row r="39" spans="1:16" x14ac:dyDescent="0.3">
      <c r="B39" t="s">
        <v>6</v>
      </c>
    </row>
    <row r="41" spans="1:16" s="3" customFormat="1" ht="18.75" customHeight="1" x14ac:dyDescent="0.3">
      <c r="A41" s="62"/>
      <c r="B41" s="9" t="s">
        <v>7</v>
      </c>
      <c r="C41" s="123" t="s">
        <v>8</v>
      </c>
      <c r="D41" s="124"/>
      <c r="E41" s="124"/>
      <c r="F41" s="125"/>
      <c r="G41" s="104" t="s">
        <v>9</v>
      </c>
      <c r="H41" s="104"/>
      <c r="I41" s="104"/>
      <c r="J41" s="9" t="s">
        <v>10</v>
      </c>
      <c r="K41" s="9" t="s">
        <v>12</v>
      </c>
      <c r="L41" s="9" t="s">
        <v>11</v>
      </c>
    </row>
    <row r="42" spans="1:16" ht="3" customHeight="1" x14ac:dyDescent="0.3"/>
    <row r="43" spans="1:16" ht="22.2" customHeight="1" x14ac:dyDescent="0.3">
      <c r="B43" s="5">
        <v>1</v>
      </c>
      <c r="C43" s="88" t="s">
        <v>230</v>
      </c>
      <c r="D43" s="89"/>
      <c r="E43" s="89"/>
      <c r="F43" s="90"/>
      <c r="G43" s="160" t="s">
        <v>229</v>
      </c>
      <c r="H43" s="160"/>
      <c r="I43" s="160"/>
      <c r="J43" s="5">
        <v>5</v>
      </c>
      <c r="K43" s="8" t="s">
        <v>118</v>
      </c>
      <c r="L43" s="5"/>
    </row>
    <row r="44" spans="1:16" ht="22.2" customHeight="1" x14ac:dyDescent="0.3">
      <c r="B44" s="5">
        <v>2</v>
      </c>
      <c r="C44" s="88"/>
      <c r="D44" s="89"/>
      <c r="E44" s="89"/>
      <c r="F44" s="90"/>
      <c r="G44" s="160"/>
      <c r="H44" s="160"/>
      <c r="I44" s="160"/>
      <c r="J44" s="5"/>
      <c r="K44" s="8" t="s">
        <v>118</v>
      </c>
      <c r="L44" s="5"/>
    </row>
    <row r="45" spans="1:16" ht="22.2" customHeight="1" x14ac:dyDescent="0.3">
      <c r="B45" s="5">
        <v>3</v>
      </c>
      <c r="C45" s="88"/>
      <c r="D45" s="89"/>
      <c r="E45" s="89"/>
      <c r="F45" s="90"/>
      <c r="G45" s="160"/>
      <c r="H45" s="160"/>
      <c r="I45" s="160"/>
      <c r="J45" s="5"/>
      <c r="K45" s="8" t="s">
        <v>118</v>
      </c>
      <c r="L45" s="5"/>
    </row>
    <row r="46" spans="1:16" ht="22.2" customHeight="1" x14ac:dyDescent="0.3">
      <c r="B46" s="5">
        <v>4</v>
      </c>
      <c r="C46" s="88"/>
      <c r="D46" s="89"/>
      <c r="E46" s="89"/>
      <c r="F46" s="90"/>
      <c r="G46" s="160"/>
      <c r="H46" s="160"/>
      <c r="I46" s="160"/>
      <c r="J46" s="5"/>
      <c r="K46" s="8" t="s">
        <v>118</v>
      </c>
      <c r="L46" s="5"/>
    </row>
    <row r="47" spans="1:16" ht="22.2" customHeight="1" x14ac:dyDescent="0.3">
      <c r="B47" s="5">
        <v>5</v>
      </c>
      <c r="C47" s="88"/>
      <c r="D47" s="89"/>
      <c r="E47" s="89"/>
      <c r="F47" s="90"/>
      <c r="G47" s="160"/>
      <c r="H47" s="160"/>
      <c r="I47" s="160"/>
      <c r="J47" s="5"/>
      <c r="K47" s="8" t="s">
        <v>118</v>
      </c>
      <c r="L47" s="5"/>
    </row>
    <row r="48" spans="1:16" ht="22.2" customHeight="1" x14ac:dyDescent="0.3">
      <c r="B48" s="5">
        <v>6</v>
      </c>
      <c r="C48" s="88"/>
      <c r="D48" s="89"/>
      <c r="E48" s="89"/>
      <c r="F48" s="90"/>
      <c r="G48" s="160"/>
      <c r="H48" s="160"/>
      <c r="I48" s="160"/>
      <c r="J48" s="5"/>
      <c r="K48" s="8" t="s">
        <v>118</v>
      </c>
      <c r="L48" s="5"/>
    </row>
    <row r="49" spans="2:12" ht="22.2" customHeight="1" x14ac:dyDescent="0.3">
      <c r="B49" s="5">
        <v>7</v>
      </c>
      <c r="C49" s="88"/>
      <c r="D49" s="89"/>
      <c r="E49" s="89"/>
      <c r="F49" s="90"/>
      <c r="G49" s="160"/>
      <c r="H49" s="160"/>
      <c r="I49" s="160"/>
      <c r="J49" s="5"/>
      <c r="K49" s="8" t="s">
        <v>118</v>
      </c>
      <c r="L49" s="5"/>
    </row>
    <row r="50" spans="2:12" ht="22.2" customHeight="1" x14ac:dyDescent="0.3">
      <c r="B50" s="5">
        <v>8</v>
      </c>
      <c r="C50" s="88"/>
      <c r="D50" s="89"/>
      <c r="E50" s="89"/>
      <c r="F50" s="90"/>
      <c r="G50" s="160"/>
      <c r="H50" s="160"/>
      <c r="I50" s="160"/>
      <c r="J50" s="6"/>
      <c r="K50" s="8" t="s">
        <v>118</v>
      </c>
      <c r="L50" s="5"/>
    </row>
    <row r="51" spans="2:12" ht="22.2" customHeight="1" x14ac:dyDescent="0.3">
      <c r="B51" s="5">
        <v>9</v>
      </c>
      <c r="C51" s="88"/>
      <c r="D51" s="89"/>
      <c r="E51" s="89"/>
      <c r="F51" s="90"/>
      <c r="G51" s="160"/>
      <c r="H51" s="160"/>
      <c r="I51" s="160"/>
      <c r="J51" s="6"/>
      <c r="K51" s="8" t="s">
        <v>118</v>
      </c>
      <c r="L51" s="5"/>
    </row>
    <row r="52" spans="2:12" ht="22.2" customHeight="1" x14ac:dyDescent="0.3">
      <c r="B52" s="5">
        <v>10</v>
      </c>
      <c r="C52" s="88"/>
      <c r="D52" s="89"/>
      <c r="E52" s="89"/>
      <c r="F52" s="90"/>
      <c r="G52" s="160"/>
      <c r="H52" s="160"/>
      <c r="I52" s="160"/>
      <c r="J52" s="6"/>
      <c r="K52" s="8" t="s">
        <v>118</v>
      </c>
      <c r="L52" s="5"/>
    </row>
    <row r="53" spans="2:12" ht="18.75" customHeight="1" x14ac:dyDescent="0.3">
      <c r="B53" s="25"/>
      <c r="C53" s="158"/>
      <c r="D53" s="158"/>
      <c r="E53" s="158"/>
      <c r="F53" s="158"/>
      <c r="G53" s="158"/>
      <c r="H53" s="158"/>
      <c r="I53" s="158"/>
      <c r="K53" s="7"/>
      <c r="L53" s="25"/>
    </row>
    <row r="54" spans="2:12" ht="14.4" customHeight="1" x14ac:dyDescent="0.3">
      <c r="B54" s="159" t="s">
        <v>120</v>
      </c>
      <c r="C54" s="159"/>
      <c r="D54" s="159"/>
      <c r="E54" s="159"/>
      <c r="F54" s="159"/>
      <c r="G54" s="159"/>
      <c r="H54" s="159"/>
      <c r="I54" s="159"/>
      <c r="J54" s="159"/>
      <c r="K54" s="159"/>
      <c r="L54" s="159"/>
    </row>
    <row r="56" spans="2:12" x14ac:dyDescent="0.3">
      <c r="B56" s="161" t="s">
        <v>15</v>
      </c>
      <c r="C56" s="161"/>
      <c r="D56" s="161"/>
      <c r="E56" s="161"/>
      <c r="F56" s="161"/>
      <c r="G56" s="161"/>
      <c r="H56" s="161"/>
      <c r="I56" s="161"/>
      <c r="J56" s="161"/>
      <c r="K56" s="161"/>
      <c r="L56" s="161"/>
    </row>
    <row r="57" spans="2:12" x14ac:dyDescent="0.3">
      <c r="B57" s="161"/>
      <c r="C57" s="161"/>
      <c r="D57" s="161"/>
      <c r="E57" s="161"/>
      <c r="F57" s="161"/>
      <c r="G57" s="161"/>
      <c r="H57" s="161"/>
      <c r="I57" s="161"/>
      <c r="J57" s="161"/>
      <c r="K57" s="161"/>
      <c r="L57" s="161"/>
    </row>
    <row r="58" spans="2:12" x14ac:dyDescent="0.3"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</row>
    <row r="59" spans="2:12" x14ac:dyDescent="0.3">
      <c r="B59" s="161"/>
      <c r="C59" s="161"/>
      <c r="D59" s="161"/>
      <c r="E59" s="161"/>
      <c r="F59" s="161"/>
      <c r="G59" s="161"/>
      <c r="H59" s="161"/>
      <c r="I59" s="161"/>
      <c r="J59" s="161"/>
      <c r="K59" s="161"/>
      <c r="L59" s="161"/>
    </row>
    <row r="60" spans="2:12" x14ac:dyDescent="0.3">
      <c r="B60" t="s">
        <v>209</v>
      </c>
      <c r="L60" s="83" t="s">
        <v>210</v>
      </c>
    </row>
  </sheetData>
  <mergeCells count="85">
    <mergeCell ref="I23:J23"/>
    <mergeCell ref="K23:L23"/>
    <mergeCell ref="F13:H13"/>
    <mergeCell ref="F12:H12"/>
    <mergeCell ref="F11:H11"/>
    <mergeCell ref="G19:H19"/>
    <mergeCell ref="G20:H20"/>
    <mergeCell ref="I25:J25"/>
    <mergeCell ref="K25:L25"/>
    <mergeCell ref="B25:E25"/>
    <mergeCell ref="G25:H25"/>
    <mergeCell ref="B26:H26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B1:L2"/>
    <mergeCell ref="B3:C3"/>
    <mergeCell ref="D3:G3"/>
    <mergeCell ref="H3:J3"/>
    <mergeCell ref="K3:L3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30:E30"/>
    <mergeCell ref="F30:H30"/>
    <mergeCell ref="G27:H27"/>
    <mergeCell ref="B27:E27"/>
    <mergeCell ref="B28:C28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C45:F45"/>
    <mergeCell ref="G45:I45"/>
    <mergeCell ref="C46:F46"/>
    <mergeCell ref="G46:I46"/>
    <mergeCell ref="C47:F47"/>
    <mergeCell ref="G47:I47"/>
    <mergeCell ref="C48:F48"/>
    <mergeCell ref="G48:I48"/>
    <mergeCell ref="C49:F49"/>
    <mergeCell ref="G49:I49"/>
    <mergeCell ref="C50:F50"/>
    <mergeCell ref="G50:I50"/>
    <mergeCell ref="C51:F51"/>
    <mergeCell ref="G51:I51"/>
    <mergeCell ref="C52:F52"/>
    <mergeCell ref="G52:I52"/>
    <mergeCell ref="B56:L59"/>
    <mergeCell ref="C53:F53"/>
    <mergeCell ref="G53:I53"/>
    <mergeCell ref="B54:L54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Planilha1</vt:lpstr>
      <vt:lpstr>Dados</vt:lpstr>
      <vt:lpstr>40-157</vt:lpstr>
      <vt:lpstr>Planilha1!Area_de_impressao</vt:lpstr>
      <vt:lpstr>'40-157'!Print_Area</vt:lpstr>
      <vt:lpstr>Planilha1!Print_Area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Levy Moreira</cp:lastModifiedBy>
  <cp:lastPrinted>2022-11-03T13:53:14Z</cp:lastPrinted>
  <dcterms:created xsi:type="dcterms:W3CDTF">2018-06-14T19:11:50Z</dcterms:created>
  <dcterms:modified xsi:type="dcterms:W3CDTF">2023-03-10T14:26:22Z</dcterms:modified>
</cp:coreProperties>
</file>