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<sst xmlns="http://schemas.openxmlformats.org/spreadsheetml/2006/main" count="1780" uniqueCount="233">
  <si>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</si>
  <si>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</si>
  <si>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</si>
  <si>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</si>
  <si>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</si>
  <si>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</si>
  <si>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</si>
  <si>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</si>
  <si>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</si>
  <si>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</si>
  <si>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</si>
  <si>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</si>
  <si>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</si>
  <si>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</si>
  <si>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</si>
  <si>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</si>
  <si>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</si>
  <si>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</si>
  <si>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</si>
  <si>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</si>
  <si>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</si>
  <si>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</si>
  <si>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</si>
  <si>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</si>
  <si>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</si>
  <si>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</si>
  <si>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</si>
  <si>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</si>
  <si>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</si>
  <si>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</si>
  <si>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</si>
  <si>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</si>
  <si>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</si>
  <si>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</si>
  <si>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</si>
  <si>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</si>
  <si>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</si>
  <si>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</si>
  <si>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</si>
  <si>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</si>
  <si>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</si>
  <si>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</si>
  <si>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</si>
  <si>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</si>
  <si>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</si>
  <si>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</si>
  <si>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</si>
  <si>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</si>
  <si>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</si>
  <si>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</si>
  <si>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</si>
  <si>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</si>
  <si>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</si>
  <si>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</si>
  <si>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</si>
  <si>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</si>
  <si>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</si>
  <si>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</si>
  <si>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</si>
  <si>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</si>
  <si>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</si>
  <si>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</si>
  <si>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</si>
  <si>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</si>
  <si>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</si>
  <si>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</si>
  <si>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</si>
  <si>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</si>
  <si>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</si>
  <si>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</si>
  <si>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</si>
  <si>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</si>
  <si>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</si>
  <si>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</si>
  <si>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</si>
  <si>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</si>
  <si>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</si>
  <si>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</si>
  <si>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</si>
  <si>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</si>
  <si>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</si>
  <si>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</si>
  <si>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</si>
  <si>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</si>
  <si>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</si>
  <si>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</si>
  <si>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</si>
  <si>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</si>
  <si>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</si>
  <si>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</si>
  <si>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</si>
  <si>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</si>
  <si>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</si>
  <si>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</si>
  <si>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</si>
  <si>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</si>
  <si>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</si>
  <si>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</si>
  <si>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</si>
  <si>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</si>
  <si>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</si>
  <si>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</si>
  <si>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</si>
  <si>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</si>
  <si>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</si>
  <si>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</si>
  <si>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</si>
  <si>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</si>
  <si>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</si>
  <si>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</si>
  <si>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</si>
  <si>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</si>
  <si>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</si>
  <si>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</si>
  <si>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</si>
  <si>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</si>
  <si>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</si>
  <si>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</si>
  <si>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</si>
  <si>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</si>
  <si>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</si>
  <si>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</si>
  <si>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</si>
  <si>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</si>
  <si>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</si>
  <si>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</si>
  <si>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</si>
  <si>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</si>
  <si>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</si>
  <si>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</si>
  <si>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</si>
  <si>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</si>
  <si>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</si>
  <si>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</si>
  <si>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</si>
  <si>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</si>
  <si>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</si>
  <si>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</si>
  <si>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</si>
  <si>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</si>
  <si>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</si>
  <si>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</si>
  <si>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</si>
  <si>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</si>
  <si>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</si>
  <si>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</si>
  <si>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</si>
  <si>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</si>
  <si>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</si>
  <si>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</si>
  <si>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</si>
  <si>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</si>
  <si>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</si>
  <si>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</si>
  <si>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</si>
  <si>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</si>
  <si>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</si>
  <si>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</si>
  <si>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</si>
  <si>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</si>
  <si>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</si>
  <si>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</si>
  <si>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</si>
  <si>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</si>
  <si>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</si>
  <si>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</si>
  <si>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</si>
  <si>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</si>
  <si>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</si>
  <si>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</si>
  <si>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</si>
  <si>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</si>
  <si>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</si>
  <si>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</si>
  <si>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</si>
  <si>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</si>
  <si>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</si>
  <si>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</si>
  <si>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</si>
  <si>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</si>
  <si>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</si>
  <si>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</si>
  <si>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</si>
  <si>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</si>
  <si>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</si>
  <si>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</si>
  <si>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</si>
  <si>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</si>
  <si>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</si>
  <si>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</si>
  <si>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</si>
  <si>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</si>
  <si>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</si>
  <si>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</si>
  <si>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</si>
  <si>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</si>
  <si>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</si>
  <si>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</si>
  <si>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</si>
  <si>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</si>
  <si>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</si>
  <si>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</si>
  <si>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</si>
  <si>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</si>
  <si>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</si>
  <si>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</si>
  <si>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</si>
  <si>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</si>
  <si>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</si>
  <si>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</si>
  <si>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</si>
  <si>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</si>
  <si>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</si>
  <si>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</si>
  <si>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</si>
  <si>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</si>
  <si>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</si>
  <si>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</si>
  <si>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</si>
  <si>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</si>
  <si>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</si>
  <si>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</si>
  <si>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</si>
  <si>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</si>
  <si>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</si>
  <si>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</si>
  <si>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</si>
  <si>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</si>
  <si>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</si>
  <si>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</si>
  <si>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</si>
  <si>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22-0004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</si>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</sst>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/dd/yyyy"/>
    <numFmt numFmtId="166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166" fontId="11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showGridLines="0" tabSelected="1" view="pageBreakPreview" zoomScale="70" zoomScaleNormal="100" zoomScaleSheetLayoutView="7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</cols>
  <sheetData>
    <row r="1" spans="1:11" ht="24" customHeight="1" x14ac:dyDescent="0.25">
      <c r="A1" s="116" t="s">
        <v>102</v>
      </c>
      <c r="B1" s="117"/>
      <c r="C1" s="117"/>
      <c r="D1" s="117"/>
      <c r="E1" s="117"/>
      <c r="F1" s="117"/>
      <c r="G1" s="117"/>
      <c r="H1" s="117"/>
      <c r="I1" s="117"/>
      <c r="J1" s="117"/>
      <c r="K1" s="118"/>
    </row>
    <row r="2" spans="1:11" ht="32.450000000000003" customHeight="1" x14ac:dyDescent="0.25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1"/>
    </row>
    <row r="3" spans="1:11" ht="25.5" customHeight="1" x14ac:dyDescent="0.25">
      <c r="A3" s="124" t="s">
        <v>103</v>
      </c>
      <c r="B3" s="125"/>
      <c r="C3" s="196" t="s">
        <v>231</v>
      </c>
      <c r="D3" s="196"/>
      <c r="E3" s="196"/>
      <c r="F3" s="196"/>
      <c r="G3" s="124"/>
      <c r="H3" s="126"/>
      <c r="I3" s="125"/>
      <c r="J3" s="122">
        <v>116897</v>
      </c>
      <c r="K3" s="123"/>
    </row>
    <row r="4" spans="1:11" s="3" customFormat="1" ht="21.75" customHeight="1" x14ac:dyDescent="0.25">
      <c r="A4" s="124" t="s">
        <v>5</v>
      </c>
      <c r="B4" s="125"/>
      <c r="C4" s="127" t="s">
        <v>232</v>
      </c>
      <c r="D4" s="127"/>
      <c r="E4" s="127"/>
      <c r="F4" s="128"/>
      <c r="G4" s="129" t="s">
        <v>4</v>
      </c>
      <c r="H4" s="130"/>
      <c r="I4" s="88">
        <v>44963</v>
      </c>
      <c r="J4" s="22"/>
      <c r="K4" s="78">
        <v>8888</v>
      </c>
    </row>
    <row r="5" spans="1:11" ht="7.5" customHeight="1" x14ac:dyDescent="0.25">
      <c r="K5" t="s">
        <v>216</v>
      </c>
    </row>
    <row r="6" spans="1:11" x14ac:dyDescent="0.25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1" x14ac:dyDescent="0.25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1" ht="15" customHeight="1" x14ac:dyDescent="0.25">
      <c r="A8" s="160" t="s">
        <v>0</v>
      </c>
      <c r="B8" s="160"/>
      <c r="C8" s="160"/>
      <c r="D8" s="160"/>
      <c r="E8" s="160"/>
      <c r="F8" s="160"/>
      <c r="G8" s="160"/>
      <c r="H8" s="96" t="s">
        <v>1</v>
      </c>
      <c r="I8" s="96"/>
      <c r="J8" s="96" t="s">
        <v>123</v>
      </c>
      <c r="K8" s="96"/>
    </row>
    <row r="9" spans="1:11" ht="18.75" customHeight="1" x14ac:dyDescent="0.25">
      <c r="A9" s="160"/>
      <c r="B9" s="160"/>
      <c r="C9" s="160"/>
      <c r="D9" s="160"/>
      <c r="E9" s="160"/>
      <c r="F9" s="160"/>
      <c r="G9" s="160"/>
      <c r="H9" s="4" t="s">
        <v>18</v>
      </c>
      <c r="I9" s="79"/>
      <c r="J9" s="4" t="s">
        <v>18</v>
      </c>
      <c r="K9" s="80"/>
    </row>
    <row r="10" spans="1:11" ht="21.75" customHeight="1" x14ac:dyDescent="0.25">
      <c r="A10" s="160"/>
      <c r="B10" s="160"/>
      <c r="C10" s="160"/>
      <c r="D10" s="160"/>
      <c r="E10" s="160"/>
      <c r="F10" s="160"/>
      <c r="G10" s="160"/>
      <c r="H10" s="4" t="s">
        <v>17</v>
      </c>
      <c r="I10" s="79"/>
      <c r="J10" s="4" t="s">
        <v>17</v>
      </c>
      <c r="K10" s="80"/>
    </row>
    <row r="11" spans="1:11" ht="37.9" customHeight="1" x14ac:dyDescent="0.25">
      <c r="A11" s="160"/>
      <c r="B11" s="160"/>
      <c r="C11" s="160"/>
      <c r="D11" s="160"/>
      <c r="E11" s="160"/>
      <c r="F11" s="160"/>
      <c r="G11" s="160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1" ht="38.450000000000003" customHeight="1" x14ac:dyDescent="0.25">
      <c r="A12" s="160"/>
      <c r="B12" s="160"/>
      <c r="C12" s="160"/>
      <c r="D12" s="160"/>
      <c r="E12" s="160"/>
      <c r="F12" s="160"/>
      <c r="G12" s="160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1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1" ht="22.5" customHeight="1" x14ac:dyDescent="0.25">
      <c r="A14" s="153" t="s">
        <v>110</v>
      </c>
      <c r="B14" s="154"/>
      <c r="C14" s="154"/>
      <c r="D14" s="155"/>
      <c r="E14" s="135" t="str">
        <f>VLOOKUP(J3,Dados!A:H,5,0)</f>
        <v>&lt;=45 psi</v>
      </c>
      <c r="F14" s="156"/>
      <c r="G14" s="136"/>
      <c r="H14" s="131" t="s">
        <v>121</v>
      </c>
      <c r="I14" s="131"/>
      <c r="J14" s="131" t="s">
        <v>122</v>
      </c>
      <c r="K14" s="131"/>
    </row>
    <row r="15" spans="1:11" ht="25.15" customHeight="1" x14ac:dyDescent="0.25">
      <c r="A15" s="153" t="s">
        <v>109</v>
      </c>
      <c r="B15" s="154"/>
      <c r="C15" s="154"/>
      <c r="D15" s="154"/>
      <c r="E15" s="154"/>
      <c r="F15" s="154"/>
      <c r="G15" s="154"/>
      <c r="H15" s="154"/>
      <c r="I15" s="154"/>
      <c r="J15" s="154"/>
      <c r="K15" s="155"/>
    </row>
    <row r="16" spans="1:11" ht="15.75" thickBot="1" x14ac:dyDescent="0.3">
      <c r="A16" s="157"/>
      <c r="B16" s="158"/>
      <c r="C16" s="158"/>
      <c r="D16" s="158"/>
      <c r="E16" s="158"/>
      <c r="F16" s="158"/>
      <c r="G16" s="159"/>
      <c r="H16" s="26" t="s">
        <v>2</v>
      </c>
      <c r="I16" s="26" t="s">
        <v>3</v>
      </c>
      <c r="J16" s="26" t="s">
        <v>2</v>
      </c>
      <c r="K16" s="26" t="s">
        <v>3</v>
      </c>
    </row>
    <row r="17" spans="1:11" ht="21" customHeight="1" x14ac:dyDescent="0.25">
      <c r="A17" s="132"/>
      <c r="B17" s="133"/>
      <c r="C17" s="133"/>
      <c r="D17" s="133"/>
      <c r="E17" s="134"/>
      <c r="F17" s="115" t="s">
        <v>125</v>
      </c>
      <c r="G17" s="115"/>
      <c r="H17" s="29" t="str">
        <f>VLOOKUP(J3,Dados!A:N,14,0)</f>
        <v>___:____</v>
      </c>
      <c r="I17" s="29" t="str">
        <f>VLOOKUP(J3,Dados!A:O,15,0)</f>
        <v>___:____</v>
      </c>
      <c r="J17" s="29" t="str">
        <f>VLOOKUP(J3,Dados!A:N,14,0)</f>
        <v>___:____</v>
      </c>
      <c r="K17" s="30" t="str">
        <f>VLOOKUP(J3,Dados!A:O,15,0)</f>
        <v>___:____</v>
      </c>
    </row>
    <row r="18" spans="1:11" ht="20.25" customHeight="1" x14ac:dyDescent="0.25">
      <c r="A18" s="38" t="s">
        <v>185</v>
      </c>
      <c r="B18" s="135" t="str">
        <f>VLOOKUP(J3,Dados!A:W,23,0)</f>
        <v>1.8 a 2mm</v>
      </c>
      <c r="C18" s="136"/>
      <c r="D18" s="99" t="s">
        <v>147</v>
      </c>
      <c r="E18" s="99" t="str">
        <f>VLOOKUP(J3,Dados!A:M,13,0)</f>
        <v>30 Min./ Mínimo</v>
      </c>
      <c r="F18" s="96" t="s">
        <v>126</v>
      </c>
      <c r="G18" s="96"/>
      <c r="H18" s="2" t="str">
        <f>VLOOKUP(J3,Dados!A:P,16,0)</f>
        <v>___:____</v>
      </c>
      <c r="I18" s="2" t="str">
        <f>VLOOKUP(J3,Dados!A:Q,17,0)</f>
        <v>___:____</v>
      </c>
      <c r="J18" s="2" t="str">
        <f>VLOOKUP(J3,Dados!A:P,16,0)</f>
        <v>___:____</v>
      </c>
      <c r="K18" s="31" t="str">
        <f>VLOOKUP(J3,Dados!A:Q,17,0)</f>
        <v>___:____</v>
      </c>
    </row>
    <row r="19" spans="1:11" ht="23.25" customHeight="1" x14ac:dyDescent="0.25">
      <c r="A19" s="97" t="s">
        <v>146</v>
      </c>
      <c r="B19" s="96">
        <f>VLOOKUP(J3,Dados!A:L,12,0)</f>
        <v>2</v>
      </c>
      <c r="C19" s="96"/>
      <c r="D19" s="100"/>
      <c r="E19" s="100"/>
      <c r="F19" s="96" t="s">
        <v>228</v>
      </c>
      <c r="G19" s="96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1" ht="23.25" customHeight="1" thickBot="1" x14ac:dyDescent="0.3">
      <c r="A20" s="98"/>
      <c r="B20" s="95"/>
      <c r="C20" s="95"/>
      <c r="D20" s="101"/>
      <c r="E20" s="101"/>
      <c r="F20" s="95" t="s">
        <v>133</v>
      </c>
      <c r="G20" s="95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1" ht="18.75" customHeight="1" x14ac:dyDescent="0.25">
      <c r="A21" s="162" t="s">
        <v>111</v>
      </c>
      <c r="B21" s="163"/>
      <c r="C21" s="163"/>
      <c r="D21" s="163"/>
      <c r="E21" s="156" t="str">
        <f>VLOOKUP(J3,Dados!A1:F75,6,0)</f>
        <v>60 min./ Mínimo</v>
      </c>
      <c r="F21" s="156"/>
      <c r="G21" s="136"/>
      <c r="H21" s="27"/>
      <c r="I21" s="27"/>
      <c r="J21" s="27"/>
      <c r="K21" s="28"/>
    </row>
    <row r="22" spans="1:11" ht="18.75" customHeight="1" x14ac:dyDescent="0.25">
      <c r="A22" s="153" t="s">
        <v>112</v>
      </c>
      <c r="B22" s="154"/>
      <c r="C22" s="154"/>
      <c r="D22" s="154"/>
      <c r="E22" s="156" t="str">
        <f>VLOOKUP(J3,Dados!A:H,8,0)</f>
        <v>120 min./ Mínimo</v>
      </c>
      <c r="F22" s="156"/>
      <c r="G22" s="136"/>
      <c r="H22" s="2"/>
      <c r="I22" s="2"/>
      <c r="J22" s="2"/>
      <c r="K22" s="1"/>
    </row>
    <row r="23" spans="1:11" ht="18.75" customHeight="1" x14ac:dyDescent="0.25">
      <c r="A23" s="153" t="s">
        <v>113</v>
      </c>
      <c r="B23" s="154"/>
      <c r="C23" s="154"/>
      <c r="D23" s="154"/>
      <c r="E23" s="156" t="str">
        <f>VLOOKUP(J3,Dados!A:H,7,0)</f>
        <v>58 ± 2° ºC</v>
      </c>
      <c r="F23" s="156"/>
      <c r="G23" s="136"/>
      <c r="H23" s="108"/>
      <c r="I23" s="108"/>
      <c r="J23" s="152"/>
      <c r="K23" s="152"/>
    </row>
    <row r="24" spans="1:11" ht="6" customHeight="1" x14ac:dyDescent="0.25"/>
    <row r="25" spans="1:11" x14ac:dyDescent="0.25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1" x14ac:dyDescent="0.25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1" ht="14.45" customHeight="1" x14ac:dyDescent="0.25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1" ht="14.45" customHeight="1" x14ac:dyDescent="0.25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1" ht="3.6" customHeight="1" x14ac:dyDescent="0.25">
      <c r="A29" s="14"/>
    </row>
    <row r="30" spans="1:11" ht="22.9" customHeight="1" x14ac:dyDescent="0.25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</row>
    <row r="31" spans="1:11" x14ac:dyDescent="0.25">
      <c r="A31" t="s">
        <v>6</v>
      </c>
    </row>
    <row r="33" spans="1:11" s="3" customFormat="1" ht="18.75" customHeight="1" x14ac:dyDescent="0.25">
      <c r="A33" s="146" t="s">
        <v>7</v>
      </c>
      <c r="B33" s="147"/>
      <c r="C33" s="147"/>
      <c r="D33" s="147"/>
      <c r="E33" s="148"/>
      <c r="F33" s="161"/>
      <c r="G33" s="161"/>
      <c r="H33" s="161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9">
        <v>1</v>
      </c>
      <c r="B35" s="150"/>
      <c r="C35" s="150"/>
      <c r="D35" s="150"/>
      <c r="E35" s="151"/>
      <c r="F35" s="102">
        <v>90529191900010</v>
      </c>
      <c r="G35" s="103"/>
      <c r="H35" s="104"/>
      <c r="I35" s="87">
        <v>5</v>
      </c>
      <c r="J35" s="8" t="s">
        <v>118</v>
      </c>
      <c r="K35" s="5"/>
    </row>
    <row r="36" spans="1:11" ht="22.15" customHeight="1" x14ac:dyDescent="0.25">
      <c r="A36" s="149">
        <v>2</v>
      </c>
      <c r="B36" s="150"/>
      <c r="C36" s="150"/>
      <c r="D36" s="150"/>
      <c r="E36" s="151"/>
      <c r="F36" s="102">
        <v>90528218800050</v>
      </c>
      <c r="G36" s="103"/>
      <c r="H36" s="104"/>
      <c r="I36" s="87">
        <v>10</v>
      </c>
      <c r="J36" s="8" t="s">
        <v>118</v>
      </c>
      <c r="K36" s="5"/>
    </row>
    <row r="37" spans="1:11" ht="22.15" customHeight="1" x14ac:dyDescent="0.25">
      <c r="A37" s="149">
        <v>3</v>
      </c>
      <c r="B37" s="150"/>
      <c r="C37" s="150"/>
      <c r="D37" s="150"/>
      <c r="E37" s="151"/>
      <c r="F37" s="102"/>
      <c r="G37" s="103"/>
      <c r="H37" s="104"/>
      <c r="I37" s="87"/>
      <c r="J37" s="8" t="s">
        <v>118</v>
      </c>
      <c r="K37" s="5"/>
    </row>
    <row r="38" spans="1:11" ht="22.15" customHeight="1" x14ac:dyDescent="0.25">
      <c r="A38" s="149">
        <v>4</v>
      </c>
      <c r="B38" s="150"/>
      <c r="C38" s="150"/>
      <c r="D38" s="150"/>
      <c r="E38" s="151"/>
      <c r="F38" s="102"/>
      <c r="G38" s="103"/>
      <c r="H38" s="104"/>
      <c r="I38" s="87"/>
      <c r="J38" s="8" t="s">
        <v>118</v>
      </c>
      <c r="K38" s="5"/>
    </row>
    <row r="39" spans="1:11" ht="22.15" customHeight="1" x14ac:dyDescent="0.25">
      <c r="A39" s="149">
        <v>5</v>
      </c>
      <c r="B39" s="150"/>
      <c r="C39" s="150"/>
      <c r="D39" s="150"/>
      <c r="E39" s="151"/>
      <c r="F39" s="102"/>
      <c r="G39" s="103"/>
      <c r="H39" s="104"/>
      <c r="I39" s="87"/>
      <c r="J39" s="8" t="s">
        <v>118</v>
      </c>
      <c r="K39" s="5"/>
    </row>
    <row r="40" spans="1:11" ht="22.15" customHeight="1" x14ac:dyDescent="0.25">
      <c r="A40" s="149">
        <v>6</v>
      </c>
      <c r="B40" s="150"/>
      <c r="C40" s="150"/>
      <c r="D40" s="150"/>
      <c r="E40" s="151"/>
      <c r="F40" s="102"/>
      <c r="G40" s="103"/>
      <c r="H40" s="104"/>
      <c r="I40" s="87"/>
      <c r="J40" s="8" t="s">
        <v>118</v>
      </c>
      <c r="K40" s="5"/>
    </row>
    <row r="41" spans="1:11" ht="22.15" customHeight="1" x14ac:dyDescent="0.25">
      <c r="A41" s="149">
        <v>7</v>
      </c>
      <c r="B41" s="150"/>
      <c r="C41" s="150"/>
      <c r="D41" s="150"/>
      <c r="E41" s="151"/>
      <c r="F41" s="102"/>
      <c r="G41" s="103"/>
      <c r="H41" s="104"/>
      <c r="I41" s="87"/>
      <c r="J41" s="8" t="s">
        <v>118</v>
      </c>
      <c r="K41" s="5"/>
    </row>
    <row r="42" spans="1:11" ht="22.15" customHeight="1" x14ac:dyDescent="0.25">
      <c r="A42" s="149">
        <v>8</v>
      </c>
      <c r="B42" s="150"/>
      <c r="C42" s="150"/>
      <c r="D42" s="150"/>
      <c r="E42" s="151"/>
      <c r="F42" s="102"/>
      <c r="G42" s="103"/>
      <c r="H42" s="104"/>
      <c r="I42" s="87"/>
      <c r="J42" s="8" t="s">
        <v>118</v>
      </c>
      <c r="K42" s="5"/>
    </row>
    <row r="43" spans="1:11" ht="22.15" customHeight="1" x14ac:dyDescent="0.25">
      <c r="A43" s="149">
        <v>9</v>
      </c>
      <c r="B43" s="150"/>
      <c r="C43" s="150"/>
      <c r="D43" s="150"/>
      <c r="E43" s="151"/>
      <c r="F43" s="102"/>
      <c r="G43" s="103"/>
      <c r="H43" s="104"/>
      <c r="I43" s="87"/>
      <c r="J43" s="8" t="s">
        <v>118</v>
      </c>
      <c r="K43" s="5"/>
    </row>
    <row r="44" spans="1:11" ht="22.15" customHeight="1" x14ac:dyDescent="0.25">
      <c r="A44" s="149">
        <v>10</v>
      </c>
      <c r="B44" s="150"/>
      <c r="C44" s="150"/>
      <c r="D44" s="150"/>
      <c r="E44" s="151"/>
      <c r="F44" s="102"/>
      <c r="G44" s="103"/>
      <c r="H44" s="104"/>
      <c r="I44" s="87"/>
      <c r="J44" s="8" t="s">
        <v>118</v>
      </c>
      <c r="K44" s="5"/>
    </row>
    <row r="45" spans="1:11" ht="22.15" customHeight="1" x14ac:dyDescent="0.25">
      <c r="A45" s="149">
        <v>11</v>
      </c>
      <c r="B45" s="150"/>
      <c r="C45" s="150"/>
      <c r="D45" s="150"/>
      <c r="E45" s="151"/>
      <c r="F45" s="102"/>
      <c r="G45" s="103"/>
      <c r="H45" s="104"/>
      <c r="I45" s="87"/>
      <c r="J45" s="8" t="s">
        <v>118</v>
      </c>
      <c r="K45" s="5"/>
    </row>
    <row r="46" spans="1:11" ht="22.15" customHeight="1" x14ac:dyDescent="0.25">
      <c r="A46" s="149">
        <v>12</v>
      </c>
      <c r="B46" s="150"/>
      <c r="C46" s="150"/>
      <c r="D46" s="150"/>
      <c r="E46" s="151"/>
      <c r="F46" s="107"/>
      <c r="G46" s="107"/>
      <c r="H46" s="107"/>
      <c r="I46" s="87"/>
      <c r="J46" s="8" t="s">
        <v>118</v>
      </c>
      <c r="K46" s="5"/>
    </row>
    <row r="47" spans="1:11" ht="22.15" customHeight="1" x14ac:dyDescent="0.25">
      <c r="A47" s="149">
        <v>13</v>
      </c>
      <c r="B47" s="150"/>
      <c r="C47" s="150"/>
      <c r="D47" s="150"/>
      <c r="E47" s="151"/>
      <c r="F47" s="107"/>
      <c r="G47" s="107"/>
      <c r="H47" s="107"/>
      <c r="I47" s="87"/>
      <c r="J47" s="8" t="s">
        <v>118</v>
      </c>
      <c r="K47" s="5"/>
    </row>
    <row r="48" spans="1:11" ht="22.15" customHeight="1" x14ac:dyDescent="0.25">
      <c r="A48" s="149">
        <v>14</v>
      </c>
      <c r="B48" s="150"/>
      <c r="C48" s="150"/>
      <c r="D48" s="150"/>
      <c r="E48" s="151"/>
      <c r="F48" s="107"/>
      <c r="G48" s="107"/>
      <c r="H48" s="107"/>
      <c r="I48" s="87"/>
      <c r="J48" s="8" t="s">
        <v>118</v>
      </c>
      <c r="K48" s="5"/>
    </row>
    <row r="49" spans="1:11" ht="22.15" customHeight="1" x14ac:dyDescent="0.25">
      <c r="A49" s="149">
        <v>15</v>
      </c>
      <c r="B49" s="150"/>
      <c r="C49" s="150"/>
      <c r="D49" s="150"/>
      <c r="E49" s="151"/>
      <c r="F49" s="102"/>
      <c r="G49" s="103"/>
      <c r="H49" s="104"/>
      <c r="I49" s="87"/>
      <c r="J49" s="8" t="s">
        <v>118</v>
      </c>
      <c r="K49" s="5"/>
    </row>
    <row r="50" spans="1:11" ht="22.15" customHeight="1" x14ac:dyDescent="0.25">
      <c r="A50" s="149">
        <v>16</v>
      </c>
      <c r="B50" s="150"/>
      <c r="C50" s="150"/>
      <c r="D50" s="150"/>
      <c r="E50" s="151"/>
      <c r="F50" s="102"/>
      <c r="G50" s="103"/>
      <c r="H50" s="104"/>
      <c r="I50" s="87"/>
      <c r="J50" s="8" t="s">
        <v>118</v>
      </c>
      <c r="K50" s="5"/>
    </row>
    <row r="51" spans="1:11" ht="22.15" customHeight="1" x14ac:dyDescent="0.25">
      <c r="A51" s="149">
        <v>17</v>
      </c>
      <c r="B51" s="150"/>
      <c r="C51" s="150"/>
      <c r="D51" s="150"/>
      <c r="E51" s="151"/>
      <c r="F51" s="102"/>
      <c r="G51" s="103"/>
      <c r="H51" s="104"/>
      <c r="I51" s="87"/>
      <c r="J51" s="8" t="s">
        <v>118</v>
      </c>
      <c r="K51" s="5"/>
    </row>
    <row r="52" spans="1:11" ht="22.15" customHeight="1" x14ac:dyDescent="0.25">
      <c r="A52" s="149">
        <v>18</v>
      </c>
      <c r="B52" s="150"/>
      <c r="C52" s="150"/>
      <c r="D52" s="150"/>
      <c r="E52" s="151"/>
      <c r="F52" s="102"/>
      <c r="G52" s="103"/>
      <c r="H52" s="104"/>
      <c r="I52" s="87"/>
      <c r="J52" s="8" t="s">
        <v>118</v>
      </c>
      <c r="K52" s="5"/>
    </row>
    <row r="53" spans="1:11" ht="22.15" customHeight="1" x14ac:dyDescent="0.25">
      <c r="A53" s="149">
        <v>19</v>
      </c>
      <c r="B53" s="150"/>
      <c r="C53" s="150"/>
      <c r="D53" s="150"/>
      <c r="E53" s="151"/>
      <c r="F53" s="102"/>
      <c r="G53" s="103"/>
      <c r="H53" s="104"/>
      <c r="I53" s="87"/>
      <c r="J53" s="8" t="s">
        <v>118</v>
      </c>
      <c r="K53" s="5"/>
    </row>
    <row r="54" spans="1:11" ht="22.15" customHeight="1" x14ac:dyDescent="0.25">
      <c r="A54" s="149">
        <v>20</v>
      </c>
      <c r="B54" s="150"/>
      <c r="C54" s="150"/>
      <c r="D54" s="150"/>
      <c r="E54" s="151"/>
      <c r="F54" s="102"/>
      <c r="G54" s="103"/>
      <c r="H54" s="104"/>
      <c r="I54" s="87"/>
      <c r="J54" s="8" t="s">
        <v>118</v>
      </c>
      <c r="K54" s="5"/>
    </row>
    <row r="55" spans="1:11" ht="22.15" customHeight="1" x14ac:dyDescent="0.25">
      <c r="A55" s="149">
        <v>21</v>
      </c>
      <c r="B55" s="150"/>
      <c r="C55" s="150"/>
      <c r="D55" s="150"/>
      <c r="E55" s="151"/>
      <c r="F55" s="102"/>
      <c r="G55" s="103"/>
      <c r="H55" s="104"/>
      <c r="I55" s="87"/>
      <c r="J55" s="8" t="s">
        <v>118</v>
      </c>
      <c r="K55" s="5"/>
    </row>
    <row r="56" spans="1:11" ht="22.15" customHeight="1" x14ac:dyDescent="0.25">
      <c r="A56" s="149">
        <v>22</v>
      </c>
      <c r="B56" s="150"/>
      <c r="C56" s="150"/>
      <c r="D56" s="150"/>
      <c r="E56" s="151"/>
      <c r="F56" s="102"/>
      <c r="G56" s="103"/>
      <c r="H56" s="104"/>
      <c r="I56" s="87"/>
      <c r="J56" s="8" t="s">
        <v>118</v>
      </c>
      <c r="K56" s="5"/>
    </row>
    <row r="57" spans="1:11" ht="22.15" customHeight="1" x14ac:dyDescent="0.25">
      <c r="A57" s="149">
        <v>23</v>
      </c>
      <c r="B57" s="150"/>
      <c r="C57" s="150"/>
      <c r="D57" s="150"/>
      <c r="E57" s="151"/>
      <c r="F57" s="102"/>
      <c r="G57" s="103"/>
      <c r="H57" s="104"/>
      <c r="I57" s="87"/>
      <c r="J57" s="8" t="s">
        <v>118</v>
      </c>
      <c r="K57" s="5"/>
    </row>
    <row r="58" spans="1:11" ht="22.15" customHeight="1" x14ac:dyDescent="0.25">
      <c r="A58" s="149">
        <v>24</v>
      </c>
      <c r="B58" s="150"/>
      <c r="C58" s="150"/>
      <c r="D58" s="150"/>
      <c r="E58" s="151"/>
      <c r="F58" s="102"/>
      <c r="G58" s="103"/>
      <c r="H58" s="104"/>
      <c r="I58" s="87"/>
      <c r="J58" s="8" t="s">
        <v>118</v>
      </c>
      <c r="K58" s="5"/>
    </row>
    <row r="59" spans="1:11" ht="22.15" customHeight="1" x14ac:dyDescent="0.25">
      <c r="A59" s="149">
        <v>25</v>
      </c>
      <c r="B59" s="150"/>
      <c r="C59" s="150"/>
      <c r="D59" s="150"/>
      <c r="E59" s="151"/>
      <c r="F59" s="102"/>
      <c r="G59" s="103"/>
      <c r="H59" s="104"/>
      <c r="I59" s="87"/>
      <c r="J59" s="8" t="s">
        <v>118</v>
      </c>
      <c r="K59" s="5"/>
    </row>
    <row r="60" spans="1:11" ht="22.15" customHeight="1" x14ac:dyDescent="0.25">
      <c r="A60" s="149">
        <v>26</v>
      </c>
      <c r="B60" s="150"/>
      <c r="C60" s="150"/>
      <c r="D60" s="150"/>
      <c r="E60" s="151"/>
      <c r="F60" s="102"/>
      <c r="G60" s="103"/>
      <c r="H60" s="104"/>
      <c r="I60" s="87"/>
      <c r="J60" s="8" t="s">
        <v>118</v>
      </c>
      <c r="K60" s="5"/>
    </row>
    <row r="61" spans="1:11" ht="22.15" customHeight="1" x14ac:dyDescent="0.25">
      <c r="A61" s="149">
        <v>27</v>
      </c>
      <c r="B61" s="150"/>
      <c r="C61" s="150"/>
      <c r="D61" s="150"/>
      <c r="E61" s="151"/>
      <c r="F61" s="102"/>
      <c r="G61" s="103"/>
      <c r="H61" s="104"/>
      <c r="I61" s="87"/>
      <c r="J61" s="8" t="s">
        <v>118</v>
      </c>
      <c r="K61" s="5"/>
    </row>
    <row r="62" spans="1:11" ht="22.15" customHeight="1" x14ac:dyDescent="0.25">
      <c r="A62" s="149">
        <v>28</v>
      </c>
      <c r="B62" s="150"/>
      <c r="C62" s="150"/>
      <c r="D62" s="150"/>
      <c r="E62" s="151"/>
      <c r="F62" s="102"/>
      <c r="G62" s="103"/>
      <c r="H62" s="104"/>
      <c r="I62" s="87"/>
      <c r="J62" s="8" t="s">
        <v>118</v>
      </c>
      <c r="K62" s="5"/>
    </row>
    <row r="63" spans="1:11" ht="22.15" customHeight="1" x14ac:dyDescent="0.25">
      <c r="A63" s="149">
        <v>29</v>
      </c>
      <c r="B63" s="150"/>
      <c r="C63" s="150"/>
      <c r="D63" s="150"/>
      <c r="E63" s="151"/>
      <c r="F63" s="102"/>
      <c r="G63" s="103"/>
      <c r="H63" s="104"/>
      <c r="I63" s="87"/>
      <c r="J63" s="8" t="s">
        <v>118</v>
      </c>
      <c r="K63" s="5"/>
    </row>
    <row r="64" spans="1:11" ht="22.15" customHeight="1" x14ac:dyDescent="0.25">
      <c r="A64" s="149">
        <v>30</v>
      </c>
      <c r="B64" s="150"/>
      <c r="C64" s="150"/>
      <c r="D64" s="150"/>
      <c r="E64" s="151"/>
      <c r="F64" s="102"/>
      <c r="G64" s="103"/>
      <c r="H64" s="104"/>
      <c r="I64" s="87"/>
      <c r="J64" s="8" t="s">
        <v>118</v>
      </c>
      <c r="K64" s="5"/>
    </row>
    <row r="65" spans="1:11" ht="22.15" customHeight="1" x14ac:dyDescent="0.25">
      <c r="A65" s="149">
        <v>31</v>
      </c>
      <c r="B65" s="150"/>
      <c r="C65" s="150"/>
      <c r="D65" s="150"/>
      <c r="E65" s="151"/>
      <c r="F65" s="102"/>
      <c r="G65" s="103"/>
      <c r="H65" s="104"/>
      <c r="I65" s="87"/>
      <c r="J65" s="8" t="s">
        <v>118</v>
      </c>
      <c r="K65" s="5"/>
    </row>
    <row r="66" spans="1:11" ht="22.15" customHeight="1" x14ac:dyDescent="0.25">
      <c r="A66" s="149">
        <v>32</v>
      </c>
      <c r="B66" s="150"/>
      <c r="C66" s="150"/>
      <c r="D66" s="150"/>
      <c r="E66" s="151"/>
      <c r="F66" s="102"/>
      <c r="G66" s="103"/>
      <c r="H66" s="104"/>
      <c r="I66" s="87"/>
      <c r="J66" s="8" t="s">
        <v>118</v>
      </c>
      <c r="K66" s="5"/>
    </row>
    <row r="67" spans="1:11" ht="22.15" customHeight="1" x14ac:dyDescent="0.25">
      <c r="A67" s="149">
        <v>33</v>
      </c>
      <c r="B67" s="150"/>
      <c r="C67" s="150"/>
      <c r="D67" s="150"/>
      <c r="E67" s="151"/>
      <c r="F67" s="102"/>
      <c r="G67" s="103"/>
      <c r="H67" s="104"/>
      <c r="I67" s="87"/>
      <c r="J67" s="8" t="s">
        <v>118</v>
      </c>
      <c r="K67" s="5"/>
    </row>
    <row r="68" spans="1:11" ht="22.15" customHeight="1" x14ac:dyDescent="0.25">
      <c r="A68" s="149">
        <v>34</v>
      </c>
      <c r="B68" s="150"/>
      <c r="C68" s="150"/>
      <c r="D68" s="150"/>
      <c r="E68" s="151"/>
      <c r="F68" s="102"/>
      <c r="G68" s="103"/>
      <c r="H68" s="104"/>
      <c r="I68" s="87"/>
      <c r="J68" s="8" t="s">
        <v>118</v>
      </c>
      <c r="K68" s="5"/>
    </row>
    <row r="69" spans="1:11" ht="22.15" customHeight="1" x14ac:dyDescent="0.25">
      <c r="A69" s="149">
        <v>35</v>
      </c>
      <c r="B69" s="150"/>
      <c r="C69" s="150"/>
      <c r="D69" s="150"/>
      <c r="E69" s="151"/>
      <c r="F69" s="102"/>
      <c r="G69" s="103"/>
      <c r="H69" s="104"/>
      <c r="I69" s="87"/>
      <c r="J69" s="8" t="s">
        <v>118</v>
      </c>
      <c r="K69" s="5"/>
    </row>
    <row r="70" spans="1:11" ht="22.15" customHeight="1" x14ac:dyDescent="0.25">
      <c r="A70" s="149">
        <v>36</v>
      </c>
      <c r="B70" s="150"/>
      <c r="C70" s="150"/>
      <c r="D70" s="150"/>
      <c r="E70" s="151"/>
      <c r="F70" s="102"/>
      <c r="G70" s="103"/>
      <c r="H70" s="104"/>
      <c r="I70" s="87"/>
      <c r="J70" s="8" t="s">
        <v>118</v>
      </c>
      <c r="K70" s="5"/>
    </row>
    <row r="71" spans="1:11" ht="22.15" customHeight="1" x14ac:dyDescent="0.25">
      <c r="A71" s="149">
        <v>37</v>
      </c>
      <c r="B71" s="150"/>
      <c r="C71" s="150"/>
      <c r="D71" s="150"/>
      <c r="E71" s="151"/>
      <c r="F71" s="102"/>
      <c r="G71" s="103"/>
      <c r="H71" s="104"/>
      <c r="I71" s="87"/>
      <c r="J71" s="8" t="s">
        <v>118</v>
      </c>
      <c r="K71" s="5"/>
    </row>
    <row r="72" spans="1:11" ht="22.15" customHeight="1" x14ac:dyDescent="0.25">
      <c r="A72" s="149">
        <v>38</v>
      </c>
      <c r="B72" s="150"/>
      <c r="C72" s="150"/>
      <c r="D72" s="150"/>
      <c r="E72" s="151"/>
      <c r="F72" s="102"/>
      <c r="G72" s="103"/>
      <c r="H72" s="104"/>
      <c r="I72" s="87"/>
      <c r="J72" s="8" t="s">
        <v>118</v>
      </c>
      <c r="K72" s="5"/>
    </row>
    <row r="73" spans="1:11" ht="22.15" customHeight="1" x14ac:dyDescent="0.25">
      <c r="A73" s="149">
        <v>39</v>
      </c>
      <c r="B73" s="150"/>
      <c r="C73" s="150"/>
      <c r="D73" s="150"/>
      <c r="E73" s="151"/>
      <c r="F73" s="102"/>
      <c r="G73" s="103"/>
      <c r="H73" s="104"/>
      <c r="I73" s="87"/>
      <c r="J73" s="8" t="s">
        <v>118</v>
      </c>
      <c r="K73" s="5"/>
    </row>
    <row r="74" spans="1:11" ht="22.15" customHeight="1" x14ac:dyDescent="0.25">
      <c r="A74" s="149">
        <v>40</v>
      </c>
      <c r="B74" s="150"/>
      <c r="C74" s="150"/>
      <c r="D74" s="150"/>
      <c r="E74" s="151"/>
      <c r="F74" s="102"/>
      <c r="G74" s="103"/>
      <c r="H74" s="104"/>
      <c r="I74" s="87"/>
      <c r="J74" s="8" t="s">
        <v>118</v>
      </c>
      <c r="K74" s="5"/>
    </row>
    <row r="75" spans="1:11" ht="22.15" customHeight="1" x14ac:dyDescent="0.25">
      <c r="A75" s="149">
        <v>41</v>
      </c>
      <c r="B75" s="150"/>
      <c r="C75" s="150"/>
      <c r="D75" s="150"/>
      <c r="E75" s="151"/>
      <c r="F75" s="102"/>
      <c r="G75" s="103"/>
      <c r="H75" s="104"/>
      <c r="I75" s="87"/>
      <c r="J75" s="8" t="s">
        <v>118</v>
      </c>
      <c r="K75" s="5"/>
    </row>
    <row r="76" spans="1:11" ht="22.15" customHeight="1" x14ac:dyDescent="0.25">
      <c r="A76" s="149">
        <v>42</v>
      </c>
      <c r="B76" s="150"/>
      <c r="C76" s="150"/>
      <c r="D76" s="150"/>
      <c r="E76" s="151"/>
      <c r="F76" s="102"/>
      <c r="G76" s="103"/>
      <c r="H76" s="104"/>
      <c r="I76" s="87"/>
      <c r="J76" s="8" t="s">
        <v>118</v>
      </c>
      <c r="K76" s="5"/>
    </row>
    <row r="77" spans="1:11" ht="22.15" customHeight="1" x14ac:dyDescent="0.25">
      <c r="A77" s="149">
        <v>43</v>
      </c>
      <c r="B77" s="150"/>
      <c r="C77" s="150"/>
      <c r="D77" s="150"/>
      <c r="E77" s="151"/>
      <c r="F77" s="102"/>
      <c r="G77" s="103"/>
      <c r="H77" s="104"/>
      <c r="I77" s="87"/>
      <c r="J77" s="8" t="s">
        <v>118</v>
      </c>
      <c r="K77" s="5"/>
    </row>
    <row r="78" spans="1:11" ht="22.15" customHeight="1" x14ac:dyDescent="0.25">
      <c r="A78" s="149">
        <v>44</v>
      </c>
      <c r="B78" s="150"/>
      <c r="C78" s="150"/>
      <c r="D78" s="150"/>
      <c r="E78" s="151"/>
      <c r="F78" s="102"/>
      <c r="G78" s="103"/>
      <c r="H78" s="104"/>
      <c r="I78" s="87"/>
      <c r="J78" s="8" t="s">
        <v>118</v>
      </c>
      <c r="K78" s="5"/>
    </row>
    <row r="79" spans="1:11" ht="22.15" customHeight="1" x14ac:dyDescent="0.25">
      <c r="A79" s="149">
        <v>45</v>
      </c>
      <c r="B79" s="150"/>
      <c r="C79" s="150"/>
      <c r="D79" s="150"/>
      <c r="E79" s="151"/>
      <c r="F79" s="102"/>
      <c r="G79" s="103"/>
      <c r="H79" s="104"/>
      <c r="I79" s="87"/>
      <c r="J79" s="8" t="s">
        <v>118</v>
      </c>
      <c r="K79" s="5"/>
    </row>
    <row r="80" spans="1:11" ht="22.15" customHeight="1" x14ac:dyDescent="0.25">
      <c r="A80" s="149">
        <v>46</v>
      </c>
      <c r="B80" s="150"/>
      <c r="C80" s="150"/>
      <c r="D80" s="150"/>
      <c r="E80" s="151"/>
      <c r="F80" s="102"/>
      <c r="G80" s="103"/>
      <c r="H80" s="104"/>
      <c r="I80" s="87"/>
      <c r="J80" s="8" t="s">
        <v>118</v>
      </c>
      <c r="K80" s="5"/>
    </row>
    <row r="81" spans="1:11" ht="22.15" customHeight="1" x14ac:dyDescent="0.25">
      <c r="A81" s="149">
        <v>47</v>
      </c>
      <c r="B81" s="150"/>
      <c r="C81" s="150"/>
      <c r="D81" s="150"/>
      <c r="E81" s="151"/>
      <c r="F81" s="102"/>
      <c r="G81" s="103"/>
      <c r="H81" s="104"/>
      <c r="I81" s="87"/>
      <c r="J81" s="8" t="s">
        <v>118</v>
      </c>
      <c r="K81" s="5"/>
    </row>
    <row r="82" spans="1:11" ht="22.15" customHeight="1" x14ac:dyDescent="0.25">
      <c r="A82" s="149">
        <v>48</v>
      </c>
      <c r="B82" s="150"/>
      <c r="C82" s="150"/>
      <c r="D82" s="150"/>
      <c r="E82" s="151"/>
      <c r="F82" s="102"/>
      <c r="G82" s="103"/>
      <c r="H82" s="104"/>
      <c r="I82" s="87"/>
      <c r="J82" s="8" t="s">
        <v>118</v>
      </c>
      <c r="K82" s="5"/>
    </row>
    <row r="83" spans="1:11" ht="22.15" customHeight="1" x14ac:dyDescent="0.25">
      <c r="A83" s="149">
        <v>49</v>
      </c>
      <c r="B83" s="150"/>
      <c r="C83" s="150"/>
      <c r="D83" s="150"/>
      <c r="E83" s="151"/>
      <c r="F83" s="102"/>
      <c r="G83" s="103"/>
      <c r="H83" s="104"/>
      <c r="I83" s="87"/>
      <c r="J83" s="8" t="s">
        <v>118</v>
      </c>
      <c r="K83" s="5"/>
    </row>
    <row r="84" spans="1:11" ht="22.15" customHeight="1" x14ac:dyDescent="0.25">
      <c r="A84" s="149">
        <v>50</v>
      </c>
      <c r="B84" s="150"/>
      <c r="C84" s="150"/>
      <c r="D84" s="150"/>
      <c r="E84" s="151"/>
      <c r="F84" s="102"/>
      <c r="G84" s="103"/>
      <c r="H84" s="104"/>
      <c r="I84" s="87"/>
      <c r="J84" s="8" t="s">
        <v>118</v>
      </c>
      <c r="K84" s="5"/>
    </row>
    <row r="85" spans="1:11" ht="22.15" customHeight="1" x14ac:dyDescent="0.25">
      <c r="A85" s="149">
        <v>51</v>
      </c>
      <c r="B85" s="150"/>
      <c r="C85" s="150"/>
      <c r="D85" s="150"/>
      <c r="E85" s="151"/>
      <c r="F85" s="102"/>
      <c r="G85" s="103"/>
      <c r="H85" s="104"/>
      <c r="I85" s="87"/>
      <c r="J85" s="8" t="s">
        <v>118</v>
      </c>
      <c r="K85" s="5"/>
    </row>
    <row r="86" spans="1:11" ht="22.15" customHeight="1" x14ac:dyDescent="0.25">
      <c r="A86" s="149">
        <v>52</v>
      </c>
      <c r="B86" s="150"/>
      <c r="C86" s="150"/>
      <c r="D86" s="150"/>
      <c r="E86" s="151"/>
      <c r="F86" s="102"/>
      <c r="G86" s="103"/>
      <c r="H86" s="104"/>
      <c r="I86" s="87"/>
      <c r="J86" s="8" t="s">
        <v>118</v>
      </c>
      <c r="K86" s="5"/>
    </row>
    <row r="87" spans="1:11" ht="22.15" customHeight="1" x14ac:dyDescent="0.25">
      <c r="A87" s="149">
        <v>53</v>
      </c>
      <c r="B87" s="150"/>
      <c r="C87" s="150"/>
      <c r="D87" s="150"/>
      <c r="E87" s="151"/>
      <c r="F87" s="102"/>
      <c r="G87" s="103"/>
      <c r="H87" s="104"/>
      <c r="I87" s="87"/>
      <c r="J87" s="8" t="s">
        <v>118</v>
      </c>
      <c r="K87" s="5"/>
    </row>
    <row r="88" spans="1:11" ht="22.15" customHeight="1" x14ac:dyDescent="0.25">
      <c r="A88" s="149">
        <v>54</v>
      </c>
      <c r="B88" s="150"/>
      <c r="C88" s="150"/>
      <c r="D88" s="150"/>
      <c r="E88" s="151"/>
      <c r="F88" s="102"/>
      <c r="G88" s="103"/>
      <c r="H88" s="104"/>
      <c r="I88" s="87"/>
      <c r="J88" s="8" t="s">
        <v>118</v>
      </c>
      <c r="K88" s="5"/>
    </row>
    <row r="89" spans="1:11" ht="22.15" customHeight="1" x14ac:dyDescent="0.25">
      <c r="A89" s="149">
        <v>55</v>
      </c>
      <c r="B89" s="150"/>
      <c r="C89" s="150"/>
      <c r="D89" s="150"/>
      <c r="E89" s="151"/>
      <c r="F89" s="102"/>
      <c r="G89" s="103"/>
      <c r="H89" s="104"/>
      <c r="I89" s="87"/>
      <c r="J89" s="8" t="s">
        <v>118</v>
      </c>
      <c r="K89" s="5"/>
    </row>
    <row r="90" spans="1:11" ht="22.15" customHeight="1" x14ac:dyDescent="0.25">
      <c r="A90" s="149">
        <v>56</v>
      </c>
      <c r="B90" s="150"/>
      <c r="C90" s="150"/>
      <c r="D90" s="150"/>
      <c r="E90" s="151"/>
      <c r="F90" s="102"/>
      <c r="G90" s="103"/>
      <c r="H90" s="104"/>
      <c r="I90" s="87"/>
      <c r="J90" s="8" t="s">
        <v>118</v>
      </c>
      <c r="K90" s="5"/>
    </row>
    <row r="91" spans="1:11" ht="22.15" customHeight="1" x14ac:dyDescent="0.25">
      <c r="A91" s="149">
        <v>57</v>
      </c>
      <c r="B91" s="150"/>
      <c r="C91" s="150"/>
      <c r="D91" s="150"/>
      <c r="E91" s="151"/>
      <c r="F91" s="102"/>
      <c r="G91" s="103"/>
      <c r="H91" s="104"/>
      <c r="I91" s="87"/>
      <c r="J91" s="8" t="s">
        <v>118</v>
      </c>
      <c r="K91" s="5"/>
    </row>
    <row r="92" spans="1:11" ht="22.15" customHeight="1" x14ac:dyDescent="0.25">
      <c r="A92" s="149">
        <v>58</v>
      </c>
      <c r="B92" s="150"/>
      <c r="C92" s="150"/>
      <c r="D92" s="150"/>
      <c r="E92" s="151"/>
      <c r="F92" s="102"/>
      <c r="G92" s="103"/>
      <c r="H92" s="104"/>
      <c r="I92" s="87"/>
      <c r="J92" s="8" t="s">
        <v>118</v>
      </c>
      <c r="K92" s="5"/>
    </row>
    <row r="93" spans="1:11" ht="22.15" customHeight="1" x14ac:dyDescent="0.25">
      <c r="A93" s="149">
        <v>59</v>
      </c>
      <c r="B93" s="150"/>
      <c r="C93" s="150"/>
      <c r="D93" s="150"/>
      <c r="E93" s="151"/>
      <c r="F93" s="102"/>
      <c r="G93" s="103"/>
      <c r="H93" s="104"/>
      <c r="I93" s="87"/>
      <c r="J93" s="8" t="s">
        <v>118</v>
      </c>
      <c r="K93" s="5"/>
    </row>
    <row r="94" spans="1:11" ht="22.15" customHeight="1" x14ac:dyDescent="0.25">
      <c r="A94" s="149">
        <v>60</v>
      </c>
      <c r="B94" s="150"/>
      <c r="C94" s="150"/>
      <c r="D94" s="150"/>
      <c r="E94" s="151"/>
      <c r="F94" s="102"/>
      <c r="G94" s="103"/>
      <c r="H94" s="104"/>
      <c r="I94" s="87"/>
      <c r="J94" s="8" t="s">
        <v>118</v>
      </c>
      <c r="K94" s="5"/>
    </row>
    <row r="95" spans="1:11" ht="22.15" customHeight="1" x14ac:dyDescent="0.25">
      <c r="A95" s="149">
        <v>61</v>
      </c>
      <c r="B95" s="150"/>
      <c r="C95" s="150"/>
      <c r="D95" s="150"/>
      <c r="E95" s="151"/>
      <c r="F95" s="102"/>
      <c r="G95" s="103"/>
      <c r="H95" s="104"/>
      <c r="I95" s="87"/>
      <c r="J95" s="8" t="s">
        <v>118</v>
      </c>
      <c r="K95" s="5"/>
    </row>
    <row r="96" spans="1:11" ht="22.15" customHeight="1" x14ac:dyDescent="0.25">
      <c r="A96" s="149">
        <v>62</v>
      </c>
      <c r="B96" s="150"/>
      <c r="C96" s="150"/>
      <c r="D96" s="150"/>
      <c r="E96" s="151"/>
      <c r="F96" s="102"/>
      <c r="G96" s="103"/>
      <c r="H96" s="104"/>
      <c r="I96" s="87"/>
      <c r="J96" s="8" t="s">
        <v>118</v>
      </c>
      <c r="K96" s="5"/>
    </row>
    <row r="97" spans="1:11" ht="8.25" customHeight="1" x14ac:dyDescent="0.25">
      <c r="A97" s="25"/>
      <c r="B97" s="105"/>
      <c r="C97" s="105"/>
      <c r="D97" s="105"/>
      <c r="E97" s="105"/>
      <c r="F97" s="105"/>
      <c r="G97" s="105"/>
      <c r="H97" s="105"/>
      <c r="I97" s="86"/>
      <c r="J97" s="7"/>
      <c r="K97" s="25"/>
    </row>
    <row r="98" spans="1:11" ht="14.45" customHeight="1" x14ac:dyDescent="0.25">
      <c r="A98" s="106" t="s">
        <v>120</v>
      </c>
      <c r="B98" s="106"/>
      <c r="C98" s="106"/>
      <c r="D98" s="106"/>
      <c r="E98" s="106"/>
      <c r="F98" s="106"/>
      <c r="G98" s="106"/>
      <c r="H98" s="106"/>
      <c r="I98" s="106"/>
      <c r="J98" s="106"/>
      <c r="K98" s="106"/>
    </row>
    <row r="99" spans="1:11" ht="10.5" customHeight="1" x14ac:dyDescent="0.25"/>
    <row r="100" spans="1:11" x14ac:dyDescent="0.25">
      <c r="A100" s="89" t="s">
        <v>15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1"/>
    </row>
    <row r="101" spans="1:11" x14ac:dyDescent="0.25">
      <c r="A101" s="92"/>
      <c r="B101" s="93"/>
      <c r="C101" s="93"/>
      <c r="D101" s="93"/>
      <c r="E101" s="93"/>
      <c r="F101" s="93"/>
      <c r="G101" s="93"/>
      <c r="H101" s="93"/>
      <c r="I101" s="93"/>
      <c r="J101" s="93"/>
      <c r="K101" s="94"/>
    </row>
    <row r="102" spans="1:11" x14ac:dyDescent="0.25">
      <c r="A102" s="83" t="s">
        <v>209</v>
      </c>
      <c r="B102" s="84"/>
      <c r="C102" s="84"/>
      <c r="D102" s="84"/>
      <c r="E102" s="84"/>
      <c r="F102" s="84"/>
      <c r="G102" s="84"/>
      <c r="H102" s="84"/>
      <c r="I102" s="84"/>
      <c r="J102" s="84"/>
      <c r="K102" s="85" t="s">
        <v>210</v>
      </c>
    </row>
  </sheetData>
  <mergeCells count="172"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100:K101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H23:I23"/>
    <mergeCell ref="F44:H44"/>
    <mergeCell ref="F40:H40"/>
    <mergeCell ref="F41:H41"/>
    <mergeCell ref="F45:H45"/>
    <mergeCell ref="A25:K26"/>
    <mergeCell ref="F36:H36"/>
    <mergeCell ref="F37:H37"/>
  </mergeCells>
  <phoneticPr fontId="19" type="noConversion"/>
  <pageMargins left="0.511811024" right="0.511811024" top="0.78740157499999996" bottom="0.78740157499999996" header="0.31496062000000002" footer="0.31496062000000002"/>
  <pageSetup paperSize="9" scale="68" orientation="portrait" r:id="rId1"/>
  <rowBreaks count="1" manualBreakCount="1">
    <brk id="52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1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219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1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217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217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218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220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222</v>
      </c>
      <c r="C68" s="16" t="s">
        <v>223</v>
      </c>
      <c r="D68" s="40" t="s">
        <v>211</v>
      </c>
      <c r="E68" s="16" t="s">
        <v>46</v>
      </c>
      <c r="F68" s="16" t="s">
        <v>134</v>
      </c>
      <c r="G68" s="16" t="s">
        <v>224</v>
      </c>
      <c r="H68" s="16" t="s">
        <v>225</v>
      </c>
      <c r="I68" s="16" t="s">
        <v>226</v>
      </c>
      <c r="J68" s="16" t="s">
        <v>227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6" t="s">
        <v>102</v>
      </c>
      <c r="C1" s="117"/>
      <c r="D1" s="117"/>
      <c r="E1" s="117"/>
      <c r="F1" s="117"/>
      <c r="G1" s="117"/>
      <c r="H1" s="117"/>
      <c r="I1" s="117"/>
      <c r="J1" s="117"/>
      <c r="K1" s="117"/>
      <c r="L1" s="118"/>
      <c r="M1" s="3"/>
      <c r="N1" s="3"/>
    </row>
    <row r="2" spans="1:14" ht="32.450000000000003" customHeight="1" x14ac:dyDescent="0.25">
      <c r="B2" s="119"/>
      <c r="C2" s="120"/>
      <c r="D2" s="120"/>
      <c r="E2" s="120"/>
      <c r="F2" s="120"/>
      <c r="G2" s="120"/>
      <c r="H2" s="120"/>
      <c r="I2" s="120"/>
      <c r="J2" s="120"/>
      <c r="K2" s="120"/>
      <c r="L2" s="121"/>
      <c r="M2" s="3"/>
      <c r="N2" s="3"/>
    </row>
    <row r="3" spans="1:14" ht="25.5" customHeight="1" x14ac:dyDescent="0.25">
      <c r="B3" s="124" t="s">
        <v>103</v>
      </c>
      <c r="C3" s="125"/>
      <c r="D3" s="130"/>
      <c r="E3" s="130"/>
      <c r="F3" s="130"/>
      <c r="G3" s="130"/>
      <c r="H3" s="124" t="s">
        <v>104</v>
      </c>
      <c r="I3" s="126"/>
      <c r="J3" s="125"/>
      <c r="K3" s="129">
        <v>4236654</v>
      </c>
      <c r="L3" s="179"/>
      <c r="M3" s="3"/>
      <c r="N3" s="3"/>
    </row>
    <row r="4" spans="1:14" s="3" customFormat="1" ht="21.75" customHeight="1" x14ac:dyDescent="0.25">
      <c r="A4" s="62"/>
      <c r="B4" s="124" t="s">
        <v>5</v>
      </c>
      <c r="C4" s="125"/>
      <c r="D4" s="175"/>
      <c r="E4" s="175"/>
      <c r="F4" s="175"/>
      <c r="G4" s="176"/>
      <c r="H4" s="129" t="s">
        <v>4</v>
      </c>
      <c r="I4" s="130"/>
      <c r="J4" s="23"/>
      <c r="K4" s="22" t="s">
        <v>105</v>
      </c>
      <c r="L4" s="23"/>
    </row>
    <row r="5" spans="1:14" ht="7.5" customHeight="1" x14ac:dyDescent="0.25"/>
    <row r="6" spans="1:14" x14ac:dyDescent="0.25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25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6" t="s">
        <v>1</v>
      </c>
      <c r="J8" s="96"/>
      <c r="K8" s="96" t="s">
        <v>123</v>
      </c>
      <c r="L8" s="96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5" t="s">
        <v>18</v>
      </c>
      <c r="G10" s="156"/>
      <c r="H10" s="136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5" t="s">
        <v>17</v>
      </c>
      <c r="G11" s="156"/>
      <c r="H11" s="136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5" t="s">
        <v>106</v>
      </c>
      <c r="G12" s="156"/>
      <c r="H12" s="136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5" t="s">
        <v>107</v>
      </c>
      <c r="G13" s="156"/>
      <c r="H13" s="136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3" t="s">
        <v>110</v>
      </c>
      <c r="C15" s="154"/>
      <c r="D15" s="154"/>
      <c r="E15" s="155"/>
      <c r="F15" s="135" t="str">
        <f>VLOOKUP(K3,Dados!A:H,5,0)</f>
        <v>35 a 50 psi</v>
      </c>
      <c r="G15" s="156"/>
      <c r="H15" s="136"/>
      <c r="I15" s="131" t="s">
        <v>121</v>
      </c>
      <c r="J15" s="131"/>
      <c r="K15" s="131" t="s">
        <v>122</v>
      </c>
      <c r="L15" s="131"/>
    </row>
    <row r="16" spans="1:14" ht="25.15" customHeight="1" thickBot="1" x14ac:dyDescent="0.3">
      <c r="B16" s="153" t="s">
        <v>109</v>
      </c>
      <c r="C16" s="154"/>
      <c r="D16" s="154"/>
      <c r="E16" s="154"/>
      <c r="F16" s="154"/>
      <c r="G16" s="154"/>
      <c r="H16" s="154"/>
      <c r="I16" s="158"/>
      <c r="J16" s="158"/>
      <c r="K16" s="158"/>
      <c r="L16" s="159"/>
    </row>
    <row r="17" spans="2:12" ht="16.5" customHeight="1" thickBot="1" x14ac:dyDescent="0.3">
      <c r="B17" s="157"/>
      <c r="C17" s="158"/>
      <c r="D17" s="158"/>
      <c r="E17" s="158"/>
      <c r="F17" s="158"/>
      <c r="G17" s="158"/>
      <c r="H17" s="158"/>
      <c r="I17" s="177" t="s">
        <v>187</v>
      </c>
      <c r="J17" s="178"/>
      <c r="K17" s="177" t="s">
        <v>187</v>
      </c>
      <c r="L17" s="178"/>
    </row>
    <row r="18" spans="2:12" ht="18" customHeight="1" thickBot="1" x14ac:dyDescent="0.3">
      <c r="B18" s="173" t="s">
        <v>124</v>
      </c>
      <c r="C18" s="115"/>
      <c r="D18" s="115"/>
      <c r="E18" s="115"/>
      <c r="F18" s="115"/>
      <c r="G18" s="115"/>
      <c r="H18" s="180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7" t="s">
        <v>188</v>
      </c>
      <c r="C19" s="96"/>
      <c r="D19" s="96"/>
      <c r="E19" s="96"/>
      <c r="F19" s="65" t="str">
        <f>VLOOKUP(K3,Dados!A:AF,5,0)</f>
        <v>35 a 50 psi</v>
      </c>
      <c r="G19" s="96" t="s">
        <v>125</v>
      </c>
      <c r="H19" s="168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1" t="s">
        <v>189</v>
      </c>
      <c r="C20" s="99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99" t="s">
        <v>126</v>
      </c>
      <c r="H20" s="169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5" t="s">
        <v>111</v>
      </c>
      <c r="C21" s="186"/>
      <c r="D21" s="186"/>
      <c r="E21" s="186"/>
      <c r="F21" s="115" t="str">
        <f>VLOOKUP(K3,Dados!A:L,6,0)</f>
        <v>15 min./ Mínimo</v>
      </c>
      <c r="G21" s="115"/>
      <c r="H21" s="174"/>
      <c r="I21" s="61"/>
      <c r="J21" s="29"/>
      <c r="K21" s="29"/>
      <c r="L21" s="63"/>
    </row>
    <row r="22" spans="2:12" ht="24.75" customHeight="1" x14ac:dyDescent="0.25">
      <c r="B22" s="187" t="s">
        <v>112</v>
      </c>
      <c r="C22" s="188"/>
      <c r="D22" s="188"/>
      <c r="E22" s="188"/>
      <c r="F22" s="96" t="str">
        <f>VLOOKUP(K3,Dados!A:H,8,0)</f>
        <v>120 min./ Mínimo</v>
      </c>
      <c r="G22" s="96"/>
      <c r="H22" s="168"/>
      <c r="I22" s="52"/>
      <c r="J22" s="2"/>
      <c r="K22" s="2"/>
      <c r="L22" s="64"/>
    </row>
    <row r="23" spans="2:12" ht="24.75" customHeight="1" thickBot="1" x14ac:dyDescent="0.3">
      <c r="B23" s="189" t="s">
        <v>113</v>
      </c>
      <c r="C23" s="190"/>
      <c r="D23" s="190"/>
      <c r="E23" s="190"/>
      <c r="F23" s="95" t="str">
        <f>VLOOKUP(K3,Dados!A:J,7,0)</f>
        <v>60ºC</v>
      </c>
      <c r="G23" s="95"/>
      <c r="H23" s="182"/>
      <c r="I23" s="164"/>
      <c r="J23" s="165"/>
      <c r="K23" s="166"/>
      <c r="L23" s="167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2"/>
      <c r="C25" s="172"/>
      <c r="D25" s="172"/>
      <c r="E25" s="172"/>
      <c r="F25" s="50"/>
      <c r="G25" s="172"/>
      <c r="H25" s="172"/>
      <c r="I25" s="170" t="s">
        <v>191</v>
      </c>
      <c r="J25" s="171"/>
      <c r="K25" s="170" t="s">
        <v>191</v>
      </c>
      <c r="L25" s="171"/>
    </row>
    <row r="26" spans="2:12" ht="20.25" customHeight="1" thickBot="1" x14ac:dyDescent="0.3">
      <c r="B26" s="173" t="s">
        <v>124</v>
      </c>
      <c r="C26" s="115"/>
      <c r="D26" s="115"/>
      <c r="E26" s="115"/>
      <c r="F26" s="115"/>
      <c r="G26" s="115"/>
      <c r="H26" s="174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7" t="s">
        <v>188</v>
      </c>
      <c r="C27" s="96"/>
      <c r="D27" s="96"/>
      <c r="E27" s="96"/>
      <c r="F27" s="72">
        <f>VLOOKUP(K3,Dados!A:Y,25,0)</f>
        <v>0</v>
      </c>
      <c r="G27" s="191" t="s">
        <v>125</v>
      </c>
      <c r="H27" s="19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3" t="s">
        <v>189</v>
      </c>
      <c r="C28" s="101"/>
      <c r="D28" s="73">
        <f>VLOOKUP(K3,Dados!A:AE,31,0)</f>
        <v>0</v>
      </c>
      <c r="E28" s="60" t="s">
        <v>190</v>
      </c>
      <c r="F28" s="74">
        <f>VLOOKUP(K3,Dados!A:AF,24,0)</f>
        <v>0</v>
      </c>
      <c r="G28" s="95" t="s">
        <v>126</v>
      </c>
      <c r="H28" s="182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62" t="s">
        <v>111</v>
      </c>
      <c r="C29" s="163"/>
      <c r="D29" s="163"/>
      <c r="E29" s="163"/>
      <c r="F29" s="183" t="str">
        <f>VLOOKUP(K3,Dados!A:H,6,0)</f>
        <v>15 min./ Mínimo</v>
      </c>
      <c r="G29" s="183"/>
      <c r="H29" s="184"/>
      <c r="I29" s="27"/>
      <c r="J29" s="27"/>
      <c r="K29" s="27"/>
      <c r="L29" s="28"/>
    </row>
    <row r="30" spans="2:12" ht="18.75" customHeight="1" x14ac:dyDescent="0.25">
      <c r="B30" s="153" t="s">
        <v>112</v>
      </c>
      <c r="C30" s="154"/>
      <c r="D30" s="154"/>
      <c r="E30" s="154"/>
      <c r="F30" s="156" t="str">
        <f>VLOOKUP(K3,Dados!A:H,8,0)</f>
        <v>120 min./ Mínimo</v>
      </c>
      <c r="G30" s="156"/>
      <c r="H30" s="136"/>
      <c r="I30" s="2"/>
      <c r="J30" s="2"/>
      <c r="K30" s="2"/>
      <c r="L30" s="1"/>
    </row>
    <row r="31" spans="2:12" ht="18.75" customHeight="1" x14ac:dyDescent="0.25">
      <c r="B31" s="153" t="s">
        <v>113</v>
      </c>
      <c r="C31" s="154"/>
      <c r="D31" s="154"/>
      <c r="E31" s="154"/>
      <c r="F31" s="156" t="str">
        <f>VLOOKUP(K3,Dados!A:H,7,0)</f>
        <v>60ºC</v>
      </c>
      <c r="G31" s="156"/>
      <c r="H31" s="136"/>
      <c r="I31" s="108"/>
      <c r="J31" s="108"/>
      <c r="K31" s="152"/>
      <c r="L31" s="152"/>
    </row>
    <row r="32" spans="2:12" ht="6" customHeight="1" x14ac:dyDescent="0.25"/>
    <row r="33" spans="1:16" x14ac:dyDescent="0.25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25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5" customHeight="1" x14ac:dyDescent="0.25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5" customHeight="1" x14ac:dyDescent="0.25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25">
      <c r="B37" s="14"/>
    </row>
    <row r="38" spans="1:16" ht="22.9" customHeight="1" x14ac:dyDescent="0.25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6" t="s">
        <v>8</v>
      </c>
      <c r="D41" s="147"/>
      <c r="E41" s="147"/>
      <c r="F41" s="148"/>
      <c r="G41" s="161" t="s">
        <v>9</v>
      </c>
      <c r="H41" s="161"/>
      <c r="I41" s="161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9" t="s">
        <v>230</v>
      </c>
      <c r="D43" s="150"/>
      <c r="E43" s="150"/>
      <c r="F43" s="151"/>
      <c r="G43" s="194" t="s">
        <v>229</v>
      </c>
      <c r="H43" s="194"/>
      <c r="I43" s="194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9"/>
      <c r="D44" s="150"/>
      <c r="E44" s="150"/>
      <c r="F44" s="151"/>
      <c r="G44" s="194"/>
      <c r="H44" s="194"/>
      <c r="I44" s="194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9"/>
      <c r="D45" s="150"/>
      <c r="E45" s="150"/>
      <c r="F45" s="151"/>
      <c r="G45" s="194"/>
      <c r="H45" s="194"/>
      <c r="I45" s="194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9"/>
      <c r="D46" s="150"/>
      <c r="E46" s="150"/>
      <c r="F46" s="151"/>
      <c r="G46" s="194"/>
      <c r="H46" s="194"/>
      <c r="I46" s="194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9"/>
      <c r="D47" s="150"/>
      <c r="E47" s="150"/>
      <c r="F47" s="151"/>
      <c r="G47" s="194"/>
      <c r="H47" s="194"/>
      <c r="I47" s="194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9"/>
      <c r="D48" s="150"/>
      <c r="E48" s="150"/>
      <c r="F48" s="151"/>
      <c r="G48" s="194"/>
      <c r="H48" s="194"/>
      <c r="I48" s="194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9"/>
      <c r="D49" s="150"/>
      <c r="E49" s="150"/>
      <c r="F49" s="151"/>
      <c r="G49" s="194"/>
      <c r="H49" s="194"/>
      <c r="I49" s="194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9"/>
      <c r="D50" s="150"/>
      <c r="E50" s="150"/>
      <c r="F50" s="151"/>
      <c r="G50" s="194"/>
      <c r="H50" s="194"/>
      <c r="I50" s="194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9"/>
      <c r="D51" s="150"/>
      <c r="E51" s="150"/>
      <c r="F51" s="151"/>
      <c r="G51" s="194"/>
      <c r="H51" s="194"/>
      <c r="I51" s="194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9"/>
      <c r="D52" s="150"/>
      <c r="E52" s="150"/>
      <c r="F52" s="151"/>
      <c r="G52" s="194"/>
      <c r="H52" s="194"/>
      <c r="I52" s="194"/>
      <c r="J52" s="6"/>
      <c r="K52" s="8" t="s">
        <v>118</v>
      </c>
      <c r="L52" s="5"/>
    </row>
    <row r="53" spans="2:12" ht="18.75" customHeight="1" x14ac:dyDescent="0.25">
      <c r="B53" s="25"/>
      <c r="C53" s="105"/>
      <c r="D53" s="105"/>
      <c r="E53" s="105"/>
      <c r="F53" s="105"/>
      <c r="G53" s="105"/>
      <c r="H53" s="105"/>
      <c r="I53" s="105"/>
      <c r="K53" s="7"/>
      <c r="L53" s="25"/>
    </row>
    <row r="54" spans="2:12" ht="14.45" customHeight="1" x14ac:dyDescent="0.25">
      <c r="B54" s="106" t="s">
        <v>120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</row>
    <row r="56" spans="2:12" x14ac:dyDescent="0.25">
      <c r="B56" s="195" t="s">
        <v>15</v>
      </c>
      <c r="C56" s="195"/>
      <c r="D56" s="195"/>
      <c r="E56" s="195"/>
      <c r="F56" s="195"/>
      <c r="G56" s="195"/>
      <c r="H56" s="195"/>
      <c r="I56" s="195"/>
      <c r="J56" s="195"/>
      <c r="K56" s="195"/>
      <c r="L56" s="195"/>
    </row>
    <row r="57" spans="2:12" x14ac:dyDescent="0.25"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  <row r="58" spans="2:12" x14ac:dyDescent="0.25"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</row>
    <row r="59" spans="2:12" x14ac:dyDescent="0.25"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</row>
    <row r="60" spans="2:12" x14ac:dyDescent="0.25">
      <c r="B60" t="s">
        <v>209</v>
      </c>
      <c r="L60" s="82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Dados</vt:lpstr>
      <vt:lpstr>40-157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2023-04-18T13:02:05Z</dcterms:modified>
</cp:coreProperties>
</file>