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Py_Projects\Tkinter\Pintura\projeto_pintura\Forms\Form_161_Gerado\2023\Abril\17.04\"/>
    </mc:Choice>
  </mc:AlternateContent>
  <workbookProtection workbookPassword="F966" lockStructure="1"/>
  <bookViews>
    <workbookView xWindow="-105" yWindow="-105" windowWidth="23250" windowHeight="1257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Dados!$A$1:$L$69</definedName>
    <definedName name="_xlnm.Print_Area" localSheetId="0">Planilha1!$A$1:$K$103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<sst xmlns="http://schemas.openxmlformats.org/spreadsheetml/2006/main" count="1803" uniqueCount="252">
  <si>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</si>
  <si>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</si>
  <si>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</si>
  <si>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</si>
  <si>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</si>
  <si>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</si>
  <si>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</si>
  <si>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</si>
  <si>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</si>
  <si>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</si>
  <si>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</si>
  <si>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</si>
  <si>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</si>
  <si>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</si>
  <si>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</si>
  <si>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</si>
  <si>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</si>
  <si>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</si>
  <si>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</si>
  <si>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</si>
  <si>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</si>
  <si>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</si>
  <si>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</si>
  <si>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</si>
  <si>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</si>
  <si>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</si>
  <si>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</si>
  <si>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</si>
  <si>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</si>
  <si>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</si>
  <si>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</si>
  <si>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</si>
  <si>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</si>
  <si>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</si>
  <si>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</si>
  <si>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</si>
  <si>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</si>
  <si>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</si>
  <si>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</si>
  <si>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</si>
  <si>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</si>
  <si>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</si>
  <si>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</si>
  <si>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</si>
  <si>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</si>
  <si>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</si>
  <si>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</si>
  <si>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</si>
  <si>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</si>
  <si>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</si>
  <si>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</si>
  <si>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</si>
  <si>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</si>
  <si>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</si>
  <si>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</si>
  <si>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</si>
  <si>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</si>
  <si>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</si>
  <si>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</si>
  <si>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</si>
  <si>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</si>
  <si>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</si>
  <si>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</si>
  <si>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</si>
  <si>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</si>
  <si>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</si>
  <si>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</si>
  <si>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</si>
  <si>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</si>
  <si>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</si>
  <si>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</si>
  <si>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</si>
  <si>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</si>
  <si>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</si>
  <si>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</si>
  <si>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</si>
  <si>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</si>
  <si>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</si>
  <si>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</si>
  <si>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</si>
  <si>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</si>
  <si>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</si>
  <si>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</si>
  <si>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</si>
  <si>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</si>
  <si>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</si>
  <si>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</si>
  <si>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</si>
  <si>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</si>
  <si>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</si>
  <si>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</si>
  <si>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</si>
  <si>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</si>
  <si>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</si>
  <si>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</si>
  <si>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</si>
  <si>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</si>
  <si>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</si>
  <si>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</si>
  <si>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</si>
  <si>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</si>
  <si>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</si>
  <si>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</si>
  <si>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</si>
  <si>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</si>
  <si>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</si>
  <si>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</si>
  <si>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</si>
  <si>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</si>
  <si>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</si>
  <si>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</si>
  <si>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</si>
  <si>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</si>
  <si>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</si>
  <si>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</si>
  <si>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</si>
  <si>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</si>
  <si>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</si>
  <si>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</si>
  <si>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</si>
  <si>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</si>
  <si>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</si>
  <si>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</si>
  <si>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</si>
  <si>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</si>
  <si>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</si>
  <si>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</si>
  <si>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</si>
  <si>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</si>
  <si>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</si>
  <si>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</si>
  <si>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</si>
  <si>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</si>
  <si>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</si>
  <si>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</si>
  <si>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</si>
  <si>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</si>
  <si>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</si>
  <si>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</si>
  <si>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</si>
  <si>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</si>
  <si>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</si>
  <si>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</si>
  <si>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</si>
  <si>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</si>
  <si>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</si>
  <si>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</si>
  <si>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</si>
  <si>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</si>
  <si>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</si>
  <si>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</si>
  <si>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</si>
  <si>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</si>
  <si>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</si>
  <si>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</si>
  <si>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</si>
  <si>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</si>
  <si>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</si>
  <si>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</si>
  <si>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</si>
  <si>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</si>
  <si>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</si>
  <si>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</si>
  <si>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</si>
  <si>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</si>
  <si>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</si>
  <si>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</si>
  <si>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</si>
  <si>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</si>
  <si>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</si>
  <si>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</si>
  <si>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</si>
  <si>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</si>
  <si>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</si>
  <si>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</si>
  <si>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</si>
  <si>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</si>
  <si>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</si>
  <si>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</si>
  <si>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</si>
  <si>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</si>
  <si>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</si>
  <si>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</si>
  <si>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</si>
  <si>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</si>
  <si>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</si>
  <si>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</si>
  <si>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</si>
  <si>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</si>
  <si>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</si>
  <si>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</si>
  <si>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</si>
  <si>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</si>
  <si>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</si>
  <si>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</si>
  <si>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</si>
  <si>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</si>
  <si>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</si>
  <si>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</si>
  <si>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</si>
  <si>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</si>
  <si>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</si>
  <si>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</si>
  <si>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</si>
  <si>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</si>
  <si>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</si>
  <si>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</si>
  <si>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</si>
  <si>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</si>
  <si>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</si>
  <si>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</si>
  <si>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</si>
  <si>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</si>
  <si>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</si>
  <si>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</si>
  <si>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</si>
  <si>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</si>
  <si>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</si>
  <si>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</si>
  <si>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</si>
  <si>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</si>
  <si>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</si>
  <si>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</si>
  <si>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</si>
  <si>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</si>
  <si>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</si>
  <si>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</si>
  <si>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</si>
  <si>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</si>
  <si>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</si>
  <si>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</si>
  <si>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905353304/00300</t>
  </si>
  <si>
    <t>905353304/00310</t>
  </si>
  <si>
    <t>905353324/00180</t>
  </si>
  <si>
    <t>905329658/00080</t>
  </si>
  <si>
    <t>905357506/00180</t>
  </si>
  <si>
    <t>905357502/00530</t>
  </si>
  <si>
    <t>905365327/00840</t>
  </si>
  <si>
    <t>905365327/00830</t>
  </si>
  <si>
    <t>905369740/00650</t>
  </si>
  <si>
    <t>905369740/00660</t>
  </si>
  <si>
    <t>905382531/00010</t>
  </si>
  <si>
    <t>905335619/00100</t>
  </si>
  <si>
    <t>905382531/00020</t>
  </si>
  <si>
    <t>777777777/777</t>
  </si>
  <si>
    <t>111111111/11</t>
  </si>
  <si>
    <t>555555555/5544</t>
  </si>
  <si>
    <t>444444444/455</t>
  </si>
  <si>
    <t>010101/</t>
  </si>
  <si>
    <t>222/</t>
  </si>
  <si>
    <t>22-03-2023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</si>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</sst>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\-####"/>
    <numFmt numFmtId="165" formatCode="mm/dd/yyyy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4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=""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=""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=""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=""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=""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=""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=""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=""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=""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=""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=""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=""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=""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=""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=""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=""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=""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=""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=""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=""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=""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=""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showGridLines="0" tabSelected="1" view="pageBreakPreview" zoomScale="70" zoomScaleNormal="100" zoomScaleSheetLayoutView="70" workbookViewId="0">
      <selection activeCell="I4" sqref="I4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</cols>
  <sheetData>
    <row r="1" spans="1:11" ht="24" customHeight="1" x14ac:dyDescent="0.25">
      <c r="A1" s="116" t="s">
        <v>102</v>
      </c>
      <c r="B1" s="117"/>
      <c r="C1" s="117"/>
      <c r="D1" s="117"/>
      <c r="E1" s="117"/>
      <c r="F1" s="117"/>
      <c r="G1" s="117"/>
      <c r="H1" s="117"/>
      <c r="I1" s="117"/>
      <c r="J1" s="117"/>
      <c r="K1" s="118"/>
    </row>
    <row r="2" spans="1:11" ht="32.450000000000003" customHeight="1" x14ac:dyDescent="0.2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1"/>
    </row>
    <row r="3" spans="1:11" ht="25.5" customHeight="1" x14ac:dyDescent="0.25">
      <c r="A3" s="124" t="s">
        <v>103</v>
      </c>
      <c r="B3" s="125"/>
      <c r="C3" s="127">
        <v>19</v>
      </c>
      <c r="D3" s="127"/>
      <c r="E3" s="127"/>
      <c r="F3" s="127"/>
      <c r="G3" s="124"/>
      <c r="H3" s="126"/>
      <c r="I3" s="125"/>
      <c r="J3" s="122">
        <v>1453152</v>
      </c>
      <c r="K3" s="123"/>
    </row>
    <row r="4" spans="1:11" s="3" customFormat="1" ht="21.75" customHeight="1" x14ac:dyDescent="0.25">
      <c r="A4" s="124" t="s">
        <v>5</v>
      </c>
      <c r="B4" s="125"/>
      <c r="C4" s="128" t="s">
        <v>251</v>
      </c>
      <c r="D4" s="128"/>
      <c r="E4" s="128"/>
      <c r="F4" s="129"/>
      <c r="G4" s="130" t="s">
        <v>4</v>
      </c>
      <c r="H4" s="131"/>
      <c r="I4" s="88" t="s">
        <v>250</v>
      </c>
      <c r="J4" s="22"/>
      <c r="K4" s="78">
        <v>2441</v>
      </c>
    </row>
    <row r="5" spans="1:11" ht="7.5" customHeight="1" x14ac:dyDescent="0.25">
      <c r="K5" t="s">
        <v>216</v>
      </c>
    </row>
    <row r="6" spans="1:11" x14ac:dyDescent="0.25">
      <c r="A6" s="113" t="s">
        <v>13</v>
      </c>
      <c r="B6" s="113"/>
      <c r="C6" s="113"/>
      <c r="D6" s="113"/>
      <c r="E6" s="113"/>
      <c r="F6" s="113"/>
      <c r="G6" s="113"/>
      <c r="H6" s="113"/>
      <c r="I6" s="113"/>
      <c r="J6" s="113"/>
      <c r="K6" s="113"/>
    </row>
    <row r="7" spans="1:11" x14ac:dyDescent="0.25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</row>
    <row r="8" spans="1:11" ht="15" customHeight="1" x14ac:dyDescent="0.25">
      <c r="A8" s="161" t="s">
        <v>0</v>
      </c>
      <c r="B8" s="161"/>
      <c r="C8" s="161"/>
      <c r="D8" s="161"/>
      <c r="E8" s="161"/>
      <c r="F8" s="161"/>
      <c r="G8" s="161"/>
      <c r="H8" s="96" t="s">
        <v>1</v>
      </c>
      <c r="I8" s="96"/>
      <c r="J8" s="96" t="s">
        <v>123</v>
      </c>
      <c r="K8" s="96"/>
    </row>
    <row r="9" spans="1:11" ht="18.75" customHeight="1" x14ac:dyDescent="0.25">
      <c r="A9" s="161"/>
      <c r="B9" s="161"/>
      <c r="C9" s="161"/>
      <c r="D9" s="161"/>
      <c r="E9" s="161"/>
      <c r="F9" s="161"/>
      <c r="G9" s="161"/>
      <c r="H9" s="4" t="s">
        <v>18</v>
      </c>
      <c r="I9" s="79"/>
      <c r="J9" s="4" t="s">
        <v>18</v>
      </c>
      <c r="K9" s="80"/>
    </row>
    <row r="10" spans="1:11" ht="21.75" customHeight="1" x14ac:dyDescent="0.25">
      <c r="A10" s="161"/>
      <c r="B10" s="161"/>
      <c r="C10" s="161"/>
      <c r="D10" s="161"/>
      <c r="E10" s="161"/>
      <c r="F10" s="161"/>
      <c r="G10" s="161"/>
      <c r="H10" s="4" t="s">
        <v>17</v>
      </c>
      <c r="I10" s="79"/>
      <c r="J10" s="4" t="s">
        <v>17</v>
      </c>
      <c r="K10" s="80"/>
    </row>
    <row r="11" spans="1:11" ht="37.9" customHeight="1" x14ac:dyDescent="0.25">
      <c r="A11" s="161"/>
      <c r="B11" s="161"/>
      <c r="C11" s="161"/>
      <c r="D11" s="161"/>
      <c r="E11" s="161"/>
      <c r="F11" s="161"/>
      <c r="G11" s="161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50000000000003" customHeight="1" x14ac:dyDescent="0.25">
      <c r="A12" s="161"/>
      <c r="B12" s="161"/>
      <c r="C12" s="161"/>
      <c r="D12" s="161"/>
      <c r="E12" s="161"/>
      <c r="F12" s="161"/>
      <c r="G12" s="161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25">
      <c r="A14" s="154" t="s">
        <v>110</v>
      </c>
      <c r="B14" s="155"/>
      <c r="C14" s="155"/>
      <c r="D14" s="156"/>
      <c r="E14" s="136" t="str">
        <f>VLOOKUP(J3,Dados!A:H,5,0)</f>
        <v>35 a 50 psi</v>
      </c>
      <c r="F14" s="157"/>
      <c r="G14" s="137"/>
      <c r="H14" s="132" t="s">
        <v>121</v>
      </c>
      <c r="I14" s="132"/>
      <c r="J14" s="132" t="s">
        <v>122</v>
      </c>
      <c r="K14" s="132"/>
    </row>
    <row r="15" spans="1:11" ht="25.15" customHeight="1" x14ac:dyDescent="0.25">
      <c r="A15" s="154" t="s">
        <v>109</v>
      </c>
      <c r="B15" s="155"/>
      <c r="C15" s="155"/>
      <c r="D15" s="155"/>
      <c r="E15" s="155"/>
      <c r="F15" s="155"/>
      <c r="G15" s="155"/>
      <c r="H15" s="155"/>
      <c r="I15" s="155"/>
      <c r="J15" s="155"/>
      <c r="K15" s="156"/>
    </row>
    <row r="16" spans="1:11" ht="15.75" thickBot="1" x14ac:dyDescent="0.3">
      <c r="A16" s="158"/>
      <c r="B16" s="159"/>
      <c r="C16" s="159"/>
      <c r="D16" s="159"/>
      <c r="E16" s="159"/>
      <c r="F16" s="159"/>
      <c r="G16" s="160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25">
      <c r="A17" s="133"/>
      <c r="B17" s="134"/>
      <c r="C17" s="134"/>
      <c r="D17" s="134"/>
      <c r="E17" s="135"/>
      <c r="F17" s="115" t="s">
        <v>125</v>
      </c>
      <c r="G17" s="115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1" ht="20.25" customHeight="1" x14ac:dyDescent="0.25">
      <c r="A18" s="38" t="s">
        <v>185</v>
      </c>
      <c r="B18" s="136" t="str">
        <f>VLOOKUP(J3,Dados!A:W,23,0)</f>
        <v>1.2 a 1.4mm</v>
      </c>
      <c r="C18" s="137"/>
      <c r="D18" s="99" t="s">
        <v>147</v>
      </c>
      <c r="E18" s="99" t="str">
        <f>VLOOKUP(J3,Dados!A:M,13,0)</f>
        <v>N/A</v>
      </c>
      <c r="F18" s="96" t="s">
        <v>126</v>
      </c>
      <c r="G18" s="96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1" ht="23.25" customHeight="1" x14ac:dyDescent="0.25">
      <c r="A19" s="97" t="s">
        <v>146</v>
      </c>
      <c r="B19" s="96">
        <f>VLOOKUP(J3,Dados!A:L,12,0)</f>
        <v>1</v>
      </c>
      <c r="C19" s="96"/>
      <c r="D19" s="100"/>
      <c r="E19" s="100"/>
      <c r="F19" s="96" t="s">
        <v>228</v>
      </c>
      <c r="G19" s="96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">
      <c r="A20" s="98"/>
      <c r="B20" s="95"/>
      <c r="C20" s="95"/>
      <c r="D20" s="101"/>
      <c r="E20" s="101"/>
      <c r="F20" s="95" t="s">
        <v>133</v>
      </c>
      <c r="G20" s="95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25">
      <c r="A21" s="163" t="s">
        <v>111</v>
      </c>
      <c r="B21" s="164"/>
      <c r="C21" s="164"/>
      <c r="D21" s="164"/>
      <c r="E21" s="157" t="str">
        <f>VLOOKUP(J3,Dados!A1:F75,6,0)</f>
        <v>15 min./ Mínimo</v>
      </c>
      <c r="F21" s="157"/>
      <c r="G21" s="137"/>
      <c r="H21" s="27"/>
      <c r="I21" s="27"/>
      <c r="J21" s="27"/>
      <c r="K21" s="28"/>
    </row>
    <row r="22" spans="1:11" ht="18.75" customHeight="1" x14ac:dyDescent="0.25">
      <c r="A22" s="154" t="s">
        <v>112</v>
      </c>
      <c r="B22" s="155"/>
      <c r="C22" s="155"/>
      <c r="D22" s="155"/>
      <c r="E22" s="157" t="str">
        <f>VLOOKUP(J3,Dados!A:H,8,0)</f>
        <v>120 min./ Mínimo</v>
      </c>
      <c r="F22" s="157"/>
      <c r="G22" s="137"/>
      <c r="H22" s="2"/>
      <c r="I22" s="2"/>
      <c r="J22" s="2"/>
      <c r="K22" s="1"/>
    </row>
    <row r="23" spans="1:11" ht="18.75" customHeight="1" x14ac:dyDescent="0.25">
      <c r="A23" s="154" t="s">
        <v>113</v>
      </c>
      <c r="B23" s="155"/>
      <c r="C23" s="155"/>
      <c r="D23" s="155"/>
      <c r="E23" s="157" t="str">
        <f>VLOOKUP(J3,Dados!A:H,7,0)</f>
        <v>60ºC</v>
      </c>
      <c r="F23" s="157"/>
      <c r="G23" s="137"/>
      <c r="H23" s="108"/>
      <c r="I23" s="108"/>
      <c r="J23" s="153"/>
      <c r="K23" s="153"/>
    </row>
    <row r="24" spans="1:11" ht="6" customHeight="1" x14ac:dyDescent="0.25"/>
    <row r="25" spans="1:11" x14ac:dyDescent="0.25">
      <c r="A25" s="109" t="s">
        <v>119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1"/>
    </row>
    <row r="26" spans="1:11" x14ac:dyDescent="0.25">
      <c r="A26" s="112"/>
      <c r="B26" s="113"/>
      <c r="C26" s="113"/>
      <c r="D26" s="113"/>
      <c r="E26" s="113"/>
      <c r="F26" s="113"/>
      <c r="G26" s="113"/>
      <c r="H26" s="113"/>
      <c r="I26" s="113"/>
      <c r="J26" s="113"/>
      <c r="K26" s="114"/>
    </row>
    <row r="27" spans="1:11" ht="14.45" customHeight="1" x14ac:dyDescent="0.25">
      <c r="A27" s="141" t="s">
        <v>155</v>
      </c>
      <c r="B27" s="142"/>
      <c r="C27" s="142"/>
      <c r="D27" s="142"/>
      <c r="E27" s="142"/>
      <c r="F27" s="142"/>
      <c r="G27" s="142"/>
      <c r="H27" s="142" t="s">
        <v>117</v>
      </c>
      <c r="I27" s="142"/>
      <c r="J27" s="142"/>
      <c r="K27" s="143"/>
    </row>
    <row r="28" spans="1:11" ht="14.45" customHeight="1" x14ac:dyDescent="0.25">
      <c r="A28" s="138" t="s">
        <v>116</v>
      </c>
      <c r="B28" s="139"/>
      <c r="C28" s="139"/>
      <c r="D28" s="139"/>
      <c r="E28" s="139"/>
      <c r="F28" s="139"/>
      <c r="G28" s="139"/>
      <c r="H28" s="139" t="s">
        <v>186</v>
      </c>
      <c r="I28" s="139"/>
      <c r="J28" s="139"/>
      <c r="K28" s="140"/>
    </row>
    <row r="29" spans="1:11" ht="3.6" customHeight="1" x14ac:dyDescent="0.25">
      <c r="A29" s="14"/>
    </row>
    <row r="30" spans="1:11" ht="22.9" customHeight="1" x14ac:dyDescent="0.25">
      <c r="A30" s="144" t="s">
        <v>14</v>
      </c>
      <c r="B30" s="145"/>
      <c r="C30" s="145"/>
      <c r="D30" s="145"/>
      <c r="E30" s="145"/>
      <c r="F30" s="145"/>
      <c r="G30" s="145"/>
      <c r="H30" s="145"/>
      <c r="I30" s="145"/>
      <c r="J30" s="145"/>
      <c r="K30" s="146"/>
    </row>
    <row r="31" spans="1:11" x14ac:dyDescent="0.25">
      <c r="A31" t="s">
        <v>6</v>
      </c>
    </row>
    <row r="33" spans="1:11" s="3" customFormat="1" ht="18.75" customHeight="1" x14ac:dyDescent="0.25">
      <c r="A33" s="147" t="s">
        <v>7</v>
      </c>
      <c r="B33" s="148"/>
      <c r="C33" s="148"/>
      <c r="D33" s="148"/>
      <c r="E33" s="149"/>
      <c r="F33" s="162"/>
      <c r="G33" s="162"/>
      <c r="H33" s="162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0">
        <v>1</v>
      </c>
      <c r="B35" s="151"/>
      <c r="C35" s="151"/>
      <c r="D35" s="151"/>
      <c r="E35" s="152"/>
      <c r="F35" s="102" t="s">
        <v>231</v>
      </c>
      <c r="G35" s="103"/>
      <c r="H35" s="104"/>
      <c r="I35" s="87">
        <v>1</v>
      </c>
      <c r="J35" s="8" t="s">
        <v>118</v>
      </c>
      <c r="K35" s="5"/>
    </row>
    <row r="36" spans="1:11" ht="22.15" customHeight="1" x14ac:dyDescent="0.25">
      <c r="A36" s="150">
        <v>2</v>
      </c>
      <c r="B36" s="151"/>
      <c r="C36" s="151"/>
      <c r="D36" s="151"/>
      <c r="E36" s="152"/>
      <c r="F36" s="102" t="s">
        <v>232</v>
      </c>
      <c r="G36" s="103"/>
      <c r="H36" s="104"/>
      <c r="I36" s="87">
        <v>1</v>
      </c>
      <c r="J36" s="8" t="s">
        <v>118</v>
      </c>
      <c r="K36" s="5"/>
    </row>
    <row r="37" spans="1:11" ht="22.15" customHeight="1" x14ac:dyDescent="0.25">
      <c r="A37" s="150">
        <v>3</v>
      </c>
      <c r="B37" s="151"/>
      <c r="C37" s="151"/>
      <c r="D37" s="151"/>
      <c r="E37" s="152"/>
      <c r="F37" s="102" t="s">
        <v>233</v>
      </c>
      <c r="G37" s="103"/>
      <c r="H37" s="104"/>
      <c r="I37" s="87">
        <v>10</v>
      </c>
      <c r="J37" s="8" t="s">
        <v>118</v>
      </c>
      <c r="K37" s="5"/>
    </row>
    <row r="38" spans="1:11" ht="22.15" customHeight="1" x14ac:dyDescent="0.25">
      <c r="A38" s="150">
        <v>4</v>
      </c>
      <c r="B38" s="151"/>
      <c r="C38" s="151"/>
      <c r="D38" s="151"/>
      <c r="E38" s="152"/>
      <c r="F38" s="102" t="s">
        <v>234</v>
      </c>
      <c r="G38" s="103"/>
      <c r="H38" s="104"/>
      <c r="I38" s="87">
        <v>10</v>
      </c>
      <c r="J38" s="8" t="s">
        <v>118</v>
      </c>
      <c r="K38" s="5"/>
    </row>
    <row r="39" spans="1:11" ht="22.15" customHeight="1" x14ac:dyDescent="0.25">
      <c r="A39" s="150">
        <v>5</v>
      </c>
      <c r="B39" s="151"/>
      <c r="C39" s="151"/>
      <c r="D39" s="151"/>
      <c r="E39" s="152"/>
      <c r="F39" s="102" t="s">
        <v>235</v>
      </c>
      <c r="G39" s="103"/>
      <c r="H39" s="104"/>
      <c r="I39" s="87">
        <v>1</v>
      </c>
      <c r="J39" s="8" t="s">
        <v>118</v>
      </c>
      <c r="K39" s="5"/>
    </row>
    <row r="40" spans="1:11" ht="22.15" customHeight="1" x14ac:dyDescent="0.25">
      <c r="A40" s="150">
        <v>6</v>
      </c>
      <c r="B40" s="151"/>
      <c r="C40" s="151"/>
      <c r="D40" s="151"/>
      <c r="E40" s="152"/>
      <c r="F40" s="102" t="s">
        <v>236</v>
      </c>
      <c r="G40" s="103"/>
      <c r="H40" s="104"/>
      <c r="I40" s="87">
        <v>1</v>
      </c>
      <c r="J40" s="8" t="s">
        <v>118</v>
      </c>
      <c r="K40" s="5"/>
    </row>
    <row r="41" spans="1:11" ht="22.15" customHeight="1" x14ac:dyDescent="0.25">
      <c r="A41" s="150">
        <v>7</v>
      </c>
      <c r="B41" s="151"/>
      <c r="C41" s="151"/>
      <c r="D41" s="151"/>
      <c r="E41" s="152"/>
      <c r="F41" s="102" t="s">
        <v>237</v>
      </c>
      <c r="G41" s="103"/>
      <c r="H41" s="104"/>
      <c r="I41" s="87">
        <v>4</v>
      </c>
      <c r="J41" s="8" t="s">
        <v>118</v>
      </c>
      <c r="K41" s="5"/>
    </row>
    <row r="42" spans="1:11" ht="22.15" customHeight="1" x14ac:dyDescent="0.25">
      <c r="A42" s="150">
        <v>8</v>
      </c>
      <c r="B42" s="151"/>
      <c r="C42" s="151"/>
      <c r="D42" s="151"/>
      <c r="E42" s="152"/>
      <c r="F42" s="102" t="s">
        <v>238</v>
      </c>
      <c r="G42" s="103"/>
      <c r="H42" s="104"/>
      <c r="I42" s="87">
        <v>4</v>
      </c>
      <c r="J42" s="8" t="s">
        <v>118</v>
      </c>
      <c r="K42" s="5"/>
    </row>
    <row r="43" spans="1:11" ht="22.15" customHeight="1" x14ac:dyDescent="0.25">
      <c r="A43" s="150">
        <v>9</v>
      </c>
      <c r="B43" s="151"/>
      <c r="C43" s="151"/>
      <c r="D43" s="151"/>
      <c r="E43" s="152"/>
      <c r="F43" s="102" t="s">
        <v>239</v>
      </c>
      <c r="G43" s="103"/>
      <c r="H43" s="104"/>
      <c r="I43" s="87">
        <v>4</v>
      </c>
      <c r="J43" s="8" t="s">
        <v>118</v>
      </c>
      <c r="K43" s="5"/>
    </row>
    <row r="44" spans="1:11" ht="22.15" customHeight="1" x14ac:dyDescent="0.25">
      <c r="A44" s="150">
        <v>10</v>
      </c>
      <c r="B44" s="151"/>
      <c r="C44" s="151"/>
      <c r="D44" s="151"/>
      <c r="E44" s="152"/>
      <c r="F44" s="102" t="s">
        <v>240</v>
      </c>
      <c r="G44" s="103"/>
      <c r="H44" s="104"/>
      <c r="I44" s="87">
        <v>4</v>
      </c>
      <c r="J44" s="8" t="s">
        <v>118</v>
      </c>
      <c r="K44" s="5"/>
    </row>
    <row r="45" spans="1:11" ht="22.15" customHeight="1" x14ac:dyDescent="0.25">
      <c r="A45" s="150">
        <v>11</v>
      </c>
      <c r="B45" s="151"/>
      <c r="C45" s="151"/>
      <c r="D45" s="151"/>
      <c r="E45" s="152"/>
      <c r="F45" s="102" t="s">
        <v>241</v>
      </c>
      <c r="G45" s="103"/>
      <c r="H45" s="104"/>
      <c r="I45" s="87">
        <v>3</v>
      </c>
      <c r="J45" s="8" t="s">
        <v>118</v>
      </c>
      <c r="K45" s="5"/>
    </row>
    <row r="46" spans="1:11" ht="22.15" customHeight="1" x14ac:dyDescent="0.25">
      <c r="A46" s="150">
        <v>12</v>
      </c>
      <c r="B46" s="151"/>
      <c r="C46" s="151"/>
      <c r="D46" s="151"/>
      <c r="E46" s="152"/>
      <c r="F46" s="107" t="s">
        <v>242</v>
      </c>
      <c r="G46" s="107"/>
      <c r="H46" s="107"/>
      <c r="I46" s="87">
        <v>8</v>
      </c>
      <c r="J46" s="8" t="s">
        <v>118</v>
      </c>
      <c r="K46" s="5"/>
    </row>
    <row r="47" spans="1:11" ht="22.15" customHeight="1" x14ac:dyDescent="0.25">
      <c r="A47" s="150">
        <v>13</v>
      </c>
      <c r="B47" s="151"/>
      <c r="C47" s="151"/>
      <c r="D47" s="151"/>
      <c r="E47" s="152"/>
      <c r="F47" s="107" t="s">
        <v>243</v>
      </c>
      <c r="G47" s="107"/>
      <c r="H47" s="107"/>
      <c r="I47" s="87">
        <v>3</v>
      </c>
      <c r="J47" s="8" t="s">
        <v>118</v>
      </c>
      <c r="K47" s="5"/>
    </row>
    <row r="48" spans="1:11" ht="22.15" customHeight="1" x14ac:dyDescent="0.25">
      <c r="A48" s="150">
        <v>14</v>
      </c>
      <c r="B48" s="151"/>
      <c r="C48" s="151"/>
      <c r="D48" s="151"/>
      <c r="E48" s="152"/>
      <c r="F48" s="107" t="s">
        <v>240</v>
      </c>
      <c r="G48" s="107"/>
      <c r="H48" s="107"/>
      <c r="I48" s="87">
        <v>4</v>
      </c>
      <c r="J48" s="8" t="s">
        <v>118</v>
      </c>
      <c r="K48" s="5"/>
    </row>
    <row r="49" spans="1:11" ht="22.15" customHeight="1" x14ac:dyDescent="0.25">
      <c r="A49" s="150">
        <v>15</v>
      </c>
      <c r="B49" s="151"/>
      <c r="C49" s="151"/>
      <c r="D49" s="151"/>
      <c r="E49" s="152"/>
      <c r="F49" s="102" t="s">
        <v>241</v>
      </c>
      <c r="G49" s="103"/>
      <c r="H49" s="104"/>
      <c r="I49" s="87">
        <v>3</v>
      </c>
      <c r="J49" s="8" t="s">
        <v>118</v>
      </c>
      <c r="K49" s="5"/>
    </row>
    <row r="50" spans="1:11" ht="22.15" customHeight="1" x14ac:dyDescent="0.25">
      <c r="A50" s="150">
        <v>16</v>
      </c>
      <c r="B50" s="151"/>
      <c r="C50" s="151"/>
      <c r="D50" s="151"/>
      <c r="E50" s="152"/>
      <c r="F50" s="102" t="s">
        <v>242</v>
      </c>
      <c r="G50" s="103"/>
      <c r="H50" s="104"/>
      <c r="I50" s="87">
        <v>8</v>
      </c>
      <c r="J50" s="8" t="s">
        <v>118</v>
      </c>
      <c r="K50" s="5"/>
    </row>
    <row r="51" spans="1:11" ht="22.15" customHeight="1" x14ac:dyDescent="0.25">
      <c r="A51" s="150">
        <v>17</v>
      </c>
      <c r="B51" s="151"/>
      <c r="C51" s="151"/>
      <c r="D51" s="151"/>
      <c r="E51" s="152"/>
      <c r="F51" s="102" t="s">
        <v>243</v>
      </c>
      <c r="G51" s="103"/>
      <c r="H51" s="104"/>
      <c r="I51" s="87">
        <v>3</v>
      </c>
      <c r="J51" s="8" t="s">
        <v>118</v>
      </c>
      <c r="K51" s="5"/>
    </row>
    <row r="52" spans="1:11" ht="22.15" customHeight="1" x14ac:dyDescent="0.25">
      <c r="A52" s="150">
        <v>18</v>
      </c>
      <c r="B52" s="151"/>
      <c r="C52" s="151"/>
      <c r="D52" s="151"/>
      <c r="E52" s="152"/>
      <c r="F52" s="102" t="s">
        <v>244</v>
      </c>
      <c r="G52" s="103"/>
      <c r="H52" s="104"/>
      <c r="I52" s="87">
        <v>1</v>
      </c>
      <c r="J52" s="8" t="s">
        <v>118</v>
      </c>
      <c r="K52" s="5"/>
    </row>
    <row r="53" spans="1:11" ht="22.15" customHeight="1" x14ac:dyDescent="0.25">
      <c r="A53" s="150">
        <v>19</v>
      </c>
      <c r="B53" s="151"/>
      <c r="C53" s="151"/>
      <c r="D53" s="151"/>
      <c r="E53" s="152"/>
      <c r="F53" s="102" t="s">
        <v>245</v>
      </c>
      <c r="G53" s="103"/>
      <c r="H53" s="104"/>
      <c r="I53" s="87">
        <v>22</v>
      </c>
      <c r="J53" s="8" t="s">
        <v>118</v>
      </c>
      <c r="K53" s="5"/>
    </row>
    <row r="54" spans="1:11" ht="22.15" customHeight="1" x14ac:dyDescent="0.25">
      <c r="A54" s="150">
        <v>20</v>
      </c>
      <c r="B54" s="151"/>
      <c r="C54" s="151"/>
      <c r="D54" s="151"/>
      <c r="E54" s="152"/>
      <c r="F54" s="102" t="s">
        <v>246</v>
      </c>
      <c r="G54" s="103"/>
      <c r="H54" s="104"/>
      <c r="I54" s="87">
        <v>445</v>
      </c>
      <c r="J54" s="8" t="s">
        <v>118</v>
      </c>
      <c r="K54" s="5"/>
    </row>
    <row r="55" spans="1:11" ht="22.15" customHeight="1" x14ac:dyDescent="0.25">
      <c r="A55" s="150">
        <v>21</v>
      </c>
      <c r="B55" s="151"/>
      <c r="C55" s="151"/>
      <c r="D55" s="151"/>
      <c r="E55" s="152"/>
      <c r="F55" s="102" t="s">
        <v>247</v>
      </c>
      <c r="G55" s="103"/>
      <c r="H55" s="104"/>
      <c r="I55" s="87">
        <v>554</v>
      </c>
      <c r="J55" s="8" t="s">
        <v>118</v>
      </c>
      <c r="K55" s="5"/>
    </row>
    <row r="56" spans="1:11" ht="22.15" customHeight="1" x14ac:dyDescent="0.25">
      <c r="A56" s="150">
        <v>22</v>
      </c>
      <c r="B56" s="151"/>
      <c r="C56" s="151"/>
      <c r="D56" s="151"/>
      <c r="E56" s="152"/>
      <c r="F56" s="102" t="s">
        <v>248</v>
      </c>
      <c r="G56" s="103"/>
      <c r="H56" s="104"/>
      <c r="I56" s="87">
        <v>91</v>
      </c>
      <c r="J56" s="8" t="s">
        <v>118</v>
      </c>
      <c r="K56" s="5"/>
    </row>
    <row r="57" spans="1:11" ht="22.15" customHeight="1" x14ac:dyDescent="0.25">
      <c r="A57" s="150">
        <v>23</v>
      </c>
      <c r="B57" s="151"/>
      <c r="C57" s="151"/>
      <c r="D57" s="151"/>
      <c r="E57" s="152"/>
      <c r="F57" s="102" t="s">
        <v>249</v>
      </c>
      <c r="G57" s="103"/>
      <c r="H57" s="104"/>
      <c r="I57" s="87">
        <v>2</v>
      </c>
      <c r="J57" s="8" t="s">
        <v>118</v>
      </c>
      <c r="K57" s="5"/>
    </row>
    <row r="58" spans="1:11" ht="22.15" customHeight="1" x14ac:dyDescent="0.25">
      <c r="A58" s="150">
        <v>24</v>
      </c>
      <c r="B58" s="151"/>
      <c r="C58" s="151"/>
      <c r="D58" s="151"/>
      <c r="E58" s="152"/>
      <c r="F58" s="102"/>
      <c r="G58" s="103"/>
      <c r="H58" s="104"/>
      <c r="I58" s="87"/>
      <c r="J58" s="8" t="s">
        <v>118</v>
      </c>
      <c r="K58" s="5"/>
    </row>
    <row r="59" spans="1:11" ht="22.15" customHeight="1" x14ac:dyDescent="0.25">
      <c r="A59" s="150">
        <v>25</v>
      </c>
      <c r="B59" s="151"/>
      <c r="C59" s="151"/>
      <c r="D59" s="151"/>
      <c r="E59" s="152"/>
      <c r="F59" s="102"/>
      <c r="G59" s="103"/>
      <c r="H59" s="104"/>
      <c r="I59" s="87"/>
      <c r="J59" s="8" t="s">
        <v>118</v>
      </c>
      <c r="K59" s="5"/>
    </row>
    <row r="60" spans="1:11" ht="22.15" customHeight="1" x14ac:dyDescent="0.25">
      <c r="A60" s="150">
        <v>26</v>
      </c>
      <c r="B60" s="151"/>
      <c r="C60" s="151"/>
      <c r="D60" s="151"/>
      <c r="E60" s="152"/>
      <c r="F60" s="102"/>
      <c r="G60" s="103"/>
      <c r="H60" s="104"/>
      <c r="I60" s="87"/>
      <c r="J60" s="8" t="s">
        <v>118</v>
      </c>
      <c r="K60" s="5"/>
    </row>
    <row r="61" spans="1:11" ht="22.15" customHeight="1" x14ac:dyDescent="0.25">
      <c r="A61" s="150">
        <v>27</v>
      </c>
      <c r="B61" s="151"/>
      <c r="C61" s="151"/>
      <c r="D61" s="151"/>
      <c r="E61" s="152"/>
      <c r="F61" s="102"/>
      <c r="G61" s="103"/>
      <c r="H61" s="104"/>
      <c r="I61" s="87"/>
      <c r="J61" s="8" t="s">
        <v>118</v>
      </c>
      <c r="K61" s="5"/>
    </row>
    <row r="62" spans="1:11" ht="22.15" customHeight="1" x14ac:dyDescent="0.25">
      <c r="A62" s="150">
        <v>28</v>
      </c>
      <c r="B62" s="151"/>
      <c r="C62" s="151"/>
      <c r="D62" s="151"/>
      <c r="E62" s="152"/>
      <c r="F62" s="102"/>
      <c r="G62" s="103"/>
      <c r="H62" s="104"/>
      <c r="I62" s="87"/>
      <c r="J62" s="8" t="s">
        <v>118</v>
      </c>
      <c r="K62" s="5"/>
    </row>
    <row r="63" spans="1:11" ht="22.15" customHeight="1" x14ac:dyDescent="0.25">
      <c r="A63" s="150">
        <v>29</v>
      </c>
      <c r="B63" s="151"/>
      <c r="C63" s="151"/>
      <c r="D63" s="151"/>
      <c r="E63" s="152"/>
      <c r="F63" s="102"/>
      <c r="G63" s="103"/>
      <c r="H63" s="104"/>
      <c r="I63" s="87"/>
      <c r="J63" s="8" t="s">
        <v>118</v>
      </c>
      <c r="K63" s="5"/>
    </row>
    <row r="64" spans="1:11" ht="22.15" customHeight="1" x14ac:dyDescent="0.25">
      <c r="A64" s="150">
        <v>30</v>
      </c>
      <c r="B64" s="151"/>
      <c r="C64" s="151"/>
      <c r="D64" s="151"/>
      <c r="E64" s="152"/>
      <c r="F64" s="102"/>
      <c r="G64" s="103"/>
      <c r="H64" s="104"/>
      <c r="I64" s="87"/>
      <c r="J64" s="8" t="s">
        <v>118</v>
      </c>
      <c r="K64" s="5"/>
    </row>
    <row r="65" spans="1:11" ht="22.15" customHeight="1" x14ac:dyDescent="0.25">
      <c r="A65" s="150">
        <v>31</v>
      </c>
      <c r="B65" s="151"/>
      <c r="C65" s="151"/>
      <c r="D65" s="151"/>
      <c r="E65" s="152"/>
      <c r="F65" s="102"/>
      <c r="G65" s="103"/>
      <c r="H65" s="104"/>
      <c r="I65" s="87"/>
      <c r="J65" s="8" t="s">
        <v>118</v>
      </c>
      <c r="K65" s="5"/>
    </row>
    <row r="66" spans="1:11" ht="22.15" customHeight="1" x14ac:dyDescent="0.25">
      <c r="A66" s="150">
        <v>32</v>
      </c>
      <c r="B66" s="151"/>
      <c r="C66" s="151"/>
      <c r="D66" s="151"/>
      <c r="E66" s="152"/>
      <c r="F66" s="102"/>
      <c r="G66" s="103"/>
      <c r="H66" s="104"/>
      <c r="I66" s="87"/>
      <c r="J66" s="8" t="s">
        <v>118</v>
      </c>
      <c r="K66" s="5"/>
    </row>
    <row r="67" spans="1:11" ht="22.15" customHeight="1" x14ac:dyDescent="0.25">
      <c r="A67" s="150">
        <v>33</v>
      </c>
      <c r="B67" s="151"/>
      <c r="C67" s="151"/>
      <c r="D67" s="151"/>
      <c r="E67" s="152"/>
      <c r="F67" s="102"/>
      <c r="G67" s="103"/>
      <c r="H67" s="104"/>
      <c r="I67" s="87"/>
      <c r="J67" s="8" t="s">
        <v>118</v>
      </c>
      <c r="K67" s="5"/>
    </row>
    <row r="68" spans="1:11" ht="22.15" customHeight="1" x14ac:dyDescent="0.25">
      <c r="A68" s="150">
        <v>34</v>
      </c>
      <c r="B68" s="151"/>
      <c r="C68" s="151"/>
      <c r="D68" s="151"/>
      <c r="E68" s="152"/>
      <c r="F68" s="102"/>
      <c r="G68" s="103"/>
      <c r="H68" s="104"/>
      <c r="I68" s="87"/>
      <c r="J68" s="8" t="s">
        <v>118</v>
      </c>
      <c r="K68" s="5"/>
    </row>
    <row r="69" spans="1:11" ht="22.15" customHeight="1" x14ac:dyDescent="0.25">
      <c r="A69" s="150">
        <v>35</v>
      </c>
      <c r="B69" s="151"/>
      <c r="C69" s="151"/>
      <c r="D69" s="151"/>
      <c r="E69" s="152"/>
      <c r="F69" s="102"/>
      <c r="G69" s="103"/>
      <c r="H69" s="104"/>
      <c r="I69" s="87"/>
      <c r="J69" s="8" t="s">
        <v>118</v>
      </c>
      <c r="K69" s="5"/>
    </row>
    <row r="70" spans="1:11" ht="22.15" customHeight="1" x14ac:dyDescent="0.25">
      <c r="A70" s="150">
        <v>36</v>
      </c>
      <c r="B70" s="151"/>
      <c r="C70" s="151"/>
      <c r="D70" s="151"/>
      <c r="E70" s="152"/>
      <c r="F70" s="102"/>
      <c r="G70" s="103"/>
      <c r="H70" s="104"/>
      <c r="I70" s="87"/>
      <c r="J70" s="8" t="s">
        <v>118</v>
      </c>
      <c r="K70" s="5"/>
    </row>
    <row r="71" spans="1:11" ht="22.15" customHeight="1" x14ac:dyDescent="0.25">
      <c r="A71" s="150">
        <v>37</v>
      </c>
      <c r="B71" s="151"/>
      <c r="C71" s="151"/>
      <c r="D71" s="151"/>
      <c r="E71" s="152"/>
      <c r="F71" s="102"/>
      <c r="G71" s="103"/>
      <c r="H71" s="104"/>
      <c r="I71" s="87"/>
      <c r="J71" s="8" t="s">
        <v>118</v>
      </c>
      <c r="K71" s="5"/>
    </row>
    <row r="72" spans="1:11" ht="22.15" customHeight="1" x14ac:dyDescent="0.25">
      <c r="A72" s="150">
        <v>38</v>
      </c>
      <c r="B72" s="151"/>
      <c r="C72" s="151"/>
      <c r="D72" s="151"/>
      <c r="E72" s="152"/>
      <c r="F72" s="102"/>
      <c r="G72" s="103"/>
      <c r="H72" s="104"/>
      <c r="I72" s="87"/>
      <c r="J72" s="8" t="s">
        <v>118</v>
      </c>
      <c r="K72" s="5"/>
    </row>
    <row r="73" spans="1:11" ht="22.15" customHeight="1" x14ac:dyDescent="0.25">
      <c r="A73" s="150">
        <v>39</v>
      </c>
      <c r="B73" s="151"/>
      <c r="C73" s="151"/>
      <c r="D73" s="151"/>
      <c r="E73" s="152"/>
      <c r="F73" s="102"/>
      <c r="G73" s="103"/>
      <c r="H73" s="104"/>
      <c r="I73" s="87"/>
      <c r="J73" s="8" t="s">
        <v>118</v>
      </c>
      <c r="K73" s="5"/>
    </row>
    <row r="74" spans="1:11" ht="22.15" customHeight="1" x14ac:dyDescent="0.25">
      <c r="A74" s="150">
        <v>40</v>
      </c>
      <c r="B74" s="151"/>
      <c r="C74" s="151"/>
      <c r="D74" s="151"/>
      <c r="E74" s="152"/>
      <c r="F74" s="102"/>
      <c r="G74" s="103"/>
      <c r="H74" s="104"/>
      <c r="I74" s="87"/>
      <c r="J74" s="8" t="s">
        <v>118</v>
      </c>
      <c r="K74" s="5"/>
    </row>
    <row r="75" spans="1:11" ht="22.15" customHeight="1" x14ac:dyDescent="0.25">
      <c r="A75" s="150">
        <v>41</v>
      </c>
      <c r="B75" s="151"/>
      <c r="C75" s="151"/>
      <c r="D75" s="151"/>
      <c r="E75" s="152"/>
      <c r="F75" s="102"/>
      <c r="G75" s="103"/>
      <c r="H75" s="104"/>
      <c r="I75" s="87"/>
      <c r="J75" s="8" t="s">
        <v>118</v>
      </c>
      <c r="K75" s="5"/>
    </row>
    <row r="76" spans="1:11" ht="22.15" customHeight="1" x14ac:dyDescent="0.25">
      <c r="A76" s="150">
        <v>42</v>
      </c>
      <c r="B76" s="151"/>
      <c r="C76" s="151"/>
      <c r="D76" s="151"/>
      <c r="E76" s="152"/>
      <c r="F76" s="102"/>
      <c r="G76" s="103"/>
      <c r="H76" s="104"/>
      <c r="I76" s="87"/>
      <c r="J76" s="8" t="s">
        <v>118</v>
      </c>
      <c r="K76" s="5"/>
    </row>
    <row r="77" spans="1:11" ht="22.15" customHeight="1" x14ac:dyDescent="0.25">
      <c r="A77" s="150">
        <v>43</v>
      </c>
      <c r="B77" s="151"/>
      <c r="C77" s="151"/>
      <c r="D77" s="151"/>
      <c r="E77" s="152"/>
      <c r="F77" s="102"/>
      <c r="G77" s="103"/>
      <c r="H77" s="104"/>
      <c r="I77" s="87"/>
      <c r="J77" s="8" t="s">
        <v>118</v>
      </c>
      <c r="K77" s="5"/>
    </row>
    <row r="78" spans="1:11" ht="22.15" customHeight="1" x14ac:dyDescent="0.25">
      <c r="A78" s="150">
        <v>44</v>
      </c>
      <c r="B78" s="151"/>
      <c r="C78" s="151"/>
      <c r="D78" s="151"/>
      <c r="E78" s="152"/>
      <c r="F78" s="102"/>
      <c r="G78" s="103"/>
      <c r="H78" s="104"/>
      <c r="I78" s="87"/>
      <c r="J78" s="8" t="s">
        <v>118</v>
      </c>
      <c r="K78" s="5"/>
    </row>
    <row r="79" spans="1:11" ht="22.15" customHeight="1" x14ac:dyDescent="0.25">
      <c r="A79" s="150">
        <v>45</v>
      </c>
      <c r="B79" s="151"/>
      <c r="C79" s="151"/>
      <c r="D79" s="151"/>
      <c r="E79" s="152"/>
      <c r="F79" s="102"/>
      <c r="G79" s="103"/>
      <c r="H79" s="104"/>
      <c r="I79" s="87"/>
      <c r="J79" s="8" t="s">
        <v>118</v>
      </c>
      <c r="K79" s="5"/>
    </row>
    <row r="80" spans="1:11" ht="22.15" customHeight="1" x14ac:dyDescent="0.25">
      <c r="A80" s="150">
        <v>46</v>
      </c>
      <c r="B80" s="151"/>
      <c r="C80" s="151"/>
      <c r="D80" s="151"/>
      <c r="E80" s="152"/>
      <c r="F80" s="102"/>
      <c r="G80" s="103"/>
      <c r="H80" s="104"/>
      <c r="I80" s="87"/>
      <c r="J80" s="8" t="s">
        <v>118</v>
      </c>
      <c r="K80" s="5"/>
    </row>
    <row r="81" spans="1:11" ht="22.15" customHeight="1" x14ac:dyDescent="0.25">
      <c r="A81" s="150">
        <v>47</v>
      </c>
      <c r="B81" s="151"/>
      <c r="C81" s="151"/>
      <c r="D81" s="151"/>
      <c r="E81" s="152"/>
      <c r="F81" s="102"/>
      <c r="G81" s="103"/>
      <c r="H81" s="104"/>
      <c r="I81" s="87"/>
      <c r="J81" s="8" t="s">
        <v>118</v>
      </c>
      <c r="K81" s="5"/>
    </row>
    <row r="82" spans="1:11" ht="22.15" customHeight="1" x14ac:dyDescent="0.25">
      <c r="A82" s="150">
        <v>48</v>
      </c>
      <c r="B82" s="151"/>
      <c r="C82" s="151"/>
      <c r="D82" s="151"/>
      <c r="E82" s="152"/>
      <c r="F82" s="102"/>
      <c r="G82" s="103"/>
      <c r="H82" s="104"/>
      <c r="I82" s="87"/>
      <c r="J82" s="8" t="s">
        <v>118</v>
      </c>
      <c r="K82" s="5"/>
    </row>
    <row r="83" spans="1:11" ht="22.15" customHeight="1" x14ac:dyDescent="0.25">
      <c r="A83" s="150">
        <v>49</v>
      </c>
      <c r="B83" s="151"/>
      <c r="C83" s="151"/>
      <c r="D83" s="151"/>
      <c r="E83" s="152"/>
      <c r="F83" s="102"/>
      <c r="G83" s="103"/>
      <c r="H83" s="104"/>
      <c r="I83" s="87"/>
      <c r="J83" s="8" t="s">
        <v>118</v>
      </c>
      <c r="K83" s="5"/>
    </row>
    <row r="84" spans="1:11" ht="22.15" customHeight="1" x14ac:dyDescent="0.25">
      <c r="A84" s="150">
        <v>50</v>
      </c>
      <c r="B84" s="151"/>
      <c r="C84" s="151"/>
      <c r="D84" s="151"/>
      <c r="E84" s="152"/>
      <c r="F84" s="102"/>
      <c r="G84" s="103"/>
      <c r="H84" s="104"/>
      <c r="I84" s="87"/>
      <c r="J84" s="8" t="s">
        <v>118</v>
      </c>
      <c r="K84" s="5"/>
    </row>
    <row r="85" spans="1:11" ht="22.15" customHeight="1" x14ac:dyDescent="0.25">
      <c r="A85" s="150">
        <v>51</v>
      </c>
      <c r="B85" s="151"/>
      <c r="C85" s="151"/>
      <c r="D85" s="151"/>
      <c r="E85" s="152"/>
      <c r="F85" s="102"/>
      <c r="G85" s="103"/>
      <c r="H85" s="104"/>
      <c r="I85" s="87"/>
      <c r="J85" s="8" t="s">
        <v>118</v>
      </c>
      <c r="K85" s="5"/>
    </row>
    <row r="86" spans="1:11" ht="22.15" customHeight="1" x14ac:dyDescent="0.25">
      <c r="A86" s="150">
        <v>52</v>
      </c>
      <c r="B86" s="151"/>
      <c r="C86" s="151"/>
      <c r="D86" s="151"/>
      <c r="E86" s="152"/>
      <c r="F86" s="102"/>
      <c r="G86" s="103"/>
      <c r="H86" s="104"/>
      <c r="I86" s="87"/>
      <c r="J86" s="8" t="s">
        <v>118</v>
      </c>
      <c r="K86" s="5"/>
    </row>
    <row r="87" spans="1:11" ht="22.15" customHeight="1" x14ac:dyDescent="0.25">
      <c r="A87" s="150">
        <v>53</v>
      </c>
      <c r="B87" s="151"/>
      <c r="C87" s="151"/>
      <c r="D87" s="151"/>
      <c r="E87" s="152"/>
      <c r="F87" s="102"/>
      <c r="G87" s="103"/>
      <c r="H87" s="104"/>
      <c r="I87" s="87"/>
      <c r="J87" s="8" t="s">
        <v>118</v>
      </c>
      <c r="K87" s="5"/>
    </row>
    <row r="88" spans="1:11" ht="22.15" customHeight="1" x14ac:dyDescent="0.25">
      <c r="A88" s="150">
        <v>54</v>
      </c>
      <c r="B88" s="151"/>
      <c r="C88" s="151"/>
      <c r="D88" s="151"/>
      <c r="E88" s="152"/>
      <c r="F88" s="102"/>
      <c r="G88" s="103"/>
      <c r="H88" s="104"/>
      <c r="I88" s="87"/>
      <c r="J88" s="8" t="s">
        <v>118</v>
      </c>
      <c r="K88" s="5"/>
    </row>
    <row r="89" spans="1:11" ht="22.15" customHeight="1" x14ac:dyDescent="0.25">
      <c r="A89" s="150">
        <v>55</v>
      </c>
      <c r="B89" s="151"/>
      <c r="C89" s="151"/>
      <c r="D89" s="151"/>
      <c r="E89" s="152"/>
      <c r="F89" s="102"/>
      <c r="G89" s="103"/>
      <c r="H89" s="104"/>
      <c r="I89" s="87"/>
      <c r="J89" s="8" t="s">
        <v>118</v>
      </c>
      <c r="K89" s="5"/>
    </row>
    <row r="90" spans="1:11" ht="22.15" customHeight="1" x14ac:dyDescent="0.25">
      <c r="A90" s="150">
        <v>56</v>
      </c>
      <c r="B90" s="151"/>
      <c r="C90" s="151"/>
      <c r="D90" s="151"/>
      <c r="E90" s="152"/>
      <c r="F90" s="102"/>
      <c r="G90" s="103"/>
      <c r="H90" s="104"/>
      <c r="I90" s="87"/>
      <c r="J90" s="8" t="s">
        <v>118</v>
      </c>
      <c r="K90" s="5"/>
    </row>
    <row r="91" spans="1:11" ht="22.15" customHeight="1" x14ac:dyDescent="0.25">
      <c r="A91" s="150">
        <v>57</v>
      </c>
      <c r="B91" s="151"/>
      <c r="C91" s="151"/>
      <c r="D91" s="151"/>
      <c r="E91" s="152"/>
      <c r="F91" s="102"/>
      <c r="G91" s="103"/>
      <c r="H91" s="104"/>
      <c r="I91" s="87"/>
      <c r="J91" s="8" t="s">
        <v>118</v>
      </c>
      <c r="K91" s="5"/>
    </row>
    <row r="92" spans="1:11" ht="22.15" customHeight="1" x14ac:dyDescent="0.25">
      <c r="A92" s="150">
        <v>58</v>
      </c>
      <c r="B92" s="151"/>
      <c r="C92" s="151"/>
      <c r="D92" s="151"/>
      <c r="E92" s="152"/>
      <c r="F92" s="102"/>
      <c r="G92" s="103"/>
      <c r="H92" s="104"/>
      <c r="I92" s="87"/>
      <c r="J92" s="8" t="s">
        <v>118</v>
      </c>
      <c r="K92" s="5"/>
    </row>
    <row r="93" spans="1:11" ht="22.15" customHeight="1" x14ac:dyDescent="0.25">
      <c r="A93" s="150">
        <v>59</v>
      </c>
      <c r="B93" s="151"/>
      <c r="C93" s="151"/>
      <c r="D93" s="151"/>
      <c r="E93" s="152"/>
      <c r="F93" s="102"/>
      <c r="G93" s="103"/>
      <c r="H93" s="104"/>
      <c r="I93" s="87"/>
      <c r="J93" s="8" t="s">
        <v>118</v>
      </c>
      <c r="K93" s="5"/>
    </row>
    <row r="94" spans="1:11" ht="22.15" customHeight="1" x14ac:dyDescent="0.25">
      <c r="A94" s="150">
        <v>60</v>
      </c>
      <c r="B94" s="151"/>
      <c r="C94" s="151"/>
      <c r="D94" s="151"/>
      <c r="E94" s="152"/>
      <c r="F94" s="102"/>
      <c r="G94" s="103"/>
      <c r="H94" s="104"/>
      <c r="I94" s="87"/>
      <c r="J94" s="8" t="s">
        <v>118</v>
      </c>
      <c r="K94" s="5"/>
    </row>
    <row r="95" spans="1:11" ht="22.15" customHeight="1" x14ac:dyDescent="0.25">
      <c r="A95" s="150">
        <v>61</v>
      </c>
      <c r="B95" s="151"/>
      <c r="C95" s="151"/>
      <c r="D95" s="151"/>
      <c r="E95" s="152"/>
      <c r="F95" s="102"/>
      <c r="G95" s="103"/>
      <c r="H95" s="104"/>
      <c r="I95" s="87"/>
      <c r="J95" s="8" t="s">
        <v>118</v>
      </c>
      <c r="K95" s="5"/>
    </row>
    <row r="96" spans="1:11" ht="22.15" customHeight="1" x14ac:dyDescent="0.25">
      <c r="A96" s="150">
        <v>62</v>
      </c>
      <c r="B96" s="151"/>
      <c r="C96" s="151"/>
      <c r="D96" s="151"/>
      <c r="E96" s="152"/>
      <c r="F96" s="102"/>
      <c r="G96" s="103"/>
      <c r="H96" s="104"/>
      <c r="I96" s="87"/>
      <c r="J96" s="8" t="s">
        <v>118</v>
      </c>
      <c r="K96" s="5"/>
    </row>
    <row r="97" spans="1:11" ht="8.25" customHeight="1" x14ac:dyDescent="0.25">
      <c r="A97" s="25"/>
      <c r="B97" s="105"/>
      <c r="C97" s="105"/>
      <c r="D97" s="105"/>
      <c r="E97" s="105"/>
      <c r="F97" s="105"/>
      <c r="G97" s="105"/>
      <c r="H97" s="105"/>
      <c r="I97" s="86"/>
      <c r="J97" s="7"/>
      <c r="K97" s="25"/>
    </row>
    <row r="98" spans="1:11" ht="14.45" customHeight="1" x14ac:dyDescent="0.25">
      <c r="A98" s="106" t="s">
        <v>120</v>
      </c>
      <c r="B98" s="106"/>
      <c r="C98" s="106"/>
      <c r="D98" s="106"/>
      <c r="E98" s="106"/>
      <c r="F98" s="106"/>
      <c r="G98" s="106"/>
      <c r="H98" s="106"/>
      <c r="I98" s="106"/>
      <c r="J98" s="106"/>
      <c r="K98" s="106"/>
    </row>
    <row r="99" spans="1:11" ht="10.5" customHeight="1" x14ac:dyDescent="0.25"/>
    <row r="100" spans="1:11" x14ac:dyDescent="0.25">
      <c r="A100" s="89" t="s">
        <v>15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1"/>
    </row>
    <row r="101" spans="1:11" x14ac:dyDescent="0.25">
      <c r="A101" s="92"/>
      <c r="B101" s="93"/>
      <c r="C101" s="93"/>
      <c r="D101" s="93"/>
      <c r="E101" s="93"/>
      <c r="F101" s="93"/>
      <c r="G101" s="93"/>
      <c r="H101" s="93"/>
      <c r="I101" s="93"/>
      <c r="J101" s="93"/>
      <c r="K101" s="94"/>
    </row>
    <row r="102" spans="1:11" x14ac:dyDescent="0.25">
      <c r="A102" s="83" t="s">
        <v>209</v>
      </c>
      <c r="B102" s="84"/>
      <c r="C102" s="84"/>
      <c r="D102" s="84"/>
      <c r="E102" s="84"/>
      <c r="F102" s="84"/>
      <c r="G102" s="84"/>
      <c r="H102" s="84"/>
      <c r="I102" s="84"/>
      <c r="J102" s="84"/>
      <c r="K102" s="85" t="s">
        <v>210</v>
      </c>
    </row>
  </sheetData>
  <mergeCells count="172"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100:K101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</mergeCells>
  <phoneticPr fontId="19" type="noConversion"/>
  <pageMargins left="0.511811024" right="0.511811024" top="0.78740157499999996" bottom="0.78740157499999996" header="0.31496062000000002" footer="0.31496062000000002"/>
  <pageSetup paperSize="9" scale="68" orientation="portrait" r:id="rId1"/>
  <rowBreaks count="1" manualBreakCount="1">
    <brk id="52" max="1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9"/>
  <sheetViews>
    <sheetView zoomScaleNormal="100" workbookViewId="0">
      <pane ySplit="1" topLeftCell="A47" activePane="bottomLeft" state="frozen"/>
      <selection activeCell="D1" sqref="D1"/>
      <selection pane="bottomLeft" activeCell="B60" sqref="B60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1452801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1452803</v>
      </c>
      <c r="B8" s="17" t="s">
        <v>47</v>
      </c>
      <c r="C8" s="16" t="s">
        <v>80</v>
      </c>
      <c r="D8" s="40" t="s">
        <v>48</v>
      </c>
      <c r="E8" s="16" t="s">
        <v>150</v>
      </c>
      <c r="F8" s="16" t="s">
        <v>134</v>
      </c>
      <c r="G8" s="16" t="s">
        <v>151</v>
      </c>
      <c r="H8" s="16" t="s">
        <v>114</v>
      </c>
      <c r="I8" s="16" t="s">
        <v>50</v>
      </c>
      <c r="J8" s="16" t="s">
        <v>43</v>
      </c>
      <c r="K8" s="20">
        <v>0.12569444444444444</v>
      </c>
      <c r="L8" s="34">
        <v>1</v>
      </c>
      <c r="M8" s="16" t="s">
        <v>134</v>
      </c>
      <c r="N8" s="16" t="s">
        <v>135</v>
      </c>
      <c r="O8" s="16" t="s">
        <v>135</v>
      </c>
      <c r="P8" s="16" t="s">
        <v>134</v>
      </c>
      <c r="Q8" s="16" t="s">
        <v>134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169</v>
      </c>
      <c r="X8" s="16" t="s">
        <v>134</v>
      </c>
      <c r="Y8" s="16" t="s">
        <v>134</v>
      </c>
      <c r="Z8" s="16" t="s">
        <v>134</v>
      </c>
      <c r="AA8" s="16" t="s">
        <v>134</v>
      </c>
      <c r="AB8" s="16" t="s">
        <v>134</v>
      </c>
      <c r="AC8" s="16" t="s">
        <v>134</v>
      </c>
      <c r="AD8" s="16" t="s">
        <v>134</v>
      </c>
      <c r="AE8" s="16"/>
      <c r="AF8" s="16" t="s">
        <v>134</v>
      </c>
    </row>
    <row r="9" spans="1:33" ht="18" x14ac:dyDescent="0.25">
      <c r="A9" s="16">
        <v>1452815</v>
      </c>
      <c r="B9" s="17" t="s">
        <v>51</v>
      </c>
      <c r="C9" s="16" t="s">
        <v>52</v>
      </c>
      <c r="D9" s="40" t="s">
        <v>53</v>
      </c>
      <c r="E9" s="16" t="s">
        <v>54</v>
      </c>
      <c r="F9" s="16" t="s">
        <v>159</v>
      </c>
      <c r="G9" s="16" t="s">
        <v>176</v>
      </c>
      <c r="H9" s="16" t="s">
        <v>114</v>
      </c>
      <c r="I9" s="16" t="s">
        <v>56</v>
      </c>
      <c r="J9" s="16" t="s">
        <v>43</v>
      </c>
      <c r="K9" s="20">
        <v>4.2361111111111106E-2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177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34" t="s">
        <v>167</v>
      </c>
    </row>
    <row r="10" spans="1:33" ht="18" x14ac:dyDescent="0.25">
      <c r="A10" s="16">
        <v>1452944</v>
      </c>
      <c r="B10" s="17" t="s">
        <v>30</v>
      </c>
      <c r="C10" s="16" t="s">
        <v>31</v>
      </c>
      <c r="D10" s="40" t="s">
        <v>32</v>
      </c>
      <c r="E10" s="16" t="s">
        <v>156</v>
      </c>
      <c r="F10" s="16" t="s">
        <v>159</v>
      </c>
      <c r="G10" s="16" t="s">
        <v>152</v>
      </c>
      <c r="H10" s="16" t="s">
        <v>114</v>
      </c>
      <c r="I10" s="16" t="s">
        <v>42</v>
      </c>
      <c r="J10" s="16" t="s">
        <v>43</v>
      </c>
      <c r="K10" s="18">
        <v>8.4039351851851851E-2</v>
      </c>
      <c r="L10" s="34">
        <v>1</v>
      </c>
      <c r="M10" s="16" t="s">
        <v>134</v>
      </c>
      <c r="N10" s="16" t="s">
        <v>135</v>
      </c>
      <c r="O10" s="16" t="s">
        <v>135</v>
      </c>
      <c r="P10" s="34" t="s">
        <v>134</v>
      </c>
      <c r="Q10" s="34" t="s">
        <v>134</v>
      </c>
      <c r="R10" s="34" t="s">
        <v>134</v>
      </c>
      <c r="S10" s="34" t="s">
        <v>134</v>
      </c>
      <c r="T10" s="34" t="s">
        <v>134</v>
      </c>
      <c r="U10" s="34" t="s">
        <v>134</v>
      </c>
      <c r="V10" s="34" t="s">
        <v>158</v>
      </c>
      <c r="W10" s="34" t="s">
        <v>183</v>
      </c>
    </row>
    <row r="11" spans="1:33" ht="18" x14ac:dyDescent="0.25">
      <c r="A11" s="16">
        <v>1452967</v>
      </c>
      <c r="B11" s="17" t="s">
        <v>57</v>
      </c>
      <c r="C11" s="16" t="s">
        <v>66</v>
      </c>
      <c r="D11" s="40" t="s">
        <v>45</v>
      </c>
      <c r="E11" s="16" t="s">
        <v>46</v>
      </c>
      <c r="F11" s="16" t="s">
        <v>115</v>
      </c>
      <c r="G11" s="16" t="s">
        <v>165</v>
      </c>
      <c r="H11" s="16" t="s">
        <v>114</v>
      </c>
      <c r="I11" s="16" t="s">
        <v>60</v>
      </c>
      <c r="J11" s="16" t="s">
        <v>40</v>
      </c>
      <c r="K11" s="16" t="s">
        <v>37</v>
      </c>
      <c r="L11" s="34">
        <v>2</v>
      </c>
      <c r="M11" s="16" t="s">
        <v>148</v>
      </c>
      <c r="N11" s="16" t="s">
        <v>135</v>
      </c>
      <c r="O11" s="16" t="s">
        <v>135</v>
      </c>
      <c r="P11" s="16" t="s">
        <v>135</v>
      </c>
      <c r="Q11" s="16" t="s">
        <v>135</v>
      </c>
      <c r="R11" s="16" t="s">
        <v>134</v>
      </c>
      <c r="S11" s="16" t="s">
        <v>134</v>
      </c>
      <c r="T11" s="16" t="s">
        <v>134</v>
      </c>
      <c r="U11" s="16" t="s">
        <v>134</v>
      </c>
      <c r="V11" s="16" t="s">
        <v>134</v>
      </c>
      <c r="W11" s="16" t="s">
        <v>161</v>
      </c>
      <c r="X11" s="16" t="s">
        <v>148</v>
      </c>
      <c r="Y11" s="16" t="s">
        <v>168</v>
      </c>
      <c r="Z11" s="16" t="s">
        <v>135</v>
      </c>
      <c r="AA11" s="16" t="s">
        <v>135</v>
      </c>
      <c r="AB11" s="16" t="s">
        <v>164</v>
      </c>
      <c r="AC11" s="16" t="s">
        <v>135</v>
      </c>
      <c r="AD11" s="16" t="s">
        <v>135</v>
      </c>
      <c r="AE11" s="16">
        <v>2</v>
      </c>
      <c r="AF11" s="16" t="s">
        <v>167</v>
      </c>
    </row>
    <row r="12" spans="1:33" ht="18" x14ac:dyDescent="0.25">
      <c r="A12" s="16">
        <v>1452969</v>
      </c>
      <c r="B12" s="17" t="s">
        <v>58</v>
      </c>
      <c r="C12" s="16" t="s">
        <v>59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20.25" customHeight="1" x14ac:dyDescent="0.25">
      <c r="A13" s="16">
        <v>1453048</v>
      </c>
      <c r="B13" s="17" t="s">
        <v>61</v>
      </c>
      <c r="C13" s="19" t="s">
        <v>66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  <c r="AG13" s="81">
        <v>43664</v>
      </c>
    </row>
    <row r="14" spans="1:33" ht="18" x14ac:dyDescent="0.25">
      <c r="A14" s="16">
        <v>1453152</v>
      </c>
      <c r="B14" s="17" t="s">
        <v>41</v>
      </c>
      <c r="C14" s="16" t="s">
        <v>31</v>
      </c>
      <c r="D14" s="40" t="s">
        <v>32</v>
      </c>
      <c r="E14" s="16" t="s">
        <v>156</v>
      </c>
      <c r="F14" s="16" t="s">
        <v>159</v>
      </c>
      <c r="G14" s="16" t="s">
        <v>152</v>
      </c>
      <c r="H14" s="16" t="s">
        <v>114</v>
      </c>
      <c r="I14" s="16" t="s">
        <v>42</v>
      </c>
      <c r="J14" s="16" t="s">
        <v>43</v>
      </c>
      <c r="K14" s="20">
        <v>0.12569444444444444</v>
      </c>
      <c r="L14" s="34">
        <v>1</v>
      </c>
      <c r="M14" s="16" t="s">
        <v>134</v>
      </c>
      <c r="N14" s="16" t="s">
        <v>135</v>
      </c>
      <c r="O14" s="16" t="s">
        <v>135</v>
      </c>
      <c r="P14" s="34" t="s">
        <v>134</v>
      </c>
      <c r="Q14" s="34" t="s">
        <v>134</v>
      </c>
      <c r="R14" s="34" t="s">
        <v>134</v>
      </c>
      <c r="S14" s="34" t="s">
        <v>134</v>
      </c>
      <c r="T14" s="34" t="s">
        <v>134</v>
      </c>
      <c r="U14" s="34" t="s">
        <v>134</v>
      </c>
      <c r="V14" s="34" t="s">
        <v>158</v>
      </c>
      <c r="W14" s="34" t="s">
        <v>183</v>
      </c>
    </row>
    <row r="15" spans="1:33" ht="18" x14ac:dyDescent="0.25">
      <c r="A15" s="16">
        <v>1453157</v>
      </c>
      <c r="B15" s="17" t="s">
        <v>62</v>
      </c>
      <c r="C15" s="16" t="s">
        <v>39</v>
      </c>
      <c r="D15" s="40" t="s">
        <v>35</v>
      </c>
      <c r="E15" s="16" t="s">
        <v>49</v>
      </c>
      <c r="F15" s="16" t="s">
        <v>115</v>
      </c>
      <c r="G15" s="16" t="s">
        <v>36</v>
      </c>
      <c r="H15" s="16" t="s">
        <v>114</v>
      </c>
      <c r="I15" s="16" t="s">
        <v>175</v>
      </c>
      <c r="J15" s="16" t="s">
        <v>40</v>
      </c>
      <c r="K15" s="16" t="s">
        <v>37</v>
      </c>
      <c r="L15" s="34">
        <v>2</v>
      </c>
      <c r="M15" s="16" t="s">
        <v>184</v>
      </c>
      <c r="N15" s="16" t="s">
        <v>149</v>
      </c>
      <c r="O15" s="16" t="s">
        <v>149</v>
      </c>
      <c r="P15" s="16" t="s">
        <v>149</v>
      </c>
      <c r="Q15" s="16" t="s">
        <v>149</v>
      </c>
      <c r="R15" s="16" t="s">
        <v>134</v>
      </c>
      <c r="S15" s="16" t="s">
        <v>134</v>
      </c>
      <c r="T15" s="16" t="s">
        <v>134</v>
      </c>
      <c r="U15" s="16" t="s">
        <v>134</v>
      </c>
      <c r="W15" s="16" t="s">
        <v>174</v>
      </c>
      <c r="AF15" s="43" t="s">
        <v>173</v>
      </c>
    </row>
    <row r="16" spans="1:33" ht="18" x14ac:dyDescent="0.25">
      <c r="A16" s="16">
        <v>1453313</v>
      </c>
      <c r="B16" s="17" t="s">
        <v>63</v>
      </c>
      <c r="C16" s="16" t="s">
        <v>52</v>
      </c>
      <c r="D16" s="40" t="s">
        <v>32</v>
      </c>
      <c r="E16" s="16" t="s">
        <v>156</v>
      </c>
      <c r="F16" s="16" t="s">
        <v>159</v>
      </c>
      <c r="G16" s="16" t="s">
        <v>152</v>
      </c>
      <c r="H16" s="16" t="s">
        <v>114</v>
      </c>
      <c r="I16" s="16" t="s">
        <v>64</v>
      </c>
      <c r="J16" s="16" t="s">
        <v>43</v>
      </c>
      <c r="K16" s="20">
        <v>0.12569444444444444</v>
      </c>
      <c r="L16" s="34">
        <v>1</v>
      </c>
      <c r="M16" s="16" t="s">
        <v>134</v>
      </c>
      <c r="N16" s="16" t="s">
        <v>135</v>
      </c>
      <c r="O16" s="16" t="s">
        <v>135</v>
      </c>
      <c r="P16" s="34" t="s">
        <v>134</v>
      </c>
      <c r="Q16" s="34" t="s">
        <v>134</v>
      </c>
      <c r="R16" s="34" t="s">
        <v>134</v>
      </c>
      <c r="S16" s="34" t="s">
        <v>134</v>
      </c>
      <c r="T16" s="34" t="s">
        <v>134</v>
      </c>
      <c r="U16" s="34" t="s">
        <v>134</v>
      </c>
      <c r="V16" s="34" t="s">
        <v>158</v>
      </c>
      <c r="W16" s="34" t="s">
        <v>183</v>
      </c>
    </row>
    <row r="17" spans="1:32" ht="18" x14ac:dyDescent="0.25">
      <c r="A17" s="16">
        <v>1453317</v>
      </c>
      <c r="B17" s="17" t="s">
        <v>30</v>
      </c>
      <c r="C17" s="16" t="s">
        <v>31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42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1453485</v>
      </c>
      <c r="B18" s="17" t="s">
        <v>65</v>
      </c>
      <c r="C18" s="19"/>
      <c r="D18" s="19"/>
      <c r="E18" s="19"/>
      <c r="F18" s="19"/>
      <c r="G18" s="19"/>
      <c r="H18" s="19"/>
      <c r="I18" s="19"/>
      <c r="J18" s="19"/>
      <c r="K18" s="19"/>
      <c r="L18" s="34"/>
    </row>
    <row r="19" spans="1:32" ht="18" x14ac:dyDescent="0.25">
      <c r="A19" s="16">
        <v>1455401</v>
      </c>
      <c r="B19" s="17" t="s">
        <v>30</v>
      </c>
      <c r="C19" s="16" t="s">
        <v>66</v>
      </c>
      <c r="D19" s="40" t="s">
        <v>45</v>
      </c>
      <c r="E19" s="16" t="s">
        <v>46</v>
      </c>
      <c r="F19" s="16" t="s">
        <v>115</v>
      </c>
      <c r="G19" s="16" t="s">
        <v>165</v>
      </c>
      <c r="H19" s="16" t="s">
        <v>114</v>
      </c>
      <c r="I19" s="16" t="s">
        <v>60</v>
      </c>
      <c r="J19" s="16" t="s">
        <v>40</v>
      </c>
      <c r="K19" s="16" t="s">
        <v>37</v>
      </c>
      <c r="L19" s="34">
        <v>2</v>
      </c>
      <c r="M19" s="16" t="s">
        <v>148</v>
      </c>
      <c r="N19" s="16" t="s">
        <v>135</v>
      </c>
      <c r="O19" s="16" t="s">
        <v>135</v>
      </c>
      <c r="P19" s="16" t="s">
        <v>135</v>
      </c>
      <c r="Q19" s="16" t="s">
        <v>135</v>
      </c>
      <c r="R19" s="16" t="s">
        <v>134</v>
      </c>
      <c r="S19" s="16" t="s">
        <v>134</v>
      </c>
      <c r="T19" s="16" t="s">
        <v>134</v>
      </c>
      <c r="U19" s="16" t="s">
        <v>134</v>
      </c>
      <c r="V19" s="16" t="s">
        <v>134</v>
      </c>
      <c r="W19" s="16" t="s">
        <v>161</v>
      </c>
      <c r="X19" s="16" t="s">
        <v>148</v>
      </c>
      <c r="Y19" s="16" t="s">
        <v>168</v>
      </c>
      <c r="Z19" s="16" t="s">
        <v>135</v>
      </c>
      <c r="AA19" s="16" t="s">
        <v>135</v>
      </c>
      <c r="AB19" s="16" t="s">
        <v>164</v>
      </c>
      <c r="AC19" s="16" t="s">
        <v>135</v>
      </c>
      <c r="AD19" s="16" t="s">
        <v>135</v>
      </c>
      <c r="AE19" s="16">
        <v>2</v>
      </c>
      <c r="AF19" s="16" t="s">
        <v>167</v>
      </c>
    </row>
    <row r="20" spans="1:32" x14ac:dyDescent="0.25">
      <c r="A20" s="16">
        <v>1791326</v>
      </c>
      <c r="B20" s="17" t="s">
        <v>47</v>
      </c>
      <c r="C20" s="19"/>
      <c r="D20" s="19"/>
      <c r="E20" s="19"/>
      <c r="F20" s="19"/>
      <c r="G20" s="19"/>
      <c r="H20" s="19"/>
      <c r="I20" s="19"/>
      <c r="J20" s="19"/>
      <c r="K20" s="19"/>
      <c r="L20" s="34"/>
    </row>
    <row r="21" spans="1:32" ht="18" x14ac:dyDescent="0.25">
      <c r="A21" s="16">
        <v>1832879</v>
      </c>
      <c r="B21" s="17" t="s">
        <v>41</v>
      </c>
      <c r="C21" s="16" t="s">
        <v>31</v>
      </c>
      <c r="D21" s="40" t="s">
        <v>32</v>
      </c>
      <c r="E21" s="16" t="s">
        <v>156</v>
      </c>
      <c r="F21" s="16" t="s">
        <v>159</v>
      </c>
      <c r="G21" s="16" t="s">
        <v>152</v>
      </c>
      <c r="H21" s="16" t="s">
        <v>114</v>
      </c>
      <c r="I21" s="16" t="s">
        <v>42</v>
      </c>
      <c r="J21" s="16" t="s">
        <v>43</v>
      </c>
      <c r="K21" s="20">
        <v>0.12569444444444444</v>
      </c>
      <c r="L21" s="34">
        <v>1</v>
      </c>
      <c r="M21" s="16" t="s">
        <v>134</v>
      </c>
      <c r="N21" s="16" t="s">
        <v>135</v>
      </c>
      <c r="O21" s="16" t="s">
        <v>135</v>
      </c>
      <c r="P21" s="34" t="s">
        <v>134</v>
      </c>
      <c r="Q21" s="34" t="s">
        <v>134</v>
      </c>
      <c r="R21" s="34" t="s">
        <v>134</v>
      </c>
      <c r="S21" s="34" t="s">
        <v>134</v>
      </c>
      <c r="T21" s="34" t="s">
        <v>134</v>
      </c>
      <c r="U21" s="34" t="s">
        <v>134</v>
      </c>
      <c r="V21" s="34" t="s">
        <v>158</v>
      </c>
      <c r="W21" s="34" t="s">
        <v>183</v>
      </c>
    </row>
    <row r="22" spans="1:32" ht="18" x14ac:dyDescent="0.25">
      <c r="A22" s="16">
        <v>1938350</v>
      </c>
      <c r="B22" s="17" t="s">
        <v>67</v>
      </c>
      <c r="C22" s="16" t="s">
        <v>39</v>
      </c>
      <c r="D22" s="40" t="s">
        <v>35</v>
      </c>
      <c r="E22" s="16" t="s">
        <v>49</v>
      </c>
      <c r="F22" s="16" t="s">
        <v>115</v>
      </c>
      <c r="G22" s="16" t="s">
        <v>36</v>
      </c>
      <c r="H22" s="16" t="s">
        <v>114</v>
      </c>
      <c r="I22" s="16" t="s">
        <v>175</v>
      </c>
      <c r="J22" s="16" t="s">
        <v>40</v>
      </c>
      <c r="K22" s="16" t="s">
        <v>37</v>
      </c>
      <c r="L22" s="34">
        <v>2</v>
      </c>
      <c r="M22" s="16" t="s">
        <v>184</v>
      </c>
      <c r="N22" s="16" t="s">
        <v>149</v>
      </c>
      <c r="O22" s="16" t="s">
        <v>149</v>
      </c>
      <c r="P22" s="16" t="s">
        <v>149</v>
      </c>
      <c r="Q22" s="16" t="s">
        <v>149</v>
      </c>
      <c r="R22" s="16" t="s">
        <v>134</v>
      </c>
      <c r="S22" s="16" t="s">
        <v>134</v>
      </c>
      <c r="T22" s="16" t="s">
        <v>134</v>
      </c>
      <c r="U22" s="16" t="s">
        <v>134</v>
      </c>
      <c r="W22" s="16" t="s">
        <v>174</v>
      </c>
      <c r="AF22" s="43" t="s">
        <v>173</v>
      </c>
    </row>
    <row r="23" spans="1:32" ht="18" x14ac:dyDescent="0.25">
      <c r="A23" s="16">
        <v>4551530</v>
      </c>
      <c r="B23" s="17" t="s">
        <v>219</v>
      </c>
      <c r="C23" s="16" t="s">
        <v>66</v>
      </c>
      <c r="D23" s="40" t="s">
        <v>45</v>
      </c>
      <c r="E23" s="16" t="s">
        <v>46</v>
      </c>
      <c r="F23" s="16" t="s">
        <v>115</v>
      </c>
      <c r="G23" s="16" t="s">
        <v>165</v>
      </c>
      <c r="H23" s="16" t="s">
        <v>114</v>
      </c>
      <c r="I23" s="16" t="s">
        <v>60</v>
      </c>
      <c r="J23" s="16" t="s">
        <v>40</v>
      </c>
      <c r="K23" s="16" t="s">
        <v>37</v>
      </c>
      <c r="L23" s="34">
        <v>2</v>
      </c>
      <c r="M23" s="16" t="s">
        <v>148</v>
      </c>
      <c r="N23" s="16" t="s">
        <v>135</v>
      </c>
      <c r="O23" s="16" t="s">
        <v>135</v>
      </c>
      <c r="P23" s="16" t="s">
        <v>135</v>
      </c>
      <c r="Q23" s="16" t="s">
        <v>135</v>
      </c>
      <c r="R23" s="16" t="s">
        <v>134</v>
      </c>
      <c r="S23" s="16" t="s">
        <v>134</v>
      </c>
      <c r="T23" s="16" t="s">
        <v>134</v>
      </c>
      <c r="U23" s="16" t="s">
        <v>134</v>
      </c>
      <c r="V23" s="16" t="s">
        <v>134</v>
      </c>
      <c r="W23" s="16" t="s">
        <v>161</v>
      </c>
      <c r="X23" s="16" t="s">
        <v>148</v>
      </c>
      <c r="Y23" s="16" t="s">
        <v>168</v>
      </c>
      <c r="Z23" s="16" t="s">
        <v>135</v>
      </c>
      <c r="AA23" s="16" t="s">
        <v>135</v>
      </c>
      <c r="AB23" s="16" t="s">
        <v>164</v>
      </c>
      <c r="AC23" s="16" t="s">
        <v>135</v>
      </c>
      <c r="AD23" s="16" t="s">
        <v>135</v>
      </c>
      <c r="AE23" s="16">
        <v>2</v>
      </c>
      <c r="AF23" s="16" t="s">
        <v>167</v>
      </c>
    </row>
    <row r="24" spans="1:32" ht="18" x14ac:dyDescent="0.25">
      <c r="A24" s="16">
        <v>2078450</v>
      </c>
      <c r="B24" s="17" t="s">
        <v>68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2254080</v>
      </c>
      <c r="B25" s="17" t="s">
        <v>69</v>
      </c>
      <c r="C25" s="16" t="s">
        <v>70</v>
      </c>
      <c r="D25" s="40" t="s">
        <v>71</v>
      </c>
      <c r="E25" s="16" t="s">
        <v>72</v>
      </c>
      <c r="F25" s="16" t="s">
        <v>55</v>
      </c>
      <c r="G25" s="16" t="s">
        <v>73</v>
      </c>
      <c r="H25" s="16" t="s">
        <v>74</v>
      </c>
      <c r="I25" s="16" t="s">
        <v>75</v>
      </c>
      <c r="J25" s="16" t="s">
        <v>76</v>
      </c>
      <c r="K25" s="21">
        <v>4.1701388888888884</v>
      </c>
      <c r="L25" s="34">
        <v>1</v>
      </c>
      <c r="M25" s="16" t="s">
        <v>76</v>
      </c>
      <c r="N25" s="16" t="s">
        <v>135</v>
      </c>
      <c r="O25" s="16" t="s">
        <v>135</v>
      </c>
      <c r="P25" s="16" t="s">
        <v>76</v>
      </c>
      <c r="Q25" s="16" t="s">
        <v>76</v>
      </c>
      <c r="R25" s="16" t="s">
        <v>76</v>
      </c>
      <c r="S25" s="16" t="s">
        <v>76</v>
      </c>
      <c r="T25" s="16" t="s">
        <v>76</v>
      </c>
      <c r="U25" s="16" t="s">
        <v>76</v>
      </c>
      <c r="V25" s="16" t="s">
        <v>76</v>
      </c>
      <c r="W25" s="16" t="s">
        <v>76</v>
      </c>
      <c r="X25" s="16" t="s">
        <v>76</v>
      </c>
      <c r="Y25" s="16" t="s">
        <v>76</v>
      </c>
      <c r="Z25" s="16" t="s">
        <v>76</v>
      </c>
      <c r="AA25" s="16" t="s">
        <v>76</v>
      </c>
      <c r="AB25" s="16" t="s">
        <v>76</v>
      </c>
      <c r="AC25" s="16" t="s">
        <v>76</v>
      </c>
      <c r="AD25" s="16" t="s">
        <v>76</v>
      </c>
      <c r="AE25" s="16"/>
      <c r="AF25" s="16" t="s">
        <v>178</v>
      </c>
    </row>
    <row r="26" spans="1:32" ht="18" x14ac:dyDescent="0.25">
      <c r="A26" s="16">
        <v>4814164</v>
      </c>
      <c r="B26" s="17" t="s">
        <v>30</v>
      </c>
      <c r="C26" s="16" t="s">
        <v>31</v>
      </c>
      <c r="D26" s="40" t="s">
        <v>32</v>
      </c>
      <c r="E26" s="16" t="s">
        <v>156</v>
      </c>
      <c r="F26" s="16" t="s">
        <v>159</v>
      </c>
      <c r="G26" s="16" t="s">
        <v>152</v>
      </c>
      <c r="H26" s="16" t="s">
        <v>114</v>
      </c>
      <c r="I26" s="16" t="s">
        <v>77</v>
      </c>
      <c r="J26" s="16" t="s">
        <v>78</v>
      </c>
      <c r="K26" s="20">
        <v>0.12569444444444444</v>
      </c>
      <c r="L26" s="34">
        <v>1</v>
      </c>
      <c r="M26" s="16" t="s">
        <v>134</v>
      </c>
      <c r="N26" s="16" t="s">
        <v>135</v>
      </c>
      <c r="O26" s="16" t="s">
        <v>135</v>
      </c>
      <c r="P26" s="34" t="s">
        <v>134</v>
      </c>
      <c r="Q26" s="34" t="s">
        <v>134</v>
      </c>
      <c r="R26" s="34" t="s">
        <v>134</v>
      </c>
      <c r="S26" s="34" t="s">
        <v>134</v>
      </c>
      <c r="T26" s="34" t="s">
        <v>134</v>
      </c>
      <c r="U26" s="34" t="s">
        <v>134</v>
      </c>
      <c r="V26" s="34" t="s">
        <v>158</v>
      </c>
      <c r="W26" s="34" t="s">
        <v>183</v>
      </c>
    </row>
    <row r="27" spans="1:32" ht="18" x14ac:dyDescent="0.25">
      <c r="A27" s="16">
        <v>6308460</v>
      </c>
      <c r="B27" s="17" t="s">
        <v>79</v>
      </c>
      <c r="C27" s="16" t="s">
        <v>80</v>
      </c>
      <c r="D27" s="40" t="s">
        <v>48</v>
      </c>
      <c r="E27" s="16" t="s">
        <v>150</v>
      </c>
      <c r="F27" s="16" t="s">
        <v>134</v>
      </c>
      <c r="G27" s="16" t="s">
        <v>151</v>
      </c>
      <c r="H27" s="16" t="s">
        <v>114</v>
      </c>
      <c r="I27" s="16" t="s">
        <v>50</v>
      </c>
      <c r="J27" s="16" t="s">
        <v>43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16" t="s">
        <v>134</v>
      </c>
      <c r="Q27" s="16" t="s">
        <v>134</v>
      </c>
      <c r="R27" s="16" t="s">
        <v>134</v>
      </c>
      <c r="S27" s="16" t="s">
        <v>134</v>
      </c>
      <c r="T27" s="16" t="s">
        <v>134</v>
      </c>
      <c r="U27" s="16" t="s">
        <v>134</v>
      </c>
      <c r="V27" s="16" t="s">
        <v>134</v>
      </c>
      <c r="W27" s="16" t="s">
        <v>169</v>
      </c>
      <c r="X27" s="16" t="s">
        <v>134</v>
      </c>
      <c r="Y27" s="16" t="s">
        <v>134</v>
      </c>
      <c r="Z27" s="16" t="s">
        <v>134</v>
      </c>
      <c r="AA27" s="16" t="s">
        <v>134</v>
      </c>
      <c r="AB27" s="16" t="s">
        <v>134</v>
      </c>
      <c r="AC27" s="16" t="s">
        <v>134</v>
      </c>
      <c r="AD27" s="16" t="s">
        <v>134</v>
      </c>
      <c r="AE27" s="16"/>
      <c r="AF27" s="16" t="s">
        <v>134</v>
      </c>
    </row>
    <row r="28" spans="1:32" ht="18" x14ac:dyDescent="0.25">
      <c r="A28" s="16">
        <v>6495750</v>
      </c>
      <c r="B28" s="17" t="s">
        <v>81</v>
      </c>
      <c r="C28" s="16" t="s">
        <v>82</v>
      </c>
      <c r="D28" s="40" t="s">
        <v>83</v>
      </c>
      <c r="E28" s="16" t="s">
        <v>150</v>
      </c>
      <c r="F28" s="16" t="s">
        <v>182</v>
      </c>
      <c r="G28" s="16" t="s">
        <v>152</v>
      </c>
      <c r="H28" s="16" t="s">
        <v>153</v>
      </c>
      <c r="I28" s="16" t="s">
        <v>84</v>
      </c>
      <c r="J28" s="16" t="s">
        <v>85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177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34" t="s">
        <v>181</v>
      </c>
    </row>
    <row r="29" spans="1:32" ht="18" x14ac:dyDescent="0.25">
      <c r="A29" s="16">
        <v>6572286</v>
      </c>
      <c r="B29" s="17" t="s">
        <v>44</v>
      </c>
      <c r="C29" s="16" t="s">
        <v>66</v>
      </c>
      <c r="D29" s="40" t="s">
        <v>45</v>
      </c>
      <c r="E29" s="16" t="s">
        <v>46</v>
      </c>
      <c r="F29" s="16" t="s">
        <v>115</v>
      </c>
      <c r="G29" s="16" t="s">
        <v>165</v>
      </c>
      <c r="H29" s="16" t="s">
        <v>114</v>
      </c>
      <c r="I29" s="16" t="s">
        <v>60</v>
      </c>
      <c r="J29" s="16" t="s">
        <v>40</v>
      </c>
      <c r="K29" s="16" t="s">
        <v>37</v>
      </c>
      <c r="L29" s="34">
        <v>2</v>
      </c>
      <c r="M29" s="16" t="s">
        <v>148</v>
      </c>
      <c r="N29" s="16" t="s">
        <v>135</v>
      </c>
      <c r="O29" s="16" t="s">
        <v>135</v>
      </c>
      <c r="P29" s="16" t="s">
        <v>135</v>
      </c>
      <c r="Q29" s="16" t="s">
        <v>135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161</v>
      </c>
      <c r="X29" s="16" t="s">
        <v>148</v>
      </c>
      <c r="Y29" s="16" t="s">
        <v>168</v>
      </c>
      <c r="Z29" s="16" t="s">
        <v>135</v>
      </c>
      <c r="AA29" s="16" t="s">
        <v>135</v>
      </c>
      <c r="AB29" s="16" t="s">
        <v>164</v>
      </c>
      <c r="AC29" s="16" t="s">
        <v>135</v>
      </c>
      <c r="AD29" s="16" t="s">
        <v>135</v>
      </c>
      <c r="AE29" s="16">
        <v>2</v>
      </c>
      <c r="AF29" s="16" t="s">
        <v>167</v>
      </c>
    </row>
    <row r="30" spans="1:32" x14ac:dyDescent="0.25">
      <c r="A30" s="16">
        <v>7003113</v>
      </c>
      <c r="B30" s="17" t="s">
        <v>86</v>
      </c>
      <c r="C30" s="19"/>
      <c r="D30" s="19"/>
      <c r="E30" s="19"/>
      <c r="F30" s="19"/>
      <c r="G30" s="19"/>
      <c r="H30" s="19"/>
      <c r="I30" s="19"/>
      <c r="J30" s="19"/>
      <c r="K30" s="19"/>
      <c r="L30" s="34"/>
    </row>
    <row r="31" spans="1:32" x14ac:dyDescent="0.25">
      <c r="A31" s="16">
        <v>7341852</v>
      </c>
      <c r="B31" s="17" t="s">
        <v>87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ht="18" x14ac:dyDescent="0.25">
      <c r="A32" s="16">
        <v>7342612</v>
      </c>
      <c r="B32" s="17" t="s">
        <v>88</v>
      </c>
      <c r="C32" s="16" t="s">
        <v>89</v>
      </c>
      <c r="D32" s="40" t="s">
        <v>90</v>
      </c>
      <c r="E32" s="16" t="s">
        <v>150</v>
      </c>
      <c r="F32" s="16" t="s">
        <v>115</v>
      </c>
      <c r="G32" s="16" t="s">
        <v>179</v>
      </c>
      <c r="H32" s="16" t="s">
        <v>180</v>
      </c>
      <c r="I32" s="16" t="s">
        <v>91</v>
      </c>
      <c r="J32" s="16" t="s">
        <v>43</v>
      </c>
      <c r="K32" s="35" t="s">
        <v>154</v>
      </c>
      <c r="L32" s="34">
        <v>1</v>
      </c>
      <c r="M32" s="16" t="s">
        <v>134</v>
      </c>
      <c r="N32" s="16" t="s">
        <v>135</v>
      </c>
      <c r="O32" s="16" t="s">
        <v>135</v>
      </c>
      <c r="P32" s="16" t="s">
        <v>134</v>
      </c>
      <c r="Q32" s="16" t="s">
        <v>134</v>
      </c>
      <c r="R32" s="16" t="s">
        <v>134</v>
      </c>
      <c r="S32" s="16" t="s">
        <v>134</v>
      </c>
      <c r="T32" s="16" t="s">
        <v>134</v>
      </c>
      <c r="U32" s="16" t="s">
        <v>134</v>
      </c>
      <c r="V32" s="16" t="s">
        <v>134</v>
      </c>
      <c r="W32" s="16" t="s">
        <v>177</v>
      </c>
      <c r="X32" s="16" t="s">
        <v>134</v>
      </c>
      <c r="Y32" s="16" t="s">
        <v>134</v>
      </c>
      <c r="Z32" s="16" t="s">
        <v>134</v>
      </c>
      <c r="AA32" s="16" t="s">
        <v>134</v>
      </c>
      <c r="AB32" s="16" t="s">
        <v>134</v>
      </c>
      <c r="AC32" s="16" t="s">
        <v>134</v>
      </c>
      <c r="AD32" s="16" t="s">
        <v>134</v>
      </c>
      <c r="AE32" s="16"/>
      <c r="AF32" s="34" t="s">
        <v>167</v>
      </c>
    </row>
    <row r="33" spans="1:33" ht="18" x14ac:dyDescent="0.25">
      <c r="A33" s="16">
        <v>7618263</v>
      </c>
      <c r="B33" s="17" t="s">
        <v>92</v>
      </c>
      <c r="C33" s="16" t="s">
        <v>93</v>
      </c>
      <c r="D33" s="40" t="s">
        <v>83</v>
      </c>
      <c r="E33" s="16" t="s">
        <v>150</v>
      </c>
      <c r="F33" s="16" t="s">
        <v>182</v>
      </c>
      <c r="G33" s="16" t="s">
        <v>152</v>
      </c>
      <c r="H33" s="16" t="s">
        <v>153</v>
      </c>
      <c r="I33" s="16" t="s">
        <v>84</v>
      </c>
      <c r="J33" s="16" t="s">
        <v>85</v>
      </c>
      <c r="K33" s="20">
        <v>0.12569444444444444</v>
      </c>
      <c r="L33" s="4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181</v>
      </c>
    </row>
    <row r="34" spans="1:33" ht="18" x14ac:dyDescent="0.25">
      <c r="A34" s="16">
        <v>7936525</v>
      </c>
      <c r="B34" s="17" t="s">
        <v>94</v>
      </c>
      <c r="C34" s="16" t="s">
        <v>66</v>
      </c>
      <c r="D34" s="40" t="s">
        <v>45</v>
      </c>
      <c r="E34" s="16" t="s">
        <v>46</v>
      </c>
      <c r="F34" s="16" t="s">
        <v>115</v>
      </c>
      <c r="G34" s="16" t="s">
        <v>165</v>
      </c>
      <c r="H34" s="16" t="s">
        <v>114</v>
      </c>
      <c r="I34" s="16" t="s">
        <v>60</v>
      </c>
      <c r="J34" s="16" t="s">
        <v>40</v>
      </c>
      <c r="K34" s="16" t="s">
        <v>37</v>
      </c>
      <c r="L34" s="34">
        <v>2</v>
      </c>
      <c r="M34" s="16" t="s">
        <v>148</v>
      </c>
      <c r="N34" s="16" t="s">
        <v>135</v>
      </c>
      <c r="O34" s="16" t="s">
        <v>135</v>
      </c>
      <c r="P34" s="16" t="s">
        <v>135</v>
      </c>
      <c r="Q34" s="16" t="s">
        <v>135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161</v>
      </c>
      <c r="X34" s="16" t="s">
        <v>148</v>
      </c>
      <c r="Y34" s="16" t="s">
        <v>168</v>
      </c>
      <c r="Z34" s="16" t="s">
        <v>135</v>
      </c>
      <c r="AA34" s="16" t="s">
        <v>135</v>
      </c>
      <c r="AB34" s="16" t="s">
        <v>164</v>
      </c>
      <c r="AC34" s="16" t="s">
        <v>135</v>
      </c>
      <c r="AD34" s="16" t="s">
        <v>135</v>
      </c>
      <c r="AE34" s="16">
        <v>2</v>
      </c>
      <c r="AF34" s="16" t="s">
        <v>167</v>
      </c>
    </row>
    <row r="35" spans="1:33" ht="18" x14ac:dyDescent="0.25">
      <c r="A35" s="16">
        <v>7985563</v>
      </c>
      <c r="B35" s="17" t="s">
        <v>30</v>
      </c>
      <c r="C35" s="16" t="s">
        <v>89</v>
      </c>
      <c r="D35" s="40" t="s">
        <v>90</v>
      </c>
      <c r="E35" s="16" t="s">
        <v>150</v>
      </c>
      <c r="F35" s="16" t="s">
        <v>115</v>
      </c>
      <c r="G35" s="16" t="s">
        <v>179</v>
      </c>
      <c r="H35" s="16" t="s">
        <v>180</v>
      </c>
      <c r="I35" s="16" t="s">
        <v>91</v>
      </c>
      <c r="J35" s="16" t="s">
        <v>43</v>
      </c>
      <c r="K35" s="35" t="s">
        <v>154</v>
      </c>
      <c r="L35" s="34">
        <v>1</v>
      </c>
      <c r="M35" s="16" t="s">
        <v>134</v>
      </c>
      <c r="N35" s="16" t="s">
        <v>135</v>
      </c>
      <c r="O35" s="16" t="s">
        <v>135</v>
      </c>
      <c r="P35" s="16" t="s">
        <v>134</v>
      </c>
      <c r="Q35" s="16" t="s">
        <v>134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177</v>
      </c>
      <c r="X35" s="16" t="s">
        <v>134</v>
      </c>
      <c r="Y35" s="16" t="s">
        <v>134</v>
      </c>
      <c r="Z35" s="16" t="s">
        <v>134</v>
      </c>
      <c r="AA35" s="16" t="s">
        <v>134</v>
      </c>
      <c r="AB35" s="16" t="s">
        <v>134</v>
      </c>
      <c r="AC35" s="16" t="s">
        <v>134</v>
      </c>
      <c r="AD35" s="16" t="s">
        <v>134</v>
      </c>
      <c r="AE35" s="16"/>
      <c r="AF35" s="34" t="s">
        <v>167</v>
      </c>
    </row>
    <row r="36" spans="1:33" ht="18" x14ac:dyDescent="0.25">
      <c r="A36" s="16">
        <v>8095100</v>
      </c>
      <c r="B36" s="17" t="s">
        <v>95</v>
      </c>
      <c r="C36" s="16" t="s">
        <v>31</v>
      </c>
      <c r="D36" s="40" t="s">
        <v>32</v>
      </c>
      <c r="E36" s="16" t="s">
        <v>156</v>
      </c>
      <c r="F36" s="16" t="s">
        <v>159</v>
      </c>
      <c r="G36" s="16" t="s">
        <v>152</v>
      </c>
      <c r="H36" s="16" t="s">
        <v>114</v>
      </c>
      <c r="I36" s="16" t="s">
        <v>42</v>
      </c>
      <c r="J36" s="16" t="s">
        <v>43</v>
      </c>
      <c r="K36" s="20">
        <v>0.12569444444444444</v>
      </c>
      <c r="L36" s="34">
        <v>1</v>
      </c>
      <c r="M36" s="16" t="s">
        <v>134</v>
      </c>
      <c r="N36" s="16" t="s">
        <v>135</v>
      </c>
      <c r="O36" s="16" t="s">
        <v>135</v>
      </c>
      <c r="P36" s="34" t="s">
        <v>134</v>
      </c>
      <c r="Q36" s="34" t="s">
        <v>134</v>
      </c>
      <c r="R36" s="34" t="s">
        <v>134</v>
      </c>
      <c r="S36" s="34" t="s">
        <v>134</v>
      </c>
      <c r="T36" s="34" t="s">
        <v>134</v>
      </c>
      <c r="U36" s="34" t="s">
        <v>134</v>
      </c>
      <c r="V36" s="34" t="s">
        <v>158</v>
      </c>
      <c r="W36" s="34" t="s">
        <v>183</v>
      </c>
    </row>
    <row r="37" spans="1:33" ht="18" x14ac:dyDescent="0.25">
      <c r="A37" s="16">
        <v>8424570</v>
      </c>
      <c r="B37" s="17" t="s">
        <v>96</v>
      </c>
      <c r="C37" s="16" t="s">
        <v>97</v>
      </c>
      <c r="D37" s="16" t="s">
        <v>98</v>
      </c>
      <c r="E37" s="16"/>
      <c r="F37" s="16" t="s">
        <v>55</v>
      </c>
      <c r="G37" s="16" t="s">
        <v>99</v>
      </c>
      <c r="H37" s="16" t="s">
        <v>115</v>
      </c>
      <c r="I37" s="16" t="s">
        <v>100</v>
      </c>
      <c r="J37" s="16" t="s">
        <v>101</v>
      </c>
      <c r="K37" s="19"/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/>
    </row>
    <row r="38" spans="1:33" ht="18" x14ac:dyDescent="0.25">
      <c r="A38" s="16">
        <v>1452809</v>
      </c>
      <c r="B38" s="17" t="s">
        <v>128</v>
      </c>
      <c r="C38" s="16" t="s">
        <v>129</v>
      </c>
      <c r="D38" s="40" t="s">
        <v>130</v>
      </c>
      <c r="E38" s="16" t="s">
        <v>194</v>
      </c>
      <c r="F38" s="16" t="s">
        <v>115</v>
      </c>
      <c r="G38" s="16" t="s">
        <v>144</v>
      </c>
      <c r="H38" s="16" t="s">
        <v>114</v>
      </c>
      <c r="I38" s="16" t="s">
        <v>172</v>
      </c>
      <c r="J38" s="16" t="s">
        <v>145</v>
      </c>
      <c r="K38" s="42">
        <v>0.12569444444444444</v>
      </c>
      <c r="L38" s="34">
        <v>4</v>
      </c>
      <c r="M38" s="34" t="s">
        <v>132</v>
      </c>
      <c r="N38" s="16" t="s">
        <v>135</v>
      </c>
      <c r="O38" s="16" t="s">
        <v>135</v>
      </c>
      <c r="P38" s="16" t="s">
        <v>135</v>
      </c>
      <c r="Q38" s="16" t="s">
        <v>135</v>
      </c>
      <c r="R38" s="16" t="s">
        <v>135</v>
      </c>
      <c r="S38" s="16" t="s">
        <v>135</v>
      </c>
      <c r="T38" s="16" t="s">
        <v>135</v>
      </c>
      <c r="U38" s="16" t="s">
        <v>135</v>
      </c>
      <c r="V38" s="34"/>
      <c r="W38" s="16" t="s">
        <v>171</v>
      </c>
      <c r="AF38" s="16" t="s">
        <v>170</v>
      </c>
    </row>
    <row r="39" spans="1:33" ht="18" x14ac:dyDescent="0.25">
      <c r="A39" s="16">
        <v>1452806</v>
      </c>
      <c r="B39" s="17" t="s">
        <v>195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W39" s="16" t="s">
        <v>171</v>
      </c>
    </row>
    <row r="40" spans="1:33" ht="18" x14ac:dyDescent="0.25">
      <c r="A40" s="16">
        <v>1780630</v>
      </c>
      <c r="B40" s="17" t="s">
        <v>196</v>
      </c>
      <c r="C40" s="16" t="s">
        <v>31</v>
      </c>
      <c r="D40" s="40" t="s">
        <v>32</v>
      </c>
      <c r="E40" s="16" t="s">
        <v>198</v>
      </c>
      <c r="F40" s="16" t="s">
        <v>199</v>
      </c>
      <c r="G40" s="16" t="s">
        <v>200</v>
      </c>
      <c r="H40" s="16" t="s">
        <v>115</v>
      </c>
      <c r="I40" s="16" t="s">
        <v>197</v>
      </c>
      <c r="J40" s="16" t="s">
        <v>43</v>
      </c>
      <c r="K40" s="75">
        <v>8.4039351851851851E-2</v>
      </c>
      <c r="L40" s="77">
        <v>1</v>
      </c>
      <c r="M40" s="16" t="s">
        <v>134</v>
      </c>
      <c r="N40" s="16" t="s">
        <v>135</v>
      </c>
      <c r="O40" s="16" t="s">
        <v>135</v>
      </c>
      <c r="P40" s="34" t="s">
        <v>134</v>
      </c>
      <c r="Q40" s="34" t="s">
        <v>134</v>
      </c>
      <c r="R40" s="34" t="s">
        <v>134</v>
      </c>
      <c r="S40" s="34" t="s">
        <v>134</v>
      </c>
      <c r="T40" s="34" t="s">
        <v>134</v>
      </c>
      <c r="U40" s="34" t="s">
        <v>134</v>
      </c>
      <c r="V40" s="34" t="s">
        <v>134</v>
      </c>
      <c r="W40" s="34" t="s">
        <v>201</v>
      </c>
      <c r="AF40" s="76" t="s">
        <v>202</v>
      </c>
    </row>
    <row r="41" spans="1:33" ht="18" x14ac:dyDescent="0.25">
      <c r="A41" s="16">
        <v>1453043</v>
      </c>
      <c r="B41" s="17" t="s">
        <v>41</v>
      </c>
      <c r="C41" s="16" t="s">
        <v>89</v>
      </c>
      <c r="D41" s="40" t="s">
        <v>90</v>
      </c>
      <c r="E41" s="16" t="s">
        <v>150</v>
      </c>
      <c r="F41" s="16" t="s">
        <v>115</v>
      </c>
      <c r="G41" s="16" t="s">
        <v>179</v>
      </c>
      <c r="H41" s="16" t="s">
        <v>180</v>
      </c>
      <c r="I41" s="16" t="s">
        <v>91</v>
      </c>
      <c r="J41" s="16" t="s">
        <v>43</v>
      </c>
      <c r="K41" s="35" t="s">
        <v>154</v>
      </c>
      <c r="L41" s="34">
        <v>1</v>
      </c>
      <c r="M41" s="16" t="s">
        <v>134</v>
      </c>
      <c r="N41" s="16" t="s">
        <v>135</v>
      </c>
      <c r="O41" s="16" t="s">
        <v>135</v>
      </c>
      <c r="P41" s="16" t="s">
        <v>134</v>
      </c>
      <c r="Q41" s="16" t="s">
        <v>134</v>
      </c>
      <c r="R41" s="16" t="s">
        <v>134</v>
      </c>
      <c r="S41" s="16" t="s">
        <v>134</v>
      </c>
      <c r="T41" s="16" t="s">
        <v>134</v>
      </c>
      <c r="U41" s="16" t="s">
        <v>134</v>
      </c>
      <c r="V41" s="16" t="s">
        <v>134</v>
      </c>
      <c r="W41" s="16" t="s">
        <v>177</v>
      </c>
      <c r="X41" s="16" t="s">
        <v>134</v>
      </c>
      <c r="Y41" s="16" t="s">
        <v>134</v>
      </c>
      <c r="Z41" s="16" t="s">
        <v>134</v>
      </c>
      <c r="AA41" s="16" t="s">
        <v>134</v>
      </c>
      <c r="AB41" s="16" t="s">
        <v>134</v>
      </c>
      <c r="AC41" s="16" t="s">
        <v>134</v>
      </c>
      <c r="AD41" s="16" t="s">
        <v>134</v>
      </c>
      <c r="AE41" s="16"/>
      <c r="AF41" s="34" t="s">
        <v>167</v>
      </c>
      <c r="AG41" s="81">
        <v>43664</v>
      </c>
    </row>
    <row r="42" spans="1:33" ht="18" x14ac:dyDescent="0.25">
      <c r="A42" s="16">
        <v>402576</v>
      </c>
      <c r="B42" s="17" t="s">
        <v>203</v>
      </c>
      <c r="C42" s="16" t="s">
        <v>31</v>
      </c>
      <c r="D42" s="40" t="s">
        <v>32</v>
      </c>
      <c r="E42" s="16" t="s">
        <v>156</v>
      </c>
      <c r="F42" s="16" t="s">
        <v>159</v>
      </c>
      <c r="G42" s="16" t="s">
        <v>152</v>
      </c>
      <c r="H42" s="16" t="s">
        <v>114</v>
      </c>
      <c r="I42" s="16" t="s">
        <v>42</v>
      </c>
      <c r="J42" s="16" t="s">
        <v>33</v>
      </c>
      <c r="K42" s="18">
        <v>8.4039351851851851E-2</v>
      </c>
      <c r="L42" s="34">
        <v>1</v>
      </c>
      <c r="M42" s="16" t="s">
        <v>134</v>
      </c>
      <c r="N42" s="16" t="s">
        <v>135</v>
      </c>
      <c r="O42" s="16" t="s">
        <v>135</v>
      </c>
      <c r="P42" s="34" t="s">
        <v>134</v>
      </c>
      <c r="Q42" s="34" t="s">
        <v>134</v>
      </c>
      <c r="R42" s="34" t="s">
        <v>134</v>
      </c>
      <c r="S42" s="34" t="s">
        <v>134</v>
      </c>
      <c r="T42" s="34" t="s">
        <v>134</v>
      </c>
      <c r="U42" s="34" t="s">
        <v>134</v>
      </c>
      <c r="V42" s="34" t="s">
        <v>158</v>
      </c>
      <c r="W42" s="34" t="s">
        <v>183</v>
      </c>
    </row>
    <row r="43" spans="1:33" ht="18" x14ac:dyDescent="0.25">
      <c r="A43" s="16">
        <v>2770266</v>
      </c>
      <c r="B43" s="17" t="s">
        <v>204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43</v>
      </c>
      <c r="K43" s="20">
        <v>0.12569444444444444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1452971</v>
      </c>
      <c r="B44" s="17" t="s">
        <v>41</v>
      </c>
      <c r="C44" s="16" t="s">
        <v>66</v>
      </c>
      <c r="D44" s="40" t="s">
        <v>45</v>
      </c>
      <c r="E44" s="16" t="s">
        <v>46</v>
      </c>
      <c r="F44" s="16" t="s">
        <v>115</v>
      </c>
      <c r="G44" s="16" t="s">
        <v>165</v>
      </c>
      <c r="H44" s="16" t="s">
        <v>114</v>
      </c>
      <c r="I44" s="16" t="s">
        <v>60</v>
      </c>
      <c r="J44" s="16" t="s">
        <v>40</v>
      </c>
      <c r="K44" s="16" t="s">
        <v>37</v>
      </c>
      <c r="L44" s="34">
        <v>2</v>
      </c>
      <c r="M44" s="16" t="s">
        <v>148</v>
      </c>
      <c r="N44" s="16" t="s">
        <v>135</v>
      </c>
      <c r="O44" s="16" t="s">
        <v>135</v>
      </c>
      <c r="P44" s="16" t="s">
        <v>135</v>
      </c>
      <c r="Q44" s="16" t="s">
        <v>135</v>
      </c>
      <c r="R44" s="16" t="s">
        <v>134</v>
      </c>
      <c r="S44" s="16" t="s">
        <v>134</v>
      </c>
      <c r="T44" s="16" t="s">
        <v>134</v>
      </c>
      <c r="U44" s="16" t="s">
        <v>134</v>
      </c>
      <c r="V44" s="16" t="s">
        <v>134</v>
      </c>
      <c r="W44" s="16" t="s">
        <v>161</v>
      </c>
      <c r="X44" s="16" t="s">
        <v>148</v>
      </c>
      <c r="Y44" s="16" t="s">
        <v>168</v>
      </c>
      <c r="Z44" s="16" t="s">
        <v>135</v>
      </c>
      <c r="AA44" s="16" t="s">
        <v>135</v>
      </c>
      <c r="AB44" s="16" t="s">
        <v>164</v>
      </c>
      <c r="AC44" s="16" t="s">
        <v>135</v>
      </c>
      <c r="AD44" s="16" t="s">
        <v>135</v>
      </c>
      <c r="AE44" s="16">
        <v>2</v>
      </c>
      <c r="AF44" s="16" t="s">
        <v>167</v>
      </c>
    </row>
    <row r="45" spans="1:33" ht="18" x14ac:dyDescent="0.25">
      <c r="A45" s="16">
        <v>1453042</v>
      </c>
      <c r="B45" s="17" t="s">
        <v>41</v>
      </c>
      <c r="C45" s="16" t="s">
        <v>89</v>
      </c>
      <c r="D45" s="40" t="s">
        <v>90</v>
      </c>
      <c r="E45" s="16" t="s">
        <v>150</v>
      </c>
      <c r="F45" s="16" t="s">
        <v>115</v>
      </c>
      <c r="G45" s="16" t="s">
        <v>179</v>
      </c>
      <c r="H45" s="16" t="s">
        <v>180</v>
      </c>
      <c r="I45" s="16" t="s">
        <v>91</v>
      </c>
      <c r="J45" s="16" t="s">
        <v>43</v>
      </c>
      <c r="K45" s="35" t="s">
        <v>154</v>
      </c>
      <c r="L45" s="34">
        <v>1</v>
      </c>
      <c r="M45" s="16" t="s">
        <v>134</v>
      </c>
      <c r="N45" s="16" t="s">
        <v>135</v>
      </c>
      <c r="O45" s="16" t="s">
        <v>135</v>
      </c>
      <c r="P45" s="16" t="s">
        <v>134</v>
      </c>
      <c r="Q45" s="16" t="s">
        <v>134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177</v>
      </c>
      <c r="X45" s="16" t="s">
        <v>134</v>
      </c>
      <c r="Y45" s="16" t="s">
        <v>134</v>
      </c>
      <c r="Z45" s="16" t="s">
        <v>134</v>
      </c>
      <c r="AA45" s="16" t="s">
        <v>134</v>
      </c>
      <c r="AB45" s="16" t="s">
        <v>134</v>
      </c>
      <c r="AC45" s="16" t="s">
        <v>134</v>
      </c>
      <c r="AD45" s="16" t="s">
        <v>134</v>
      </c>
      <c r="AE45" s="16"/>
      <c r="AF45" s="34" t="s">
        <v>167</v>
      </c>
    </row>
    <row r="46" spans="1:33" ht="18" x14ac:dyDescent="0.25">
      <c r="A46" s="16">
        <v>1454330</v>
      </c>
      <c r="B46" s="17" t="s">
        <v>44</v>
      </c>
      <c r="C46" s="16" t="s">
        <v>66</v>
      </c>
      <c r="D46" s="40" t="s">
        <v>45</v>
      </c>
      <c r="E46" s="16" t="s">
        <v>46</v>
      </c>
      <c r="F46" s="16" t="s">
        <v>115</v>
      </c>
      <c r="G46" s="16" t="s">
        <v>165</v>
      </c>
      <c r="H46" s="16" t="s">
        <v>114</v>
      </c>
      <c r="I46" s="16" t="s">
        <v>60</v>
      </c>
      <c r="J46" s="16" t="s">
        <v>40</v>
      </c>
      <c r="K46" s="16" t="s">
        <v>37</v>
      </c>
      <c r="L46" s="34">
        <v>2</v>
      </c>
      <c r="M46" s="16" t="s">
        <v>148</v>
      </c>
      <c r="N46" s="16" t="s">
        <v>135</v>
      </c>
      <c r="O46" s="16" t="s">
        <v>135</v>
      </c>
      <c r="P46" s="16" t="s">
        <v>135</v>
      </c>
      <c r="Q46" s="16" t="s">
        <v>135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161</v>
      </c>
      <c r="X46" s="16" t="s">
        <v>148</v>
      </c>
      <c r="Y46" s="16" t="s">
        <v>168</v>
      </c>
      <c r="Z46" s="16" t="s">
        <v>135</v>
      </c>
      <c r="AA46" s="16" t="s">
        <v>135</v>
      </c>
      <c r="AB46" s="16" t="s">
        <v>164</v>
      </c>
      <c r="AC46" s="16" t="s">
        <v>135</v>
      </c>
      <c r="AD46" s="16" t="s">
        <v>135</v>
      </c>
      <c r="AE46" s="16">
        <v>2</v>
      </c>
      <c r="AF46" s="16" t="s">
        <v>167</v>
      </c>
    </row>
    <row r="47" spans="1:33" ht="18" x14ac:dyDescent="0.25">
      <c r="A47" s="16">
        <v>1452750</v>
      </c>
      <c r="B47" s="17" t="s">
        <v>41</v>
      </c>
      <c r="C47" s="16" t="s">
        <v>31</v>
      </c>
      <c r="D47" s="40" t="s">
        <v>32</v>
      </c>
      <c r="E47" s="16" t="s">
        <v>156</v>
      </c>
      <c r="F47" s="16" t="s">
        <v>159</v>
      </c>
      <c r="G47" s="16" t="s">
        <v>152</v>
      </c>
      <c r="H47" s="16" t="s">
        <v>114</v>
      </c>
      <c r="I47" s="16" t="s">
        <v>42</v>
      </c>
      <c r="J47" s="16" t="s">
        <v>43</v>
      </c>
      <c r="K47" s="20">
        <v>0.12569444444444444</v>
      </c>
      <c r="L47" s="34">
        <v>1</v>
      </c>
      <c r="M47" s="16" t="s">
        <v>134</v>
      </c>
      <c r="N47" s="16" t="s">
        <v>135</v>
      </c>
      <c r="O47" s="16" t="s">
        <v>135</v>
      </c>
      <c r="P47" s="34" t="s">
        <v>134</v>
      </c>
      <c r="Q47" s="34" t="s">
        <v>134</v>
      </c>
      <c r="R47" s="34" t="s">
        <v>134</v>
      </c>
      <c r="S47" s="34" t="s">
        <v>134</v>
      </c>
      <c r="T47" s="34" t="s">
        <v>134</v>
      </c>
      <c r="U47" s="34" t="s">
        <v>134</v>
      </c>
      <c r="V47" s="34" t="s">
        <v>158</v>
      </c>
      <c r="W47" s="34" t="s">
        <v>183</v>
      </c>
    </row>
    <row r="48" spans="1:33" ht="18" x14ac:dyDescent="0.25">
      <c r="A48" s="16">
        <v>1453150</v>
      </c>
      <c r="B48" s="17" t="s">
        <v>47</v>
      </c>
      <c r="C48" s="16" t="s">
        <v>206</v>
      </c>
      <c r="D48" s="40" t="s">
        <v>48</v>
      </c>
      <c r="E48" s="16" t="s">
        <v>150</v>
      </c>
      <c r="F48" s="16" t="s">
        <v>207</v>
      </c>
      <c r="G48" s="16" t="s">
        <v>176</v>
      </c>
      <c r="H48" s="16" t="s">
        <v>114</v>
      </c>
      <c r="I48" s="16" t="s">
        <v>50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16" t="s">
        <v>134</v>
      </c>
      <c r="Q48" s="16" t="s">
        <v>134</v>
      </c>
      <c r="R48" s="16" t="s">
        <v>134</v>
      </c>
      <c r="S48" s="16" t="s">
        <v>134</v>
      </c>
      <c r="T48" s="16" t="s">
        <v>134</v>
      </c>
      <c r="U48" s="16" t="s">
        <v>134</v>
      </c>
      <c r="V48" s="16" t="s">
        <v>134</v>
      </c>
      <c r="W48" s="16" t="s">
        <v>169</v>
      </c>
      <c r="X48" s="16" t="s">
        <v>134</v>
      </c>
      <c r="Y48" s="16" t="s">
        <v>134</v>
      </c>
      <c r="Z48" s="16" t="s">
        <v>134</v>
      </c>
      <c r="AA48" s="16" t="s">
        <v>134</v>
      </c>
      <c r="AB48" s="16" t="s">
        <v>134</v>
      </c>
      <c r="AC48" s="16" t="s">
        <v>134</v>
      </c>
      <c r="AD48" s="16" t="s">
        <v>134</v>
      </c>
      <c r="AE48" s="16"/>
      <c r="AF48" s="16" t="s">
        <v>134</v>
      </c>
    </row>
    <row r="49" spans="1:32" ht="18" x14ac:dyDescent="0.25">
      <c r="A49" s="16">
        <v>8358715</v>
      </c>
      <c r="B49" s="17" t="s">
        <v>208</v>
      </c>
      <c r="C49" s="16" t="s">
        <v>66</v>
      </c>
      <c r="D49" s="40" t="s">
        <v>45</v>
      </c>
      <c r="E49" s="16" t="s">
        <v>46</v>
      </c>
      <c r="F49" s="16" t="s">
        <v>115</v>
      </c>
      <c r="G49" s="16" t="s">
        <v>165</v>
      </c>
      <c r="H49" s="16" t="s">
        <v>114</v>
      </c>
      <c r="I49" s="16" t="s">
        <v>60</v>
      </c>
      <c r="J49" s="16" t="s">
        <v>40</v>
      </c>
      <c r="K49" s="16" t="s">
        <v>37</v>
      </c>
      <c r="L49" s="34">
        <v>2</v>
      </c>
      <c r="M49" s="16" t="s">
        <v>148</v>
      </c>
      <c r="N49" s="16" t="s">
        <v>135</v>
      </c>
      <c r="O49" s="16" t="s">
        <v>135</v>
      </c>
      <c r="P49" s="16" t="s">
        <v>135</v>
      </c>
      <c r="Q49" s="16" t="s">
        <v>135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161</v>
      </c>
      <c r="X49" s="16" t="s">
        <v>148</v>
      </c>
      <c r="Y49" s="16" t="s">
        <v>168</v>
      </c>
      <c r="Z49" s="16" t="s">
        <v>135</v>
      </c>
      <c r="AA49" s="16" t="s">
        <v>135</v>
      </c>
      <c r="AB49" s="16" t="s">
        <v>164</v>
      </c>
      <c r="AC49" s="16" t="s">
        <v>135</v>
      </c>
      <c r="AD49" s="16" t="s">
        <v>135</v>
      </c>
      <c r="AE49" s="16">
        <v>2</v>
      </c>
      <c r="AF49" s="16" t="s">
        <v>167</v>
      </c>
    </row>
    <row r="50" spans="1:32" ht="18" x14ac:dyDescent="0.25">
      <c r="A50" s="16">
        <v>1453041</v>
      </c>
      <c r="B50" s="17" t="s">
        <v>41</v>
      </c>
      <c r="C50" s="16" t="s">
        <v>89</v>
      </c>
      <c r="D50" s="40" t="s">
        <v>90</v>
      </c>
      <c r="E50" s="16" t="s">
        <v>150</v>
      </c>
      <c r="F50" s="16" t="s">
        <v>115</v>
      </c>
      <c r="G50" s="16" t="s">
        <v>179</v>
      </c>
      <c r="H50" s="16" t="s">
        <v>180</v>
      </c>
      <c r="I50" s="16" t="s">
        <v>91</v>
      </c>
      <c r="J50" s="16" t="s">
        <v>43</v>
      </c>
      <c r="K50" s="35" t="s">
        <v>154</v>
      </c>
      <c r="L50" s="34">
        <v>1</v>
      </c>
      <c r="M50" s="16" t="s">
        <v>134</v>
      </c>
      <c r="N50" s="16" t="s">
        <v>135</v>
      </c>
      <c r="O50" s="16" t="s">
        <v>135</v>
      </c>
      <c r="P50" s="16" t="s">
        <v>134</v>
      </c>
      <c r="Q50" s="16" t="s">
        <v>134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177</v>
      </c>
      <c r="X50" s="16" t="s">
        <v>134</v>
      </c>
      <c r="Y50" s="16" t="s">
        <v>134</v>
      </c>
      <c r="Z50" s="16" t="s">
        <v>134</v>
      </c>
      <c r="AA50" s="16" t="s">
        <v>134</v>
      </c>
      <c r="AB50" s="16" t="s">
        <v>134</v>
      </c>
      <c r="AC50" s="16" t="s">
        <v>134</v>
      </c>
      <c r="AD50" s="16" t="s">
        <v>134</v>
      </c>
      <c r="AE50" s="16"/>
      <c r="AF50" s="34" t="s">
        <v>167</v>
      </c>
    </row>
    <row r="51" spans="1:32" ht="18" x14ac:dyDescent="0.25">
      <c r="A51" s="16">
        <v>1452987</v>
      </c>
      <c r="B51" s="17" t="s">
        <v>208</v>
      </c>
      <c r="C51" s="16" t="s">
        <v>66</v>
      </c>
      <c r="D51" s="40" t="s">
        <v>45</v>
      </c>
      <c r="E51" s="16" t="s">
        <v>46</v>
      </c>
      <c r="F51" s="16" t="s">
        <v>115</v>
      </c>
      <c r="G51" s="16" t="s">
        <v>165</v>
      </c>
      <c r="H51" s="16" t="s">
        <v>114</v>
      </c>
      <c r="I51" s="16" t="s">
        <v>60</v>
      </c>
      <c r="J51" s="16" t="s">
        <v>40</v>
      </c>
      <c r="K51" s="16" t="s">
        <v>37</v>
      </c>
      <c r="L51" s="34">
        <v>2</v>
      </c>
      <c r="M51" s="16" t="s">
        <v>148</v>
      </c>
      <c r="N51" s="16" t="s">
        <v>135</v>
      </c>
      <c r="O51" s="16" t="s">
        <v>135</v>
      </c>
      <c r="P51" s="16" t="s">
        <v>135</v>
      </c>
      <c r="Q51" s="16" t="s">
        <v>135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161</v>
      </c>
      <c r="X51" s="16" t="s">
        <v>148</v>
      </c>
      <c r="Y51" s="16" t="s">
        <v>168</v>
      </c>
      <c r="Z51" s="16" t="s">
        <v>135</v>
      </c>
      <c r="AA51" s="16" t="s">
        <v>135</v>
      </c>
      <c r="AB51" s="16" t="s">
        <v>164</v>
      </c>
      <c r="AC51" s="16" t="s">
        <v>135</v>
      </c>
      <c r="AD51" s="16" t="s">
        <v>135</v>
      </c>
      <c r="AE51" s="16">
        <v>2</v>
      </c>
      <c r="AF51" s="16" t="s">
        <v>167</v>
      </c>
    </row>
    <row r="52" spans="1:32" ht="18" x14ac:dyDescent="0.25">
      <c r="A52" s="16">
        <v>4236654</v>
      </c>
      <c r="B52" s="17" t="s">
        <v>41</v>
      </c>
      <c r="C52" s="16" t="s">
        <v>31</v>
      </c>
      <c r="D52" s="40" t="s">
        <v>32</v>
      </c>
      <c r="E52" s="16" t="s">
        <v>156</v>
      </c>
      <c r="F52" s="16" t="s">
        <v>159</v>
      </c>
      <c r="G52" s="16" t="s">
        <v>152</v>
      </c>
      <c r="H52" s="16" t="s">
        <v>114</v>
      </c>
      <c r="I52" s="16" t="s">
        <v>42</v>
      </c>
      <c r="J52" s="16" t="s">
        <v>43</v>
      </c>
      <c r="K52" s="20">
        <v>0.12569444444444444</v>
      </c>
      <c r="L52" s="34">
        <v>1</v>
      </c>
      <c r="M52" s="16" t="s">
        <v>134</v>
      </c>
      <c r="N52" s="16" t="s">
        <v>135</v>
      </c>
      <c r="O52" s="16" t="s">
        <v>135</v>
      </c>
      <c r="P52" s="34" t="s">
        <v>134</v>
      </c>
      <c r="Q52" s="34" t="s">
        <v>134</v>
      </c>
      <c r="R52" s="34" t="s">
        <v>134</v>
      </c>
      <c r="S52" s="34" t="s">
        <v>134</v>
      </c>
      <c r="T52" s="34" t="s">
        <v>134</v>
      </c>
      <c r="U52" s="34" t="s">
        <v>134</v>
      </c>
      <c r="V52" s="34" t="s">
        <v>158</v>
      </c>
      <c r="W52" s="34" t="s">
        <v>183</v>
      </c>
    </row>
    <row r="53" spans="1:32" ht="18" x14ac:dyDescent="0.25">
      <c r="A53" s="16">
        <v>1452745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9653962</v>
      </c>
      <c r="B54" s="17" t="s">
        <v>212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213</v>
      </c>
      <c r="J54" s="16" t="s">
        <v>78</v>
      </c>
      <c r="K54" s="20">
        <v>8.4039351851851851E-2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1363680</v>
      </c>
      <c r="B55" s="17" t="s">
        <v>214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42</v>
      </c>
      <c r="J55" s="16" t="s">
        <v>43</v>
      </c>
      <c r="K55" s="20">
        <v>0.12569444444444444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153325</v>
      </c>
      <c r="B56" s="17" t="s">
        <v>215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871345</v>
      </c>
      <c r="B57" s="17" t="s">
        <v>217</v>
      </c>
      <c r="C57" s="16" t="s">
        <v>89</v>
      </c>
      <c r="D57" s="40" t="s">
        <v>90</v>
      </c>
      <c r="E57" s="16" t="s">
        <v>150</v>
      </c>
      <c r="F57" s="16" t="s">
        <v>115</v>
      </c>
      <c r="G57" s="16" t="s">
        <v>179</v>
      </c>
      <c r="H57" s="16" t="s">
        <v>180</v>
      </c>
      <c r="I57" s="16" t="s">
        <v>91</v>
      </c>
      <c r="J57" s="16" t="s">
        <v>43</v>
      </c>
      <c r="K57" s="35" t="s">
        <v>154</v>
      </c>
      <c r="L57" s="34">
        <v>1</v>
      </c>
      <c r="M57" s="16" t="s">
        <v>134</v>
      </c>
      <c r="N57" s="16" t="s">
        <v>135</v>
      </c>
      <c r="O57" s="16" t="s">
        <v>135</v>
      </c>
      <c r="P57" s="16" t="s">
        <v>134</v>
      </c>
      <c r="Q57" s="16" t="s">
        <v>134</v>
      </c>
      <c r="R57" s="16" t="s">
        <v>134</v>
      </c>
      <c r="S57" s="16" t="s">
        <v>134</v>
      </c>
      <c r="T57" s="16" t="s">
        <v>134</v>
      </c>
      <c r="U57" s="16" t="s">
        <v>134</v>
      </c>
      <c r="V57" s="16" t="s">
        <v>134</v>
      </c>
      <c r="W57" s="16" t="s">
        <v>177</v>
      </c>
      <c r="X57" s="16" t="s">
        <v>134</v>
      </c>
      <c r="Y57" s="16" t="s">
        <v>134</v>
      </c>
      <c r="Z57" s="16" t="s">
        <v>134</v>
      </c>
      <c r="AA57" s="16" t="s">
        <v>134</v>
      </c>
      <c r="AB57" s="16" t="s">
        <v>134</v>
      </c>
      <c r="AC57" s="16" t="s">
        <v>134</v>
      </c>
      <c r="AD57" s="16" t="s">
        <v>134</v>
      </c>
      <c r="AE57" s="16"/>
      <c r="AF57" s="34" t="s">
        <v>167</v>
      </c>
    </row>
    <row r="58" spans="1:32" ht="18" x14ac:dyDescent="0.25">
      <c r="A58" s="16">
        <v>6924637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13864</v>
      </c>
      <c r="B59" s="17" t="s">
        <v>44</v>
      </c>
      <c r="C59" s="16" t="s">
        <v>66</v>
      </c>
      <c r="D59" s="40" t="s">
        <v>45</v>
      </c>
      <c r="E59" s="16" t="s">
        <v>46</v>
      </c>
      <c r="F59" s="16" t="s">
        <v>115</v>
      </c>
      <c r="G59" s="16" t="s">
        <v>165</v>
      </c>
      <c r="H59" s="16" t="s">
        <v>114</v>
      </c>
      <c r="I59" s="16" t="s">
        <v>60</v>
      </c>
      <c r="J59" s="16" t="s">
        <v>40</v>
      </c>
      <c r="K59" s="16" t="s">
        <v>37</v>
      </c>
      <c r="L59" s="34">
        <v>2</v>
      </c>
      <c r="M59" s="16" t="s">
        <v>148</v>
      </c>
      <c r="N59" s="16" t="s">
        <v>135</v>
      </c>
      <c r="O59" s="16" t="s">
        <v>135</v>
      </c>
      <c r="P59" s="16" t="s">
        <v>135</v>
      </c>
      <c r="Q59" s="16" t="s">
        <v>135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161</v>
      </c>
      <c r="X59" s="16" t="s">
        <v>148</v>
      </c>
      <c r="Y59" s="16" t="s">
        <v>168</v>
      </c>
      <c r="Z59" s="16" t="s">
        <v>135</v>
      </c>
      <c r="AA59" s="16" t="s">
        <v>135</v>
      </c>
      <c r="AB59" s="16" t="s">
        <v>164</v>
      </c>
      <c r="AC59" s="16" t="s">
        <v>135</v>
      </c>
      <c r="AD59" s="16" t="s">
        <v>135</v>
      </c>
      <c r="AE59" s="16">
        <v>2</v>
      </c>
      <c r="AF59" s="16" t="s">
        <v>167</v>
      </c>
    </row>
    <row r="60" spans="1:32" ht="18" x14ac:dyDescent="0.25">
      <c r="A60" s="16">
        <v>1397233</v>
      </c>
      <c r="B60" s="17" t="s">
        <v>218</v>
      </c>
      <c r="C60" s="16" t="s">
        <v>31</v>
      </c>
      <c r="D60" s="40" t="s">
        <v>32</v>
      </c>
      <c r="E60" s="16" t="s">
        <v>156</v>
      </c>
      <c r="F60" s="16" t="s">
        <v>159</v>
      </c>
      <c r="G60" s="16" t="s">
        <v>152</v>
      </c>
      <c r="H60" s="16" t="s">
        <v>114</v>
      </c>
      <c r="I60" s="16" t="s">
        <v>213</v>
      </c>
      <c r="J60" s="16" t="s">
        <v>78</v>
      </c>
      <c r="K60" s="20">
        <v>8.4039351851851851E-2</v>
      </c>
      <c r="L60" s="34">
        <v>1</v>
      </c>
      <c r="M60" s="16" t="s">
        <v>134</v>
      </c>
      <c r="N60" s="16" t="s">
        <v>135</v>
      </c>
      <c r="O60" s="16" t="s">
        <v>135</v>
      </c>
      <c r="P60" s="34" t="s">
        <v>134</v>
      </c>
      <c r="Q60" s="34" t="s">
        <v>134</v>
      </c>
      <c r="R60" s="34" t="s">
        <v>134</v>
      </c>
      <c r="S60" s="34" t="s">
        <v>134</v>
      </c>
      <c r="T60" s="34" t="s">
        <v>134</v>
      </c>
      <c r="U60" s="34" t="s">
        <v>134</v>
      </c>
      <c r="V60" s="34" t="s">
        <v>158</v>
      </c>
      <c r="W60" s="34" t="s">
        <v>183</v>
      </c>
    </row>
    <row r="61" spans="1:32" ht="18" x14ac:dyDescent="0.25">
      <c r="A61" s="16">
        <v>2781902</v>
      </c>
      <c r="B61" s="17" t="s">
        <v>41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42</v>
      </c>
      <c r="J61" s="16" t="s">
        <v>43</v>
      </c>
      <c r="K61" s="20">
        <v>0.12569444444444444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1452750</v>
      </c>
      <c r="B62" s="17" t="s">
        <v>30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33</v>
      </c>
      <c r="K62" s="18">
        <v>8.4039351851851851E-2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5358508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9653692</v>
      </c>
      <c r="B64" s="17" t="s">
        <v>220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2389734</v>
      </c>
      <c r="B65" s="17" t="s">
        <v>220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1452832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43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1727779</v>
      </c>
      <c r="B67" s="17" t="s">
        <v>44</v>
      </c>
      <c r="C67" s="16" t="s">
        <v>66</v>
      </c>
      <c r="D67" s="40" t="s">
        <v>45</v>
      </c>
      <c r="E67" s="16" t="s">
        <v>46</v>
      </c>
      <c r="F67" s="16" t="s">
        <v>115</v>
      </c>
      <c r="G67" s="16" t="s">
        <v>165</v>
      </c>
      <c r="H67" s="16" t="s">
        <v>114</v>
      </c>
      <c r="I67" s="16" t="s">
        <v>60</v>
      </c>
      <c r="J67" s="16" t="s">
        <v>40</v>
      </c>
      <c r="K67" s="16" t="s">
        <v>37</v>
      </c>
      <c r="L67" s="34">
        <v>2</v>
      </c>
      <c r="M67" s="16" t="s">
        <v>148</v>
      </c>
      <c r="N67" s="16" t="s">
        <v>135</v>
      </c>
      <c r="O67" s="16" t="s">
        <v>135</v>
      </c>
      <c r="P67" s="16" t="s">
        <v>135</v>
      </c>
      <c r="Q67" s="16" t="s">
        <v>135</v>
      </c>
      <c r="R67" s="16" t="s">
        <v>134</v>
      </c>
      <c r="S67" s="16" t="s">
        <v>134</v>
      </c>
      <c r="T67" s="16" t="s">
        <v>134</v>
      </c>
      <c r="U67" s="16" t="s">
        <v>134</v>
      </c>
      <c r="V67" s="16" t="s">
        <v>134</v>
      </c>
      <c r="W67" s="16" t="s">
        <v>161</v>
      </c>
      <c r="X67" s="16" t="s">
        <v>148</v>
      </c>
      <c r="Y67" s="16" t="s">
        <v>168</v>
      </c>
      <c r="Z67" s="16" t="s">
        <v>135</v>
      </c>
      <c r="AA67" s="16" t="s">
        <v>135</v>
      </c>
      <c r="AB67" s="16" t="s">
        <v>164</v>
      </c>
      <c r="AC67" s="16" t="s">
        <v>135</v>
      </c>
      <c r="AD67" s="16" t="s">
        <v>135</v>
      </c>
      <c r="AE67" s="16">
        <v>2</v>
      </c>
      <c r="AF67" s="16" t="s">
        <v>167</v>
      </c>
    </row>
    <row r="68" spans="1:32" x14ac:dyDescent="0.25">
      <c r="A68" s="16">
        <v>1453037</v>
      </c>
      <c r="B68" s="17" t="s">
        <v>222</v>
      </c>
      <c r="C68" s="16" t="s">
        <v>223</v>
      </c>
      <c r="D68" s="40" t="s">
        <v>211</v>
      </c>
      <c r="E68" s="16" t="s">
        <v>46</v>
      </c>
      <c r="F68" s="16" t="s">
        <v>134</v>
      </c>
      <c r="G68" s="16" t="s">
        <v>224</v>
      </c>
      <c r="H68" s="16" t="s">
        <v>225</v>
      </c>
      <c r="I68" s="16" t="s">
        <v>226</v>
      </c>
      <c r="J68" s="16" t="s">
        <v>227</v>
      </c>
      <c r="K68" s="16" t="s">
        <v>37</v>
      </c>
      <c r="L68" s="25">
        <v>1</v>
      </c>
      <c r="M68" s="16" t="s">
        <v>134</v>
      </c>
      <c r="N68" s="16" t="s">
        <v>135</v>
      </c>
      <c r="O68" s="16" t="s">
        <v>135</v>
      </c>
      <c r="P68" s="34" t="s">
        <v>134</v>
      </c>
      <c r="Q68" s="34" t="s">
        <v>134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ht="18" x14ac:dyDescent="0.25">
      <c r="A69" s="16">
        <v>1452784</v>
      </c>
      <c r="B69" s="17" t="s">
        <v>30</v>
      </c>
      <c r="C69" s="16" t="s">
        <v>31</v>
      </c>
      <c r="D69" s="40" t="s">
        <v>32</v>
      </c>
      <c r="E69" s="16" t="s">
        <v>156</v>
      </c>
      <c r="F69" s="16" t="s">
        <v>159</v>
      </c>
      <c r="G69" s="16" t="s">
        <v>152</v>
      </c>
      <c r="H69" s="16" t="s">
        <v>114</v>
      </c>
      <c r="I69" s="16" t="s">
        <v>42</v>
      </c>
      <c r="J69" s="16" t="s">
        <v>33</v>
      </c>
      <c r="K69" s="18">
        <v>8.4039351851851851E-2</v>
      </c>
      <c r="L69" s="34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34" t="s">
        <v>134</v>
      </c>
      <c r="S69" s="34" t="s">
        <v>134</v>
      </c>
      <c r="T69" s="34" t="s">
        <v>134</v>
      </c>
      <c r="U69" s="34" t="s">
        <v>134</v>
      </c>
      <c r="V69" s="34" t="s">
        <v>158</v>
      </c>
      <c r="W69" s="34" t="s">
        <v>183</v>
      </c>
    </row>
  </sheetData>
  <sheetProtection algorithmName="SHA-512" hashValue="tkO8sBJZiYqG44JDUkhCk2VB6DR184DgcUgB4BXxXu0v8uBrw3NvJ9eWpLySsTINVswVjcEaoxYMH3rans8iyw==" saltValue="yT7rZCtTFBZyBOBXLDedfA==" spinCount="100000" sheet="1" autoFilter="0"/>
  <autoFilter ref="A1:L69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6" t="s">
        <v>102</v>
      </c>
      <c r="C1" s="117"/>
      <c r="D1" s="117"/>
      <c r="E1" s="117"/>
      <c r="F1" s="117"/>
      <c r="G1" s="117"/>
      <c r="H1" s="117"/>
      <c r="I1" s="117"/>
      <c r="J1" s="117"/>
      <c r="K1" s="117"/>
      <c r="L1" s="118"/>
      <c r="M1" s="3"/>
      <c r="N1" s="3"/>
    </row>
    <row r="2" spans="1:14" ht="32.450000000000003" customHeight="1" x14ac:dyDescent="0.25"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1"/>
      <c r="M2" s="3"/>
      <c r="N2" s="3"/>
    </row>
    <row r="3" spans="1:14" ht="25.5" customHeight="1" x14ac:dyDescent="0.25">
      <c r="B3" s="124" t="s">
        <v>103</v>
      </c>
      <c r="C3" s="125"/>
      <c r="D3" s="131"/>
      <c r="E3" s="131"/>
      <c r="F3" s="131"/>
      <c r="G3" s="131"/>
      <c r="H3" s="124" t="s">
        <v>104</v>
      </c>
      <c r="I3" s="126"/>
      <c r="J3" s="125"/>
      <c r="K3" s="130">
        <v>4236654</v>
      </c>
      <c r="L3" s="180"/>
      <c r="M3" s="3"/>
      <c r="N3" s="3"/>
    </row>
    <row r="4" spans="1:14" s="3" customFormat="1" ht="21.75" customHeight="1" x14ac:dyDescent="0.25">
      <c r="A4" s="62"/>
      <c r="B4" s="124" t="s">
        <v>5</v>
      </c>
      <c r="C4" s="125"/>
      <c r="D4" s="176"/>
      <c r="E4" s="176"/>
      <c r="F4" s="176"/>
      <c r="G4" s="177"/>
      <c r="H4" s="130" t="s">
        <v>4</v>
      </c>
      <c r="I4" s="131"/>
      <c r="J4" s="23"/>
      <c r="K4" s="22" t="s">
        <v>105</v>
      </c>
      <c r="L4" s="23"/>
    </row>
    <row r="5" spans="1:14" ht="7.5" customHeight="1" x14ac:dyDescent="0.25"/>
    <row r="6" spans="1:14" x14ac:dyDescent="0.25">
      <c r="B6" s="113" t="s">
        <v>13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</row>
    <row r="7" spans="1:14" x14ac:dyDescent="0.25"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6" t="s">
        <v>1</v>
      </c>
      <c r="J8" s="96"/>
      <c r="K8" s="96" t="s">
        <v>123</v>
      </c>
      <c r="L8" s="96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6" t="s">
        <v>18</v>
      </c>
      <c r="G10" s="157"/>
      <c r="H10" s="137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6" t="s">
        <v>17</v>
      </c>
      <c r="G11" s="157"/>
      <c r="H11" s="137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6" t="s">
        <v>106</v>
      </c>
      <c r="G12" s="157"/>
      <c r="H12" s="137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6" t="s">
        <v>107</v>
      </c>
      <c r="G13" s="157"/>
      <c r="H13" s="137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54" t="s">
        <v>110</v>
      </c>
      <c r="C15" s="155"/>
      <c r="D15" s="155"/>
      <c r="E15" s="156"/>
      <c r="F15" s="136" t="str">
        <f>VLOOKUP(K3,Dados!A:H,5,0)</f>
        <v>35 a 50 psi</v>
      </c>
      <c r="G15" s="157"/>
      <c r="H15" s="137"/>
      <c r="I15" s="132" t="s">
        <v>121</v>
      </c>
      <c r="J15" s="132"/>
      <c r="K15" s="132" t="s">
        <v>122</v>
      </c>
      <c r="L15" s="132"/>
    </row>
    <row r="16" spans="1:14" ht="25.15" customHeight="1" thickBot="1" x14ac:dyDescent="0.3">
      <c r="B16" s="154" t="s">
        <v>109</v>
      </c>
      <c r="C16" s="155"/>
      <c r="D16" s="155"/>
      <c r="E16" s="155"/>
      <c r="F16" s="155"/>
      <c r="G16" s="155"/>
      <c r="H16" s="155"/>
      <c r="I16" s="159"/>
      <c r="J16" s="159"/>
      <c r="K16" s="159"/>
      <c r="L16" s="160"/>
    </row>
    <row r="17" spans="2:12" ht="16.5" customHeight="1" thickBot="1" x14ac:dyDescent="0.3">
      <c r="B17" s="158"/>
      <c r="C17" s="159"/>
      <c r="D17" s="159"/>
      <c r="E17" s="159"/>
      <c r="F17" s="159"/>
      <c r="G17" s="159"/>
      <c r="H17" s="159"/>
      <c r="I17" s="178" t="s">
        <v>187</v>
      </c>
      <c r="J17" s="179"/>
      <c r="K17" s="178" t="s">
        <v>187</v>
      </c>
      <c r="L17" s="179"/>
    </row>
    <row r="18" spans="2:12" ht="18" customHeight="1" thickBot="1" x14ac:dyDescent="0.3">
      <c r="B18" s="174" t="s">
        <v>124</v>
      </c>
      <c r="C18" s="115"/>
      <c r="D18" s="115"/>
      <c r="E18" s="115"/>
      <c r="F18" s="115"/>
      <c r="G18" s="115"/>
      <c r="H18" s="181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97" t="s">
        <v>188</v>
      </c>
      <c r="C19" s="96"/>
      <c r="D19" s="96"/>
      <c r="E19" s="96"/>
      <c r="F19" s="65" t="str">
        <f>VLOOKUP(K3,Dados!A:AF,5,0)</f>
        <v>35 a 50 psi</v>
      </c>
      <c r="G19" s="96" t="s">
        <v>125</v>
      </c>
      <c r="H19" s="169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2" t="s">
        <v>189</v>
      </c>
      <c r="C20" s="99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99" t="s">
        <v>126</v>
      </c>
      <c r="H20" s="170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86" t="s">
        <v>111</v>
      </c>
      <c r="C21" s="187"/>
      <c r="D21" s="187"/>
      <c r="E21" s="187"/>
      <c r="F21" s="115" t="str">
        <f>VLOOKUP(K3,Dados!A:L,6,0)</f>
        <v>15 min./ Mínimo</v>
      </c>
      <c r="G21" s="115"/>
      <c r="H21" s="175"/>
      <c r="I21" s="61"/>
      <c r="J21" s="29"/>
      <c r="K21" s="29"/>
      <c r="L21" s="63"/>
    </row>
    <row r="22" spans="2:12" ht="24.75" customHeight="1" x14ac:dyDescent="0.25">
      <c r="B22" s="188" t="s">
        <v>112</v>
      </c>
      <c r="C22" s="189"/>
      <c r="D22" s="189"/>
      <c r="E22" s="189"/>
      <c r="F22" s="96" t="str">
        <f>VLOOKUP(K3,Dados!A:H,8,0)</f>
        <v>120 min./ Mínimo</v>
      </c>
      <c r="G22" s="96"/>
      <c r="H22" s="169"/>
      <c r="I22" s="52"/>
      <c r="J22" s="2"/>
      <c r="K22" s="2"/>
      <c r="L22" s="64"/>
    </row>
    <row r="23" spans="2:12" ht="24.75" customHeight="1" thickBot="1" x14ac:dyDescent="0.3">
      <c r="B23" s="190" t="s">
        <v>113</v>
      </c>
      <c r="C23" s="191"/>
      <c r="D23" s="191"/>
      <c r="E23" s="191"/>
      <c r="F23" s="95" t="str">
        <f>VLOOKUP(K3,Dados!A:J,7,0)</f>
        <v>60ºC</v>
      </c>
      <c r="G23" s="95"/>
      <c r="H23" s="183"/>
      <c r="I23" s="165"/>
      <c r="J23" s="166"/>
      <c r="K23" s="167"/>
      <c r="L23" s="168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3"/>
      <c r="C25" s="173"/>
      <c r="D25" s="173"/>
      <c r="E25" s="173"/>
      <c r="F25" s="50"/>
      <c r="G25" s="173"/>
      <c r="H25" s="173"/>
      <c r="I25" s="171" t="s">
        <v>191</v>
      </c>
      <c r="J25" s="172"/>
      <c r="K25" s="171" t="s">
        <v>191</v>
      </c>
      <c r="L25" s="172"/>
    </row>
    <row r="26" spans="2:12" ht="20.25" customHeight="1" thickBot="1" x14ac:dyDescent="0.3">
      <c r="B26" s="174" t="s">
        <v>124</v>
      </c>
      <c r="C26" s="115"/>
      <c r="D26" s="115"/>
      <c r="E26" s="115"/>
      <c r="F26" s="115"/>
      <c r="G26" s="115"/>
      <c r="H26" s="175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97" t="s">
        <v>188</v>
      </c>
      <c r="C27" s="96"/>
      <c r="D27" s="96"/>
      <c r="E27" s="96"/>
      <c r="F27" s="72">
        <f>VLOOKUP(K3,Dados!A:Y,25,0)</f>
        <v>0</v>
      </c>
      <c r="G27" s="192" t="s">
        <v>125</v>
      </c>
      <c r="H27" s="193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4" t="s">
        <v>189</v>
      </c>
      <c r="C28" s="101"/>
      <c r="D28" s="73">
        <f>VLOOKUP(K3,Dados!A:AE,31,0)</f>
        <v>0</v>
      </c>
      <c r="E28" s="60" t="s">
        <v>190</v>
      </c>
      <c r="F28" s="74">
        <f>VLOOKUP(K3,Dados!A:AF,24,0)</f>
        <v>0</v>
      </c>
      <c r="G28" s="95" t="s">
        <v>126</v>
      </c>
      <c r="H28" s="183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63" t="s">
        <v>111</v>
      </c>
      <c r="C29" s="164"/>
      <c r="D29" s="164"/>
      <c r="E29" s="164"/>
      <c r="F29" s="184" t="str">
        <f>VLOOKUP(K3,Dados!A:H,6,0)</f>
        <v>15 min./ Mínimo</v>
      </c>
      <c r="G29" s="184"/>
      <c r="H29" s="185"/>
      <c r="I29" s="27"/>
      <c r="J29" s="27"/>
      <c r="K29" s="27"/>
      <c r="L29" s="28"/>
    </row>
    <row r="30" spans="2:12" ht="18.75" customHeight="1" x14ac:dyDescent="0.25">
      <c r="B30" s="154" t="s">
        <v>112</v>
      </c>
      <c r="C30" s="155"/>
      <c r="D30" s="155"/>
      <c r="E30" s="155"/>
      <c r="F30" s="157" t="str">
        <f>VLOOKUP(K3,Dados!A:H,8,0)</f>
        <v>120 min./ Mínimo</v>
      </c>
      <c r="G30" s="157"/>
      <c r="H30" s="137"/>
      <c r="I30" s="2"/>
      <c r="J30" s="2"/>
      <c r="K30" s="2"/>
      <c r="L30" s="1"/>
    </row>
    <row r="31" spans="2:12" ht="18.75" customHeight="1" x14ac:dyDescent="0.25">
      <c r="B31" s="154" t="s">
        <v>113</v>
      </c>
      <c r="C31" s="155"/>
      <c r="D31" s="155"/>
      <c r="E31" s="155"/>
      <c r="F31" s="157" t="str">
        <f>VLOOKUP(K3,Dados!A:H,7,0)</f>
        <v>60ºC</v>
      </c>
      <c r="G31" s="157"/>
      <c r="H31" s="137"/>
      <c r="I31" s="108"/>
      <c r="J31" s="108"/>
      <c r="K31" s="153"/>
      <c r="L31" s="153"/>
    </row>
    <row r="32" spans="2:12" ht="6" customHeight="1" x14ac:dyDescent="0.25"/>
    <row r="33" spans="1:16" x14ac:dyDescent="0.25">
      <c r="B33" s="109" t="s">
        <v>119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1"/>
    </row>
    <row r="34" spans="1:16" x14ac:dyDescent="0.25">
      <c r="B34" s="112"/>
      <c r="C34" s="113"/>
      <c r="D34" s="113"/>
      <c r="E34" s="113"/>
      <c r="F34" s="113"/>
      <c r="G34" s="113"/>
      <c r="H34" s="113"/>
      <c r="I34" s="113"/>
      <c r="J34" s="113"/>
      <c r="K34" s="113"/>
      <c r="L34" s="114"/>
    </row>
    <row r="35" spans="1:16" ht="14.45" customHeight="1" x14ac:dyDescent="0.25">
      <c r="B35" s="141" t="s">
        <v>155</v>
      </c>
      <c r="C35" s="142"/>
      <c r="D35" s="142"/>
      <c r="E35" s="142"/>
      <c r="F35" s="142"/>
      <c r="G35" s="142"/>
      <c r="H35" s="142"/>
      <c r="I35" s="142" t="s">
        <v>117</v>
      </c>
      <c r="J35" s="142"/>
      <c r="K35" s="142"/>
      <c r="L35" s="143"/>
    </row>
    <row r="36" spans="1:16" ht="14.45" customHeight="1" x14ac:dyDescent="0.25">
      <c r="B36" s="138" t="s">
        <v>116</v>
      </c>
      <c r="C36" s="139"/>
      <c r="D36" s="139"/>
      <c r="E36" s="139"/>
      <c r="F36" s="139"/>
      <c r="G36" s="139"/>
      <c r="H36" s="139"/>
      <c r="I36" s="139" t="s">
        <v>116</v>
      </c>
      <c r="J36" s="139"/>
      <c r="K36" s="139"/>
      <c r="L36" s="140"/>
    </row>
    <row r="37" spans="1:16" ht="3.6" customHeight="1" x14ac:dyDescent="0.25">
      <c r="B37" s="14"/>
    </row>
    <row r="38" spans="1:16" ht="22.9" customHeight="1" x14ac:dyDescent="0.25">
      <c r="B38" s="144" t="s">
        <v>14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6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7" t="s">
        <v>8</v>
      </c>
      <c r="D41" s="148"/>
      <c r="E41" s="148"/>
      <c r="F41" s="149"/>
      <c r="G41" s="162" t="s">
        <v>9</v>
      </c>
      <c r="H41" s="162"/>
      <c r="I41" s="162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0" t="s">
        <v>230</v>
      </c>
      <c r="D43" s="151"/>
      <c r="E43" s="151"/>
      <c r="F43" s="152"/>
      <c r="G43" s="195" t="s">
        <v>229</v>
      </c>
      <c r="H43" s="195"/>
      <c r="I43" s="195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0"/>
      <c r="D44" s="151"/>
      <c r="E44" s="151"/>
      <c r="F44" s="152"/>
      <c r="G44" s="195"/>
      <c r="H44" s="195"/>
      <c r="I44" s="195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0"/>
      <c r="D45" s="151"/>
      <c r="E45" s="151"/>
      <c r="F45" s="152"/>
      <c r="G45" s="195"/>
      <c r="H45" s="195"/>
      <c r="I45" s="195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0"/>
      <c r="D46" s="151"/>
      <c r="E46" s="151"/>
      <c r="F46" s="152"/>
      <c r="G46" s="195"/>
      <c r="H46" s="195"/>
      <c r="I46" s="195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0"/>
      <c r="D47" s="151"/>
      <c r="E47" s="151"/>
      <c r="F47" s="152"/>
      <c r="G47" s="195"/>
      <c r="H47" s="195"/>
      <c r="I47" s="195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0"/>
      <c r="D48" s="151"/>
      <c r="E48" s="151"/>
      <c r="F48" s="152"/>
      <c r="G48" s="195"/>
      <c r="H48" s="195"/>
      <c r="I48" s="195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0"/>
      <c r="D49" s="151"/>
      <c r="E49" s="151"/>
      <c r="F49" s="152"/>
      <c r="G49" s="195"/>
      <c r="H49" s="195"/>
      <c r="I49" s="195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0"/>
      <c r="D50" s="151"/>
      <c r="E50" s="151"/>
      <c r="F50" s="152"/>
      <c r="G50" s="195"/>
      <c r="H50" s="195"/>
      <c r="I50" s="195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0"/>
      <c r="D51" s="151"/>
      <c r="E51" s="151"/>
      <c r="F51" s="152"/>
      <c r="G51" s="195"/>
      <c r="H51" s="195"/>
      <c r="I51" s="195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0"/>
      <c r="D52" s="151"/>
      <c r="E52" s="151"/>
      <c r="F52" s="152"/>
      <c r="G52" s="195"/>
      <c r="H52" s="195"/>
      <c r="I52" s="195"/>
      <c r="J52" s="6"/>
      <c r="K52" s="8" t="s">
        <v>118</v>
      </c>
      <c r="L52" s="5"/>
    </row>
    <row r="53" spans="2:12" ht="18.75" customHeight="1" x14ac:dyDescent="0.25">
      <c r="B53" s="25"/>
      <c r="C53" s="105"/>
      <c r="D53" s="105"/>
      <c r="E53" s="105"/>
      <c r="F53" s="105"/>
      <c r="G53" s="105"/>
      <c r="H53" s="105"/>
      <c r="I53" s="105"/>
      <c r="K53" s="7"/>
      <c r="L53" s="25"/>
    </row>
    <row r="54" spans="2:12" ht="14.45" customHeight="1" x14ac:dyDescent="0.25">
      <c r="B54" s="106" t="s">
        <v>120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</row>
    <row r="56" spans="2:12" x14ac:dyDescent="0.25">
      <c r="B56" s="196" t="s">
        <v>15</v>
      </c>
      <c r="C56" s="196"/>
      <c r="D56" s="196"/>
      <c r="E56" s="196"/>
      <c r="F56" s="196"/>
      <c r="G56" s="196"/>
      <c r="H56" s="196"/>
      <c r="I56" s="196"/>
      <c r="J56" s="196"/>
      <c r="K56" s="196"/>
      <c r="L56" s="196"/>
    </row>
    <row r="57" spans="2:12" x14ac:dyDescent="0.25"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x14ac:dyDescent="0.25"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</row>
    <row r="59" spans="2:12" x14ac:dyDescent="0.25"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</row>
    <row r="60" spans="2:12" x14ac:dyDescent="0.25">
      <c r="B60" t="s">
        <v>209</v>
      </c>
      <c r="L60" s="82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2022-11-03T13:53:14Z</cp:lastPrinted>
  <dcterms:created xsi:type="dcterms:W3CDTF">2018-06-14T19:11:50Z</dcterms:created>
  <dcterms:modified xsi:type="dcterms:W3CDTF">2023-04-17T11:19:56Z</dcterms:modified>
</cp:coreProperties>
</file>