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activeTab="4"/>
  </bookViews>
  <sheets>
    <sheet name="JUL 2020" sheetId="3" r:id="rId1"/>
    <sheet name="AUG 2020" sheetId="4" r:id="rId2"/>
    <sheet name="SEPT 2020" sheetId="5" r:id="rId3"/>
    <sheet name="OCT 2020" sheetId="6" r:id="rId4"/>
    <sheet name="DEC 2020" sheetId="7" r:id="rId5"/>
  </sheets>
  <externalReferences>
    <externalReference r:id="rId6"/>
  </externalReferences>
  <definedNames>
    <definedName name="_xlnm.Print_Area" localSheetId="1">'AUG 2020'!$A$1:$K$57</definedName>
    <definedName name="_xlnm.Print_Area" localSheetId="4">'DEC 2020'!$A$1:$K$58</definedName>
    <definedName name="_xlnm.Print_Area" localSheetId="0">'JUL 2020'!$A$1:$K$57</definedName>
    <definedName name="_xlnm.Print_Area" localSheetId="3">'OCT 2020'!$A$1:$K$57</definedName>
    <definedName name="_xlnm.Print_Area" localSheetId="2">'SEPT 2020'!$A$1:$K$57</definedName>
  </definedNames>
  <calcPr calcId="152511"/>
</workbook>
</file>

<file path=xl/calcChain.xml><?xml version="1.0" encoding="utf-8"?>
<calcChain xmlns="http://schemas.openxmlformats.org/spreadsheetml/2006/main">
  <c r="K28" i="7" l="1"/>
  <c r="H16" i="7"/>
  <c r="G16" i="7"/>
  <c r="H29" i="7"/>
  <c r="K35" i="7"/>
  <c r="K33" i="7"/>
  <c r="K30" i="7"/>
  <c r="F26" i="7"/>
  <c r="H25" i="7"/>
  <c r="K24" i="7" s="1"/>
  <c r="F22" i="7"/>
  <c r="H21" i="7"/>
  <c r="K20" i="7" s="1"/>
  <c r="K36" i="7" l="1"/>
  <c r="I16" i="7" s="1"/>
  <c r="K38" i="7" s="1"/>
  <c r="J16" i="7" l="1"/>
  <c r="H25" i="6" l="1"/>
  <c r="H21" i="6" l="1"/>
  <c r="K34" i="6"/>
  <c r="K32" i="6"/>
  <c r="K29" i="6"/>
  <c r="K27" i="6"/>
  <c r="F26" i="6"/>
  <c r="K24" i="6"/>
  <c r="F22" i="6"/>
  <c r="K20" i="6"/>
  <c r="K35" i="6" l="1"/>
  <c r="I16" i="6" s="1"/>
  <c r="K37" i="6" s="1"/>
  <c r="H25" i="5"/>
  <c r="J16" i="6" l="1"/>
  <c r="H21" i="5"/>
  <c r="K34" i="5"/>
  <c r="K32" i="5"/>
  <c r="K29" i="5"/>
  <c r="K27" i="5"/>
  <c r="F26" i="5"/>
  <c r="K24" i="5"/>
  <c r="F22" i="5"/>
  <c r="K20" i="5"/>
  <c r="K35" i="5" l="1"/>
  <c r="I16" i="5" s="1"/>
  <c r="K37" i="5" s="1"/>
  <c r="H21" i="4"/>
  <c r="H25" i="4"/>
  <c r="J16" i="5" l="1"/>
  <c r="K34" i="4"/>
  <c r="K32" i="4"/>
  <c r="K29" i="4"/>
  <c r="K27" i="4"/>
  <c r="F26" i="4"/>
  <c r="K24" i="4"/>
  <c r="F22" i="4"/>
  <c r="K20" i="4"/>
  <c r="H25" i="3"/>
  <c r="H21" i="3"/>
  <c r="K35" i="4" l="1"/>
  <c r="I16" i="4" s="1"/>
  <c r="K37" i="4"/>
  <c r="J16" i="4"/>
  <c r="F26" i="3"/>
  <c r="F22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<sst xmlns="http://schemas.openxmlformats.org/spreadsheetml/2006/main" count="228" uniqueCount="69">
  <si>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</si>
  <si>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</si>
  <si>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</si>
  <si>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</si>
  <si>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</si>
  <si>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</si>
  <si>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</si>
  <si>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</si>
  <si>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</si>
  <si>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</si>
  <si>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</si>
  <si>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</si>
  <si>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</si>
  <si>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</si>
  <si>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</si>
  <si>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</si>
  <si>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</si>
  <si>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</si>
  <si>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</si>
  <si>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</si>
  <si>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</si>
  <si>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</si>
  <si>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</si>
  <si>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</si>
  <si>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</si>
  <si>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</si>
  <si>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</si>
  <si>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</si>
  <si>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</si>
  <si>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</si>
  <si>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</si>
  <si>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</si>
  <si>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</si>
  <si>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</si>
  <si>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</si>
  <si>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</si>
  <si>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</si>
  <si>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</si>
  <si>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BILLING MONTH: JULY 2020</t>
  </si>
  <si>
    <t>AUG 5 2020</t>
  </si>
  <si>
    <t>AUG 15 2020</t>
  </si>
  <si>
    <t>PRES: JUL 25 2020 - PREV: JUL 11 2020 * 96.22</t>
  </si>
  <si>
    <t>CRISTOPHER EDNILAN</t>
  </si>
  <si>
    <t>10B09</t>
  </si>
  <si>
    <t>PRES: JUL 25 2020 - PREV: JUL 11 2020 * 8.99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</si>
  <si>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</si>
  <si>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</si>
  <si>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</si>
  <si>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</si>
  <si>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</si>
  <si>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</si>
  <si>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</si>
  <si>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</si>
  <si>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</si>
  <si>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</si>
  <si>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</si>
  <si>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</si>
  <si>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</si>
  <si>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</si>
  <si>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</si>
  <si>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</si>
  <si>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</si>
  <si>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</si>
  <si>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</si>
  <si>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DECEMBER 2020</t>
  </si>
  <si>
    <t>PRES: NOV 25 2020 - PREV: OCT 26 2020 * 7.32</t>
  </si>
  <si>
    <t>PRES: NOV 25 2020 - PREV: OCT 26 2020 * 98.56</t>
  </si>
  <si>
    <t>STANDARD RATE - ONGOING</t>
  </si>
  <si>
    <t>JENIFFER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</si>
</sst>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17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10B09%20-%20EDNI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11">
          <cell r="E11">
            <v>98.07</v>
          </cell>
        </row>
      </sheetData>
      <sheetData sheetId="1">
        <row r="12">
          <cell r="E12">
            <v>6849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39</v>
      </c>
      <c r="E16" s="47" t="s">
        <v>40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43959</v>
      </c>
      <c r="D20" s="67" t="s">
        <v>32</v>
      </c>
      <c r="E20" s="67"/>
      <c r="F20" s="44" t="s">
        <v>44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(F21-G21)*8.99</f>
        <v>0</v>
      </c>
      <c r="I21" s="9"/>
      <c r="J21" s="9"/>
      <c r="K21" s="9"/>
    </row>
    <row r="22" spans="3:11" ht="21" x14ac:dyDescent="0.35">
      <c r="C22" s="37"/>
      <c r="D22" s="56" t="s">
        <v>36</v>
      </c>
      <c r="E22" s="56"/>
      <c r="F22" s="55">
        <f>F21-G21</f>
        <v>0</v>
      </c>
      <c r="G22" s="55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43959</v>
      </c>
      <c r="D24" s="8" t="s">
        <v>15</v>
      </c>
      <c r="E24" s="8"/>
      <c r="F24" s="44" t="s">
        <v>41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(F25-G25)*96.72</f>
        <v>0</v>
      </c>
      <c r="I25" s="9"/>
      <c r="J25" s="9"/>
      <c r="K25" s="9"/>
    </row>
    <row r="26" spans="3:11" ht="21" x14ac:dyDescent="0.35">
      <c r="C26" s="37"/>
      <c r="D26" s="56" t="s">
        <v>37</v>
      </c>
      <c r="E26" s="56"/>
      <c r="F26" s="55">
        <f>F25-G25</f>
        <v>0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8"/>
      <c r="G29" s="59"/>
      <c r="H29" s="59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9"/>
      <c r="G30" s="59"/>
      <c r="H30" s="59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58"/>
      <c r="G32" s="59"/>
      <c r="H32" s="59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7" t="s">
        <v>17</v>
      </c>
      <c r="D40" s="57"/>
      <c r="E40" s="57"/>
      <c r="F40" s="57"/>
      <c r="G40" s="57"/>
      <c r="H40" s="57"/>
      <c r="I40" s="57"/>
      <c r="J40" s="57"/>
      <c r="K40" s="5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0"/>
      <c r="D45" s="60"/>
      <c r="E45" s="60"/>
      <c r="F45" s="60"/>
      <c r="G45" s="60"/>
      <c r="H45" s="60"/>
      <c r="I45" s="60"/>
      <c r="J45" s="60"/>
      <c r="K45" s="6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33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57" t="s">
        <v>23</v>
      </c>
      <c r="D55" s="57"/>
      <c r="E55" s="57"/>
      <c r="F55" s="8"/>
      <c r="G55" s="57" t="s">
        <v>24</v>
      </c>
      <c r="H55" s="5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9" zoomScale="70" zoomScaleNormal="70" workbookViewId="0">
      <selection activeCell="O31" sqref="O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43960</v>
      </c>
      <c r="D20" s="67" t="s">
        <v>32</v>
      </c>
      <c r="E20" s="67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 x14ac:dyDescent="0.35">
      <c r="C22" s="37"/>
      <c r="D22" s="56" t="s">
        <v>36</v>
      </c>
      <c r="E22" s="56"/>
      <c r="F22" s="55">
        <f>F21-G21</f>
        <v>0</v>
      </c>
      <c r="G22" s="55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43960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(F25-G25)*97.55</f>
        <v>0</v>
      </c>
      <c r="I25" s="9"/>
      <c r="J25" s="9"/>
      <c r="K25" s="9"/>
    </row>
    <row r="26" spans="3:11" ht="21" x14ac:dyDescent="0.35">
      <c r="C26" s="37"/>
      <c r="D26" s="56" t="s">
        <v>37</v>
      </c>
      <c r="E26" s="56"/>
      <c r="F26" s="55">
        <f>F25-G25</f>
        <v>0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8"/>
      <c r="G29" s="59"/>
      <c r="H29" s="59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9"/>
      <c r="G30" s="59"/>
      <c r="H30" s="59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58"/>
      <c r="G32" s="59"/>
      <c r="H32" s="59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7" t="s">
        <v>17</v>
      </c>
      <c r="D40" s="57"/>
      <c r="E40" s="57"/>
      <c r="F40" s="57"/>
      <c r="G40" s="57"/>
      <c r="H40" s="57"/>
      <c r="I40" s="57"/>
      <c r="J40" s="57"/>
      <c r="K40" s="5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0"/>
      <c r="D45" s="60"/>
      <c r="E45" s="60"/>
      <c r="F45" s="60"/>
      <c r="G45" s="60"/>
      <c r="H45" s="60"/>
      <c r="I45" s="60"/>
      <c r="J45" s="60"/>
      <c r="K45" s="6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33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57" t="s">
        <v>23</v>
      </c>
      <c r="D55" s="57"/>
      <c r="E55" s="57"/>
      <c r="F55" s="8"/>
      <c r="G55" s="57" t="s">
        <v>24</v>
      </c>
      <c r="H55" s="5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Q14" sqref="Q1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51</v>
      </c>
      <c r="E16" s="47" t="s">
        <v>52</v>
      </c>
      <c r="F16" s="18"/>
      <c r="G16" s="18"/>
      <c r="H16" s="18"/>
      <c r="I16" s="18">
        <f>K35</f>
        <v>98.07</v>
      </c>
      <c r="J16" s="18">
        <f>I16+H16+G16</f>
        <v>98.07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7" t="s">
        <v>32</v>
      </c>
      <c r="E20" s="67"/>
      <c r="F20" s="44" t="s">
        <v>53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 x14ac:dyDescent="0.35">
      <c r="C22" s="37"/>
      <c r="D22" s="56" t="s">
        <v>36</v>
      </c>
      <c r="E22" s="56"/>
      <c r="F22" s="55">
        <f>F21-G21</f>
        <v>0</v>
      </c>
      <c r="G22" s="55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98.07</v>
      </c>
    </row>
    <row r="25" spans="3:11" ht="21" x14ac:dyDescent="0.35">
      <c r="C25" s="37"/>
      <c r="D25" s="8"/>
      <c r="E25" s="8"/>
      <c r="F25" s="44">
        <v>1</v>
      </c>
      <c r="G25" s="44">
        <v>0</v>
      </c>
      <c r="H25" s="45">
        <f>(F25-G25)*98.07</f>
        <v>98.07</v>
      </c>
      <c r="I25" s="9"/>
      <c r="J25" s="9"/>
      <c r="K25" s="9"/>
    </row>
    <row r="26" spans="3:11" ht="21" x14ac:dyDescent="0.35">
      <c r="C26" s="37"/>
      <c r="D26" s="56" t="s">
        <v>37</v>
      </c>
      <c r="E26" s="56"/>
      <c r="F26" s="55">
        <f>F25-G25</f>
        <v>1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8"/>
      <c r="G29" s="59"/>
      <c r="H29" s="59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9"/>
      <c r="G30" s="59"/>
      <c r="H30" s="59"/>
      <c r="I30" s="9"/>
      <c r="J30" s="9"/>
      <c r="K30" s="9"/>
    </row>
    <row r="31" spans="3:11" ht="21" x14ac:dyDescent="0.35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 x14ac:dyDescent="0.35">
      <c r="C32" s="36"/>
      <c r="D32" s="42"/>
      <c r="E32" s="42"/>
      <c r="F32" s="58"/>
      <c r="G32" s="59"/>
      <c r="H32" s="59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98.07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98.07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7" t="s">
        <v>17</v>
      </c>
      <c r="D40" s="57"/>
      <c r="E40" s="57"/>
      <c r="F40" s="57"/>
      <c r="G40" s="57"/>
      <c r="H40" s="57"/>
      <c r="I40" s="57"/>
      <c r="J40" s="57"/>
      <c r="K40" s="5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0"/>
      <c r="D45" s="60"/>
      <c r="E45" s="60"/>
      <c r="F45" s="60"/>
      <c r="G45" s="60"/>
      <c r="H45" s="60"/>
      <c r="I45" s="60"/>
      <c r="J45" s="60"/>
      <c r="K45" s="6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33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57" t="s">
        <v>23</v>
      </c>
      <c r="D55" s="57"/>
      <c r="E55" s="57"/>
      <c r="F55" s="8"/>
      <c r="G55" s="57" t="s">
        <v>24</v>
      </c>
      <c r="H55" s="5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56</v>
      </c>
      <c r="E16" s="47" t="s">
        <v>57</v>
      </c>
      <c r="F16" s="18"/>
      <c r="G16" s="18"/>
      <c r="H16" s="18">
        <v>98.07</v>
      </c>
      <c r="I16" s="18">
        <f>K35</f>
        <v>98.56</v>
      </c>
      <c r="J16" s="18">
        <f>I16+H16+G16</f>
        <v>196.63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7" t="s">
        <v>32</v>
      </c>
      <c r="E20" s="67"/>
      <c r="F20" s="44" t="s">
        <v>58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 x14ac:dyDescent="0.35">
      <c r="C22" s="37"/>
      <c r="D22" s="56" t="s">
        <v>36</v>
      </c>
      <c r="E22" s="56"/>
      <c r="F22" s="55">
        <f>F21-G21</f>
        <v>0</v>
      </c>
      <c r="G22" s="55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8" t="s">
        <v>15</v>
      </c>
      <c r="E24" s="8"/>
      <c r="F24" s="44" t="s">
        <v>59</v>
      </c>
      <c r="G24" s="44"/>
      <c r="H24" s="44"/>
      <c r="I24" s="9"/>
      <c r="J24" s="22">
        <v>0</v>
      </c>
      <c r="K24" s="9">
        <f>H25</f>
        <v>98.56</v>
      </c>
    </row>
    <row r="25" spans="3:11" ht="21" x14ac:dyDescent="0.35">
      <c r="C25" s="37"/>
      <c r="D25" s="8"/>
      <c r="E25" s="8"/>
      <c r="F25" s="44">
        <v>2</v>
      </c>
      <c r="G25" s="44">
        <v>1</v>
      </c>
      <c r="H25" s="45">
        <f>(F25-G25)*98.56</f>
        <v>98.56</v>
      </c>
      <c r="I25" s="9"/>
      <c r="J25" s="9"/>
      <c r="K25" s="9"/>
    </row>
    <row r="26" spans="3:11" ht="21" x14ac:dyDescent="0.35">
      <c r="C26" s="37"/>
      <c r="D26" s="56" t="s">
        <v>37</v>
      </c>
      <c r="E26" s="56"/>
      <c r="F26" s="55">
        <f>F25-G25</f>
        <v>1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8"/>
      <c r="G29" s="59"/>
      <c r="H29" s="59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9"/>
      <c r="G30" s="59"/>
      <c r="H30" s="59"/>
      <c r="I30" s="9"/>
      <c r="J30" s="9"/>
      <c r="K30" s="9"/>
    </row>
    <row r="31" spans="3:11" ht="21" x14ac:dyDescent="0.35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 x14ac:dyDescent="0.35">
      <c r="C32" s="36"/>
      <c r="D32" s="42"/>
      <c r="E32" s="42"/>
      <c r="F32" s="58"/>
      <c r="G32" s="59"/>
      <c r="H32" s="59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98.56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196.63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7" t="s">
        <v>17</v>
      </c>
      <c r="D40" s="57"/>
      <c r="E40" s="57"/>
      <c r="F40" s="57"/>
      <c r="G40" s="57"/>
      <c r="H40" s="57"/>
      <c r="I40" s="57"/>
      <c r="J40" s="57"/>
      <c r="K40" s="5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0"/>
      <c r="D45" s="60"/>
      <c r="E45" s="60"/>
      <c r="F45" s="60"/>
      <c r="G45" s="60"/>
      <c r="H45" s="60"/>
      <c r="I45" s="60"/>
      <c r="J45" s="60"/>
      <c r="K45" s="6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33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57" t="s">
        <v>23</v>
      </c>
      <c r="D55" s="57"/>
      <c r="E55" s="57"/>
      <c r="F55" s="8"/>
      <c r="G55" s="57" t="s">
        <v>24</v>
      </c>
      <c r="H55" s="5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1"/>
  <sheetViews>
    <sheetView tabSelected="1" topLeftCell="A7" zoomScale="70" zoomScaleNormal="70" workbookViewId="0">
      <selection activeCell="C56" sqref="C56:E5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61</v>
      </c>
      <c r="E16" s="47" t="s">
        <v>62</v>
      </c>
      <c r="F16" s="18"/>
      <c r="G16" s="18">
        <f>'[1]ASSOC DUES'!$E$12</f>
        <v>6849</v>
      </c>
      <c r="H16" s="18">
        <f>'[1]WTR ELEC'!$E$11</f>
        <v>98.07</v>
      </c>
      <c r="I16" s="18">
        <f>K36</f>
        <v>2070.96</v>
      </c>
      <c r="J16" s="18">
        <f>I16+H16+G16</f>
        <v>9018.0300000000007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44170</v>
      </c>
      <c r="D20" s="67" t="s">
        <v>32</v>
      </c>
      <c r="E20" s="67"/>
      <c r="F20" s="44" t="s">
        <v>65</v>
      </c>
      <c r="G20" s="44"/>
      <c r="H20" s="44"/>
      <c r="I20" s="9"/>
      <c r="J20" s="22">
        <v>0</v>
      </c>
      <c r="K20" s="9">
        <f>H21</f>
        <v>109.80000000000001</v>
      </c>
    </row>
    <row r="21" spans="3:11" ht="21" x14ac:dyDescent="0.35">
      <c r="C21" s="37"/>
      <c r="D21" s="8"/>
      <c r="E21" s="8"/>
      <c r="F21" s="44">
        <v>15</v>
      </c>
      <c r="G21" s="44">
        <v>0</v>
      </c>
      <c r="H21" s="45">
        <f>(F21-G21)*7.32</f>
        <v>109.80000000000001</v>
      </c>
      <c r="I21" s="9"/>
      <c r="J21" s="9"/>
      <c r="K21" s="9"/>
    </row>
    <row r="22" spans="3:11" ht="21" x14ac:dyDescent="0.35">
      <c r="C22" s="37"/>
      <c r="D22" s="56" t="s">
        <v>36</v>
      </c>
      <c r="E22" s="56"/>
      <c r="F22" s="55">
        <f>F21-G21</f>
        <v>15</v>
      </c>
      <c r="G22" s="55"/>
      <c r="H22" s="69" t="s">
        <v>67</v>
      </c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44170</v>
      </c>
      <c r="D24" s="8" t="s">
        <v>15</v>
      </c>
      <c r="E24" s="8"/>
      <c r="F24" s="44" t="s">
        <v>66</v>
      </c>
      <c r="G24" s="44"/>
      <c r="H24" s="44"/>
      <c r="I24" s="9"/>
      <c r="J24" s="22">
        <v>0</v>
      </c>
      <c r="K24" s="9">
        <f>H25</f>
        <v>591.36</v>
      </c>
    </row>
    <row r="25" spans="3:11" ht="21" x14ac:dyDescent="0.35">
      <c r="C25" s="37"/>
      <c r="D25" s="8"/>
      <c r="E25" s="8"/>
      <c r="F25" s="44">
        <v>8</v>
      </c>
      <c r="G25" s="44">
        <v>2</v>
      </c>
      <c r="H25" s="45">
        <f>(F25-G25)*98.56</f>
        <v>591.36</v>
      </c>
      <c r="I25" s="9"/>
      <c r="J25" s="9"/>
      <c r="K25" s="9"/>
    </row>
    <row r="26" spans="3:11" ht="21" x14ac:dyDescent="0.35">
      <c r="C26" s="37"/>
      <c r="D26" s="56" t="s">
        <v>37</v>
      </c>
      <c r="E26" s="56"/>
      <c r="F26" s="55">
        <f>F25-G25</f>
        <v>6</v>
      </c>
      <c r="G26" s="55"/>
      <c r="H26" s="43"/>
      <c r="I26" s="9"/>
      <c r="J26" s="9"/>
      <c r="K26" s="9"/>
    </row>
    <row r="27" spans="3:11" ht="21" x14ac:dyDescent="0.35">
      <c r="C27" s="37"/>
      <c r="D27" s="54"/>
      <c r="E27" s="54"/>
      <c r="F27" s="53"/>
      <c r="G27" s="53"/>
      <c r="H27" s="43"/>
      <c r="I27" s="9"/>
      <c r="J27" s="9"/>
      <c r="K27" s="9"/>
    </row>
    <row r="28" spans="3:11" ht="21" x14ac:dyDescent="0.35">
      <c r="C28" s="36">
        <v>44170</v>
      </c>
      <c r="D28" s="68" t="s">
        <v>63</v>
      </c>
      <c r="E28" s="68"/>
      <c r="F28" s="44" t="s">
        <v>64</v>
      </c>
      <c r="G28" s="44"/>
      <c r="H28" s="44"/>
      <c r="I28" s="9"/>
      <c r="J28" s="22">
        <v>0</v>
      </c>
      <c r="K28" s="9">
        <f>H29</f>
        <v>1369.8</v>
      </c>
    </row>
    <row r="29" spans="3:11" ht="21" customHeight="1" x14ac:dyDescent="0.35">
      <c r="C29" s="37"/>
      <c r="D29" s="8"/>
      <c r="E29" s="8"/>
      <c r="F29" s="44">
        <v>22.83</v>
      </c>
      <c r="G29" s="44">
        <v>60</v>
      </c>
      <c r="H29" s="45">
        <f>F29*G29</f>
        <v>1369.8</v>
      </c>
      <c r="I29" s="9"/>
      <c r="J29" s="9"/>
      <c r="K29" s="9"/>
    </row>
    <row r="30" spans="3:11" ht="21" x14ac:dyDescent="0.35">
      <c r="C30" s="36"/>
      <c r="D30" s="42"/>
      <c r="E30" s="42"/>
      <c r="F30" s="58"/>
      <c r="G30" s="59"/>
      <c r="H30" s="59"/>
      <c r="I30" s="9">
        <v>0</v>
      </c>
      <c r="J30" s="22">
        <v>0</v>
      </c>
      <c r="K30" s="9">
        <f>I30+J30</f>
        <v>0</v>
      </c>
    </row>
    <row r="31" spans="3:11" ht="21" x14ac:dyDescent="0.35">
      <c r="C31" s="38"/>
      <c r="D31" s="42"/>
      <c r="E31" s="42"/>
      <c r="F31" s="59"/>
      <c r="G31" s="59"/>
      <c r="H31" s="59"/>
      <c r="I31" s="9"/>
      <c r="J31" s="9"/>
      <c r="K31" s="9"/>
    </row>
    <row r="32" spans="3:11" ht="21" x14ac:dyDescent="0.35">
      <c r="C32" s="38"/>
      <c r="D32" s="42"/>
      <c r="E32" s="42"/>
      <c r="F32" s="52"/>
      <c r="G32" s="52"/>
      <c r="H32" s="52"/>
      <c r="I32" s="9"/>
      <c r="J32" s="9"/>
      <c r="K32" s="9"/>
    </row>
    <row r="33" spans="2:12" ht="21" x14ac:dyDescent="0.35">
      <c r="C33" s="36"/>
      <c r="D33" s="42"/>
      <c r="E33" s="42"/>
      <c r="F33" s="58"/>
      <c r="G33" s="59"/>
      <c r="H33" s="59"/>
      <c r="I33" s="9"/>
      <c r="J33" s="9">
        <v>0</v>
      </c>
      <c r="K33" s="9">
        <f>I33+J33</f>
        <v>0</v>
      </c>
    </row>
    <row r="34" spans="2:12" ht="27" customHeight="1" x14ac:dyDescent="0.35">
      <c r="C34" s="38"/>
      <c r="D34" s="42"/>
      <c r="E34" s="42"/>
      <c r="F34" s="52"/>
      <c r="G34" s="52"/>
      <c r="H34" s="52"/>
      <c r="I34" s="9"/>
      <c r="J34" s="9"/>
      <c r="K34" s="9"/>
    </row>
    <row r="35" spans="2:12" ht="21" x14ac:dyDescent="0.35">
      <c r="C35" s="39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8"/>
      <c r="D36" s="8"/>
      <c r="E36" s="8"/>
      <c r="F36" s="8"/>
      <c r="G36" s="8"/>
      <c r="H36" s="8"/>
      <c r="I36" s="9"/>
      <c r="J36" s="22"/>
      <c r="K36" s="9">
        <f>SUM(K20:K35)</f>
        <v>2070.96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9018.0300000000007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57" t="s">
        <v>17</v>
      </c>
      <c r="D41" s="57"/>
      <c r="E41" s="57"/>
      <c r="F41" s="57"/>
      <c r="G41" s="57"/>
      <c r="H41" s="57"/>
      <c r="I41" s="57"/>
      <c r="J41" s="57"/>
      <c r="K41" s="57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3"/>
      <c r="D43" s="3"/>
      <c r="E43" s="3"/>
      <c r="F43" s="3"/>
      <c r="G43" s="3"/>
      <c r="H43" s="3"/>
      <c r="I43" s="4"/>
      <c r="J43" s="4"/>
      <c r="K43" s="4"/>
      <c r="L43" s="3"/>
    </row>
    <row r="44" spans="2:12" s="8" customFormat="1" ht="28.5" x14ac:dyDescent="0.45">
      <c r="B44" s="3"/>
      <c r="C44" s="10" t="s">
        <v>18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s="8" customFormat="1" ht="28.5" x14ac:dyDescent="0.45">
      <c r="B45" s="3"/>
      <c r="C45" s="27" t="s">
        <v>30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ht="10.5" customHeight="1" x14ac:dyDescent="0.25">
      <c r="C46" s="60"/>
      <c r="D46" s="60"/>
      <c r="E46" s="60"/>
      <c r="F46" s="60"/>
      <c r="G46" s="60"/>
      <c r="H46" s="60"/>
      <c r="I46" s="60"/>
      <c r="J46" s="60"/>
      <c r="K46" s="60"/>
    </row>
    <row r="47" spans="2:12" ht="30" customHeight="1" x14ac:dyDescent="0.45">
      <c r="C47" s="27" t="s">
        <v>27</v>
      </c>
      <c r="D47" s="27"/>
      <c r="E47" s="27"/>
      <c r="F47" s="27"/>
      <c r="G47" s="27"/>
      <c r="H47" s="27"/>
      <c r="I47" s="40"/>
      <c r="J47" s="40"/>
      <c r="K47" s="40"/>
    </row>
    <row r="48" spans="2:12" ht="14.25" customHeight="1" x14ac:dyDescent="0.45">
      <c r="C48" s="25"/>
      <c r="D48" s="25"/>
      <c r="E48" s="25"/>
      <c r="F48" s="25"/>
      <c r="G48" s="25"/>
      <c r="H48" s="25"/>
      <c r="I48" s="26"/>
      <c r="J48" s="26"/>
      <c r="K48" s="26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2" spans="3:11" ht="21" x14ac:dyDescent="0.35">
      <c r="C52" s="8" t="s">
        <v>19</v>
      </c>
      <c r="D52" s="8"/>
      <c r="E52" s="8"/>
      <c r="F52" s="8"/>
      <c r="G52" s="8" t="s">
        <v>20</v>
      </c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61" t="s">
        <v>68</v>
      </c>
      <c r="D55" s="61"/>
      <c r="E55" s="61"/>
      <c r="F55" s="8"/>
      <c r="G55" s="61" t="s">
        <v>31</v>
      </c>
      <c r="H55" s="61"/>
      <c r="I55" s="9"/>
      <c r="J55" s="9"/>
      <c r="K55" s="9"/>
    </row>
    <row r="56" spans="3:11" ht="21" x14ac:dyDescent="0.35">
      <c r="C56" s="57" t="s">
        <v>23</v>
      </c>
      <c r="D56" s="57"/>
      <c r="E56" s="57"/>
      <c r="F56" s="8"/>
      <c r="G56" s="57" t="s">
        <v>24</v>
      </c>
      <c r="H56" s="57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.75" thickBot="1" x14ac:dyDescent="0.4">
      <c r="C58" s="23"/>
      <c r="D58" s="23"/>
      <c r="E58" s="23"/>
      <c r="F58" s="23"/>
      <c r="G58" s="23"/>
      <c r="H58" s="23"/>
      <c r="I58" s="38"/>
      <c r="J58" s="41" t="s">
        <v>26</v>
      </c>
      <c r="K58" s="24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7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</sheetData>
  <mergeCells count="18">
    <mergeCell ref="D22:E22"/>
    <mergeCell ref="F22:G22"/>
    <mergeCell ref="D28:E28"/>
    <mergeCell ref="I3:K4"/>
    <mergeCell ref="C14:K14"/>
    <mergeCell ref="D19:E19"/>
    <mergeCell ref="F19:H19"/>
    <mergeCell ref="D20:E20"/>
    <mergeCell ref="D26:E26"/>
    <mergeCell ref="F26:G26"/>
    <mergeCell ref="F30:H31"/>
    <mergeCell ref="F33:H33"/>
    <mergeCell ref="C41:K41"/>
    <mergeCell ref="C55:E55"/>
    <mergeCell ref="G55:H55"/>
    <mergeCell ref="C56:E56"/>
    <mergeCell ref="G56:H56"/>
    <mergeCell ref="C46:K46"/>
  </mergeCells>
  <pageMargins left="0.7" right="0.7" top="0.75" bottom="0.75" header="0.3" footer="0.3"/>
  <pageSetup scale="5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JUL 2020</vt:lpstr>
      <vt:lpstr>AUG 2020</vt:lpstr>
      <vt:lpstr>SEPT 2020</vt:lpstr>
      <vt:lpstr>OCT 2020</vt:lpstr>
      <vt:lpstr>DEC 2020</vt:lpstr>
      <vt:lpstr>'AUG 2020'!Print_Area</vt:lpstr>
      <vt:lpstr>'DEC 2020'!Print_Area</vt:lpstr>
      <vt:lpstr>'JUL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2020-07-21T01:19:47Z</cp:lastPrinted>
  <dcterms:created xsi:type="dcterms:W3CDTF">2018-02-28T02:33:50Z</dcterms:created>
  <dcterms:modified xsi:type="dcterms:W3CDTF">2020-11-30T04:29:00Z</dcterms:modified>
</cp:coreProperties>
</file>