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1"/>
  </bookViews>
  <sheets>
    <sheet name="OCT 2020" sheetId="4" r:id="rId1"/>
    <sheet name="NOV 2020" sheetId="5" r:id="rId2"/>
  </sheets>
  <externalReferences>
    <externalReference r:id="rId3"/>
    <externalReference r:id="rId4"/>
  </externalReferences>
  <definedNames>
    <definedName name="_xlnm.Print_Area" localSheetId="1">'NOV 2020'!$A$1:$K$57</definedName>
    <definedName name="_xlnm.Print_Area" localSheetId="0">'OCT 2020'!$A$1:$K$57</definedName>
  </definedNames>
  <calcPr calcId="152511"/>
</workbook>
</file>

<file path=xl/calcChain.xml><?xml version="1.0" encoding="utf-8"?>
<calcChain xmlns="http://schemas.openxmlformats.org/spreadsheetml/2006/main">
  <c r="K37" i="5" l="1"/>
  <c r="K35" i="5"/>
  <c r="F28" i="5"/>
  <c r="G16" i="5"/>
  <c r="H25" i="5"/>
  <c r="H21" i="5"/>
  <c r="H28" i="5" l="1"/>
  <c r="K28" i="5" s="1"/>
  <c r="K34" i="5" l="1"/>
  <c r="K32" i="5"/>
  <c r="K29" i="5"/>
  <c r="F26" i="5"/>
  <c r="K24" i="5"/>
  <c r="F22" i="5"/>
  <c r="K20" i="5"/>
  <c r="I16" i="5" l="1"/>
  <c r="J16" i="5" s="1"/>
  <c r="H25" i="4"/>
  <c r="H21" i="4" l="1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<sst xmlns="http://schemas.openxmlformats.org/spreadsheetml/2006/main" count="92" uniqueCount="53">
  <si>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</si>
  <si>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</si>
  <si>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</si>
  <si>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</si>
  <si>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</si>
  <si>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</si>
  <si>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</si>
  <si>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</si>
  <si>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</si>
  <si>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</si>
  <si>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</si>
  <si>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</si>
  <si>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</si>
  <si>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</si>
  <si>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</si>
  <si>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</si>
  <si>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</si>
  <si>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</si>
  <si>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</si>
  <si>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</si>
  <si>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</si>
  <si>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</si>
  <si>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</si>
  <si>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</si>
  <si>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</si>
  <si>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</si>
  <si>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</si>
  <si>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</si>
  <si>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</si>
  <si>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</si>
  <si>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</si>
  <si>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</si>
  <si>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</si>
  <si>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</si>
  <si>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</si>
  <si>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</si>
  <si>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</si>
  <si>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</si>
  <si>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ANJENET AUSTRIA/AGNES BALLON</t>
  </si>
  <si>
    <t>12A14</t>
  </si>
  <si>
    <t>BILLING MONTH: OCTOBER 2020</t>
  </si>
  <si>
    <t>NOV 5 2020</t>
  </si>
  <si>
    <t>NOV 15 2020</t>
  </si>
  <si>
    <t>PRES: OCT 25 2020 - PREV: OCT 15 2020 * 7.32</t>
  </si>
  <si>
    <t>PRES: OCT 25 2020 - PREV: OCT 15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</si>
  <si>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</si>
  <si>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</si>
  <si>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</si>
  <si>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</si>
  <si>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</si>
  <si>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15 2020 * 8.02</t>
  </si>
  <si>
    <t>PRES: NOV 25 2020 - PREV: OCT 15 2020 * 98.03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</si>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</sst>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4220825"/>
          <a:ext cx="1709648" cy="367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12A14%20-%20BALL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MORATO%20SQM%20MONITOR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/>
      <sheetData sheetId="1">
        <row r="12">
          <cell r="E12">
            <v>6939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of Units"/>
      <sheetName val="Floor Area"/>
      <sheetName val="USP"/>
      <sheetName val="Escalation Gross"/>
      <sheetName val="MATRIX"/>
      <sheetName val="SUMMARY"/>
      <sheetName val="A-9th"/>
      <sheetName val="A-9M"/>
      <sheetName val="A-10th"/>
      <sheetName val="A-11th"/>
      <sheetName val="A-12th"/>
      <sheetName val="A-14th"/>
      <sheetName val="A-15th"/>
      <sheetName val="A-16th"/>
      <sheetName val="A-17th"/>
      <sheetName val="A-18th"/>
      <sheetName val="A-19th"/>
      <sheetName val="A-20th"/>
      <sheetName val="A-21st"/>
      <sheetName val="A-22nd"/>
      <sheetName val="A-23rd"/>
      <sheetName val="A-24th"/>
      <sheetName val="A-25th"/>
      <sheetName val="A-26th"/>
      <sheetName val="A-27th"/>
      <sheetName val="A-28th"/>
      <sheetName val="A-29th"/>
      <sheetName val="A-30th"/>
      <sheetName val="A-31st"/>
      <sheetName val="A-32nd"/>
      <sheetName val="A-33rd"/>
      <sheetName val="A-34th"/>
      <sheetName val="A-35th"/>
      <sheetName val="A-36th"/>
      <sheetName val="A-37th"/>
      <sheetName val="A-38th"/>
      <sheetName val="A-39th"/>
      <sheetName val="A-40th"/>
      <sheetName val="A-PH"/>
      <sheetName val="B-9th"/>
      <sheetName val="B-10th"/>
      <sheetName val="B-11th"/>
      <sheetName val="B-12th"/>
      <sheetName val="B-14th"/>
      <sheetName val="B-15th"/>
      <sheetName val="B-16th"/>
      <sheetName val="B-17th"/>
      <sheetName val="B-18th"/>
      <sheetName val="B-19th"/>
      <sheetName val="B-20th"/>
      <sheetName val="B-21st"/>
      <sheetName val="B-22nd"/>
      <sheetName val="B-23rd"/>
      <sheetName val="B-24th"/>
      <sheetName val="B-25th"/>
      <sheetName val="B-26th"/>
      <sheetName val="B-27th"/>
      <sheetName val="B-28th"/>
      <sheetName val="B-29th"/>
      <sheetName val="B-30th"/>
      <sheetName val="B-31st"/>
      <sheetName val="B-32nd"/>
      <sheetName val="B-33rd"/>
      <sheetName val="B-34th"/>
      <sheetName val="B-35th"/>
      <sheetName val="B-36th"/>
      <sheetName val="B-37th"/>
      <sheetName val="B-38th"/>
      <sheetName val="B-39th"/>
      <sheetName val="B-40th"/>
      <sheetName val="B-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9">
          <cell r="C19">
            <v>22.83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O53" sqref="O5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2" t="s">
        <v>14</v>
      </c>
      <c r="J3" s="52"/>
      <c r="K3" s="52"/>
    </row>
    <row r="4" spans="3:11" ht="21" x14ac:dyDescent="0.35">
      <c r="C4" s="8"/>
      <c r="D4" s="8"/>
      <c r="E4" s="8"/>
      <c r="F4" s="8"/>
      <c r="G4" s="8"/>
      <c r="H4" s="8"/>
      <c r="I4" s="52"/>
      <c r="J4" s="52"/>
      <c r="K4" s="5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3" t="s">
        <v>12</v>
      </c>
      <c r="D14" s="54"/>
      <c r="E14" s="54"/>
      <c r="F14" s="54"/>
      <c r="G14" s="54"/>
      <c r="H14" s="54"/>
      <c r="I14" s="54"/>
      <c r="J14" s="54"/>
      <c r="K14" s="5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98.56</v>
      </c>
      <c r="J16" s="18">
        <f>I16+H16+G16</f>
        <v>98.56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6" t="s">
        <v>8</v>
      </c>
      <c r="E19" s="56"/>
      <c r="F19" s="56" t="s">
        <v>9</v>
      </c>
      <c r="G19" s="56"/>
      <c r="H19" s="5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57" t="s">
        <v>32</v>
      </c>
      <c r="E20" s="57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0" t="s">
        <v>36</v>
      </c>
      <c r="E22" s="50"/>
      <c r="F22" s="51">
        <f>F21-G21</f>
        <v>0</v>
      </c>
      <c r="G22" s="5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98.56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(F25-G25)*98.56</f>
        <v>98.56</v>
      </c>
      <c r="I25" s="9"/>
      <c r="J25" s="9"/>
      <c r="K25" s="9"/>
    </row>
    <row r="26" spans="3:11" ht="21" x14ac:dyDescent="0.35">
      <c r="C26" s="37"/>
      <c r="D26" s="50" t="s">
        <v>37</v>
      </c>
      <c r="E26" s="50"/>
      <c r="F26" s="51">
        <f>F25-G25</f>
        <v>1</v>
      </c>
      <c r="G26" s="5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0"/>
      <c r="G29" s="61"/>
      <c r="H29" s="61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1"/>
      <c r="G30" s="61"/>
      <c r="H30" s="61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0"/>
      <c r="G32" s="61"/>
      <c r="H32" s="61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98.56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98.56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9" t="s">
        <v>17</v>
      </c>
      <c r="D40" s="59"/>
      <c r="E40" s="59"/>
      <c r="F40" s="59"/>
      <c r="G40" s="59"/>
      <c r="H40" s="59"/>
      <c r="I40" s="59"/>
      <c r="J40" s="59"/>
      <c r="K40" s="5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2"/>
      <c r="D45" s="62"/>
      <c r="E45" s="62"/>
      <c r="F45" s="62"/>
      <c r="G45" s="62"/>
      <c r="H45" s="62"/>
      <c r="I45" s="62"/>
      <c r="J45" s="62"/>
      <c r="K45" s="6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8" t="s">
        <v>33</v>
      </c>
      <c r="D54" s="58"/>
      <c r="E54" s="58"/>
      <c r="F54" s="8"/>
      <c r="G54" s="58" t="s">
        <v>31</v>
      </c>
      <c r="H54" s="58"/>
      <c r="I54" s="9"/>
      <c r="J54" s="9"/>
      <c r="K54" s="9"/>
    </row>
    <row r="55" spans="3:11" ht="21" x14ac:dyDescent="0.35">
      <c r="C55" s="59" t="s">
        <v>23</v>
      </c>
      <c r="D55" s="59"/>
      <c r="E55" s="59"/>
      <c r="F55" s="8"/>
      <c r="G55" s="59" t="s">
        <v>24</v>
      </c>
      <c r="H55" s="5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3" zoomScale="70" zoomScaleNormal="70" workbookViewId="0">
      <selection activeCell="N28" sqref="N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2" t="s">
        <v>14</v>
      </c>
      <c r="J3" s="52"/>
      <c r="K3" s="52"/>
    </row>
    <row r="4" spans="3:11" ht="21" x14ac:dyDescent="0.35">
      <c r="C4" s="8"/>
      <c r="D4" s="8"/>
      <c r="E4" s="8"/>
      <c r="F4" s="8"/>
      <c r="G4" s="8"/>
      <c r="H4" s="8"/>
      <c r="I4" s="52"/>
      <c r="J4" s="52"/>
      <c r="K4" s="5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3" t="s">
        <v>12</v>
      </c>
      <c r="D14" s="54"/>
      <c r="E14" s="54"/>
      <c r="F14" s="54"/>
      <c r="G14" s="54"/>
      <c r="H14" s="54"/>
      <c r="I14" s="54"/>
      <c r="J14" s="54"/>
      <c r="K14" s="5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52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>
        <f>'[1]ASSOC DUES'!$E$12</f>
        <v>6939</v>
      </c>
      <c r="H16" s="18"/>
      <c r="I16" s="18">
        <f>K35</f>
        <v>1467.83</v>
      </c>
      <c r="J16" s="18">
        <f>I16+H16+G16</f>
        <v>8406.83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6" t="s">
        <v>8</v>
      </c>
      <c r="E19" s="56"/>
      <c r="F19" s="56" t="s">
        <v>9</v>
      </c>
      <c r="G19" s="56"/>
      <c r="H19" s="5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3" t="s">
        <v>32</v>
      </c>
      <c r="E20" s="63"/>
      <c r="F20" s="44" t="s">
        <v>50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(F21-G21)*8.02</f>
        <v>0</v>
      </c>
      <c r="I21" s="9"/>
      <c r="J21" s="9"/>
      <c r="K21" s="9"/>
    </row>
    <row r="22" spans="3:11" ht="21" x14ac:dyDescent="0.35">
      <c r="C22" s="37"/>
      <c r="D22" s="50" t="s">
        <v>36</v>
      </c>
      <c r="E22" s="50"/>
      <c r="F22" s="51">
        <f>F21-G21</f>
        <v>0</v>
      </c>
      <c r="G22" s="5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15</v>
      </c>
      <c r="E24" s="8"/>
      <c r="F24" s="44" t="s">
        <v>51</v>
      </c>
      <c r="G24" s="44"/>
      <c r="H24" s="44"/>
      <c r="I24" s="9"/>
      <c r="J24" s="22">
        <v>0</v>
      </c>
      <c r="K24" s="9">
        <f>H25</f>
        <v>98.03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(F25-G25)*98.03</f>
        <v>98.03</v>
      </c>
      <c r="I25" s="9"/>
      <c r="J25" s="9"/>
      <c r="K25" s="9"/>
    </row>
    <row r="26" spans="3:11" ht="21" x14ac:dyDescent="0.35">
      <c r="C26" s="37"/>
      <c r="D26" s="50" t="s">
        <v>37</v>
      </c>
      <c r="E26" s="50"/>
      <c r="F26" s="51">
        <f>F25-G25</f>
        <v>1</v>
      </c>
      <c r="G26" s="51"/>
      <c r="H26" s="43"/>
      <c r="I26" s="9"/>
      <c r="J26" s="9"/>
      <c r="K26" s="9"/>
    </row>
    <row r="27" spans="3:11" ht="21" customHeight="1" x14ac:dyDescent="0.35">
      <c r="C27" s="36">
        <v>44170</v>
      </c>
      <c r="D27" s="63" t="s">
        <v>48</v>
      </c>
      <c r="E27" s="63"/>
      <c r="F27" s="44" t="s">
        <v>49</v>
      </c>
      <c r="G27" s="44"/>
      <c r="H27" s="44"/>
      <c r="I27" s="9"/>
      <c r="J27" s="22"/>
      <c r="K27" s="9"/>
    </row>
    <row r="28" spans="3:11" ht="21" x14ac:dyDescent="0.35">
      <c r="C28" s="37"/>
      <c r="D28" s="8"/>
      <c r="E28" s="8"/>
      <c r="F28" s="44">
        <f>'[2]A-12th'!$C$19</f>
        <v>22.83</v>
      </c>
      <c r="G28" s="44">
        <v>60</v>
      </c>
      <c r="H28" s="45">
        <f>F28*G28</f>
        <v>1369.8</v>
      </c>
      <c r="I28" s="9"/>
      <c r="J28" s="22">
        <v>0</v>
      </c>
      <c r="K28" s="9">
        <f>H28</f>
        <v>1369.8</v>
      </c>
    </row>
    <row r="29" spans="3:11" ht="21" x14ac:dyDescent="0.35">
      <c r="C29" s="36"/>
      <c r="D29" s="42"/>
      <c r="E29" s="42"/>
      <c r="F29" s="60"/>
      <c r="G29" s="61"/>
      <c r="H29" s="61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1"/>
      <c r="G30" s="61"/>
      <c r="H30" s="61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0"/>
      <c r="G32" s="61"/>
      <c r="H32" s="61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1467.83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8406.83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9" t="s">
        <v>17</v>
      </c>
      <c r="D40" s="59"/>
      <c r="E40" s="59"/>
      <c r="F40" s="59"/>
      <c r="G40" s="59"/>
      <c r="H40" s="59"/>
      <c r="I40" s="59"/>
      <c r="J40" s="59"/>
      <c r="K40" s="5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2"/>
      <c r="D45" s="62"/>
      <c r="E45" s="62"/>
      <c r="F45" s="62"/>
      <c r="G45" s="62"/>
      <c r="H45" s="62"/>
      <c r="I45" s="62"/>
      <c r="J45" s="62"/>
      <c r="K45" s="6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8" t="s">
        <v>33</v>
      </c>
      <c r="D54" s="58"/>
      <c r="E54" s="58"/>
      <c r="F54" s="8"/>
      <c r="G54" s="58" t="s">
        <v>31</v>
      </c>
      <c r="H54" s="58"/>
      <c r="I54" s="9"/>
      <c r="J54" s="9"/>
      <c r="K54" s="9"/>
    </row>
    <row r="55" spans="3:11" ht="21" x14ac:dyDescent="0.35">
      <c r="C55" s="59" t="s">
        <v>23</v>
      </c>
      <c r="D55" s="59"/>
      <c r="E55" s="59"/>
      <c r="F55" s="8"/>
      <c r="G55" s="59" t="s">
        <v>24</v>
      </c>
      <c r="H55" s="5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F32:H32"/>
    <mergeCell ref="C40:K40"/>
    <mergeCell ref="C54:E54"/>
    <mergeCell ref="G54:H54"/>
    <mergeCell ref="C55:E55"/>
    <mergeCell ref="G55:H55"/>
    <mergeCell ref="D27:E27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OCT 2020</vt:lpstr>
      <vt:lpstr>NOV 2020</vt:lpstr>
      <vt:lpstr>'NOV 2020'!Print_Area</vt:lpstr>
      <vt:lpstr>'OCT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2020-12-16T10:11:25Z</cp:lastPrinted>
  <dcterms:created xsi:type="dcterms:W3CDTF">2018-02-28T02:33:50Z</dcterms:created>
  <dcterms:modified xsi:type="dcterms:W3CDTF">2020-12-16T10:12:39Z</dcterms:modified>
</cp:coreProperties>
</file>