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5" activeTab="11"/>
  </bookViews>
  <sheets>
    <sheet name="DEC 2019" sheetId="3" r:id="rId1"/>
    <sheet name="JAN 2020" sheetId="4" r:id="rId2"/>
    <sheet name="FEB 2020" sheetId="5" r:id="rId3"/>
    <sheet name="MAR 2020" sheetId="6" r:id="rId4"/>
    <sheet name="APR 2020" sheetId="7" r:id="rId5"/>
    <sheet name="MAY 2020" sheetId="8" r:id="rId6"/>
    <sheet name="JUN 2020" sheetId="9" r:id="rId7"/>
    <sheet name="JUL 2020" sheetId="10" r:id="rId8"/>
    <sheet name="AUG 2020" sheetId="11" r:id="rId9"/>
    <sheet name="SEPT 2020" sheetId="12" r:id="rId10"/>
    <sheet name="OCT 2020" sheetId="13" r:id="rId11"/>
    <sheet name="NOV 2020" sheetId="14" r:id="rId12"/>
  </sheets>
  <externalReferences>
    <externalReference r:id="rId13"/>
    <externalReference r:id="rId14"/>
  </externalReferences>
  <definedNames>
    <definedName name="_xlnm.Print_Area" localSheetId="4">'APR 2020'!$A$1:$K$59</definedName>
    <definedName name="_xlnm.Print_Area" localSheetId="8">'AUG 2020'!$A$1:$K$56</definedName>
    <definedName name="_xlnm.Print_Area" localSheetId="0">'DEC 2019'!$A$1:$L$57</definedName>
    <definedName name="_xlnm.Print_Area" localSheetId="2">'FEB 2020'!$A$1:$K$57</definedName>
    <definedName name="_xlnm.Print_Area" localSheetId="1">'JAN 2020'!$A$1:$L$57</definedName>
    <definedName name="_xlnm.Print_Area" localSheetId="7">'JUL 2020'!$A$1:$K$56</definedName>
    <definedName name="_xlnm.Print_Area" localSheetId="6">'JUN 2020'!$A$1:$K$56</definedName>
    <definedName name="_xlnm.Print_Area" localSheetId="3">'MAR 2020'!$A$1:$K$57</definedName>
    <definedName name="_xlnm.Print_Area" localSheetId="5">'MAY 2020'!$A$1:$K$60</definedName>
    <definedName name="_xlnm.Print_Area" localSheetId="11">'NOV 2020'!$A$1:$K$52</definedName>
    <definedName name="_xlnm.Print_Area" localSheetId="10">'OCT 2020'!$A$1:$K$56</definedName>
    <definedName name="_xlnm.Print_Area" localSheetId="9">'SEPT 2020'!$A$1:$K$56</definedName>
  </definedNames>
  <calcPr calcId="152511"/>
</workbook>
</file>

<file path=xl/calcChain.xml><?xml version="1.0" encoding="utf-8"?>
<calcChain xmlns="http://schemas.openxmlformats.org/spreadsheetml/2006/main">
  <c r="G16" i="14" l="1"/>
  <c r="H16" i="14" l="1"/>
  <c r="H29" i="14"/>
  <c r="K28" i="14" s="1"/>
  <c r="K30" i="14"/>
  <c r="F26" i="14"/>
  <c r="H25" i="14"/>
  <c r="K24" i="14" s="1"/>
  <c r="F22" i="14"/>
  <c r="H21" i="14"/>
  <c r="K20" i="14"/>
  <c r="K31" i="14" l="1"/>
  <c r="I16" i="14" s="1"/>
  <c r="K33" i="14" s="1"/>
  <c r="J16" i="14" l="1"/>
  <c r="H25" i="13" l="1"/>
  <c r="H21" i="13" l="1"/>
  <c r="K20" i="13" s="1"/>
  <c r="K34" i="13"/>
  <c r="K32" i="13"/>
  <c r="K29" i="13"/>
  <c r="K27" i="13"/>
  <c r="F26" i="13"/>
  <c r="K24" i="13"/>
  <c r="F22" i="13"/>
  <c r="K35" i="13" l="1"/>
  <c r="I16" i="13" s="1"/>
  <c r="K37" i="13" s="1"/>
  <c r="H25" i="12"/>
  <c r="J16" i="13" l="1"/>
  <c r="H21" i="12"/>
  <c r="K20" i="12" s="1"/>
  <c r="K34" i="12"/>
  <c r="K32" i="12"/>
  <c r="K29" i="12"/>
  <c r="K27" i="12"/>
  <c r="F26" i="12"/>
  <c r="K24" i="12"/>
  <c r="F22" i="12"/>
  <c r="K35" i="12" l="1"/>
  <c r="I16" i="12" s="1"/>
  <c r="K37" i="12" s="1"/>
  <c r="H25" i="11"/>
  <c r="H21" i="11"/>
  <c r="J16" i="12" l="1"/>
  <c r="K34" i="11"/>
  <c r="K32" i="11"/>
  <c r="K29" i="11"/>
  <c r="K27" i="11"/>
  <c r="F26" i="11"/>
  <c r="K24" i="11"/>
  <c r="F22" i="11"/>
  <c r="K20" i="11"/>
  <c r="K35" i="11" l="1"/>
  <c r="I16" i="11" s="1"/>
  <c r="H25" i="10"/>
  <c r="K24" i="10" s="1"/>
  <c r="H21" i="10"/>
  <c r="K20" i="10" s="1"/>
  <c r="K34" i="10"/>
  <c r="K32" i="10"/>
  <c r="K29" i="10"/>
  <c r="K27" i="10"/>
  <c r="F26" i="10"/>
  <c r="F22" i="10"/>
  <c r="H25" i="9"/>
  <c r="K24" i="9" s="1"/>
  <c r="H21" i="9"/>
  <c r="K20" i="9" s="1"/>
  <c r="K34" i="9"/>
  <c r="K32" i="9"/>
  <c r="K29" i="9"/>
  <c r="F26" i="9"/>
  <c r="F22" i="9"/>
  <c r="K37" i="11" l="1"/>
  <c r="J16" i="11"/>
  <c r="K35" i="10"/>
  <c r="I16" i="10" s="1"/>
  <c r="K37" i="10" s="1"/>
  <c r="K27" i="9"/>
  <c r="K35" i="9" s="1"/>
  <c r="I16" i="9" s="1"/>
  <c r="H21" i="8"/>
  <c r="I28" i="8" s="1"/>
  <c r="K28" i="8" s="1"/>
  <c r="K35" i="8"/>
  <c r="K33" i="8"/>
  <c r="K30" i="8"/>
  <c r="F26" i="8"/>
  <c r="H25" i="8"/>
  <c r="K24" i="8"/>
  <c r="F22" i="8"/>
  <c r="K20" i="8"/>
  <c r="J16" i="10" l="1"/>
  <c r="K37" i="9"/>
  <c r="J16" i="9"/>
  <c r="K36" i="8"/>
  <c r="I16" i="8" s="1"/>
  <c r="F26" i="7"/>
  <c r="F22" i="7"/>
  <c r="K38" i="8" l="1"/>
  <c r="J16" i="8"/>
  <c r="H25" i="7"/>
  <c r="K24" i="7" s="1"/>
  <c r="H21" i="7"/>
  <c r="K35" i="7"/>
  <c r="K33" i="7"/>
  <c r="K30" i="7"/>
  <c r="K20" i="7" l="1"/>
  <c r="K36" i="7" s="1"/>
  <c r="I16" i="7" s="1"/>
  <c r="J16" i="7" s="1"/>
  <c r="I28" i="7"/>
  <c r="K28" i="7" s="1"/>
  <c r="K34" i="6"/>
  <c r="K32" i="6"/>
  <c r="K29" i="6"/>
  <c r="K27" i="6"/>
  <c r="H25" i="6"/>
  <c r="K24" i="6"/>
  <c r="H21" i="6"/>
  <c r="K20" i="6"/>
  <c r="K35" i="6" l="1"/>
  <c r="I16" i="6" s="1"/>
  <c r="K37" i="6" s="1"/>
  <c r="K38" i="7"/>
  <c r="H25" i="5"/>
  <c r="K24" i="5" s="1"/>
  <c r="H21" i="5"/>
  <c r="K20" i="5" s="1"/>
  <c r="K34" i="5"/>
  <c r="K32" i="5"/>
  <c r="K29" i="5"/>
  <c r="K27" i="5"/>
  <c r="J16" i="6" l="1"/>
  <c r="K35" i="5"/>
  <c r="I16" i="5" s="1"/>
  <c r="J16" i="5"/>
  <c r="K37" i="5"/>
  <c r="H21" i="4"/>
  <c r="H25" i="4" l="1"/>
  <c r="K34" i="4" l="1"/>
  <c r="K32" i="4"/>
  <c r="K29" i="4"/>
  <c r="K27" i="4"/>
  <c r="K24" i="4"/>
  <c r="K20" i="4"/>
  <c r="K35" i="4" l="1"/>
  <c r="I16" i="4" s="1"/>
  <c r="J16" i="4" s="1"/>
  <c r="H25" i="3"/>
  <c r="K37" i="4" l="1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<sst xmlns="http://schemas.openxmlformats.org/spreadsheetml/2006/main" count="536" uniqueCount="110">
  <si>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</si>
  <si>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</si>
  <si>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</si>
  <si>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</si>
  <si>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</si>
  <si>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</si>
  <si>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</si>
  <si>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</si>
  <si>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</si>
  <si>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</si>
  <si>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</si>
  <si>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</si>
  <si>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</si>
  <si>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</si>
  <si>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</si>
  <si>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</si>
  <si>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</si>
  <si>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</si>
  <si>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</si>
  <si>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</si>
  <si>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</si>
  <si>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</si>
  <si>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</si>
  <si>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</si>
  <si>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</si>
  <si>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</si>
  <si>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</si>
  <si>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</si>
  <si>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</si>
  <si>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</si>
  <si>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</si>
  <si>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</si>
  <si>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</si>
  <si>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</si>
  <si>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</si>
  <si>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DECEMBER 2019</t>
  </si>
  <si>
    <t>JAN 15 2020</t>
  </si>
  <si>
    <t>MANUEL MONSALUD</t>
  </si>
  <si>
    <t>UNIT: 12B05</t>
  </si>
  <si>
    <t>JAN 5 2020</t>
  </si>
  <si>
    <t>PRES: DEC 25 2019 - PREV: NOV 27 2019 * 18.06</t>
  </si>
  <si>
    <t>PRES: DEC 25 2019 - PREV: NOV 27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</si>
  <si>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</si>
  <si>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</si>
  <si>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</si>
  <si>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</si>
  <si>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</si>
  <si>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</si>
  <si>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</si>
  <si>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</si>
  <si>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</si>
  <si>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</si>
  <si>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</si>
  <si>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</si>
  <si>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</si>
  <si>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</si>
  <si>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</si>
  <si>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</si>
  <si>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</si>
  <si>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</si>
  <si>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</si>
  <si>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</si>
  <si>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</si>
  <si>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</si>
  <si>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</si>
  <si>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</si>
  <si>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</si>
  <si>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</si>
  <si>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</si>
  <si>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</si>
  <si>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</si>
  <si>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</si>
  <si>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</si>
  <si>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</si>
  <si>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</si>
  <si>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</si>
  <si>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</si>
  <si>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</si>
  <si>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</si>
  <si>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</si>
  <si>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</si>
  <si>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</si>
  <si>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</si>
  <si>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</si>
  <si>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</si>
  <si>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</si>
  <si>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</si>
  <si>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</si>
  <si>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</si>
  <si>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</si>
  <si>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</si>
  <si>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</si>
  <si>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</si>
  <si>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</si>
  <si>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</si>
  <si>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</si>
  <si>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</si>
  <si>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</si>
  <si>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</si>
  <si>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</si>
  <si>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</si>
  <si>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</si>
  <si>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</si>
  <si>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</si>
  <si>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</si>
  <si>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</si>
  <si>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</si>
  <si>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</si>
  <si>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</si>
  <si>
    <t>JENNIFER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</si>
</sst>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2B05%20-%20MONSALU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2B05%20-%20MON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18">
          <cell r="E18">
            <v>212.39</v>
          </cell>
        </row>
      </sheetData>
      <sheetData sheetId="1">
        <row r="12">
          <cell r="E12">
            <v>6930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/>
      <sheetData sheetId="1">
        <row r="12">
          <cell r="E12">
            <v>6930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39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1" t="s">
        <v>32</v>
      </c>
      <c r="E20" s="81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472</v>
      </c>
      <c r="G21" s="46">
        <v>472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93</v>
      </c>
      <c r="E16" s="49" t="s">
        <v>94</v>
      </c>
      <c r="F16" s="18"/>
      <c r="G16" s="18"/>
      <c r="H16" s="18">
        <v>212.39</v>
      </c>
      <c r="I16" s="18">
        <f>K35</f>
        <v>0</v>
      </c>
      <c r="J16" s="18">
        <f>I16+H16+G16</f>
        <v>212.39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1" t="s">
        <v>32</v>
      </c>
      <c r="E20" s="81"/>
      <c r="F20" s="46" t="s">
        <v>95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472</v>
      </c>
      <c r="G21" s="46">
        <v>472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86" t="s">
        <v>66</v>
      </c>
      <c r="E22" s="86"/>
      <c r="F22" s="87">
        <f>F21-G21</f>
        <v>0</v>
      </c>
      <c r="G22" s="8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86" t="s">
        <v>67</v>
      </c>
      <c r="E26" s="86"/>
      <c r="F26" s="87">
        <f>F25-G25</f>
        <v>0</v>
      </c>
      <c r="G26" s="8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69"/>
      <c r="G31" s="69"/>
      <c r="H31" s="69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9"/>
      <c r="G33" s="69"/>
      <c r="H33" s="6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212.39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68"/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4"/>
      <c r="D44" s="84"/>
      <c r="E44" s="84"/>
      <c r="F44" s="84"/>
      <c r="G44" s="84"/>
      <c r="H44" s="84"/>
      <c r="I44" s="84"/>
      <c r="J44" s="84"/>
      <c r="K44" s="8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33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C44:K44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9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98</v>
      </c>
      <c r="E16" s="49" t="s">
        <v>99</v>
      </c>
      <c r="F16" s="18"/>
      <c r="G16" s="18"/>
      <c r="H16" s="18">
        <v>212.39</v>
      </c>
      <c r="I16" s="18">
        <f>K35</f>
        <v>0</v>
      </c>
      <c r="J16" s="18">
        <f>I16+H16+G16</f>
        <v>212.39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81" t="s">
        <v>32</v>
      </c>
      <c r="E20" s="81"/>
      <c r="F20" s="46" t="s">
        <v>100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472</v>
      </c>
      <c r="G21" s="46">
        <v>472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86" t="s">
        <v>66</v>
      </c>
      <c r="E22" s="86"/>
      <c r="F22" s="87">
        <f>F21-G21</f>
        <v>0</v>
      </c>
      <c r="G22" s="8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101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86" t="s">
        <v>67</v>
      </c>
      <c r="E26" s="86"/>
      <c r="F26" s="87">
        <f>F25-G25</f>
        <v>0</v>
      </c>
      <c r="G26" s="8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71"/>
      <c r="G31" s="71"/>
      <c r="H31" s="71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71"/>
      <c r="G33" s="71"/>
      <c r="H33" s="7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212.39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70"/>
      <c r="D41" s="70"/>
      <c r="E41" s="70"/>
      <c r="F41" s="70"/>
      <c r="G41" s="70"/>
      <c r="H41" s="70"/>
      <c r="I41" s="70"/>
      <c r="J41" s="70"/>
      <c r="K41" s="70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4"/>
      <c r="D44" s="84"/>
      <c r="E44" s="84"/>
      <c r="F44" s="84"/>
      <c r="G44" s="84"/>
      <c r="H44" s="84"/>
      <c r="I44" s="84"/>
      <c r="J44" s="84"/>
      <c r="K44" s="8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33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C44:K44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topLeftCell="A7" zoomScale="70" zoomScaleNormal="70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103</v>
      </c>
      <c r="E16" s="49" t="s">
        <v>104</v>
      </c>
      <c r="F16" s="18"/>
      <c r="G16" s="18">
        <f>[2]ASU!$E$12</f>
        <v>6930</v>
      </c>
      <c r="H16" s="18">
        <f>'[1]WTR ELEC'!$E$18</f>
        <v>212.39</v>
      </c>
      <c r="I16" s="18">
        <f>K31</f>
        <v>1386</v>
      </c>
      <c r="J16" s="18">
        <f>I16+H16+G16</f>
        <v>8528.39</v>
      </c>
      <c r="K16" s="19"/>
    </row>
    <row r="17" spans="2:12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2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2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2:12" ht="21" x14ac:dyDescent="0.35">
      <c r="C20" s="38">
        <v>44170</v>
      </c>
      <c r="D20" s="81" t="s">
        <v>32</v>
      </c>
      <c r="E20" s="81"/>
      <c r="F20" s="46" t="s">
        <v>107</v>
      </c>
      <c r="G20" s="46"/>
      <c r="H20" s="46"/>
      <c r="I20" s="9"/>
      <c r="J20" s="22">
        <v>0</v>
      </c>
      <c r="K20" s="9">
        <f>H21</f>
        <v>0</v>
      </c>
    </row>
    <row r="21" spans="2:12" ht="21" x14ac:dyDescent="0.35">
      <c r="C21" s="39"/>
      <c r="D21" s="8"/>
      <c r="E21" s="8"/>
      <c r="F21" s="46">
        <v>472</v>
      </c>
      <c r="G21" s="46">
        <v>472</v>
      </c>
      <c r="H21" s="47">
        <f>(F21-G21)*7.32</f>
        <v>0</v>
      </c>
      <c r="I21" s="9"/>
      <c r="J21" s="9"/>
      <c r="K21" s="9"/>
    </row>
    <row r="22" spans="2:12" ht="21" x14ac:dyDescent="0.35">
      <c r="C22" s="39"/>
      <c r="D22" s="86" t="s">
        <v>66</v>
      </c>
      <c r="E22" s="86"/>
      <c r="F22" s="87">
        <f>F21-G21</f>
        <v>0</v>
      </c>
      <c r="G22" s="87"/>
      <c r="H22" s="47"/>
      <c r="I22" s="9"/>
      <c r="J22" s="9"/>
      <c r="K22" s="9"/>
    </row>
    <row r="23" spans="2:12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2:12" ht="21" x14ac:dyDescent="0.35">
      <c r="C24" s="38">
        <v>44170</v>
      </c>
      <c r="D24" s="8" t="s">
        <v>15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0</v>
      </c>
    </row>
    <row r="25" spans="2:12" ht="21" x14ac:dyDescent="0.35">
      <c r="C25" s="39"/>
      <c r="D25" s="8"/>
      <c r="E25" s="8"/>
      <c r="F25" s="46">
        <v>2</v>
      </c>
      <c r="G25" s="46">
        <v>2</v>
      </c>
      <c r="H25" s="47">
        <f>(F25-G25)*98.56</f>
        <v>0</v>
      </c>
      <c r="I25" s="9"/>
      <c r="J25" s="9"/>
      <c r="K25" s="9"/>
    </row>
    <row r="26" spans="2:12" ht="21" x14ac:dyDescent="0.35">
      <c r="C26" s="39"/>
      <c r="D26" s="86" t="s">
        <v>67</v>
      </c>
      <c r="E26" s="86"/>
      <c r="F26" s="87">
        <f>F25-G25</f>
        <v>0</v>
      </c>
      <c r="G26" s="87"/>
      <c r="H26" s="45"/>
      <c r="I26" s="9"/>
      <c r="J26" s="9"/>
      <c r="K26" s="9"/>
    </row>
    <row r="27" spans="2:12" ht="21" x14ac:dyDescent="0.35">
      <c r="C27" s="39"/>
      <c r="D27" s="73"/>
      <c r="E27" s="73"/>
      <c r="F27" s="74"/>
      <c r="G27" s="74"/>
      <c r="H27" s="45"/>
      <c r="I27" s="9"/>
      <c r="J27" s="9"/>
      <c r="K27" s="9"/>
    </row>
    <row r="28" spans="2:12" ht="21" x14ac:dyDescent="0.35">
      <c r="C28" s="38">
        <v>44170</v>
      </c>
      <c r="D28" s="90" t="s">
        <v>105</v>
      </c>
      <c r="E28" s="90"/>
      <c r="F28" s="46" t="s">
        <v>106</v>
      </c>
      <c r="G28" s="46"/>
      <c r="H28" s="46"/>
      <c r="I28" s="9"/>
      <c r="J28" s="22">
        <v>0</v>
      </c>
      <c r="K28" s="9">
        <f>H29</f>
        <v>1386</v>
      </c>
    </row>
    <row r="29" spans="2:12" ht="21" customHeight="1" x14ac:dyDescent="0.35">
      <c r="C29" s="39"/>
      <c r="D29" s="8"/>
      <c r="E29" s="8"/>
      <c r="F29" s="46">
        <v>23.1</v>
      </c>
      <c r="G29" s="46">
        <v>60</v>
      </c>
      <c r="H29" s="47">
        <f>F29*G29</f>
        <v>1386</v>
      </c>
      <c r="I29" s="9"/>
      <c r="J29" s="9"/>
      <c r="K29" s="9"/>
    </row>
    <row r="30" spans="2:12" ht="21" x14ac:dyDescent="0.35">
      <c r="C30" s="41"/>
      <c r="D30" s="8" t="s">
        <v>21</v>
      </c>
      <c r="E30" s="8"/>
      <c r="F30" s="8" t="s">
        <v>22</v>
      </c>
      <c r="G30" s="8"/>
      <c r="H30" s="8"/>
      <c r="I30" s="9"/>
      <c r="J30" s="22">
        <v>0</v>
      </c>
      <c r="K30" s="32">
        <f>I30+J30</f>
        <v>0</v>
      </c>
    </row>
    <row r="31" spans="2:12" ht="21" x14ac:dyDescent="0.35">
      <c r="B31" s="8"/>
      <c r="C31" s="40"/>
      <c r="D31" s="8"/>
      <c r="E31" s="8"/>
      <c r="F31" s="8"/>
      <c r="G31" s="8"/>
      <c r="H31" s="8"/>
      <c r="I31" s="9"/>
      <c r="J31" s="22"/>
      <c r="K31" s="9">
        <f>SUM(K20:K30)</f>
        <v>1386</v>
      </c>
    </row>
    <row r="32" spans="2:12" ht="21" x14ac:dyDescent="0.35">
      <c r="B32" s="8"/>
      <c r="C32" s="8"/>
      <c r="D32" s="8"/>
      <c r="E32" s="8"/>
      <c r="F32" s="8"/>
      <c r="G32" s="8"/>
      <c r="H32" s="8"/>
      <c r="I32" s="9"/>
      <c r="J32" s="9"/>
      <c r="K32" s="9"/>
      <c r="L32" s="8"/>
    </row>
    <row r="33" spans="2:12" ht="22.5" x14ac:dyDescent="0.45">
      <c r="B33" s="8"/>
      <c r="C33" s="8"/>
      <c r="D33" s="8"/>
      <c r="E33" s="8"/>
      <c r="G33" s="33"/>
      <c r="H33" s="34" t="s">
        <v>16</v>
      </c>
      <c r="I33" s="35"/>
      <c r="J33" s="35"/>
      <c r="K33" s="36">
        <f>I16+H16+G16</f>
        <v>8528.39</v>
      </c>
      <c r="L33" s="8"/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customHeight="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s="8" customFormat="1" ht="21" x14ac:dyDescent="0.35">
      <c r="C36" s="89" t="s">
        <v>17</v>
      </c>
      <c r="D36" s="89"/>
      <c r="E36" s="89"/>
      <c r="F36" s="89"/>
      <c r="G36" s="89"/>
      <c r="H36" s="89"/>
      <c r="I36" s="89"/>
      <c r="J36" s="89"/>
      <c r="K36" s="89"/>
      <c r="L36" s="3"/>
    </row>
    <row r="37" spans="2:12" s="8" customFormat="1" ht="21" x14ac:dyDescent="0.35">
      <c r="B37" s="3"/>
      <c r="C37" s="72"/>
      <c r="D37" s="72"/>
      <c r="E37" s="72"/>
      <c r="F37" s="72"/>
      <c r="G37" s="72"/>
      <c r="H37" s="72"/>
      <c r="I37" s="72"/>
      <c r="J37" s="72"/>
      <c r="K37" s="72"/>
      <c r="L37" s="3"/>
    </row>
    <row r="38" spans="2:12" s="8" customFormat="1" ht="28.5" x14ac:dyDescent="0.45">
      <c r="B38" s="3"/>
      <c r="C38" s="10" t="s">
        <v>18</v>
      </c>
      <c r="D38" s="25"/>
      <c r="E38" s="25"/>
      <c r="F38" s="25"/>
      <c r="G38" s="25"/>
      <c r="H38" s="25"/>
      <c r="I38" s="26"/>
      <c r="J38" s="26"/>
      <c r="K38" s="26"/>
      <c r="L38" s="3"/>
    </row>
    <row r="39" spans="2:12" s="8" customFormat="1" ht="28.5" x14ac:dyDescent="0.45">
      <c r="B39" s="3"/>
      <c r="C39" s="27" t="s">
        <v>30</v>
      </c>
      <c r="D39" s="25"/>
      <c r="E39" s="25"/>
      <c r="F39" s="25"/>
      <c r="G39" s="25"/>
      <c r="H39" s="25"/>
      <c r="I39" s="26"/>
      <c r="J39" s="26"/>
      <c r="K39" s="26"/>
      <c r="L39" s="3"/>
    </row>
    <row r="40" spans="2:12" ht="10.5" customHeight="1" x14ac:dyDescent="0.25">
      <c r="C40" s="84"/>
      <c r="D40" s="84"/>
      <c r="E40" s="84"/>
      <c r="F40" s="84"/>
      <c r="G40" s="84"/>
      <c r="H40" s="84"/>
      <c r="I40" s="84"/>
      <c r="J40" s="84"/>
      <c r="K40" s="84"/>
    </row>
    <row r="41" spans="2:12" ht="30" customHeight="1" x14ac:dyDescent="0.45">
      <c r="C41" s="27" t="s">
        <v>27</v>
      </c>
      <c r="D41" s="27"/>
      <c r="E41" s="27"/>
      <c r="F41" s="27"/>
      <c r="G41" s="27"/>
      <c r="H41" s="27"/>
      <c r="I41" s="42"/>
      <c r="J41" s="42"/>
      <c r="K41" s="42"/>
    </row>
    <row r="42" spans="2:12" ht="14.25" customHeight="1" x14ac:dyDescent="0.45">
      <c r="C42" s="25"/>
      <c r="D42" s="25"/>
      <c r="E42" s="25"/>
      <c r="F42" s="25"/>
      <c r="G42" s="25"/>
      <c r="H42" s="25"/>
      <c r="I42" s="26"/>
      <c r="J42" s="26"/>
      <c r="K42" s="26"/>
    </row>
    <row r="43" spans="2:12" ht="21" x14ac:dyDescent="0.35">
      <c r="C43" s="8"/>
      <c r="D43" s="8"/>
      <c r="E43" s="8"/>
      <c r="F43" s="8"/>
      <c r="G43" s="8"/>
      <c r="H43" s="8"/>
      <c r="I43" s="9"/>
      <c r="J43" s="9"/>
      <c r="K43" s="9"/>
    </row>
    <row r="46" spans="2:12" ht="21" x14ac:dyDescent="0.35">
      <c r="C46" s="8" t="s">
        <v>19</v>
      </c>
      <c r="D46" s="8"/>
      <c r="E46" s="8"/>
      <c r="F46" s="8"/>
      <c r="G46" s="8" t="s">
        <v>20</v>
      </c>
      <c r="H46" s="8"/>
      <c r="I46" s="9"/>
      <c r="J46" s="9"/>
      <c r="K46" s="9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49" spans="3:11" ht="21" x14ac:dyDescent="0.35">
      <c r="C49" s="85" t="s">
        <v>109</v>
      </c>
      <c r="D49" s="85"/>
      <c r="E49" s="85"/>
      <c r="F49" s="8"/>
      <c r="G49" s="85" t="s">
        <v>31</v>
      </c>
      <c r="H49" s="85"/>
      <c r="I49" s="9"/>
      <c r="J49" s="9"/>
      <c r="K49" s="9"/>
    </row>
    <row r="50" spans="3:11" ht="21" x14ac:dyDescent="0.35">
      <c r="C50" s="75" t="s">
        <v>23</v>
      </c>
      <c r="D50" s="75"/>
      <c r="E50" s="75"/>
      <c r="F50" s="8"/>
      <c r="G50" s="75" t="s">
        <v>24</v>
      </c>
      <c r="H50" s="75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.75" thickBot="1" x14ac:dyDescent="0.4">
      <c r="C52" s="23"/>
      <c r="D52" s="23"/>
      <c r="E52" s="23"/>
      <c r="F52" s="23"/>
      <c r="G52" s="23"/>
      <c r="H52" s="23"/>
      <c r="I52" s="40"/>
      <c r="J52" s="43" t="s">
        <v>26</v>
      </c>
      <c r="K52" s="24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7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</sheetData>
  <mergeCells count="16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36:K36"/>
    <mergeCell ref="C49:E49"/>
    <mergeCell ref="G49:H49"/>
    <mergeCell ref="C50:E50"/>
    <mergeCell ref="G50:H50"/>
    <mergeCell ref="D28:E28"/>
    <mergeCell ref="C40:K4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10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116.17</v>
      </c>
      <c r="J16" s="18">
        <f>I16+H16+G16</f>
        <v>116.17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1" t="s">
        <v>32</v>
      </c>
      <c r="E20" s="81"/>
      <c r="F20" s="46" t="s">
        <v>46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472</v>
      </c>
      <c r="G21" s="46">
        <v>472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116.17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116.17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zoomScale="70" zoomScaleNormal="70" workbookViewId="0">
      <selection sqref="A1:K5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116.17</v>
      </c>
      <c r="I16" s="18">
        <f>K35</f>
        <v>0</v>
      </c>
      <c r="J16" s="18">
        <f>I16+H16+G16</f>
        <v>116.17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1" t="s">
        <v>32</v>
      </c>
      <c r="E20" s="81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472</v>
      </c>
      <c r="G21" s="46">
        <v>472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116.17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topLeftCell="A10" zoomScale="70" zoomScaleNormal="70" workbookViewId="0">
      <selection activeCell="K31" sqref="K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116.17</v>
      </c>
      <c r="I16" s="18">
        <f>K35</f>
        <v>0</v>
      </c>
      <c r="J16" s="18">
        <f>I16+H16+G16</f>
        <v>116.17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1" t="s">
        <v>32</v>
      </c>
      <c r="E20" s="81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472</v>
      </c>
      <c r="G21" s="46">
        <v>472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116.17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5" t="s">
        <v>17</v>
      </c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1" x14ac:dyDescent="0.35">
      <c r="B41" s="3"/>
      <c r="C41" s="55" t="s">
        <v>57</v>
      </c>
      <c r="D41" s="55" t="s">
        <v>58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5" t="s">
        <v>59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4"/>
      <c r="D45" s="84"/>
      <c r="E45" s="84"/>
      <c r="F45" s="84"/>
      <c r="G45" s="84"/>
      <c r="H45" s="84"/>
      <c r="I45" s="84"/>
      <c r="J45" s="84"/>
      <c r="K45" s="8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5" t="s">
        <v>33</v>
      </c>
      <c r="D54" s="85"/>
      <c r="E54" s="85"/>
      <c r="F54" s="8"/>
      <c r="G54" s="85" t="s">
        <v>31</v>
      </c>
      <c r="H54" s="85"/>
      <c r="I54" s="9"/>
      <c r="J54" s="9"/>
      <c r="K54" s="9"/>
    </row>
    <row r="55" spans="3:11" ht="21" x14ac:dyDescent="0.35">
      <c r="C55" s="75" t="s">
        <v>23</v>
      </c>
      <c r="D55" s="75"/>
      <c r="E55" s="75"/>
      <c r="F55" s="8"/>
      <c r="G55" s="75" t="s">
        <v>24</v>
      </c>
      <c r="H55" s="75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2"/>
  <sheetViews>
    <sheetView topLeftCell="A7" zoomScale="70" zoomScaleNormal="70" workbookViewId="0">
      <selection activeCell="R33" sqref="R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>
        <v>116.17</v>
      </c>
      <c r="I16" s="18">
        <f>K36</f>
        <v>0</v>
      </c>
      <c r="J16" s="18">
        <f>I16+H16+G16</f>
        <v>116.17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1" t="s">
        <v>32</v>
      </c>
      <c r="E20" s="81"/>
      <c r="F20" s="46" t="s">
        <v>63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472</v>
      </c>
      <c r="G21" s="46">
        <v>472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86" t="s">
        <v>66</v>
      </c>
      <c r="E22" s="86"/>
      <c r="F22" s="87">
        <f>F21-G21</f>
        <v>0</v>
      </c>
      <c r="G22" s="8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6" t="s">
        <v>67</v>
      </c>
      <c r="E26" s="86"/>
      <c r="F26" s="87">
        <f>F25-G25</f>
        <v>0</v>
      </c>
      <c r="G26" s="87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8" t="s">
        <v>68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2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40"/>
      <c r="D32" s="44"/>
      <c r="E32" s="44"/>
      <c r="F32" s="54"/>
      <c r="G32" s="54"/>
      <c r="H32" s="54"/>
      <c r="I32" s="9"/>
      <c r="J32" s="9"/>
      <c r="K32" s="9"/>
    </row>
    <row r="33" spans="2:12" ht="21" x14ac:dyDescent="0.35">
      <c r="C33" s="38"/>
      <c r="D33" s="44"/>
      <c r="E33" s="44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4"/>
      <c r="G34" s="54"/>
      <c r="H34" s="5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116.17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5" t="s">
        <v>17</v>
      </c>
      <c r="D41" s="75"/>
      <c r="E41" s="75"/>
      <c r="F41" s="75"/>
      <c r="G41" s="75"/>
      <c r="H41" s="75"/>
      <c r="I41" s="75"/>
      <c r="J41" s="75"/>
      <c r="K41" s="75"/>
      <c r="L41" s="3"/>
    </row>
    <row r="42" spans="2:12" s="8" customFormat="1" ht="21" x14ac:dyDescent="0.35">
      <c r="B42" s="3"/>
      <c r="C42" s="56" t="s">
        <v>57</v>
      </c>
      <c r="D42" s="56" t="s">
        <v>58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7"/>
      <c r="D43" s="56" t="s">
        <v>59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5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4"/>
      <c r="D47" s="84"/>
      <c r="E47" s="84"/>
      <c r="F47" s="84"/>
      <c r="G47" s="84"/>
      <c r="H47" s="84"/>
      <c r="I47" s="84"/>
      <c r="J47" s="84"/>
      <c r="K47" s="84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5" t="s">
        <v>33</v>
      </c>
      <c r="D56" s="85"/>
      <c r="E56" s="85"/>
      <c r="F56" s="8"/>
      <c r="G56" s="85" t="s">
        <v>31</v>
      </c>
      <c r="H56" s="85"/>
      <c r="I56" s="9"/>
      <c r="J56" s="9"/>
      <c r="K56" s="9"/>
    </row>
    <row r="57" spans="3:11" ht="21" x14ac:dyDescent="0.35">
      <c r="C57" s="75" t="s">
        <v>23</v>
      </c>
      <c r="D57" s="75"/>
      <c r="E57" s="75"/>
      <c r="F57" s="8"/>
      <c r="G57" s="75" t="s">
        <v>24</v>
      </c>
      <c r="H57" s="75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3"/>
  <sheetViews>
    <sheetView topLeftCell="A10" zoomScale="70" zoomScaleNormal="70" workbookViewId="0">
      <selection activeCell="P39" sqref="P3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116.17</v>
      </c>
      <c r="I16" s="18">
        <f>K36</f>
        <v>0</v>
      </c>
      <c r="J16" s="18">
        <f>I16+H16+G16</f>
        <v>116.17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1" t="s">
        <v>32</v>
      </c>
      <c r="E20" s="81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472</v>
      </c>
      <c r="G21" s="46">
        <v>472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86" t="s">
        <v>66</v>
      </c>
      <c r="E22" s="86"/>
      <c r="F22" s="87">
        <f>F21-G21</f>
        <v>0</v>
      </c>
      <c r="G22" s="8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86" t="s">
        <v>67</v>
      </c>
      <c r="E26" s="86"/>
      <c r="F26" s="87">
        <f>F25-G25</f>
        <v>0</v>
      </c>
      <c r="G26" s="87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65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8" t="s">
        <v>74</v>
      </c>
      <c r="D29" s="88"/>
      <c r="E29" s="88"/>
      <c r="F29" s="8"/>
      <c r="G29" s="8"/>
      <c r="H29" s="8"/>
      <c r="I29" s="9"/>
      <c r="J29" s="22"/>
      <c r="K29" s="9"/>
    </row>
    <row r="30" spans="3:11" ht="21" x14ac:dyDescent="0.35">
      <c r="C30" s="88"/>
      <c r="D30" s="88"/>
      <c r="E30" s="88"/>
      <c r="F30" s="82"/>
      <c r="G30" s="83"/>
      <c r="H30" s="83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8"/>
      <c r="D31" s="88"/>
      <c r="E31" s="88"/>
      <c r="F31" s="83"/>
      <c r="G31" s="83"/>
      <c r="H31" s="83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2"/>
      <c r="G33" s="83"/>
      <c r="H33" s="83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116.17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9" t="s">
        <v>17</v>
      </c>
      <c r="D41" s="89"/>
      <c r="E41" s="89"/>
      <c r="F41" s="89"/>
      <c r="G41" s="89"/>
      <c r="H41" s="89"/>
      <c r="I41" s="89"/>
      <c r="J41" s="89"/>
      <c r="K41" s="89"/>
      <c r="L41" s="3"/>
    </row>
    <row r="42" spans="2:12" s="8" customFormat="1" ht="21" x14ac:dyDescent="0.35">
      <c r="B42" s="3"/>
      <c r="C42" s="58"/>
      <c r="D42" s="58"/>
      <c r="E42" s="58"/>
      <c r="F42" s="58"/>
      <c r="G42" s="58"/>
      <c r="H42" s="58"/>
      <c r="I42" s="58"/>
      <c r="J42" s="58"/>
      <c r="K42" s="58"/>
      <c r="L42" s="3"/>
    </row>
    <row r="43" spans="2:12" s="8" customFormat="1" ht="23.25" x14ac:dyDescent="0.35">
      <c r="B43" s="3"/>
      <c r="C43" s="64" t="s">
        <v>57</v>
      </c>
      <c r="D43" s="56" t="s">
        <v>75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6" t="s">
        <v>76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6" t="s">
        <v>59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4"/>
      <c r="D48" s="84"/>
      <c r="E48" s="84"/>
      <c r="F48" s="84"/>
      <c r="G48" s="84"/>
      <c r="H48" s="84"/>
      <c r="I48" s="84"/>
      <c r="J48" s="84"/>
      <c r="K48" s="84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5" t="s">
        <v>33</v>
      </c>
      <c r="D57" s="85"/>
      <c r="E57" s="85"/>
      <c r="F57" s="8"/>
      <c r="G57" s="85" t="s">
        <v>31</v>
      </c>
      <c r="H57" s="85"/>
      <c r="I57" s="9"/>
      <c r="J57" s="9"/>
      <c r="K57" s="9"/>
    </row>
    <row r="58" spans="3:11" ht="21" x14ac:dyDescent="0.35">
      <c r="C58" s="75" t="s">
        <v>23</v>
      </c>
      <c r="D58" s="75"/>
      <c r="E58" s="75"/>
      <c r="F58" s="8"/>
      <c r="G58" s="75" t="s">
        <v>24</v>
      </c>
      <c r="H58" s="75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59"/>
  <sheetViews>
    <sheetView topLeftCell="A13" zoomScale="70" zoomScaleNormal="70" workbookViewId="0">
      <selection activeCell="U28" sqref="U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78</v>
      </c>
      <c r="E16" s="49" t="s">
        <v>79</v>
      </c>
      <c r="F16" s="18"/>
      <c r="G16" s="18"/>
      <c r="H16" s="18">
        <v>116.17</v>
      </c>
      <c r="I16" s="18">
        <f>K35</f>
        <v>96.22</v>
      </c>
      <c r="J16" s="18">
        <f>I16+H16+G16</f>
        <v>212.39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1" t="s">
        <v>32</v>
      </c>
      <c r="E20" s="81"/>
      <c r="F20" s="46" t="s">
        <v>80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472</v>
      </c>
      <c r="G21" s="46">
        <v>472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86" t="s">
        <v>66</v>
      </c>
      <c r="E22" s="86"/>
      <c r="F22" s="87">
        <f>F21-G21</f>
        <v>0</v>
      </c>
      <c r="G22" s="8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81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86" t="s">
        <v>67</v>
      </c>
      <c r="E26" s="86"/>
      <c r="F26" s="87">
        <f>F25-G25</f>
        <v>1</v>
      </c>
      <c r="G26" s="8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63"/>
      <c r="G31" s="63"/>
      <c r="H31" s="63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3"/>
      <c r="G33" s="63"/>
      <c r="H33" s="6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96.22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212.39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62"/>
      <c r="D41" s="62"/>
      <c r="E41" s="62"/>
      <c r="F41" s="62"/>
      <c r="G41" s="62"/>
      <c r="H41" s="62"/>
      <c r="I41" s="62"/>
      <c r="J41" s="62"/>
      <c r="K41" s="62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4"/>
      <c r="D44" s="84"/>
      <c r="E44" s="84"/>
      <c r="F44" s="84"/>
      <c r="G44" s="84"/>
      <c r="H44" s="84"/>
      <c r="I44" s="84"/>
      <c r="J44" s="84"/>
      <c r="K44" s="8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33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C44:K44"/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L59"/>
  <sheetViews>
    <sheetView zoomScale="70" zoomScaleNormal="70" workbookViewId="0">
      <selection activeCell="P33" sqref="P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83</v>
      </c>
      <c r="E16" s="49" t="s">
        <v>84</v>
      </c>
      <c r="F16" s="18"/>
      <c r="G16" s="18"/>
      <c r="H16" s="18">
        <v>212.39</v>
      </c>
      <c r="I16" s="18">
        <f>K35</f>
        <v>0</v>
      </c>
      <c r="J16" s="18">
        <f>I16+H16+G16</f>
        <v>212.39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1" t="s">
        <v>32</v>
      </c>
      <c r="E20" s="81"/>
      <c r="F20" s="46" t="s">
        <v>85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472</v>
      </c>
      <c r="G21" s="46">
        <v>472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86" t="s">
        <v>66</v>
      </c>
      <c r="E22" s="86"/>
      <c r="F22" s="87">
        <f>F21-G21</f>
        <v>0</v>
      </c>
      <c r="G22" s="8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86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86" t="s">
        <v>67</v>
      </c>
      <c r="E26" s="86"/>
      <c r="F26" s="87">
        <f>F25-G25</f>
        <v>0</v>
      </c>
      <c r="G26" s="8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63"/>
      <c r="G31" s="63"/>
      <c r="H31" s="63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3"/>
      <c r="G33" s="63"/>
      <c r="H33" s="6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212.39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62"/>
      <c r="D41" s="62"/>
      <c r="E41" s="62"/>
      <c r="F41" s="62"/>
      <c r="G41" s="62"/>
      <c r="H41" s="62"/>
      <c r="I41" s="62"/>
      <c r="J41" s="62"/>
      <c r="K41" s="62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4"/>
      <c r="D44" s="84"/>
      <c r="E44" s="84"/>
      <c r="F44" s="84"/>
      <c r="G44" s="84"/>
      <c r="H44" s="84"/>
      <c r="I44" s="84"/>
      <c r="J44" s="84"/>
      <c r="K44" s="8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33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C44:K44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4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6" t="s">
        <v>14</v>
      </c>
      <c r="J3" s="76"/>
      <c r="K3" s="76"/>
    </row>
    <row r="4" spans="3:11" ht="21" x14ac:dyDescent="0.35">
      <c r="C4" s="8"/>
      <c r="D4" s="8"/>
      <c r="E4" s="8"/>
      <c r="F4" s="8"/>
      <c r="G4" s="8"/>
      <c r="H4" s="8"/>
      <c r="I4" s="76"/>
      <c r="J4" s="76"/>
      <c r="K4" s="7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37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7" t="s">
        <v>12</v>
      </c>
      <c r="D14" s="78"/>
      <c r="E14" s="78"/>
      <c r="F14" s="78"/>
      <c r="G14" s="78"/>
      <c r="H14" s="78"/>
      <c r="I14" s="78"/>
      <c r="J14" s="78"/>
      <c r="K14" s="7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88</v>
      </c>
      <c r="E16" s="49" t="s">
        <v>89</v>
      </c>
      <c r="F16" s="18"/>
      <c r="G16" s="18"/>
      <c r="H16" s="18">
        <v>212.39</v>
      </c>
      <c r="I16" s="18">
        <f>K35</f>
        <v>0</v>
      </c>
      <c r="J16" s="18">
        <f>I16+H16+G16</f>
        <v>212.39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0" t="s">
        <v>8</v>
      </c>
      <c r="E19" s="80"/>
      <c r="F19" s="80" t="s">
        <v>9</v>
      </c>
      <c r="G19" s="80"/>
      <c r="H19" s="80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1" t="s">
        <v>32</v>
      </c>
      <c r="E20" s="81"/>
      <c r="F20" s="46" t="s">
        <v>90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472</v>
      </c>
      <c r="G21" s="46">
        <v>472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86" t="s">
        <v>66</v>
      </c>
      <c r="E22" s="86"/>
      <c r="F22" s="87">
        <f>F21-G21</f>
        <v>0</v>
      </c>
      <c r="G22" s="8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2</v>
      </c>
      <c r="G25" s="46">
        <v>2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86" t="s">
        <v>67</v>
      </c>
      <c r="E26" s="86"/>
      <c r="F26" s="87">
        <f>F25-G25</f>
        <v>0</v>
      </c>
      <c r="G26" s="87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2"/>
      <c r="G29" s="83"/>
      <c r="H29" s="83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3"/>
      <c r="G30" s="83"/>
      <c r="H30" s="83"/>
      <c r="I30" s="9"/>
      <c r="J30" s="9"/>
      <c r="K30" s="9"/>
    </row>
    <row r="31" spans="3:11" ht="21" x14ac:dyDescent="0.35">
      <c r="C31" s="40"/>
      <c r="D31" s="44"/>
      <c r="E31" s="44"/>
      <c r="F31" s="66"/>
      <c r="G31" s="66"/>
      <c r="H31" s="66"/>
      <c r="I31" s="9"/>
      <c r="J31" s="9"/>
      <c r="K31" s="9"/>
    </row>
    <row r="32" spans="3:11" ht="21" x14ac:dyDescent="0.35">
      <c r="C32" s="38"/>
      <c r="D32" s="44"/>
      <c r="E32" s="44"/>
      <c r="F32" s="82"/>
      <c r="G32" s="83"/>
      <c r="H32" s="83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6"/>
      <c r="G33" s="66"/>
      <c r="H33" s="6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212.39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9" t="s">
        <v>17</v>
      </c>
      <c r="D40" s="89"/>
      <c r="E40" s="89"/>
      <c r="F40" s="89"/>
      <c r="G40" s="89"/>
      <c r="H40" s="89"/>
      <c r="I40" s="89"/>
      <c r="J40" s="89"/>
      <c r="K40" s="89"/>
      <c r="L40" s="3"/>
    </row>
    <row r="41" spans="2:12" s="8" customFormat="1" ht="21" x14ac:dyDescent="0.35">
      <c r="B41" s="3"/>
      <c r="C41" s="65"/>
      <c r="D41" s="65"/>
      <c r="E41" s="65"/>
      <c r="F41" s="65"/>
      <c r="G41" s="65"/>
      <c r="H41" s="65"/>
      <c r="I41" s="65"/>
      <c r="J41" s="65"/>
      <c r="K41" s="65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4"/>
      <c r="D44" s="84"/>
      <c r="E44" s="84"/>
      <c r="F44" s="84"/>
      <c r="G44" s="84"/>
      <c r="H44" s="84"/>
      <c r="I44" s="84"/>
      <c r="J44" s="84"/>
      <c r="K44" s="84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2"/>
      <c r="J45" s="42"/>
      <c r="K45" s="42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5" t="s">
        <v>33</v>
      </c>
      <c r="D53" s="85"/>
      <c r="E53" s="85"/>
      <c r="F53" s="8"/>
      <c r="G53" s="85" t="s">
        <v>31</v>
      </c>
      <c r="H53" s="85"/>
      <c r="I53" s="9"/>
      <c r="J53" s="9"/>
      <c r="K53" s="9"/>
    </row>
    <row r="54" spans="3:11" ht="21" x14ac:dyDescent="0.35">
      <c r="C54" s="75" t="s">
        <v>23</v>
      </c>
      <c r="D54" s="75"/>
      <c r="E54" s="75"/>
      <c r="F54" s="8"/>
      <c r="G54" s="75" t="s">
        <v>24</v>
      </c>
      <c r="H54" s="75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40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3:E53"/>
    <mergeCell ref="G53:H53"/>
    <mergeCell ref="C54:E54"/>
    <mergeCell ref="G54:H54"/>
    <mergeCell ref="D26:E26"/>
    <mergeCell ref="F26:G26"/>
    <mergeCell ref="F29:H30"/>
    <mergeCell ref="F32:H32"/>
    <mergeCell ref="C40:K40"/>
    <mergeCell ref="C44:K4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DEC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2020-03-04T02:39:18Z</cp:lastPrinted>
  <dcterms:created xsi:type="dcterms:W3CDTF">2018-02-28T02:33:50Z</dcterms:created>
  <dcterms:modified xsi:type="dcterms:W3CDTF">2020-11-30T05:37:39Z</dcterms:modified>
</cp:coreProperties>
</file>