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H16" i="16" l="1"/>
  <c r="K32" i="16" l="1"/>
  <c r="H29" i="16"/>
  <c r="K29" i="16" s="1"/>
  <c r="K31" i="16"/>
  <c r="F26" i="16"/>
  <c r="H25" i="16"/>
  <c r="K24" i="16" s="1"/>
  <c r="F22" i="16"/>
  <c r="H21" i="16"/>
  <c r="K20" i="16" s="1"/>
  <c r="I16" i="16" l="1"/>
  <c r="J16" i="16" l="1"/>
  <c r="K34" i="16"/>
  <c r="H25" i="15" l="1"/>
  <c r="H21" i="15" l="1"/>
  <c r="K34" i="15"/>
  <c r="K29" i="15"/>
  <c r="K27" i="15"/>
  <c r="F26" i="15"/>
  <c r="K24" i="15"/>
  <c r="F22" i="15"/>
  <c r="K20" i="15"/>
  <c r="K35" i="15" s="1"/>
  <c r="I16" i="15" s="1"/>
  <c r="K37" i="15" l="1"/>
  <c r="J16" i="15"/>
  <c r="H25" i="14"/>
  <c r="H21" i="14"/>
  <c r="K20" i="14" s="1"/>
  <c r="K34" i="14"/>
  <c r="K29" i="14"/>
  <c r="K27" i="14"/>
  <c r="F26" i="14"/>
  <c r="K24" i="14"/>
  <c r="F22" i="14"/>
  <c r="K35" i="14" l="1"/>
  <c r="I16" i="14" s="1"/>
  <c r="K37" i="14" s="1"/>
  <c r="H25" i="13"/>
  <c r="H21" i="13"/>
  <c r="J16" i="14" l="1"/>
  <c r="K34" i="13"/>
  <c r="K29" i="13"/>
  <c r="K27" i="13"/>
  <c r="F26" i="13"/>
  <c r="K24" i="13"/>
  <c r="F22" i="13"/>
  <c r="K20" i="13"/>
  <c r="K35" i="13" s="1"/>
  <c r="I16" i="13" s="1"/>
  <c r="K37" i="13" l="1"/>
  <c r="J16" i="13"/>
  <c r="H25" i="12"/>
  <c r="K24" i="12" s="1"/>
  <c r="H21" i="12"/>
  <c r="K20" i="12" s="1"/>
  <c r="K34" i="12"/>
  <c r="K29" i="12"/>
  <c r="K27" i="12"/>
  <c r="F26" i="12"/>
  <c r="F22" i="12"/>
  <c r="H25" i="11"/>
  <c r="K24" i="11" s="1"/>
  <c r="H21" i="11"/>
  <c r="K20" i="11" s="1"/>
  <c r="K34" i="11"/>
  <c r="K29" i="11"/>
  <c r="F26" i="11"/>
  <c r="F22" i="11"/>
  <c r="K35" i="12" l="1"/>
  <c r="I16" i="12" s="1"/>
  <c r="K37" i="12" s="1"/>
  <c r="K27" i="11"/>
  <c r="K35" i="11" s="1"/>
  <c r="I16" i="11" s="1"/>
  <c r="K33" i="10"/>
  <c r="K35" i="10"/>
  <c r="J16" i="12" l="1"/>
  <c r="J16" i="11"/>
  <c r="K37" i="11"/>
  <c r="F26" i="8"/>
  <c r="F22" i="8"/>
  <c r="H21" i="10"/>
  <c r="K20" i="10" s="1"/>
  <c r="K30" i="10"/>
  <c r="F26" i="10"/>
  <c r="H25" i="10"/>
  <c r="K24" i="10" s="1"/>
  <c r="F22" i="10"/>
  <c r="K36" i="10" l="1"/>
  <c r="I28" i="10"/>
  <c r="K28" i="10" s="1"/>
  <c r="F26" i="9"/>
  <c r="F22" i="9"/>
  <c r="I16" i="10" l="1"/>
  <c r="K38" i="10" s="1"/>
  <c r="H25" i="9"/>
  <c r="K24" i="9" s="1"/>
  <c r="H21" i="9"/>
  <c r="K35" i="9"/>
  <c r="K33" i="9"/>
  <c r="K30" i="9"/>
  <c r="K20" i="9" l="1"/>
  <c r="I28" i="9"/>
  <c r="J16" i="10"/>
  <c r="K28" i="9"/>
  <c r="K36" i="9" s="1"/>
  <c r="I16" i="9" s="1"/>
  <c r="K38" i="9" s="1"/>
  <c r="K34" i="8"/>
  <c r="K32" i="8"/>
  <c r="K29" i="8"/>
  <c r="K27" i="8"/>
  <c r="H25" i="8"/>
  <c r="K24" i="8"/>
  <c r="H21" i="8"/>
  <c r="K20" i="8"/>
  <c r="K35" i="8" s="1"/>
  <c r="I16" i="8" s="1"/>
  <c r="J16" i="9" l="1"/>
  <c r="J16" i="8"/>
  <c r="K37" i="8"/>
  <c r="H25" i="7"/>
  <c r="K24" i="7" s="1"/>
  <c r="H21" i="7"/>
  <c r="K20" i="7" s="1"/>
  <c r="K34" i="7"/>
  <c r="K32" i="7"/>
  <c r="K29" i="7"/>
  <c r="K27" i="7"/>
  <c r="K35" i="7" l="1"/>
  <c r="I16" i="7" s="1"/>
  <c r="K37" i="7" s="1"/>
  <c r="J16" i="7"/>
  <c r="H21" i="6"/>
  <c r="H25" i="6" l="1"/>
  <c r="K34" i="6"/>
  <c r="K32" i="6"/>
  <c r="K29" i="6"/>
  <c r="K27" i="6"/>
  <c r="K24" i="6"/>
  <c r="K20" i="6"/>
  <c r="K35" i="6" l="1"/>
  <c r="I16" i="6" s="1"/>
  <c r="J16" i="6" s="1"/>
  <c r="H25" i="5"/>
  <c r="K37" i="6" l="1"/>
  <c r="H21" i="5"/>
  <c r="K34" i="5" l="1"/>
  <c r="K32" i="5"/>
  <c r="K29" i="5"/>
  <c r="K27" i="5"/>
  <c r="K24" i="5"/>
  <c r="K20" i="5"/>
  <c r="K35" i="5" l="1"/>
  <c r="I16" i="5" s="1"/>
  <c r="K37" i="5"/>
  <c r="J16" i="5"/>
  <c r="H25" i="4"/>
  <c r="K24" i="4" s="1"/>
  <c r="H21" i="4"/>
  <c r="K20" i="4" s="1"/>
  <c r="K34" i="4"/>
  <c r="K32" i="4"/>
  <c r="K29" i="4"/>
  <c r="K27" i="4"/>
  <c r="K35" i="4" l="1"/>
  <c r="I16" i="4" s="1"/>
  <c r="J16" i="4"/>
  <c r="K37" i="4"/>
  <c r="H25" i="3"/>
  <c r="H21" i="3" l="1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<sst xmlns="http://schemas.openxmlformats.org/spreadsheetml/2006/main" count="651" uniqueCount="127">
  <si>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</si>
  <si>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</si>
  <si>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</si>
  <si>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</si>
  <si>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</si>
  <si>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</si>
  <si>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</si>
  <si>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</si>
  <si>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</si>
  <si>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</si>
  <si>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</si>
  <si>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</si>
  <si>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</si>
  <si>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</si>
  <si>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</si>
  <si>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</si>
  <si>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</si>
  <si>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</si>
  <si>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</si>
  <si>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</si>
  <si>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</si>
  <si>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</si>
  <si>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</si>
  <si>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</si>
  <si>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</si>
  <si>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</si>
  <si>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</si>
  <si>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</si>
  <si>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</si>
  <si>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</si>
  <si>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</si>
  <si>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</si>
  <si>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</si>
  <si>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</si>
  <si>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</si>
  <si>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</si>
  <si>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</si>
  <si>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IRENEA CARLOS</t>
    </r>
  </si>
  <si>
    <t>PRES: SEPT 25 2019 - PREV: AUG 30 2019 * 16.32</t>
  </si>
  <si>
    <t>UNIT: 15A20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</si>
  <si>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</si>
  <si>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</si>
  <si>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</si>
  <si>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</si>
  <si>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</si>
  <si>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</si>
  <si>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</si>
  <si>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</si>
  <si>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</si>
  <si>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</si>
  <si>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</si>
  <si>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JAN 5 2020</t>
  </si>
  <si>
    <t>JAN 15 2020</t>
  </si>
  <si>
    <t>BILLING MONTH: DECEMBER 2019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</si>
  <si>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</si>
  <si>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</si>
  <si>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</si>
  <si>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</si>
  <si>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</si>
  <si>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</si>
  <si>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</si>
  <si>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</si>
  <si>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</si>
  <si>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</si>
  <si>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</si>
  <si>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</si>
  <si>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</si>
  <si>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</si>
  <si>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</si>
  <si>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</si>
  <si>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</si>
  <si>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</si>
  <si>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</si>
  <si>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</si>
  <si>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</si>
  <si>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</si>
  <si>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</si>
  <si>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</si>
  <si>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</si>
  <si>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</si>
  <si>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</si>
  <si>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</si>
  <si>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</si>
  <si>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</si>
  <si>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</si>
  <si>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</si>
  <si>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</si>
  <si>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</si>
  <si>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</si>
  <si>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</si>
  <si>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</si>
  <si>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</si>
  <si>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2020 - 6 kWh x 10.98 = 65.88 + 20% (AC) = 79.06 - 94.98 (billing Mar2020) = </t>
    </r>
    <r>
      <rPr>
        <b/>
        <u/>
        <sz val="14"/>
        <color rgb="FFFF0000"/>
        <rFont val="Calibri"/>
        <family val="2"/>
        <scheme val="minor"/>
      </rPr>
      <t>15.92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</si>
  <si>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</si>
  <si>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</si>
  <si>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</si>
  <si>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</si>
  <si>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</si>
  <si>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</si>
  <si>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</si>
  <si>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</si>
  <si>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</si>
  <si>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</si>
  <si>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</si>
  <si>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</si>
  <si>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</si>
  <si>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</si>
  <si>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</si>
  <si>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</si>
  <si>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</si>
  <si>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</si>
  <si>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</si>
  <si>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</si>
  <si>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</si>
  <si>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</si>
  <si>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</si>
  <si>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</si>
  <si>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</si>
  <si>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</si>
  <si>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</si>
  <si>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</si>
  <si>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</si>
  <si>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</si>
  <si>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</si>
  <si>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</si>
  <si>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ASU PAST DUE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</si>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</sst>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5A20%20-%20CAR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347.34</v>
          </cell>
          <cell r="L20">
            <v>257.28000000000003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70" zoomScaleNormal="55" zoomScaleSheetLayoutView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6" t="s">
        <v>32</v>
      </c>
      <c r="E20" s="86"/>
      <c r="F20" s="46" t="s">
        <v>38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1557</v>
      </c>
      <c r="G21" s="46">
        <v>1557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588.70000000000005</v>
      </c>
      <c r="I16" s="18">
        <f>K35</f>
        <v>0</v>
      </c>
      <c r="J16" s="18">
        <f>I16+H16+G16</f>
        <v>588.70000000000005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7"/>
      <c r="G31" s="67"/>
      <c r="H31" s="67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8"/>
      <c r="K32" s="68"/>
    </row>
    <row r="33" spans="2:12" ht="27" customHeight="1" x14ac:dyDescent="0.35">
      <c r="C33" s="40"/>
      <c r="D33" s="44"/>
      <c r="E33" s="44"/>
      <c r="F33" s="67"/>
      <c r="G33" s="67"/>
      <c r="H33" s="6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588.70000000000005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2" zoomScale="85" zoomScaleNormal="85" workbookViewId="0">
      <selection activeCell="P26" sqref="P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588.70000000000005</v>
      </c>
      <c r="I16" s="18">
        <f>K35</f>
        <v>0</v>
      </c>
      <c r="J16" s="18">
        <f>I16+H16+G16</f>
        <v>588.70000000000005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101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7"/>
      <c r="G31" s="67"/>
      <c r="H31" s="67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8"/>
      <c r="K32" s="68"/>
    </row>
    <row r="33" spans="2:12" ht="27" customHeight="1" x14ac:dyDescent="0.35">
      <c r="C33" s="40"/>
      <c r="D33" s="44"/>
      <c r="E33" s="44"/>
      <c r="F33" s="67"/>
      <c r="G33" s="67"/>
      <c r="H33" s="6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588.70000000000005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588.70000000000005</v>
      </c>
      <c r="I16" s="18">
        <f>K35</f>
        <v>0</v>
      </c>
      <c r="J16" s="18">
        <f>I16+H16+G16</f>
        <v>588.70000000000005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0"/>
      <c r="G31" s="70"/>
      <c r="H31" s="70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8"/>
      <c r="K32" s="68"/>
    </row>
    <row r="33" spans="2:12" ht="27" customHeight="1" x14ac:dyDescent="0.35">
      <c r="C33" s="40"/>
      <c r="D33" s="44"/>
      <c r="E33" s="44"/>
      <c r="F33" s="70"/>
      <c r="G33" s="70"/>
      <c r="H33" s="7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588.70000000000005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588.70000000000005</v>
      </c>
      <c r="I16" s="18">
        <f>K35</f>
        <v>0</v>
      </c>
      <c r="J16" s="18">
        <f>I16+H16+G16</f>
        <v>588.70000000000005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3"/>
      <c r="G31" s="73"/>
      <c r="H31" s="73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8"/>
      <c r="K32" s="68"/>
    </row>
    <row r="33" spans="2:12" ht="27" customHeight="1" x14ac:dyDescent="0.35">
      <c r="C33" s="40"/>
      <c r="D33" s="44"/>
      <c r="E33" s="44"/>
      <c r="F33" s="73"/>
      <c r="G33" s="73"/>
      <c r="H33" s="7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588.70000000000005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2"/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588.70000000000005</v>
      </c>
      <c r="I16" s="18">
        <f>K35</f>
        <v>0</v>
      </c>
      <c r="J16" s="18">
        <f>I16+H16+G16</f>
        <v>588.70000000000005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6" t="s">
        <v>32</v>
      </c>
      <c r="E20" s="86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5"/>
      <c r="G31" s="75"/>
      <c r="H31" s="75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8"/>
      <c r="K32" s="68"/>
    </row>
    <row r="33" spans="2:12" ht="27" customHeight="1" x14ac:dyDescent="0.35">
      <c r="C33" s="40"/>
      <c r="D33" s="44"/>
      <c r="E33" s="44"/>
      <c r="F33" s="75"/>
      <c r="G33" s="75"/>
      <c r="H33" s="7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588.70000000000005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4"/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44" zoomScale="85" zoomScaleNormal="85" workbookViewId="0">
      <selection activeCell="C51" sqref="C51:E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/>
      <c r="H16" s="18">
        <f>[1]Sheet1!$E$20+[1]Sheet1!$L$20</f>
        <v>604.62</v>
      </c>
      <c r="I16" s="18">
        <f>K32</f>
        <v>1338.6</v>
      </c>
      <c r="J16" s="18">
        <f>I16+H16+G16</f>
        <v>1943.2199999999998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86" t="s">
        <v>32</v>
      </c>
      <c r="E20" s="86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1573</v>
      </c>
      <c r="G21" s="46">
        <v>1573</v>
      </c>
      <c r="H21" s="47">
        <f>(F21-G21)*7.32</f>
        <v>0</v>
      </c>
      <c r="I21" s="9"/>
      <c r="J21" s="9"/>
      <c r="K21" s="9"/>
    </row>
    <row r="22" spans="2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2:11" ht="21" x14ac:dyDescent="0.35">
      <c r="C27" s="39"/>
      <c r="D27" s="79"/>
      <c r="E27" s="79"/>
      <c r="F27" s="78"/>
      <c r="G27" s="78"/>
      <c r="H27" s="45"/>
      <c r="I27" s="9"/>
      <c r="J27" s="9"/>
      <c r="K27" s="9"/>
    </row>
    <row r="28" spans="2:11" ht="21" customHeight="1" x14ac:dyDescent="0.35">
      <c r="C28" s="38">
        <v>44170</v>
      </c>
      <c r="D28" s="97" t="s">
        <v>121</v>
      </c>
      <c r="E28" s="97"/>
      <c r="F28" s="46" t="s">
        <v>122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22.31</v>
      </c>
      <c r="G29" s="46">
        <v>60</v>
      </c>
      <c r="H29" s="47">
        <f>F29*G29</f>
        <v>1338.6</v>
      </c>
      <c r="I29" s="9"/>
      <c r="J29" s="22">
        <v>0</v>
      </c>
      <c r="K29" s="9">
        <f>H29</f>
        <v>1338.6</v>
      </c>
    </row>
    <row r="30" spans="2:11" ht="27" customHeight="1" x14ac:dyDescent="0.35">
      <c r="C30" s="40"/>
      <c r="D30" s="44"/>
      <c r="E30" s="44"/>
      <c r="F30" s="77"/>
      <c r="G30" s="77"/>
      <c r="H30" s="77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K31+K29+K24+K20</f>
        <v>1338.6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1943.2199999999998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4" t="s">
        <v>17</v>
      </c>
      <c r="D37" s="94"/>
      <c r="E37" s="94"/>
      <c r="F37" s="94"/>
      <c r="G37" s="94"/>
      <c r="H37" s="94"/>
      <c r="I37" s="94"/>
      <c r="J37" s="94"/>
      <c r="K37" s="94"/>
      <c r="L37" s="3"/>
    </row>
    <row r="38" spans="2:12" s="8" customFormat="1" ht="21" x14ac:dyDescent="0.35">
      <c r="B38" s="3"/>
      <c r="C38" s="76"/>
      <c r="D38" s="76"/>
      <c r="E38" s="76"/>
      <c r="F38" s="76"/>
      <c r="G38" s="76"/>
      <c r="H38" s="76"/>
      <c r="I38" s="76"/>
      <c r="J38" s="76"/>
      <c r="K38" s="76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9"/>
      <c r="D41" s="89"/>
      <c r="E41" s="89"/>
      <c r="F41" s="89"/>
      <c r="G41" s="89"/>
      <c r="H41" s="89"/>
      <c r="I41" s="89"/>
      <c r="J41" s="89"/>
      <c r="K41" s="89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0" t="s">
        <v>126</v>
      </c>
      <c r="D50" s="90"/>
      <c r="E50" s="90"/>
      <c r="F50" s="8"/>
      <c r="G50" s="90" t="s">
        <v>31</v>
      </c>
      <c r="H50" s="90"/>
      <c r="I50" s="9"/>
      <c r="J50" s="9"/>
      <c r="K50" s="9"/>
    </row>
    <row r="51" spans="3:11" ht="21" x14ac:dyDescent="0.35">
      <c r="C51" s="80" t="s">
        <v>23</v>
      </c>
      <c r="D51" s="80"/>
      <c r="E51" s="80"/>
      <c r="F51" s="8"/>
      <c r="G51" s="80" t="s">
        <v>24</v>
      </c>
      <c r="H51" s="80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49.260000000000005</v>
      </c>
      <c r="J16" s="18">
        <f>I16+H16+G16</f>
        <v>49.260000000000005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49.260000000000005</v>
      </c>
    </row>
    <row r="21" spans="3:11" ht="21" x14ac:dyDescent="0.35">
      <c r="C21" s="39"/>
      <c r="D21" s="8"/>
      <c r="E21" s="8"/>
      <c r="F21" s="46">
        <v>1560</v>
      </c>
      <c r="G21" s="46">
        <v>1557</v>
      </c>
      <c r="H21" s="47">
        <f>(F21-G21)*16.42</f>
        <v>49.260000000000005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49.260000000000005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49.260000000000005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49.26</v>
      </c>
      <c r="I16" s="18">
        <f>K35</f>
        <v>347.34000000000003</v>
      </c>
      <c r="J16" s="18">
        <f>I16+H16+G16</f>
        <v>396.6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1560</v>
      </c>
      <c r="G21" s="46">
        <v>1560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347.34000000000003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(F25-G25)*115.78</f>
        <v>347.34000000000003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347.34000000000003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396.6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51</v>
      </c>
      <c r="E16" s="49" t="s">
        <v>52</v>
      </c>
      <c r="F16" s="18"/>
      <c r="G16" s="18"/>
      <c r="H16" s="18">
        <v>396.6</v>
      </c>
      <c r="I16" s="18">
        <f>K35</f>
        <v>18.059999999999999</v>
      </c>
      <c r="J16" s="18">
        <f>I16+H16+G16</f>
        <v>414.66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1561</v>
      </c>
      <c r="G21" s="46">
        <v>1560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18.059999999999999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414.66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414.66</v>
      </c>
      <c r="I16" s="18">
        <f>K35</f>
        <v>0</v>
      </c>
      <c r="J16" s="18">
        <f>I16+H16+G16</f>
        <v>414.66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1561</v>
      </c>
      <c r="G21" s="46">
        <v>1561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414.66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414.66</v>
      </c>
      <c r="I16" s="18">
        <f>K35</f>
        <v>94.98</v>
      </c>
      <c r="J16" s="18">
        <f>I16+H16+G16</f>
        <v>509.64000000000004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94.98</v>
      </c>
    </row>
    <row r="21" spans="3:11" ht="21" x14ac:dyDescent="0.35">
      <c r="C21" s="39"/>
      <c r="D21" s="8"/>
      <c r="E21" s="8"/>
      <c r="F21" s="46">
        <v>1567</v>
      </c>
      <c r="G21" s="46">
        <v>1561</v>
      </c>
      <c r="H21" s="47">
        <f>(F21-G21)*15.83</f>
        <v>94.98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94.98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509.64000000000004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509.64</v>
      </c>
      <c r="I16" s="18">
        <f>K35</f>
        <v>94.98</v>
      </c>
      <c r="J16" s="18">
        <f>I16+H16+G16</f>
        <v>604.62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69</v>
      </c>
      <c r="G20" s="46"/>
      <c r="H20" s="46"/>
      <c r="I20" s="9"/>
      <c r="J20" s="22">
        <v>0</v>
      </c>
      <c r="K20" s="9">
        <f>H21</f>
        <v>94.98</v>
      </c>
    </row>
    <row r="21" spans="3:11" ht="21" x14ac:dyDescent="0.35">
      <c r="C21" s="39"/>
      <c r="D21" s="8"/>
      <c r="E21" s="8"/>
      <c r="F21" s="46">
        <v>1573</v>
      </c>
      <c r="G21" s="46">
        <v>1567</v>
      </c>
      <c r="H21" s="47">
        <f>(F21-G21)*15.83</f>
        <v>94.98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6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94.98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604.62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O31" sqref="O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604.62</v>
      </c>
      <c r="I16" s="18">
        <f>K36</f>
        <v>0</v>
      </c>
      <c r="J16" s="18">
        <f>I16+H16+G16</f>
        <v>604.62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82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604.62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9" t="s">
        <v>71</v>
      </c>
      <c r="D42" s="60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604.62</v>
      </c>
      <c r="I16" s="18">
        <f>K36</f>
        <v>-15.92</v>
      </c>
      <c r="J16" s="18">
        <f>I16+H16+G16</f>
        <v>588.70000000000005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1573</v>
      </c>
      <c r="G21" s="46">
        <v>1573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3" t="s">
        <v>88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5" t="s">
        <v>91</v>
      </c>
      <c r="E33" s="95"/>
      <c r="F33" s="96" t="s">
        <v>92</v>
      </c>
      <c r="G33" s="96"/>
      <c r="H33" s="96"/>
      <c r="I33" s="96"/>
      <c r="J33" s="68">
        <v>0</v>
      </c>
      <c r="K33" s="68">
        <f>(15.92)</f>
        <v>15.92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-15.92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588.70000000000005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59" t="s">
        <v>71</v>
      </c>
      <c r="D43" s="60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 x14ac:dyDescent="0.35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2020-02-05T01:10:23Z</cp:lastPrinted>
  <dcterms:created xsi:type="dcterms:W3CDTF">2018-02-28T02:33:50Z</dcterms:created>
  <dcterms:modified xsi:type="dcterms:W3CDTF">2020-11-30T06:15:41Z</dcterms:modified>
</cp:coreProperties>
</file>