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calcPr calcId="152511"/>
</workbook>
</file>

<file path=xl/calcChain.xml><?xml version="1.0" encoding="utf-8"?>
<calcChain xmlns="http://schemas.openxmlformats.org/spreadsheetml/2006/main">
  <c r="K34" i="15" l="1"/>
  <c r="H16" i="15"/>
  <c r="H29" i="15"/>
  <c r="K29" i="15" s="1"/>
  <c r="K33" i="15"/>
  <c r="K31" i="15"/>
  <c r="F26" i="15"/>
  <c r="H25" i="15"/>
  <c r="K24" i="15" s="1"/>
  <c r="F22" i="15"/>
  <c r="H21" i="15"/>
  <c r="K20" i="15"/>
  <c r="I16" i="15" l="1"/>
  <c r="J16" i="15" l="1"/>
  <c r="K36" i="15"/>
  <c r="H25" i="14" l="1"/>
  <c r="H21" i="14" l="1"/>
  <c r="K20" i="14" s="1"/>
  <c r="K35" i="14"/>
  <c r="K30" i="14"/>
  <c r="K28" i="14"/>
  <c r="F26" i="14"/>
  <c r="K24" i="14"/>
  <c r="F22" i="14"/>
  <c r="K36" i="14" l="1"/>
  <c r="I16" i="14" s="1"/>
  <c r="J16" i="14"/>
  <c r="K38" i="14"/>
  <c r="H21" i="13"/>
  <c r="K20" i="13" s="1"/>
  <c r="H25" i="13"/>
  <c r="K35" i="13"/>
  <c r="K30" i="13"/>
  <c r="K28" i="13"/>
  <c r="F26" i="13"/>
  <c r="K24" i="13"/>
  <c r="F22" i="13"/>
  <c r="K36" i="13" l="1"/>
  <c r="I16" i="13" s="1"/>
  <c r="K38" i="13" s="1"/>
  <c r="J16" i="13"/>
  <c r="H25" i="12"/>
  <c r="H21" i="12"/>
  <c r="K35" i="12" l="1"/>
  <c r="K30" i="12"/>
  <c r="K28" i="12"/>
  <c r="F26" i="12"/>
  <c r="K24" i="12"/>
  <c r="F22" i="12"/>
  <c r="K20" i="12"/>
  <c r="K36" i="12" l="1"/>
  <c r="I16" i="12" s="1"/>
  <c r="J16" i="12" s="1"/>
  <c r="H25" i="11"/>
  <c r="K24" i="11" s="1"/>
  <c r="H21" i="11"/>
  <c r="K20" i="11" s="1"/>
  <c r="K35" i="11"/>
  <c r="K30" i="11"/>
  <c r="K28" i="11"/>
  <c r="F26" i="11"/>
  <c r="F22" i="11"/>
  <c r="K33" i="10"/>
  <c r="K38" i="12" l="1"/>
  <c r="K36" i="11"/>
  <c r="I16" i="11" s="1"/>
  <c r="K38" i="11" s="1"/>
  <c r="J16" i="11" l="1"/>
  <c r="H25" i="10" l="1"/>
  <c r="H21" i="10"/>
  <c r="K20" i="10" s="1"/>
  <c r="K35" i="10"/>
  <c r="K30" i="10"/>
  <c r="F26" i="10"/>
  <c r="K24" i="10"/>
  <c r="F22" i="10"/>
  <c r="K28" i="10"/>
  <c r="K36" i="10" l="1"/>
  <c r="I16" i="10" s="1"/>
  <c r="K38" i="10" s="1"/>
  <c r="K33" i="9"/>
  <c r="F26" i="7"/>
  <c r="F22" i="7"/>
  <c r="K35" i="9"/>
  <c r="H21" i="9"/>
  <c r="I28" i="9" s="1"/>
  <c r="K28" i="9" s="1"/>
  <c r="K30" i="9"/>
  <c r="F26" i="9"/>
  <c r="H25" i="9"/>
  <c r="K24" i="9" s="1"/>
  <c r="F22" i="9"/>
  <c r="K20" i="9"/>
  <c r="K36" i="9" s="1"/>
  <c r="J16" i="10" l="1"/>
  <c r="I16" i="9"/>
  <c r="J16" i="9" s="1"/>
  <c r="F26" i="8"/>
  <c r="F22" i="8"/>
  <c r="K38" i="9" l="1"/>
  <c r="H25" i="8"/>
  <c r="H21" i="8"/>
  <c r="I28" i="8" s="1"/>
  <c r="K35" i="8" l="1"/>
  <c r="K33" i="8"/>
  <c r="K30" i="8"/>
  <c r="K28" i="8"/>
  <c r="K24" i="8"/>
  <c r="K20" i="8"/>
  <c r="K36" i="8" l="1"/>
  <c r="I16" i="8" s="1"/>
  <c r="J16" i="8"/>
  <c r="K38" i="8"/>
  <c r="K34" i="7"/>
  <c r="K32" i="7"/>
  <c r="K29" i="7"/>
  <c r="K27" i="7"/>
  <c r="H25" i="7"/>
  <c r="K24" i="7" s="1"/>
  <c r="H21" i="7"/>
  <c r="K20" i="7" s="1"/>
  <c r="K35" i="7" l="1"/>
  <c r="I16" i="7" s="1"/>
  <c r="K37" i="7" s="1"/>
  <c r="J16" i="7"/>
  <c r="H25" i="6"/>
  <c r="K24" i="6" s="1"/>
  <c r="H21" i="6"/>
  <c r="K20" i="6" s="1"/>
  <c r="K34" i="6"/>
  <c r="K32" i="6"/>
  <c r="K29" i="6"/>
  <c r="K27" i="6"/>
  <c r="K35" i="6" l="1"/>
  <c r="I16" i="6" s="1"/>
  <c r="J16" i="6"/>
  <c r="K37" i="6"/>
  <c r="H21" i="5"/>
  <c r="H25" i="5" l="1"/>
  <c r="K34" i="5" l="1"/>
  <c r="K32" i="5"/>
  <c r="K29" i="5"/>
  <c r="K27" i="5"/>
  <c r="K24" i="5"/>
  <c r="K20" i="5"/>
  <c r="K35" i="5" s="1"/>
  <c r="I16" i="5" s="1"/>
  <c r="J16" i="5" l="1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H25" i="3"/>
  <c r="H21" i="3"/>
  <c r="K20" i="3" s="1"/>
  <c r="K34" i="3"/>
  <c r="K32" i="3"/>
  <c r="K29" i="3"/>
  <c r="K27" i="3"/>
  <c r="K24" i="3"/>
  <c r="K35" i="3" l="1"/>
  <c r="I16" i="3" s="1"/>
  <c r="J16" i="4"/>
  <c r="J16" i="3"/>
  <c r="K37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<sst xmlns="http://schemas.openxmlformats.org/spreadsheetml/2006/main" count="612" uniqueCount="123">
  <si>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</si>
  <si>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</si>
  <si>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</si>
  <si>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</si>
  <si>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</si>
  <si>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</si>
  <si>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</si>
  <si>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</si>
  <si>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</si>
  <si>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</si>
  <si>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</si>
  <si>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</si>
  <si>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</si>
  <si>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</si>
  <si>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</si>
  <si>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</si>
  <si>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</si>
  <si>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</si>
  <si>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</si>
  <si>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</si>
  <si>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</si>
  <si>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</si>
  <si>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</si>
  <si>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</si>
  <si>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</si>
  <si>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</si>
  <si>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</si>
  <si>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</si>
  <si>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</si>
  <si>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</si>
  <si>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</si>
  <si>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</si>
  <si>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</si>
  <si>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</si>
  <si>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</si>
  <si>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</si>
  <si>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</si>
  <si>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VERONICA GREGORIO</t>
    </r>
  </si>
  <si>
    <t>UNIT: 16A05</t>
  </si>
  <si>
    <t>PRES: OCT 25 2019 - PREV: OCT 8 2019 * 16.42</t>
  </si>
  <si>
    <t>PRES: OCT 25 2019 - PREV: OCT 8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</si>
  <si>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</si>
  <si>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</si>
  <si>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</si>
  <si>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</si>
  <si>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</si>
  <si>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JAN 5 2020</t>
  </si>
  <si>
    <t>JAN 15 2020</t>
  </si>
  <si>
    <t>BILLING MONTH: DECEMBER 2019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</si>
  <si>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</si>
  <si>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</si>
  <si>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</si>
  <si>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</si>
  <si>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</si>
  <si>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</si>
  <si>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</si>
  <si>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</si>
  <si>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</si>
  <si>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</si>
  <si>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</si>
  <si>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</si>
  <si>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</si>
  <si>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</si>
  <si>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</si>
  <si>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</si>
  <si>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</si>
  <si>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</si>
  <si>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</si>
  <si>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</si>
  <si>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</si>
  <si>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</si>
  <si>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</si>
  <si>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</si>
  <si>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</si>
  <si>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</si>
  <si>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</si>
  <si>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</si>
  <si>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</si>
  <si>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</si>
  <si>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</si>
  <si>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</si>
  <si>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</si>
  <si>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</si>
  <si>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</si>
  <si>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</si>
  <si>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</si>
  <si>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</si>
  <si>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2020 - 5 kWh x 10.98 = 54.90 + 20% (AC) = 65.88 - 79.15 (billing Mar2020) = </t>
    </r>
    <r>
      <rPr>
        <b/>
        <u/>
        <sz val="14"/>
        <color rgb="FFFF0000"/>
        <rFont val="Calibri"/>
        <family val="2"/>
        <scheme val="minor"/>
      </rPr>
      <t>13.27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</si>
  <si>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</si>
  <si>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</si>
  <si>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</si>
  <si>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</si>
  <si>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</si>
  <si>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</si>
  <si>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</si>
  <si>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</si>
  <si>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</si>
  <si>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</si>
  <si>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</si>
  <si>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</si>
  <si>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</si>
  <si>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</si>
  <si>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</si>
  <si>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</si>
  <si>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</si>
  <si>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</si>
  <si>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</si>
  <si>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</si>
  <si>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</si>
  <si>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</si>
  <si>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</si>
  <si>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</si>
  <si>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</si>
  <si>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</si>
  <si>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</si>
  <si>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</si>
  <si>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</si>
  <si>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</si>
  <si>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</si>
  <si>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</si>
  <si>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</si>
  <si>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 DUE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</si>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</sst>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6A05%20-%20GREGO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233.24</v>
          </cell>
          <cell r="L20">
            <v>240.93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3" zoomScaleNormal="55" zoomScaleSheetLayoutView="10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797</v>
      </c>
      <c r="G21" s="46">
        <v>797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A33" sqref="A33:XFD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95</v>
      </c>
      <c r="E16" s="49" t="s">
        <v>96</v>
      </c>
      <c r="F16" s="18"/>
      <c r="G16" s="18"/>
      <c r="H16" s="18">
        <v>441.91</v>
      </c>
      <c r="I16" s="18">
        <f>K36</f>
        <v>17.98</v>
      </c>
      <c r="J16" s="18">
        <f>I16+H16+G16</f>
        <v>459.89000000000004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17.98</v>
      </c>
    </row>
    <row r="21" spans="3:11" ht="21" x14ac:dyDescent="0.35">
      <c r="C21" s="39"/>
      <c r="D21" s="8"/>
      <c r="E21" s="8"/>
      <c r="F21" s="46">
        <v>812</v>
      </c>
      <c r="G21" s="46">
        <v>810</v>
      </c>
      <c r="H21" s="47">
        <f>(F21-G21)*8.99</f>
        <v>17.98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2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17.98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459.89000000000004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459.89</v>
      </c>
      <c r="I16" s="18">
        <f>K36</f>
        <v>0</v>
      </c>
      <c r="J16" s="18">
        <f>I16+H16+G16</f>
        <v>459.89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102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812</v>
      </c>
      <c r="G21" s="46">
        <v>812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459.89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T16" sqref="T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>
        <v>459.89</v>
      </c>
      <c r="I16" s="18">
        <f>K36</f>
        <v>0</v>
      </c>
      <c r="J16" s="18">
        <f>I16+H16+G16</f>
        <v>459.89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812</v>
      </c>
      <c r="G21" s="46">
        <v>812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8"/>
      <c r="E27" s="78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76"/>
      <c r="G34" s="76"/>
      <c r="H34" s="7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459.89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P21" sqref="P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110</v>
      </c>
      <c r="E16" s="49" t="s">
        <v>111</v>
      </c>
      <c r="F16" s="18"/>
      <c r="G16" s="18"/>
      <c r="H16" s="18">
        <v>459.89</v>
      </c>
      <c r="I16" s="18">
        <f>K36</f>
        <v>0</v>
      </c>
      <c r="J16" s="18">
        <f>I16+H16+G16</f>
        <v>459.89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3" t="s">
        <v>32</v>
      </c>
      <c r="E20" s="93"/>
      <c r="F20" s="46" t="s">
        <v>112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812</v>
      </c>
      <c r="G21" s="46">
        <v>812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2"/>
      <c r="E27" s="82"/>
      <c r="F27" s="81"/>
      <c r="G27" s="8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customHeight="1" x14ac:dyDescent="0.35">
      <c r="C33" s="38"/>
      <c r="D33" s="102"/>
      <c r="E33" s="102"/>
      <c r="F33" s="103"/>
      <c r="G33" s="103"/>
      <c r="H33" s="103"/>
      <c r="I33" s="103"/>
      <c r="J33" s="69"/>
      <c r="K33" s="69"/>
    </row>
    <row r="34" spans="2:12" ht="27" customHeight="1" x14ac:dyDescent="0.35">
      <c r="C34" s="40"/>
      <c r="D34" s="44"/>
      <c r="E34" s="44"/>
      <c r="F34" s="80"/>
      <c r="G34" s="80"/>
      <c r="H34" s="8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459.89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9"/>
      <c r="D42" s="79"/>
      <c r="E42" s="79"/>
      <c r="F42" s="79"/>
      <c r="G42" s="79"/>
      <c r="H42" s="79"/>
      <c r="I42" s="79"/>
      <c r="J42" s="79"/>
      <c r="K42" s="7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2" zoomScaleNormal="100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121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115</v>
      </c>
      <c r="E16" s="49" t="s">
        <v>116</v>
      </c>
      <c r="F16" s="18"/>
      <c r="G16" s="18">
        <v>6930</v>
      </c>
      <c r="H16" s="18">
        <f>[1]Sheet1!$E$20+[1]Sheet1!$L$20</f>
        <v>474.17</v>
      </c>
      <c r="I16" s="18">
        <f>K34</f>
        <v>1386</v>
      </c>
      <c r="J16" s="18">
        <f>I16+H16+G16</f>
        <v>8790.17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4" t="s">
        <v>32</v>
      </c>
      <c r="E20" s="104"/>
      <c r="F20" s="46" t="s">
        <v>119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812</v>
      </c>
      <c r="G21" s="46">
        <v>812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6"/>
      <c r="E27" s="86"/>
      <c r="F27" s="85"/>
      <c r="G27" s="85"/>
      <c r="H27" s="45"/>
      <c r="I27" s="9"/>
      <c r="J27" s="9"/>
      <c r="K27" s="9"/>
    </row>
    <row r="28" spans="3:11" ht="21" customHeight="1" x14ac:dyDescent="0.35">
      <c r="C28" s="38">
        <v>44170</v>
      </c>
      <c r="D28" s="104" t="s">
        <v>117</v>
      </c>
      <c r="E28" s="104"/>
      <c r="F28" s="46" t="s">
        <v>118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22">
        <v>0</v>
      </c>
      <c r="K29" s="9">
        <f>H29</f>
        <v>1386</v>
      </c>
    </row>
    <row r="30" spans="3:11" ht="21" customHeight="1" x14ac:dyDescent="0.35">
      <c r="C30" s="74"/>
      <c r="D30" s="74"/>
      <c r="E30" s="74"/>
      <c r="F30" s="8"/>
      <c r="G30" s="8"/>
      <c r="H30" s="8"/>
      <c r="I30" s="9"/>
      <c r="J30" s="22"/>
      <c r="K30" s="9"/>
    </row>
    <row r="31" spans="3:11" ht="21" x14ac:dyDescent="0.35">
      <c r="C31" s="74"/>
      <c r="D31" s="74"/>
      <c r="E31" s="74"/>
      <c r="F31" s="94"/>
      <c r="G31" s="95"/>
      <c r="H31" s="95"/>
      <c r="I31" s="9">
        <v>0</v>
      </c>
      <c r="J31" s="22">
        <v>0</v>
      </c>
      <c r="K31" s="9">
        <f>I31+J31</f>
        <v>0</v>
      </c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K33+K31+K29+K24+K20</f>
        <v>1386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8790.17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1" t="s">
        <v>17</v>
      </c>
      <c r="D39" s="101"/>
      <c r="E39" s="101"/>
      <c r="F39" s="101"/>
      <c r="G39" s="101"/>
      <c r="H39" s="101"/>
      <c r="I39" s="101"/>
      <c r="J39" s="101"/>
      <c r="K39" s="101"/>
      <c r="L39" s="3"/>
    </row>
    <row r="40" spans="2:12" s="8" customFormat="1" ht="21" x14ac:dyDescent="0.35">
      <c r="B40" s="3"/>
      <c r="C40" s="83"/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6"/>
      <c r="D43" s="96"/>
      <c r="E43" s="96"/>
      <c r="F43" s="96"/>
      <c r="G43" s="96"/>
      <c r="H43" s="96"/>
      <c r="I43" s="96"/>
      <c r="J43" s="96"/>
      <c r="K43" s="96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122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87" t="s">
        <v>23</v>
      </c>
      <c r="D53" s="87"/>
      <c r="E53" s="87"/>
      <c r="F53" s="8"/>
      <c r="G53" s="87" t="s">
        <v>24</v>
      </c>
      <c r="H53" s="87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7">
    <mergeCell ref="C39:K39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F31:H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17.38</v>
      </c>
      <c r="J16" s="18">
        <f>I16+H16+G16</f>
        <v>17.38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798</v>
      </c>
      <c r="G21" s="46">
        <v>797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5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46</v>
      </c>
      <c r="E16" s="49" t="s">
        <v>47</v>
      </c>
      <c r="F16" s="18"/>
      <c r="G16" s="18"/>
      <c r="H16" s="18">
        <v>17.38</v>
      </c>
      <c r="I16" s="18">
        <f>K35</f>
        <v>242.35</v>
      </c>
      <c r="J16" s="18">
        <f>I16+H16+G16</f>
        <v>259.73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126.41999999999999</v>
      </c>
    </row>
    <row r="21" spans="3:11" ht="21" x14ac:dyDescent="0.35">
      <c r="C21" s="39"/>
      <c r="D21" s="8"/>
      <c r="E21" s="8"/>
      <c r="F21" s="46">
        <v>805</v>
      </c>
      <c r="G21" s="46">
        <v>798</v>
      </c>
      <c r="H21" s="47">
        <f>(F21-G21)*18.06</f>
        <v>126.41999999999999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242.35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259.73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5" sqref="H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259.73</v>
      </c>
      <c r="I16" s="18">
        <f>K35</f>
        <v>0</v>
      </c>
      <c r="J16" s="18">
        <f>I16+H16+G16</f>
        <v>259.73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805</v>
      </c>
      <c r="G21" s="46">
        <v>805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259.73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8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259.73</v>
      </c>
      <c r="I16" s="18">
        <f>K35</f>
        <v>0</v>
      </c>
      <c r="J16" s="18">
        <f>I16+H16+G16</f>
        <v>259.73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805</v>
      </c>
      <c r="G21" s="46">
        <v>805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259.73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259.73</v>
      </c>
      <c r="I16" s="18">
        <f>K35</f>
        <v>196.46</v>
      </c>
      <c r="J16" s="18">
        <f>I16+H16+G16</f>
        <v>456.19000000000005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64</v>
      </c>
      <c r="G20" s="46"/>
      <c r="H20" s="46"/>
      <c r="I20" s="9"/>
      <c r="J20" s="22">
        <v>0</v>
      </c>
      <c r="K20" s="9">
        <f>H21</f>
        <v>79.150000000000006</v>
      </c>
    </row>
    <row r="21" spans="3:11" ht="21" x14ac:dyDescent="0.35">
      <c r="C21" s="39"/>
      <c r="D21" s="8"/>
      <c r="E21" s="8"/>
      <c r="F21" s="46">
        <v>810</v>
      </c>
      <c r="G21" s="46">
        <v>805</v>
      </c>
      <c r="H21" s="47">
        <f>(F21-G21)*15.83</f>
        <v>79.150000000000006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196.46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456.19000000000005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O29" sqref="O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456.19</v>
      </c>
      <c r="I16" s="18">
        <f>K36</f>
        <v>0</v>
      </c>
      <c r="J16" s="18">
        <f>I16+H16+G16</f>
        <v>456.19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810</v>
      </c>
      <c r="G21" s="46">
        <v>810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77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456.19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55" zoomScaleNormal="5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456.19</v>
      </c>
      <c r="I16" s="18">
        <f>K36</f>
        <v>-13.27</v>
      </c>
      <c r="J16" s="18">
        <f>I16+H16+G16</f>
        <v>442.92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81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810</v>
      </c>
      <c r="G21" s="46">
        <v>810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83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96.95" customHeight="1" x14ac:dyDescent="0.35">
      <c r="C33" s="38"/>
      <c r="D33" s="102" t="s">
        <v>84</v>
      </c>
      <c r="E33" s="102"/>
      <c r="F33" s="103" t="s">
        <v>87</v>
      </c>
      <c r="G33" s="103"/>
      <c r="H33" s="103"/>
      <c r="I33" s="103"/>
      <c r="J33" s="69">
        <v>0</v>
      </c>
      <c r="K33" s="69">
        <f>(13.27)</f>
        <v>13.27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-13.27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442.92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58" t="s">
        <v>66</v>
      </c>
      <c r="D43" s="59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86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R22" sqref="R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442.92</v>
      </c>
      <c r="I16" s="18">
        <f>K36</f>
        <v>-1.01</v>
      </c>
      <c r="J16" s="18">
        <f>I16+H16+G16</f>
        <v>441.91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3" t="s">
        <v>32</v>
      </c>
      <c r="E20" s="93"/>
      <c r="F20" s="46" t="s">
        <v>91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810</v>
      </c>
      <c r="G21" s="46">
        <v>810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9" t="s">
        <v>75</v>
      </c>
      <c r="E22" s="99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9" t="s">
        <v>76</v>
      </c>
      <c r="E26" s="99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7"/>
      <c r="E27" s="67"/>
      <c r="F27" s="68"/>
      <c r="G27" s="6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4"/>
      <c r="D29" s="74"/>
      <c r="E29" s="74"/>
      <c r="F29" s="8"/>
      <c r="G29" s="8"/>
      <c r="H29" s="8"/>
      <c r="I29" s="9"/>
      <c r="J29" s="22"/>
      <c r="K29" s="9"/>
    </row>
    <row r="30" spans="3:11" ht="21" x14ac:dyDescent="0.35">
      <c r="C30" s="74"/>
      <c r="D30" s="74"/>
      <c r="E30" s="74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4"/>
      <c r="D31" s="74"/>
      <c r="E31" s="74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96.95" customHeight="1" x14ac:dyDescent="0.35">
      <c r="C33" s="38"/>
      <c r="D33" s="102" t="s">
        <v>84</v>
      </c>
      <c r="E33" s="102"/>
      <c r="F33" s="103" t="s">
        <v>93</v>
      </c>
      <c r="G33" s="103"/>
      <c r="H33" s="103"/>
      <c r="I33" s="103"/>
      <c r="J33" s="69">
        <v>0</v>
      </c>
      <c r="K33" s="69">
        <f>1.01</f>
        <v>1.01</v>
      </c>
    </row>
    <row r="34" spans="2:12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441.91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2020-02-06T02:19:33Z</cp:lastPrinted>
  <dcterms:created xsi:type="dcterms:W3CDTF">2018-02-28T02:33:50Z</dcterms:created>
  <dcterms:modified xsi:type="dcterms:W3CDTF">2020-12-01T03:13:34Z</dcterms:modified>
</cp:coreProperties>
</file>