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2"/>
  </bookViews>
  <sheets>
    <sheet name="SEPT 2020" sheetId="4" r:id="rId1"/>
    <sheet name="OCT 2020" sheetId="5" r:id="rId2"/>
    <sheet name="NOV 2020" sheetId="6" r:id="rId3"/>
  </sheets>
  <definedNames>
    <definedName name="_xlnm.Print_Area" localSheetId="2">'NOV 2020'!$A$1:$K$54</definedName>
    <definedName name="_xlnm.Print_Area" localSheetId="1">'OCT 2020'!$A$1:$K$57</definedName>
    <definedName name="_xlnm.Print_Area" localSheetId="0">'SEPT 2020'!$A$1:$K$57</definedName>
  </definedNames>
  <calcPr calcId="152511"/>
</workbook>
</file>

<file path=xl/calcChain.xml><?xml version="1.0" encoding="utf-8"?>
<calcChain xmlns="http://schemas.openxmlformats.org/spreadsheetml/2006/main">
  <c r="K34" i="6" l="1"/>
  <c r="H25" i="6"/>
  <c r="H21" i="6"/>
  <c r="G16" i="6" l="1"/>
  <c r="H29" i="6"/>
  <c r="K29" i="6" s="1"/>
  <c r="K31" i="6" l="1"/>
  <c r="F26" i="6"/>
  <c r="K24" i="6"/>
  <c r="F22" i="6"/>
  <c r="K20" i="6"/>
  <c r="K32" i="6" l="1"/>
  <c r="I16" i="6" s="1"/>
  <c r="J16" i="6" s="1"/>
  <c r="H25" i="5"/>
  <c r="H21" i="5" l="1"/>
  <c r="K34" i="5"/>
  <c r="K32" i="5"/>
  <c r="K29" i="5"/>
  <c r="K27" i="5"/>
  <c r="F26" i="5"/>
  <c r="K24" i="5"/>
  <c r="F22" i="5"/>
  <c r="K20" i="5"/>
  <c r="K35" i="5" l="1"/>
  <c r="I16" i="5" s="1"/>
  <c r="H25" i="4"/>
  <c r="H21" i="4"/>
  <c r="K37" i="5" l="1"/>
  <c r="J16" i="5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<sst xmlns="http://schemas.openxmlformats.org/spreadsheetml/2006/main" count="137" uniqueCount="59">
  <si>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</si>
  <si>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</si>
  <si>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</si>
  <si>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</si>
  <si>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</si>
  <si>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</si>
  <si>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</si>
  <si>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</si>
  <si>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</si>
  <si>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</si>
  <si>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</si>
  <si>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</si>
  <si>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</si>
  <si>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</si>
  <si>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</si>
  <si>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</si>
  <si>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</si>
  <si>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</si>
  <si>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</si>
  <si>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</si>
  <si>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</si>
  <si>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</si>
  <si>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</si>
  <si>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</si>
  <si>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</si>
  <si>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</si>
  <si>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</si>
  <si>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</si>
  <si>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</si>
  <si>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</si>
  <si>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</si>
  <si>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</si>
  <si>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</si>
  <si>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</si>
  <si>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</si>
  <si>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</si>
  <si>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</si>
  <si>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</si>
  <si>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ANTONINO GAGARIN</t>
  </si>
  <si>
    <t>16A17</t>
  </si>
  <si>
    <t>BILLING MONTH: SEPTEMBER 2020</t>
  </si>
  <si>
    <t>OCT 5 2020</t>
  </si>
  <si>
    <t>OCT 15 2020</t>
  </si>
  <si>
    <t>PRES: SEPT 25 2020 - PREV: SEPT 16 2020 * 8.63</t>
  </si>
  <si>
    <t>PRES: SEPT 25 2020 - PREV: SEPT 16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</si>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</sst>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491.91</v>
      </c>
      <c r="J16" s="18">
        <f>I16+H16+G16</f>
        <v>491.91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5" t="s">
        <v>32</v>
      </c>
      <c r="E20" s="65"/>
      <c r="F20" s="44" t="s">
        <v>43</v>
      </c>
      <c r="G20" s="44"/>
      <c r="H20" s="44"/>
      <c r="I20" s="9"/>
      <c r="J20" s="22">
        <v>0</v>
      </c>
      <c r="K20" s="9">
        <f>H21</f>
        <v>491.91</v>
      </c>
    </row>
    <row r="21" spans="3:11" ht="21" x14ac:dyDescent="0.35">
      <c r="C21" s="37"/>
      <c r="D21" s="8"/>
      <c r="E21" s="8"/>
      <c r="F21" s="44">
        <v>57</v>
      </c>
      <c r="G21" s="44">
        <v>0</v>
      </c>
      <c r="H21" s="45">
        <f>(F21-G21)*8.63</f>
        <v>491.91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57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0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491.91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491.91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491.91</v>
      </c>
      <c r="I16" s="18">
        <f>K35</f>
        <v>295.68</v>
      </c>
      <c r="J16" s="18">
        <f>I16+H16+G16</f>
        <v>787.59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5" t="s">
        <v>32</v>
      </c>
      <c r="E20" s="65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57</v>
      </c>
      <c r="G21" s="44">
        <v>57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295.68</v>
      </c>
    </row>
    <row r="25" spans="3:11" ht="21" x14ac:dyDescent="0.35">
      <c r="C25" s="37"/>
      <c r="D25" s="8"/>
      <c r="E25" s="8"/>
      <c r="F25" s="44">
        <v>3</v>
      </c>
      <c r="G25" s="44">
        <v>0</v>
      </c>
      <c r="H25" s="45">
        <f>(F25-G25)*98.56</f>
        <v>295.68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3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295.68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787.59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3" zoomScale="70" zoomScaleNormal="70" workbookViewId="0">
      <selection activeCell="N31" sqref="N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>
        <f>2123.4*5</f>
        <v>10617</v>
      </c>
      <c r="H16" s="18">
        <v>787.59</v>
      </c>
      <c r="I16" s="18">
        <f>K32</f>
        <v>2221.4300000000003</v>
      </c>
      <c r="J16" s="18">
        <f>I16+H16+G16</f>
        <v>13626.02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66" t="s">
        <v>32</v>
      </c>
      <c r="E20" s="66"/>
      <c r="F20" s="44" t="s">
        <v>57</v>
      </c>
      <c r="G20" s="44"/>
      <c r="H20" s="44"/>
      <c r="I20" s="9"/>
      <c r="J20" s="22">
        <v>0</v>
      </c>
      <c r="K20" s="9">
        <f>H21</f>
        <v>0</v>
      </c>
    </row>
    <row r="21" spans="2:11" ht="21" x14ac:dyDescent="0.35">
      <c r="C21" s="37"/>
      <c r="D21" s="8"/>
      <c r="E21" s="8"/>
      <c r="F21" s="44">
        <v>57</v>
      </c>
      <c r="G21" s="44">
        <v>57</v>
      </c>
      <c r="H21" s="45">
        <f>(F21-G21)*8.02</f>
        <v>0</v>
      </c>
      <c r="I21" s="9"/>
      <c r="J21" s="9"/>
      <c r="K21" s="9"/>
    </row>
    <row r="22" spans="2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7" t="s">
        <v>15</v>
      </c>
      <c r="E24" s="8"/>
      <c r="F24" s="44" t="s">
        <v>58</v>
      </c>
      <c r="G24" s="44"/>
      <c r="H24" s="44"/>
      <c r="I24" s="9"/>
      <c r="J24" s="22">
        <v>0</v>
      </c>
      <c r="K24" s="9">
        <f>H25</f>
        <v>98.03</v>
      </c>
    </row>
    <row r="25" spans="2:11" ht="21" x14ac:dyDescent="0.35">
      <c r="C25" s="37"/>
      <c r="D25" s="8"/>
      <c r="E25" s="8"/>
      <c r="F25" s="44">
        <v>4</v>
      </c>
      <c r="G25" s="44">
        <v>3</v>
      </c>
      <c r="H25" s="45">
        <f>(F25-G25)*98.03</f>
        <v>98.03</v>
      </c>
      <c r="I25" s="9"/>
      <c r="J25" s="9"/>
      <c r="K25" s="9"/>
    </row>
    <row r="26" spans="2:11" ht="21" x14ac:dyDescent="0.35">
      <c r="C26" s="37"/>
      <c r="D26" s="55" t="s">
        <v>37</v>
      </c>
      <c r="E26" s="55"/>
      <c r="F26" s="56">
        <f>F25-G25</f>
        <v>1</v>
      </c>
      <c r="G26" s="56"/>
      <c r="H26" s="43"/>
      <c r="I26" s="9"/>
      <c r="J26" s="9"/>
      <c r="K26" s="9"/>
    </row>
    <row r="27" spans="2:11" ht="21" x14ac:dyDescent="0.35">
      <c r="C27" s="37"/>
      <c r="D27" s="51"/>
      <c r="E27" s="51"/>
      <c r="F27" s="52"/>
      <c r="G27" s="52"/>
      <c r="H27" s="43"/>
      <c r="I27" s="9"/>
      <c r="J27" s="9"/>
      <c r="K27" s="9"/>
    </row>
    <row r="28" spans="2:11" ht="21" customHeight="1" x14ac:dyDescent="0.35">
      <c r="C28" s="36">
        <v>44170</v>
      </c>
      <c r="D28" s="66" t="s">
        <v>53</v>
      </c>
      <c r="E28" s="66"/>
      <c r="F28" s="44" t="s">
        <v>54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  <c r="J29" s="22">
        <v>0</v>
      </c>
      <c r="K29" s="9">
        <f>H29</f>
        <v>2123.4</v>
      </c>
    </row>
    <row r="30" spans="2:11" ht="27" customHeight="1" x14ac:dyDescent="0.35">
      <c r="C30" s="38"/>
      <c r="D30" s="42"/>
      <c r="E30" s="42"/>
      <c r="F30" s="50"/>
      <c r="G30" s="50"/>
      <c r="H30" s="50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2221.4300000000003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13626.02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54" t="s">
        <v>17</v>
      </c>
      <c r="D37" s="54"/>
      <c r="E37" s="54"/>
      <c r="F37" s="54"/>
      <c r="G37" s="54"/>
      <c r="H37" s="54"/>
      <c r="I37" s="54"/>
      <c r="J37" s="54"/>
      <c r="K37" s="54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59"/>
      <c r="D42" s="59"/>
      <c r="E42" s="59"/>
      <c r="F42" s="59"/>
      <c r="G42" s="59"/>
      <c r="H42" s="59"/>
      <c r="I42" s="59"/>
      <c r="J42" s="59"/>
      <c r="K42" s="59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53" t="s">
        <v>56</v>
      </c>
      <c r="D51" s="53"/>
      <c r="E51" s="53"/>
      <c r="F51" s="8"/>
      <c r="G51" s="53" t="s">
        <v>31</v>
      </c>
      <c r="H51" s="53"/>
      <c r="I51" s="9"/>
      <c r="J51" s="9"/>
      <c r="K51" s="9"/>
    </row>
    <row r="52" spans="3:11" ht="21" x14ac:dyDescent="0.35">
      <c r="C52" s="54" t="s">
        <v>23</v>
      </c>
      <c r="D52" s="54"/>
      <c r="E52" s="54"/>
      <c r="F52" s="8"/>
      <c r="G52" s="54" t="s">
        <v>24</v>
      </c>
      <c r="H52" s="5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52:E52"/>
    <mergeCell ref="G52:H52"/>
    <mergeCell ref="D28:E28"/>
    <mergeCell ref="C42:K42"/>
    <mergeCell ref="D26:E26"/>
    <mergeCell ref="F26:G26"/>
    <mergeCell ref="C37:K37"/>
    <mergeCell ref="C51:E51"/>
    <mergeCell ref="G51:H5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NOV 2020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2020-08-05T03:27:59Z</cp:lastPrinted>
  <dcterms:created xsi:type="dcterms:W3CDTF">2018-02-28T02:33:50Z</dcterms:created>
  <dcterms:modified xsi:type="dcterms:W3CDTF">2020-12-16T11:23:34Z</dcterms:modified>
</cp:coreProperties>
</file>