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4" activeTab="10"/>
  </bookViews>
  <sheets>
    <sheet name="JAN 2020" sheetId="3" r:id="rId1"/>
    <sheet name="FEB 2020" sheetId="4" r:id="rId2"/>
    <sheet name="MAR 2020" sheetId="5" r:id="rId3"/>
    <sheet name="APR 2020" sheetId="6" r:id="rId4"/>
    <sheet name="MAY 2020" sheetId="7" r:id="rId5"/>
    <sheet name="JUN 2020" sheetId="8" r:id="rId6"/>
    <sheet name="JUL 2020" sheetId="9" r:id="rId7"/>
    <sheet name="AUG 2020" sheetId="10" r:id="rId8"/>
    <sheet name="SEPT 2020" sheetId="11" r:id="rId9"/>
    <sheet name="OCT 2020" sheetId="12" r:id="rId10"/>
    <sheet name="NOV 2020" sheetId="13" r:id="rId11"/>
  </sheets>
  <definedNames>
    <definedName name="_xlnm.Print_Area" localSheetId="3">'APR 2020'!$A$1:$K$59</definedName>
    <definedName name="_xlnm.Print_Area" localSheetId="7">'AUG 2020'!$A$1:$K$54</definedName>
    <definedName name="_xlnm.Print_Area" localSheetId="1">'FEB 2020'!$A$1:$K$57</definedName>
    <definedName name="_xlnm.Print_Area" localSheetId="0">'JAN 2020'!$A$1:$L$57</definedName>
    <definedName name="_xlnm.Print_Area" localSheetId="6">'JUL 2020'!$A$1:$K$54</definedName>
    <definedName name="_xlnm.Print_Area" localSheetId="5">'JUN 2020'!$A$1:$K$54</definedName>
    <definedName name="_xlnm.Print_Area" localSheetId="2">'MAR 2020'!$A$1:$K$57</definedName>
    <definedName name="_xlnm.Print_Area" localSheetId="4">'MAY 2020'!$A$1:$K$59</definedName>
    <definedName name="_xlnm.Print_Area" localSheetId="10">'NOV 2020'!$A$1:$K$54</definedName>
    <definedName name="_xlnm.Print_Area" localSheetId="9">'OCT 2020'!$A$1:$K$54</definedName>
    <definedName name="_xlnm.Print_Area" localSheetId="8">'SEPT 2020'!$A$1:$K$54</definedName>
  </definedNames>
  <calcPr calcId="152511"/>
</workbook>
</file>

<file path=xl/calcChain.xml><?xml version="1.0" encoding="utf-8"?>
<calcChain xmlns="http://schemas.openxmlformats.org/spreadsheetml/2006/main">
  <c r="H25" i="13" l="1"/>
  <c r="H21" i="13"/>
  <c r="K33" i="13" l="1"/>
  <c r="H29" i="13"/>
  <c r="K29" i="13" s="1"/>
  <c r="F26" i="13"/>
  <c r="K24" i="13"/>
  <c r="F22" i="13"/>
  <c r="K20" i="13"/>
  <c r="K34" i="13" l="1"/>
  <c r="I16" i="13" s="1"/>
  <c r="J16" i="13" s="1"/>
  <c r="K36" i="13" l="1"/>
  <c r="H29" i="12"/>
  <c r="K29" i="12" s="1"/>
  <c r="H25" i="12" l="1"/>
  <c r="H21" i="12" l="1"/>
  <c r="K33" i="12"/>
  <c r="F26" i="12"/>
  <c r="K24" i="12"/>
  <c r="F22" i="12"/>
  <c r="K20" i="12"/>
  <c r="I16" i="12" l="1"/>
  <c r="J16" i="12" s="1"/>
  <c r="K34" i="12"/>
  <c r="H25" i="11"/>
  <c r="K24" i="11" s="1"/>
  <c r="H21" i="11"/>
  <c r="K20" i="11" s="1"/>
  <c r="K33" i="11"/>
  <c r="K29" i="11"/>
  <c r="K27" i="11"/>
  <c r="F26" i="11"/>
  <c r="F22" i="11"/>
  <c r="K36" i="12" l="1"/>
  <c r="K34" i="11"/>
  <c r="I16" i="11" s="1"/>
  <c r="K36" i="11" s="1"/>
  <c r="H25" i="10"/>
  <c r="H21" i="10"/>
  <c r="J16" i="11" l="1"/>
  <c r="K33" i="10"/>
  <c r="K29" i="10"/>
  <c r="K27" i="10"/>
  <c r="F26" i="10"/>
  <c r="K24" i="10"/>
  <c r="F22" i="10"/>
  <c r="K20" i="10"/>
  <c r="K34" i="10" s="1"/>
  <c r="I16" i="10" s="1"/>
  <c r="K36" i="10" l="1"/>
  <c r="J16" i="10"/>
  <c r="H25" i="9"/>
  <c r="K24" i="9" s="1"/>
  <c r="H21" i="9"/>
  <c r="K20" i="9" s="1"/>
  <c r="K33" i="9"/>
  <c r="K29" i="9"/>
  <c r="K27" i="9"/>
  <c r="F26" i="9"/>
  <c r="F22" i="9"/>
  <c r="K34" i="9" l="1"/>
  <c r="I16" i="9" s="1"/>
  <c r="J16" i="9" s="1"/>
  <c r="K31" i="8"/>
  <c r="K33" i="8"/>
  <c r="H25" i="8"/>
  <c r="K24" i="8" s="1"/>
  <c r="H21" i="8"/>
  <c r="K20" i="8" s="1"/>
  <c r="K34" i="8" s="1"/>
  <c r="K29" i="8"/>
  <c r="F26" i="8"/>
  <c r="F22" i="8"/>
  <c r="K27" i="8"/>
  <c r="K36" i="9" l="1"/>
  <c r="I16" i="8"/>
  <c r="H21" i="7"/>
  <c r="K20" i="7" s="1"/>
  <c r="K35" i="7"/>
  <c r="K33" i="7"/>
  <c r="K30" i="7"/>
  <c r="F26" i="7"/>
  <c r="H25" i="7"/>
  <c r="I28" i="7" s="1"/>
  <c r="K28" i="7" s="1"/>
  <c r="K24" i="7"/>
  <c r="F22" i="7"/>
  <c r="J16" i="8" l="1"/>
  <c r="K36" i="8"/>
  <c r="K36" i="7"/>
  <c r="I16" i="7" s="1"/>
  <c r="K38" i="7" s="1"/>
  <c r="F26" i="6"/>
  <c r="F22" i="6"/>
  <c r="J16" i="7" l="1"/>
  <c r="H21" i="6"/>
  <c r="H25" i="6"/>
  <c r="K24" i="6" s="1"/>
  <c r="K35" i="6"/>
  <c r="K33" i="6"/>
  <c r="K30" i="6"/>
  <c r="K20" i="6" l="1"/>
  <c r="K36" i="6" s="1"/>
  <c r="I16" i="6" s="1"/>
  <c r="J16" i="6" s="1"/>
  <c r="I28" i="6"/>
  <c r="K28" i="6" s="1"/>
  <c r="K34" i="5"/>
  <c r="K32" i="5"/>
  <c r="K29" i="5"/>
  <c r="K27" i="5"/>
  <c r="H25" i="5"/>
  <c r="K24" i="5"/>
  <c r="H21" i="5"/>
  <c r="K20" i="5" s="1"/>
  <c r="K35" i="5" l="1"/>
  <c r="I16" i="5" s="1"/>
  <c r="K38" i="6"/>
  <c r="J16" i="5"/>
  <c r="K37" i="5"/>
  <c r="H25" i="4"/>
  <c r="H21" i="4"/>
  <c r="K20" i="4" s="1"/>
  <c r="K34" i="4"/>
  <c r="K32" i="4"/>
  <c r="K29" i="4"/>
  <c r="K27" i="4"/>
  <c r="K24" i="4"/>
  <c r="K35" i="4" l="1"/>
  <c r="I16" i="4" s="1"/>
  <c r="K37" i="4" s="1"/>
  <c r="H25" i="3"/>
  <c r="H21" i="3"/>
  <c r="J16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<sst xmlns="http://schemas.openxmlformats.org/spreadsheetml/2006/main" count="512" uniqueCount="113">
  <si>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</si>
  <si>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</si>
  <si>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</si>
  <si>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</si>
  <si>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</si>
  <si>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</si>
  <si>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</si>
  <si>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</si>
  <si>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</si>
  <si>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</si>
  <si>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</si>
  <si>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</si>
  <si>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</si>
  <si>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</si>
  <si>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</si>
  <si>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</si>
  <si>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</si>
  <si>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</si>
  <si>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</si>
  <si>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</si>
  <si>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</si>
  <si>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</si>
  <si>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</si>
  <si>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</si>
  <si>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</si>
  <si>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</si>
  <si>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</si>
  <si>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</si>
  <si>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</si>
  <si>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</si>
  <si>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</si>
  <si>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</si>
  <si>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</si>
  <si>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</si>
  <si>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</si>
  <si>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</si>
  <si>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BILLING MONTH: JANUARY 2020</t>
  </si>
  <si>
    <t>FEB 5 2020</t>
  </si>
  <si>
    <t>FEB 15 2020</t>
  </si>
  <si>
    <t>ANNALYN ASAHINA</t>
  </si>
  <si>
    <t>17B21</t>
  </si>
  <si>
    <t>PRES: JAN 25 2020 - PREV: JAN 16 2020 * 17.40</t>
  </si>
  <si>
    <t>PRES: JAN 25 2020 - PREV: JAN 16 2020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</si>
  <si>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</si>
  <si>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</si>
  <si>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</si>
  <si>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</si>
  <si>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</si>
  <si>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</si>
  <si>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</si>
  <si>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</si>
  <si>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</si>
  <si>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</si>
  <si>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</si>
  <si>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</si>
  <si>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</si>
  <si>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</si>
  <si>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</si>
  <si>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</si>
  <si>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</si>
  <si>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</si>
  <si>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</si>
  <si>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</si>
  <si>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</si>
  <si>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</si>
  <si>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</si>
  <si>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</si>
  <si>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</si>
  <si>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</si>
  <si>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</si>
  <si>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</si>
  <si>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\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</si>
  <si>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</si>
  <si>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</si>
  <si>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</si>
  <si>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</si>
  <si>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</si>
  <si>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ADJUSTMENTS</t>
  </si>
  <si>
    <r>
      <t>WATER:
MAR 2020 - 1 cubic x 96.92 = 96.92 + 20% (AC) = 116.30 - 117.31 (billing Mar2020) = 1</t>
    </r>
    <r>
      <rPr>
        <b/>
        <u/>
        <sz val="14"/>
        <color rgb="FFFF0000"/>
        <rFont val="Calibri"/>
        <family val="2"/>
        <scheme val="minor"/>
      </rPr>
      <t>.01</t>
    </r>
    <r>
      <rPr>
        <b/>
        <sz val="14"/>
        <color rgb="FFFF0000"/>
        <rFont val="Calibri"/>
        <family val="2"/>
        <scheme val="minor"/>
      </rPr>
      <t xml:space="preserve">
APR 2020 - 0 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</si>
  <si>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</si>
  <si>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</si>
  <si>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</si>
  <si>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</si>
  <si>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</si>
  <si>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</si>
  <si>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</si>
  <si>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</si>
  <si>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</si>
  <si>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</si>
  <si>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</si>
  <si>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</si>
  <si>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</si>
  <si>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</si>
  <si>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</si>
  <si>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</si>
  <si>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</si>
  <si>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</si>
  <si>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</si>
  <si>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</si>
  <si>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</si>
  <si>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</si>
  <si>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</si>
  <si>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</si>
  <si>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</si>
  <si>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</si>
  <si>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</si>
  <si>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</si>
  <si>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</si>
  <si>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</si>
  <si>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</si>
  <si>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 xml:space="preserve">ELECTRICITY 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</si>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</sst>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164" fontId="19" fillId="0" borderId="0" xfId="1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4</xdr:col>
      <xdr:colOff>434900</xdr:colOff>
      <xdr:row>50</xdr:row>
      <xdr:rowOff>103894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693588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155706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58775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G26" sqref="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9" t="s">
        <v>14</v>
      </c>
      <c r="J3" s="69"/>
      <c r="K3" s="69"/>
    </row>
    <row r="4" spans="3:11" ht="21" x14ac:dyDescent="0.35">
      <c r="C4" s="8"/>
      <c r="D4" s="8"/>
      <c r="E4" s="8"/>
      <c r="F4" s="8"/>
      <c r="G4" s="8"/>
      <c r="H4" s="8"/>
      <c r="I4" s="69"/>
      <c r="J4" s="69"/>
      <c r="K4" s="6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0" t="s">
        <v>12</v>
      </c>
      <c r="D14" s="71"/>
      <c r="E14" s="71"/>
      <c r="F14" s="71"/>
      <c r="G14" s="71"/>
      <c r="H14" s="71"/>
      <c r="I14" s="71"/>
      <c r="J14" s="71"/>
      <c r="K14" s="7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17.399999999999999</v>
      </c>
      <c r="J16" s="18">
        <f>I16+H16+G16</f>
        <v>17.399999999999999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3" t="s">
        <v>8</v>
      </c>
      <c r="E19" s="73"/>
      <c r="F19" s="73" t="s">
        <v>9</v>
      </c>
      <c r="G19" s="73"/>
      <c r="H19" s="7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43953</v>
      </c>
      <c r="D20" s="74" t="s">
        <v>32</v>
      </c>
      <c r="E20" s="74"/>
      <c r="F20" s="45" t="s">
        <v>41</v>
      </c>
      <c r="G20" s="45"/>
      <c r="H20" s="45"/>
      <c r="I20" s="9"/>
      <c r="J20" s="22">
        <v>0</v>
      </c>
      <c r="K20" s="9">
        <f>H21</f>
        <v>17.399999999999999</v>
      </c>
    </row>
    <row r="21" spans="3:11" ht="21" x14ac:dyDescent="0.35">
      <c r="C21" s="38"/>
      <c r="D21" s="8"/>
      <c r="E21" s="8"/>
      <c r="F21" s="45">
        <v>1</v>
      </c>
      <c r="G21" s="45">
        <v>0</v>
      </c>
      <c r="H21" s="46">
        <f>(F21-G21)*17.4</f>
        <v>17.399999999999999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43953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(F25-G25)*116.17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75"/>
      <c r="G29" s="76"/>
      <c r="H29" s="76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76"/>
      <c r="G30" s="76"/>
      <c r="H30" s="76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75"/>
      <c r="G32" s="76"/>
      <c r="H32" s="76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17.399999999999999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17.399999999999999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8" t="s">
        <v>17</v>
      </c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77"/>
      <c r="D45" s="77"/>
      <c r="E45" s="77"/>
      <c r="F45" s="77"/>
      <c r="G45" s="77"/>
      <c r="H45" s="77"/>
      <c r="I45" s="77"/>
      <c r="J45" s="77"/>
      <c r="K45" s="7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8" t="s">
        <v>33</v>
      </c>
      <c r="D54" s="78"/>
      <c r="E54" s="78"/>
      <c r="F54" s="8"/>
      <c r="G54" s="78" t="s">
        <v>31</v>
      </c>
      <c r="H54" s="78"/>
      <c r="I54" s="9"/>
      <c r="J54" s="9"/>
      <c r="K54" s="9"/>
    </row>
    <row r="55" spans="3:11" ht="21" x14ac:dyDescent="0.35">
      <c r="C55" s="68" t="s">
        <v>23</v>
      </c>
      <c r="D55" s="68"/>
      <c r="E55" s="68"/>
      <c r="F55" s="8"/>
      <c r="G55" s="68" t="s">
        <v>24</v>
      </c>
      <c r="H55" s="6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G17" sqref="G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9" t="s">
        <v>14</v>
      </c>
      <c r="J3" s="69"/>
      <c r="K3" s="69"/>
    </row>
    <row r="4" spans="3:11" ht="21" x14ac:dyDescent="0.35">
      <c r="C4" s="8"/>
      <c r="D4" s="8"/>
      <c r="E4" s="8"/>
      <c r="F4" s="8"/>
      <c r="G4" s="8"/>
      <c r="H4" s="8"/>
      <c r="I4" s="69"/>
      <c r="J4" s="69"/>
      <c r="K4" s="6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0" t="s">
        <v>12</v>
      </c>
      <c r="D14" s="71"/>
      <c r="E14" s="71"/>
      <c r="F14" s="71"/>
      <c r="G14" s="71"/>
      <c r="H14" s="71"/>
      <c r="I14" s="71"/>
      <c r="J14" s="71"/>
      <c r="K14" s="7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99</v>
      </c>
      <c r="H15" s="13" t="s">
        <v>100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94</v>
      </c>
      <c r="E16" s="48" t="s">
        <v>95</v>
      </c>
      <c r="F16" s="18"/>
      <c r="G16" s="18">
        <v>5080.8</v>
      </c>
      <c r="H16" s="18">
        <v>585.66</v>
      </c>
      <c r="I16" s="18">
        <f>K34</f>
        <v>1555.68</v>
      </c>
      <c r="J16" s="18">
        <f>I16+H16+G16</f>
        <v>7222.14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3" t="s">
        <v>8</v>
      </c>
      <c r="E19" s="73"/>
      <c r="F19" s="73" t="s">
        <v>9</v>
      </c>
      <c r="G19" s="73"/>
      <c r="H19" s="7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84" t="s">
        <v>101</v>
      </c>
      <c r="E20" s="84"/>
      <c r="F20" s="45" t="s">
        <v>96</v>
      </c>
      <c r="G20" s="45"/>
      <c r="H20" s="45"/>
      <c r="I20" s="9"/>
      <c r="J20" s="22">
        <v>0</v>
      </c>
      <c r="K20" s="9">
        <f>H21</f>
        <v>285.48</v>
      </c>
    </row>
    <row r="21" spans="3:11" ht="21" x14ac:dyDescent="0.35">
      <c r="C21" s="38"/>
      <c r="D21" s="8"/>
      <c r="E21" s="8"/>
      <c r="F21" s="45">
        <v>118</v>
      </c>
      <c r="G21" s="45">
        <v>79</v>
      </c>
      <c r="H21" s="46">
        <f>(F21-G21)*7.32</f>
        <v>285.48</v>
      </c>
      <c r="I21" s="9"/>
      <c r="J21" s="9"/>
      <c r="K21" s="9"/>
    </row>
    <row r="22" spans="3:11" ht="21" x14ac:dyDescent="0.35">
      <c r="C22" s="38"/>
      <c r="D22" s="79" t="s">
        <v>62</v>
      </c>
      <c r="E22" s="79"/>
      <c r="F22" s="80">
        <f>F21-G21</f>
        <v>39</v>
      </c>
      <c r="G22" s="80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102</v>
      </c>
      <c r="E24" s="8"/>
      <c r="F24" s="45" t="s">
        <v>97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79" t="s">
        <v>63</v>
      </c>
      <c r="E26" s="79"/>
      <c r="F26" s="80">
        <f>F25-G25</f>
        <v>0</v>
      </c>
      <c r="G26" s="80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43962</v>
      </c>
      <c r="D28" s="84" t="s">
        <v>103</v>
      </c>
      <c r="E28" s="84"/>
      <c r="F28" s="45" t="s">
        <v>104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21.17</v>
      </c>
      <c r="G29" s="45">
        <v>60</v>
      </c>
      <c r="H29" s="46">
        <f>F29*G29</f>
        <v>1270.2</v>
      </c>
      <c r="I29" s="9"/>
      <c r="J29" s="22">
        <v>0</v>
      </c>
      <c r="K29" s="9">
        <f>H29</f>
        <v>1270.2</v>
      </c>
    </row>
    <row r="30" spans="3:11" ht="35.1" customHeight="1" x14ac:dyDescent="0.35">
      <c r="C30" s="61"/>
      <c r="D30" s="61"/>
      <c r="E30" s="61"/>
      <c r="F30" s="67"/>
      <c r="G30" s="67"/>
      <c r="H30" s="67"/>
      <c r="I30" s="9"/>
      <c r="J30" s="9"/>
      <c r="K30" s="9"/>
    </row>
    <row r="31" spans="3:11" ht="21" customHeight="1" x14ac:dyDescent="0.35">
      <c r="C31" s="37"/>
      <c r="D31" s="82"/>
      <c r="E31" s="82"/>
      <c r="F31" s="83"/>
      <c r="G31" s="83"/>
      <c r="H31" s="83"/>
      <c r="I31" s="83"/>
      <c r="J31" s="62"/>
      <c r="K31" s="62"/>
    </row>
    <row r="32" spans="3:11" ht="27" customHeight="1" x14ac:dyDescent="0.35">
      <c r="C32" s="39"/>
      <c r="D32" s="43"/>
      <c r="E32" s="43"/>
      <c r="F32" s="65"/>
      <c r="G32" s="65"/>
      <c r="H32" s="65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(K20+K24+K29)</f>
        <v>1555.68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7222.14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68" t="s">
        <v>17</v>
      </c>
      <c r="D39" s="68"/>
      <c r="E39" s="68"/>
      <c r="F39" s="68"/>
      <c r="G39" s="68"/>
      <c r="H39" s="68"/>
      <c r="I39" s="68"/>
      <c r="J39" s="68"/>
      <c r="K39" s="68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77"/>
      <c r="D42" s="77"/>
      <c r="E42" s="77"/>
      <c r="F42" s="77"/>
      <c r="G42" s="77"/>
      <c r="H42" s="77"/>
      <c r="I42" s="77"/>
      <c r="J42" s="77"/>
      <c r="K42" s="77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1"/>
      <c r="J43" s="41"/>
      <c r="K43" s="41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78" t="s">
        <v>33</v>
      </c>
      <c r="D51" s="78"/>
      <c r="E51" s="78"/>
      <c r="F51" s="8"/>
      <c r="G51" s="78" t="s">
        <v>31</v>
      </c>
      <c r="H51" s="78"/>
      <c r="I51" s="9"/>
      <c r="J51" s="9"/>
      <c r="K51" s="9"/>
    </row>
    <row r="52" spans="3:11" ht="21" x14ac:dyDescent="0.35">
      <c r="C52" s="68" t="s">
        <v>23</v>
      </c>
      <c r="D52" s="68"/>
      <c r="E52" s="68"/>
      <c r="F52" s="8"/>
      <c r="G52" s="68" t="s">
        <v>24</v>
      </c>
      <c r="H52" s="6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2:K42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3" zoomScale="85" zoomScaleNormal="85" workbookViewId="0">
      <selection activeCell="I23" sqref="I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9" t="s">
        <v>14</v>
      </c>
      <c r="J3" s="69"/>
      <c r="K3" s="69"/>
    </row>
    <row r="4" spans="3:11" ht="21" x14ac:dyDescent="0.35">
      <c r="C4" s="8"/>
      <c r="D4" s="8"/>
      <c r="E4" s="8"/>
      <c r="F4" s="8"/>
      <c r="G4" s="8"/>
      <c r="H4" s="8"/>
      <c r="I4" s="69"/>
      <c r="J4" s="69"/>
      <c r="K4" s="6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0" t="s">
        <v>12</v>
      </c>
      <c r="D14" s="71"/>
      <c r="E14" s="71"/>
      <c r="F14" s="71"/>
      <c r="G14" s="71"/>
      <c r="H14" s="71"/>
      <c r="I14" s="71"/>
      <c r="J14" s="71"/>
      <c r="K14" s="7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99</v>
      </c>
      <c r="H15" s="13" t="s">
        <v>100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106</v>
      </c>
      <c r="E16" s="48" t="s">
        <v>107</v>
      </c>
      <c r="F16" s="18"/>
      <c r="G16" s="18"/>
      <c r="H16" s="18"/>
      <c r="I16" s="18">
        <f>K34</f>
        <v>1574.96</v>
      </c>
      <c r="J16" s="18">
        <f>I16+H16+G16</f>
        <v>1574.96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3" t="s">
        <v>8</v>
      </c>
      <c r="E19" s="73"/>
      <c r="F19" s="73" t="s">
        <v>9</v>
      </c>
      <c r="G19" s="73"/>
      <c r="H19" s="7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84" t="s">
        <v>110</v>
      </c>
      <c r="E20" s="84"/>
      <c r="F20" s="45" t="s">
        <v>111</v>
      </c>
      <c r="G20" s="45"/>
      <c r="H20" s="45"/>
      <c r="I20" s="9"/>
      <c r="J20" s="22">
        <v>0</v>
      </c>
      <c r="K20" s="9">
        <f>H21</f>
        <v>304.76</v>
      </c>
    </row>
    <row r="21" spans="3:11" ht="21" x14ac:dyDescent="0.35">
      <c r="C21" s="38"/>
      <c r="D21" s="8"/>
      <c r="E21" s="8"/>
      <c r="F21" s="45">
        <v>156</v>
      </c>
      <c r="G21" s="45">
        <v>118</v>
      </c>
      <c r="H21" s="46">
        <f>(F21-G21)*8.02</f>
        <v>304.76</v>
      </c>
      <c r="I21" s="9"/>
      <c r="J21" s="9"/>
      <c r="K21" s="9"/>
    </row>
    <row r="22" spans="3:11" ht="21" x14ac:dyDescent="0.35">
      <c r="C22" s="38"/>
      <c r="D22" s="79" t="s">
        <v>62</v>
      </c>
      <c r="E22" s="79"/>
      <c r="F22" s="80">
        <f>F21-G21</f>
        <v>38</v>
      </c>
      <c r="G22" s="80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15</v>
      </c>
      <c r="E24" s="8"/>
      <c r="F24" s="45" t="s">
        <v>112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(F25-G25)*98.03</f>
        <v>0</v>
      </c>
      <c r="I25" s="9"/>
      <c r="J25" s="9"/>
      <c r="K25" s="9"/>
    </row>
    <row r="26" spans="3:11" ht="21" x14ac:dyDescent="0.35">
      <c r="C26" s="38"/>
      <c r="D26" s="79" t="s">
        <v>63</v>
      </c>
      <c r="E26" s="79"/>
      <c r="F26" s="80">
        <f>F25-G25</f>
        <v>0</v>
      </c>
      <c r="G26" s="80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44170</v>
      </c>
      <c r="D28" s="84" t="s">
        <v>103</v>
      </c>
      <c r="E28" s="84"/>
      <c r="F28" s="45" t="s">
        <v>108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21.17</v>
      </c>
      <c r="G29" s="45">
        <v>60</v>
      </c>
      <c r="H29" s="46">
        <f>F29*G29</f>
        <v>1270.2</v>
      </c>
      <c r="I29" s="9"/>
      <c r="J29" s="22">
        <v>0</v>
      </c>
      <c r="K29" s="9">
        <f>H29</f>
        <v>1270.2</v>
      </c>
    </row>
    <row r="30" spans="3:11" ht="35.1" customHeight="1" x14ac:dyDescent="0.35">
      <c r="C30" s="61"/>
      <c r="D30" s="61"/>
      <c r="E30" s="61"/>
      <c r="F30" s="67"/>
      <c r="G30" s="67"/>
      <c r="H30" s="67"/>
      <c r="I30" s="9"/>
      <c r="J30" s="9"/>
      <c r="K30" s="9"/>
    </row>
    <row r="31" spans="3:11" ht="21" customHeight="1" x14ac:dyDescent="0.35">
      <c r="C31" s="37"/>
      <c r="D31" s="82"/>
      <c r="E31" s="82"/>
      <c r="F31" s="83"/>
      <c r="G31" s="83"/>
      <c r="H31" s="83"/>
      <c r="I31" s="83"/>
      <c r="J31" s="62"/>
      <c r="K31" s="62"/>
    </row>
    <row r="32" spans="3:11" ht="27" customHeight="1" x14ac:dyDescent="0.35">
      <c r="C32" s="39"/>
      <c r="D32" s="43"/>
      <c r="E32" s="43"/>
      <c r="F32" s="66"/>
      <c r="G32" s="66"/>
      <c r="H32" s="66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(K20+K24+K29)</f>
        <v>1574.96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1574.96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68" t="s">
        <v>17</v>
      </c>
      <c r="D39" s="68"/>
      <c r="E39" s="68"/>
      <c r="F39" s="68"/>
      <c r="G39" s="68"/>
      <c r="H39" s="68"/>
      <c r="I39" s="68"/>
      <c r="J39" s="68"/>
      <c r="K39" s="68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77"/>
      <c r="D42" s="77"/>
      <c r="E42" s="77"/>
      <c r="F42" s="77"/>
      <c r="G42" s="77"/>
      <c r="H42" s="77"/>
      <c r="I42" s="77"/>
      <c r="J42" s="77"/>
      <c r="K42" s="77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1"/>
      <c r="J43" s="41"/>
      <c r="K43" s="41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78" t="s">
        <v>109</v>
      </c>
      <c r="D51" s="78"/>
      <c r="E51" s="78"/>
      <c r="F51" s="8"/>
      <c r="G51" s="78" t="s">
        <v>31</v>
      </c>
      <c r="H51" s="78"/>
      <c r="I51" s="9"/>
      <c r="J51" s="9"/>
      <c r="K51" s="9"/>
    </row>
    <row r="52" spans="3:11" ht="21" x14ac:dyDescent="0.35">
      <c r="C52" s="68" t="s">
        <v>23</v>
      </c>
      <c r="D52" s="68"/>
      <c r="E52" s="68"/>
      <c r="F52" s="8"/>
      <c r="G52" s="68" t="s">
        <v>24</v>
      </c>
      <c r="H52" s="6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2:K42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8" sqref="H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9" t="s">
        <v>14</v>
      </c>
      <c r="J3" s="69"/>
      <c r="K3" s="69"/>
    </row>
    <row r="4" spans="3:11" ht="21" x14ac:dyDescent="0.35">
      <c r="C4" s="8"/>
      <c r="D4" s="8"/>
      <c r="E4" s="8"/>
      <c r="F4" s="8"/>
      <c r="G4" s="8"/>
      <c r="H4" s="8"/>
      <c r="I4" s="69"/>
      <c r="J4" s="69"/>
      <c r="K4" s="6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0" t="s">
        <v>12</v>
      </c>
      <c r="D14" s="71"/>
      <c r="E14" s="71"/>
      <c r="F14" s="71"/>
      <c r="G14" s="71"/>
      <c r="H14" s="71"/>
      <c r="I14" s="71"/>
      <c r="J14" s="71"/>
      <c r="K14" s="7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>
        <v>17.399999999999999</v>
      </c>
      <c r="I16" s="18">
        <f>K35</f>
        <v>110.81</v>
      </c>
      <c r="J16" s="18">
        <f>I16+H16+G16</f>
        <v>128.21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3" t="s">
        <v>8</v>
      </c>
      <c r="E19" s="73"/>
      <c r="F19" s="73" t="s">
        <v>9</v>
      </c>
      <c r="G19" s="73"/>
      <c r="H19" s="7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74" t="s">
        <v>32</v>
      </c>
      <c r="E20" s="74"/>
      <c r="F20" s="45" t="s">
        <v>46</v>
      </c>
      <c r="G20" s="45"/>
      <c r="H20" s="45"/>
      <c r="I20" s="9"/>
      <c r="J20" s="22">
        <v>0</v>
      </c>
      <c r="K20" s="9">
        <f>H21</f>
        <v>110.81</v>
      </c>
    </row>
    <row r="21" spans="3:11" ht="21" x14ac:dyDescent="0.35">
      <c r="C21" s="38"/>
      <c r="D21" s="8"/>
      <c r="E21" s="8"/>
      <c r="F21" s="45">
        <v>8</v>
      </c>
      <c r="G21" s="45">
        <v>1</v>
      </c>
      <c r="H21" s="46">
        <f>(F21-G21)*15.83</f>
        <v>110.81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75"/>
      <c r="G29" s="76"/>
      <c r="H29" s="76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76"/>
      <c r="G30" s="76"/>
      <c r="H30" s="76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75"/>
      <c r="G32" s="76"/>
      <c r="H32" s="76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110.81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128.21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8" t="s">
        <v>17</v>
      </c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77"/>
      <c r="D45" s="77"/>
      <c r="E45" s="77"/>
      <c r="F45" s="77"/>
      <c r="G45" s="77"/>
      <c r="H45" s="77"/>
      <c r="I45" s="77"/>
      <c r="J45" s="77"/>
      <c r="K45" s="7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8" t="s">
        <v>33</v>
      </c>
      <c r="D54" s="78"/>
      <c r="E54" s="78"/>
      <c r="F54" s="8"/>
      <c r="G54" s="78" t="s">
        <v>31</v>
      </c>
      <c r="H54" s="78"/>
      <c r="I54" s="9"/>
      <c r="J54" s="9"/>
      <c r="K54" s="9"/>
    </row>
    <row r="55" spans="3:11" ht="21" x14ac:dyDescent="0.35">
      <c r="C55" s="68" t="s">
        <v>23</v>
      </c>
      <c r="D55" s="68"/>
      <c r="E55" s="68"/>
      <c r="F55" s="8"/>
      <c r="G55" s="68" t="s">
        <v>24</v>
      </c>
      <c r="H55" s="6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N8" sqref="N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9" t="s">
        <v>14</v>
      </c>
      <c r="J3" s="69"/>
      <c r="K3" s="69"/>
    </row>
    <row r="4" spans="3:11" ht="21" x14ac:dyDescent="0.35">
      <c r="C4" s="8"/>
      <c r="D4" s="8"/>
      <c r="E4" s="8"/>
      <c r="F4" s="8"/>
      <c r="G4" s="8"/>
      <c r="H4" s="8"/>
      <c r="I4" s="69"/>
      <c r="J4" s="69"/>
      <c r="K4" s="6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0" t="s">
        <v>12</v>
      </c>
      <c r="D14" s="71"/>
      <c r="E14" s="71"/>
      <c r="F14" s="71"/>
      <c r="G14" s="71"/>
      <c r="H14" s="71"/>
      <c r="I14" s="71"/>
      <c r="J14" s="71"/>
      <c r="K14" s="7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49</v>
      </c>
      <c r="E16" s="48" t="s">
        <v>50</v>
      </c>
      <c r="F16" s="18"/>
      <c r="G16" s="18"/>
      <c r="H16" s="18">
        <v>128.21</v>
      </c>
      <c r="I16" s="18">
        <f>K35</f>
        <v>180.63</v>
      </c>
      <c r="J16" s="18">
        <f>I16+H16+G16</f>
        <v>308.84000000000003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3" t="s">
        <v>8</v>
      </c>
      <c r="E19" s="73"/>
      <c r="F19" s="73" t="s">
        <v>9</v>
      </c>
      <c r="G19" s="73"/>
      <c r="H19" s="7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74" t="s">
        <v>32</v>
      </c>
      <c r="E20" s="74"/>
      <c r="F20" s="45" t="s">
        <v>51</v>
      </c>
      <c r="G20" s="45"/>
      <c r="H20" s="45"/>
      <c r="I20" s="9"/>
      <c r="J20" s="22">
        <v>0</v>
      </c>
      <c r="K20" s="9">
        <f>H21</f>
        <v>63.32</v>
      </c>
    </row>
    <row r="21" spans="3:11" ht="21" x14ac:dyDescent="0.35">
      <c r="C21" s="38"/>
      <c r="D21" s="8"/>
      <c r="E21" s="8"/>
      <c r="F21" s="45">
        <v>12</v>
      </c>
      <c r="G21" s="45">
        <v>8</v>
      </c>
      <c r="H21" s="46">
        <f>(F21-G21)*15.83</f>
        <v>63.32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75"/>
      <c r="G29" s="76"/>
      <c r="H29" s="76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76"/>
      <c r="G30" s="76"/>
      <c r="H30" s="76"/>
      <c r="I30" s="9"/>
      <c r="J30" s="9"/>
      <c r="K30" s="9"/>
    </row>
    <row r="31" spans="3:11" ht="21" x14ac:dyDescent="0.35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 x14ac:dyDescent="0.35">
      <c r="C32" s="37"/>
      <c r="D32" s="43"/>
      <c r="E32" s="43"/>
      <c r="F32" s="75"/>
      <c r="G32" s="76"/>
      <c r="H32" s="76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180.63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308.84000000000003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8" t="s">
        <v>17</v>
      </c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1" x14ac:dyDescent="0.35">
      <c r="B41" s="3"/>
      <c r="C41" s="53" t="s">
        <v>53</v>
      </c>
      <c r="D41" s="53" t="s">
        <v>54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3" t="s">
        <v>55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77"/>
      <c r="D45" s="77"/>
      <c r="E45" s="77"/>
      <c r="F45" s="77"/>
      <c r="G45" s="77"/>
      <c r="H45" s="77"/>
      <c r="I45" s="77"/>
      <c r="J45" s="77"/>
      <c r="K45" s="7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8" t="s">
        <v>33</v>
      </c>
      <c r="D54" s="78"/>
      <c r="E54" s="78"/>
      <c r="F54" s="8"/>
      <c r="G54" s="78" t="s">
        <v>31</v>
      </c>
      <c r="H54" s="78"/>
      <c r="I54" s="9"/>
      <c r="J54" s="9"/>
      <c r="K54" s="9"/>
    </row>
    <row r="55" spans="3:11" ht="21" x14ac:dyDescent="0.35">
      <c r="C55" s="68" t="s">
        <v>23</v>
      </c>
      <c r="D55" s="68"/>
      <c r="E55" s="68"/>
      <c r="F55" s="8"/>
      <c r="G55" s="68" t="s">
        <v>24</v>
      </c>
      <c r="H55" s="6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70" zoomScaleNormal="70" workbookViewId="0">
      <selection activeCell="T25" sqref="T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9" t="s">
        <v>14</v>
      </c>
      <c r="J3" s="69"/>
      <c r="K3" s="69"/>
    </row>
    <row r="4" spans="3:11" ht="21" x14ac:dyDescent="0.35">
      <c r="C4" s="8"/>
      <c r="D4" s="8"/>
      <c r="E4" s="8"/>
      <c r="F4" s="8"/>
      <c r="G4" s="8"/>
      <c r="H4" s="8"/>
      <c r="I4" s="69"/>
      <c r="J4" s="69"/>
      <c r="K4" s="6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0" t="s">
        <v>12</v>
      </c>
      <c r="D14" s="71"/>
      <c r="E14" s="71"/>
      <c r="F14" s="71"/>
      <c r="G14" s="71"/>
      <c r="H14" s="71"/>
      <c r="I14" s="71"/>
      <c r="J14" s="71"/>
      <c r="K14" s="7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57</v>
      </c>
      <c r="E16" s="48" t="s">
        <v>58</v>
      </c>
      <c r="F16" s="18"/>
      <c r="G16" s="18"/>
      <c r="H16" s="18">
        <v>308.83999999999997</v>
      </c>
      <c r="I16" s="18">
        <f>K36</f>
        <v>0</v>
      </c>
      <c r="J16" s="18">
        <f>I16+H16+G16</f>
        <v>308.83999999999997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3" t="s">
        <v>8</v>
      </c>
      <c r="E19" s="73"/>
      <c r="F19" s="73" t="s">
        <v>9</v>
      </c>
      <c r="G19" s="73"/>
      <c r="H19" s="7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74" t="s">
        <v>32</v>
      </c>
      <c r="E20" s="74"/>
      <c r="F20" s="45" t="s">
        <v>59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12</v>
      </c>
      <c r="G21" s="45">
        <v>12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79" t="s">
        <v>62</v>
      </c>
      <c r="E22" s="79"/>
      <c r="F22" s="80">
        <f>F21-G21</f>
        <v>0</v>
      </c>
      <c r="G22" s="80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60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79" t="s">
        <v>63</v>
      </c>
      <c r="E26" s="79"/>
      <c r="F26" s="80">
        <f>F25-G25</f>
        <v>0</v>
      </c>
      <c r="G26" s="80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81" t="s">
        <v>64</v>
      </c>
      <c r="D29" s="81"/>
      <c r="E29" s="81"/>
      <c r="F29" s="8"/>
      <c r="G29" s="8"/>
      <c r="H29" s="8"/>
      <c r="I29" s="9"/>
      <c r="J29" s="22"/>
      <c r="K29" s="9"/>
    </row>
    <row r="30" spans="3:11" ht="21" x14ac:dyDescent="0.35">
      <c r="C30" s="81"/>
      <c r="D30" s="81"/>
      <c r="E30" s="81"/>
      <c r="F30" s="75"/>
      <c r="G30" s="76"/>
      <c r="H30" s="76"/>
      <c r="I30" s="9">
        <v>0</v>
      </c>
      <c r="J30" s="22">
        <v>0</v>
      </c>
      <c r="K30" s="9">
        <f>I30+J30</f>
        <v>0</v>
      </c>
    </row>
    <row r="31" spans="3:11" ht="21" x14ac:dyDescent="0.35">
      <c r="C31" s="81"/>
      <c r="D31" s="81"/>
      <c r="E31" s="81"/>
      <c r="F31" s="76"/>
      <c r="G31" s="76"/>
      <c r="H31" s="76"/>
      <c r="I31" s="9"/>
      <c r="J31" s="9"/>
      <c r="K31" s="9"/>
    </row>
    <row r="32" spans="3:11" ht="21" x14ac:dyDescent="0.35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 x14ac:dyDescent="0.35">
      <c r="C33" s="37"/>
      <c r="D33" s="43"/>
      <c r="E33" s="43"/>
      <c r="F33" s="75"/>
      <c r="G33" s="76"/>
      <c r="H33" s="76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308.83999999999997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68" t="s">
        <v>17</v>
      </c>
      <c r="D41" s="68"/>
      <c r="E41" s="68"/>
      <c r="F41" s="68"/>
      <c r="G41" s="68"/>
      <c r="H41" s="68"/>
      <c r="I41" s="68"/>
      <c r="J41" s="68"/>
      <c r="K41" s="68"/>
      <c r="L41" s="3"/>
    </row>
    <row r="42" spans="2:12" s="8" customFormat="1" ht="21" x14ac:dyDescent="0.35">
      <c r="B42" s="3"/>
      <c r="C42" s="54" t="s">
        <v>53</v>
      </c>
      <c r="D42" s="54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5"/>
      <c r="D43" s="54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77"/>
      <c r="D47" s="77"/>
      <c r="E47" s="77"/>
      <c r="F47" s="77"/>
      <c r="G47" s="77"/>
      <c r="H47" s="77"/>
      <c r="I47" s="77"/>
      <c r="J47" s="77"/>
      <c r="K47" s="7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8" t="s">
        <v>33</v>
      </c>
      <c r="D56" s="78"/>
      <c r="E56" s="78"/>
      <c r="F56" s="8"/>
      <c r="G56" s="78" t="s">
        <v>31</v>
      </c>
      <c r="H56" s="78"/>
      <c r="I56" s="9"/>
      <c r="J56" s="9"/>
      <c r="K56" s="9"/>
    </row>
    <row r="57" spans="3:11" ht="21" x14ac:dyDescent="0.35">
      <c r="C57" s="68" t="s">
        <v>23</v>
      </c>
      <c r="D57" s="68"/>
      <c r="E57" s="68"/>
      <c r="F57" s="8"/>
      <c r="G57" s="68" t="s">
        <v>24</v>
      </c>
      <c r="H57" s="6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9" zoomScale="70" zoomScaleNormal="70" workbookViewId="0">
      <selection activeCell="O13" sqref="O1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9" t="s">
        <v>14</v>
      </c>
      <c r="J3" s="69"/>
      <c r="K3" s="69"/>
    </row>
    <row r="4" spans="3:11" ht="21" x14ac:dyDescent="0.35">
      <c r="C4" s="8"/>
      <c r="D4" s="8"/>
      <c r="E4" s="8"/>
      <c r="F4" s="8"/>
      <c r="G4" s="8"/>
      <c r="H4" s="8"/>
      <c r="I4" s="69"/>
      <c r="J4" s="69"/>
      <c r="K4" s="6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0" t="s">
        <v>12</v>
      </c>
      <c r="D14" s="71"/>
      <c r="E14" s="71"/>
      <c r="F14" s="71"/>
      <c r="G14" s="71"/>
      <c r="H14" s="71"/>
      <c r="I14" s="71"/>
      <c r="J14" s="71"/>
      <c r="K14" s="7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66</v>
      </c>
      <c r="E16" s="48" t="s">
        <v>67</v>
      </c>
      <c r="F16" s="18"/>
      <c r="G16" s="18"/>
      <c r="H16" s="18"/>
      <c r="I16" s="18">
        <f>K36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3" t="s">
        <v>8</v>
      </c>
      <c r="E19" s="73"/>
      <c r="F19" s="73" t="s">
        <v>9</v>
      </c>
      <c r="G19" s="73"/>
      <c r="H19" s="7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74" t="s">
        <v>32</v>
      </c>
      <c r="E20" s="74"/>
      <c r="F20" s="45" t="s">
        <v>68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12</v>
      </c>
      <c r="G21" s="45">
        <v>12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79" t="s">
        <v>62</v>
      </c>
      <c r="E22" s="79"/>
      <c r="F22" s="80">
        <f>F21-G21</f>
        <v>0</v>
      </c>
      <c r="G22" s="80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79" t="s">
        <v>63</v>
      </c>
      <c r="E26" s="79"/>
      <c r="F26" s="80">
        <f>F25-G25</f>
        <v>0</v>
      </c>
      <c r="G26" s="80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81" t="s">
        <v>70</v>
      </c>
      <c r="D29" s="81"/>
      <c r="E29" s="81"/>
      <c r="F29" s="8"/>
      <c r="G29" s="8"/>
      <c r="H29" s="8"/>
      <c r="I29" s="9"/>
      <c r="J29" s="22"/>
      <c r="K29" s="9"/>
    </row>
    <row r="30" spans="3:11" ht="21" x14ac:dyDescent="0.35">
      <c r="C30" s="81"/>
      <c r="D30" s="81"/>
      <c r="E30" s="81"/>
      <c r="F30" s="75"/>
      <c r="G30" s="76"/>
      <c r="H30" s="7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81"/>
      <c r="D31" s="81"/>
      <c r="E31" s="81"/>
      <c r="F31" s="76"/>
      <c r="G31" s="76"/>
      <c r="H31" s="76"/>
      <c r="I31" s="9"/>
      <c r="J31" s="9"/>
      <c r="K31" s="9"/>
    </row>
    <row r="32" spans="3:11" ht="21" x14ac:dyDescent="0.35">
      <c r="C32" s="39"/>
      <c r="D32" s="43"/>
      <c r="E32" s="43"/>
      <c r="F32" s="56"/>
      <c r="G32" s="56"/>
      <c r="H32" s="56"/>
      <c r="I32" s="9"/>
      <c r="J32" s="9"/>
      <c r="K32" s="9"/>
    </row>
    <row r="33" spans="2:12" ht="21" x14ac:dyDescent="0.35">
      <c r="C33" s="37"/>
      <c r="D33" s="43"/>
      <c r="E33" s="43"/>
      <c r="F33" s="75"/>
      <c r="G33" s="76"/>
      <c r="H33" s="76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6"/>
      <c r="G34" s="56"/>
      <c r="H34" s="5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0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68" t="s">
        <v>17</v>
      </c>
      <c r="D41" s="68"/>
      <c r="E41" s="68"/>
      <c r="F41" s="68"/>
      <c r="G41" s="68"/>
      <c r="H41" s="68"/>
      <c r="I41" s="68"/>
      <c r="J41" s="68"/>
      <c r="K41" s="68"/>
      <c r="L41" s="3"/>
    </row>
    <row r="42" spans="2:12" s="8" customFormat="1" ht="21" x14ac:dyDescent="0.35">
      <c r="B42" s="3"/>
      <c r="C42" s="54" t="s">
        <v>53</v>
      </c>
      <c r="D42" s="54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5"/>
      <c r="D43" s="54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77"/>
      <c r="D47" s="77"/>
      <c r="E47" s="77"/>
      <c r="F47" s="77"/>
      <c r="G47" s="77"/>
      <c r="H47" s="77"/>
      <c r="I47" s="77"/>
      <c r="J47" s="77"/>
      <c r="K47" s="7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8" t="s">
        <v>33</v>
      </c>
      <c r="D56" s="78"/>
      <c r="E56" s="78"/>
      <c r="F56" s="8"/>
      <c r="G56" s="78" t="s">
        <v>31</v>
      </c>
      <c r="H56" s="78"/>
      <c r="I56" s="9"/>
      <c r="J56" s="9"/>
      <c r="K56" s="9"/>
    </row>
    <row r="57" spans="3:11" ht="21" x14ac:dyDescent="0.35">
      <c r="C57" s="68" t="s">
        <v>23</v>
      </c>
      <c r="D57" s="68"/>
      <c r="E57" s="68"/>
      <c r="F57" s="8"/>
      <c r="G57" s="68" t="s">
        <v>24</v>
      </c>
      <c r="H57" s="6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7"/>
  <sheetViews>
    <sheetView topLeftCell="A10" zoomScale="70" zoomScaleNormal="70" workbookViewId="0">
      <selection activeCell="P24" sqref="P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5" s="1" customFormat="1" ht="31.5" x14ac:dyDescent="0.5">
      <c r="C2" s="11" t="s">
        <v>28</v>
      </c>
      <c r="I2" s="2"/>
      <c r="J2" s="2"/>
      <c r="K2" s="2"/>
    </row>
    <row r="3" spans="3:15" ht="21" x14ac:dyDescent="0.35">
      <c r="C3" s="8" t="s">
        <v>29</v>
      </c>
      <c r="D3" s="8"/>
      <c r="E3" s="8"/>
      <c r="F3" s="8"/>
      <c r="G3" s="8"/>
      <c r="H3" s="8"/>
      <c r="I3" s="69" t="s">
        <v>14</v>
      </c>
      <c r="J3" s="69"/>
      <c r="K3" s="69"/>
    </row>
    <row r="4" spans="3:15" ht="21" x14ac:dyDescent="0.35">
      <c r="C4" s="8"/>
      <c r="D4" s="8"/>
      <c r="E4" s="8"/>
      <c r="F4" s="8"/>
      <c r="G4" s="8"/>
      <c r="H4" s="8"/>
      <c r="I4" s="69"/>
      <c r="J4" s="69"/>
      <c r="K4" s="69"/>
    </row>
    <row r="5" spans="3:15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5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5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5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5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5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5" ht="26.25" x14ac:dyDescent="0.4">
      <c r="C11" s="30" t="s">
        <v>72</v>
      </c>
      <c r="D11" s="29"/>
      <c r="E11" s="29"/>
      <c r="F11" s="29"/>
      <c r="G11" s="8"/>
      <c r="H11" s="8"/>
      <c r="I11" s="9"/>
      <c r="J11" s="9"/>
      <c r="K11" s="9"/>
    </row>
    <row r="12" spans="3:15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5" ht="21.75" thickBot="1" x14ac:dyDescent="0.4">
      <c r="C13" s="8"/>
      <c r="D13" s="8"/>
      <c r="E13" s="8"/>
      <c r="F13" s="8"/>
      <c r="G13" s="8"/>
      <c r="H13" s="8"/>
      <c r="I13" s="9"/>
      <c r="J13" s="9"/>
      <c r="K13" s="9"/>
      <c r="O13" s="3" t="s">
        <v>71</v>
      </c>
    </row>
    <row r="14" spans="3:15" s="5" customFormat="1" ht="21.75" thickBot="1" x14ac:dyDescent="0.3">
      <c r="C14" s="70" t="s">
        <v>12</v>
      </c>
      <c r="D14" s="71"/>
      <c r="E14" s="71"/>
      <c r="F14" s="71"/>
      <c r="G14" s="71"/>
      <c r="H14" s="71"/>
      <c r="I14" s="71"/>
      <c r="J14" s="71"/>
      <c r="K14" s="72"/>
    </row>
    <row r="15" spans="3:15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5" s="5" customFormat="1" ht="21.75" thickBot="1" x14ac:dyDescent="0.3">
      <c r="C16" s="17"/>
      <c r="D16" s="48" t="s">
        <v>73</v>
      </c>
      <c r="E16" s="48" t="s">
        <v>74</v>
      </c>
      <c r="F16" s="18"/>
      <c r="G16" s="18"/>
      <c r="H16" s="18"/>
      <c r="I16" s="18">
        <f>K34</f>
        <v>-1.01</v>
      </c>
      <c r="J16" s="18">
        <f>I16+H16+G16</f>
        <v>-1.01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3" t="s">
        <v>8</v>
      </c>
      <c r="E19" s="73"/>
      <c r="F19" s="73" t="s">
        <v>9</v>
      </c>
      <c r="G19" s="73"/>
      <c r="H19" s="7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74" t="s">
        <v>32</v>
      </c>
      <c r="E20" s="74"/>
      <c r="F20" s="45" t="s">
        <v>75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12</v>
      </c>
      <c r="G21" s="45">
        <v>12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79" t="s">
        <v>62</v>
      </c>
      <c r="E22" s="79"/>
      <c r="F22" s="80">
        <f>F21-G21</f>
        <v>0</v>
      </c>
      <c r="G22" s="80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76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79" t="s">
        <v>63</v>
      </c>
      <c r="E26" s="79"/>
      <c r="F26" s="80">
        <f>F25-G25</f>
        <v>0</v>
      </c>
      <c r="G26" s="80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1"/>
      <c r="D28" s="61"/>
      <c r="E28" s="61"/>
      <c r="F28" s="8"/>
      <c r="G28" s="8"/>
      <c r="H28" s="8"/>
      <c r="I28" s="9"/>
      <c r="J28" s="22"/>
      <c r="K28" s="9"/>
    </row>
    <row r="29" spans="3:11" ht="21" x14ac:dyDescent="0.35">
      <c r="C29" s="61"/>
      <c r="D29" s="61"/>
      <c r="E29" s="61"/>
      <c r="F29" s="75"/>
      <c r="G29" s="76"/>
      <c r="H29" s="7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1"/>
      <c r="D30" s="61"/>
      <c r="E30" s="61"/>
      <c r="F30" s="76"/>
      <c r="G30" s="76"/>
      <c r="H30" s="76"/>
      <c r="I30" s="9"/>
      <c r="J30" s="9"/>
      <c r="K30" s="9"/>
    </row>
    <row r="31" spans="3:11" ht="99.95" customHeight="1" x14ac:dyDescent="0.35">
      <c r="C31" s="37"/>
      <c r="D31" s="82" t="s">
        <v>77</v>
      </c>
      <c r="E31" s="82"/>
      <c r="F31" s="83" t="s">
        <v>78</v>
      </c>
      <c r="G31" s="83"/>
      <c r="H31" s="83"/>
      <c r="I31" s="83"/>
      <c r="J31" s="62">
        <v>0</v>
      </c>
      <c r="K31" s="62">
        <f>1.01</f>
        <v>1.01</v>
      </c>
    </row>
    <row r="32" spans="3:11" ht="27" customHeight="1" x14ac:dyDescent="0.35">
      <c r="C32" s="39"/>
      <c r="D32" s="43"/>
      <c r="E32" s="43"/>
      <c r="F32" s="59"/>
      <c r="G32" s="59"/>
      <c r="H32" s="59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-1.01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-1.01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68" t="s">
        <v>17</v>
      </c>
      <c r="D39" s="68"/>
      <c r="E39" s="68"/>
      <c r="F39" s="68"/>
      <c r="G39" s="68"/>
      <c r="H39" s="68"/>
      <c r="I39" s="68"/>
      <c r="J39" s="68"/>
      <c r="K39" s="68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77"/>
      <c r="D42" s="77"/>
      <c r="E42" s="77"/>
      <c r="F42" s="77"/>
      <c r="G42" s="77"/>
      <c r="H42" s="77"/>
      <c r="I42" s="77"/>
      <c r="J42" s="77"/>
      <c r="K42" s="77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1"/>
      <c r="J43" s="41"/>
      <c r="K43" s="41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78" t="s">
        <v>33</v>
      </c>
      <c r="D51" s="78"/>
      <c r="E51" s="78"/>
      <c r="F51" s="8"/>
      <c r="G51" s="78" t="s">
        <v>31</v>
      </c>
      <c r="H51" s="78"/>
      <c r="I51" s="9"/>
      <c r="J51" s="9"/>
      <c r="K51" s="9"/>
    </row>
    <row r="52" spans="3:11" ht="21" x14ac:dyDescent="0.35">
      <c r="C52" s="68" t="s">
        <v>23</v>
      </c>
      <c r="D52" s="68"/>
      <c r="E52" s="68"/>
      <c r="F52" s="8"/>
      <c r="G52" s="68" t="s">
        <v>24</v>
      </c>
      <c r="H52" s="6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31:E31"/>
    <mergeCell ref="F31:I31"/>
    <mergeCell ref="D26:E26"/>
    <mergeCell ref="F26:G26"/>
    <mergeCell ref="F29:H30"/>
    <mergeCell ref="C42:K42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7"/>
  <sheetViews>
    <sheetView zoomScale="70" zoomScaleNormal="70" workbookViewId="0">
      <selection activeCell="N8" sqref="N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5" s="1" customFormat="1" ht="31.5" x14ac:dyDescent="0.5">
      <c r="C2" s="11" t="s">
        <v>28</v>
      </c>
      <c r="I2" s="2"/>
      <c r="J2" s="2"/>
      <c r="K2" s="2"/>
    </row>
    <row r="3" spans="3:15" ht="21" x14ac:dyDescent="0.35">
      <c r="C3" s="8" t="s">
        <v>29</v>
      </c>
      <c r="D3" s="8"/>
      <c r="E3" s="8"/>
      <c r="F3" s="8"/>
      <c r="G3" s="8"/>
      <c r="H3" s="8"/>
      <c r="I3" s="69" t="s">
        <v>14</v>
      </c>
      <c r="J3" s="69"/>
      <c r="K3" s="69"/>
    </row>
    <row r="4" spans="3:15" ht="21" x14ac:dyDescent="0.35">
      <c r="C4" s="8"/>
      <c r="D4" s="8"/>
      <c r="E4" s="8"/>
      <c r="F4" s="8"/>
      <c r="G4" s="8"/>
      <c r="H4" s="8"/>
      <c r="I4" s="69"/>
      <c r="J4" s="69"/>
      <c r="K4" s="69"/>
    </row>
    <row r="5" spans="3:15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5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5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5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5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5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5" ht="26.25" x14ac:dyDescent="0.4">
      <c r="C11" s="30" t="s">
        <v>79</v>
      </c>
      <c r="D11" s="29"/>
      <c r="E11" s="29"/>
      <c r="F11" s="29"/>
      <c r="G11" s="8"/>
      <c r="H11" s="8"/>
      <c r="I11" s="9"/>
      <c r="J11" s="9"/>
      <c r="K11" s="9"/>
    </row>
    <row r="12" spans="3:15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5" ht="21.75" thickBot="1" x14ac:dyDescent="0.4">
      <c r="C13" s="8"/>
      <c r="D13" s="8"/>
      <c r="E13" s="8"/>
      <c r="F13" s="8"/>
      <c r="G13" s="8"/>
      <c r="H13" s="8"/>
      <c r="I13" s="9"/>
      <c r="J13" s="9"/>
      <c r="K13" s="9"/>
      <c r="O13" s="3" t="s">
        <v>71</v>
      </c>
    </row>
    <row r="14" spans="3:15" s="5" customFormat="1" ht="21.75" thickBot="1" x14ac:dyDescent="0.3">
      <c r="C14" s="70" t="s">
        <v>12</v>
      </c>
      <c r="D14" s="71"/>
      <c r="E14" s="71"/>
      <c r="F14" s="71"/>
      <c r="G14" s="71"/>
      <c r="H14" s="71"/>
      <c r="I14" s="71"/>
      <c r="J14" s="71"/>
      <c r="K14" s="72"/>
    </row>
    <row r="15" spans="3:15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5" s="5" customFormat="1" ht="21.75" thickBot="1" x14ac:dyDescent="0.3">
      <c r="C16" s="17"/>
      <c r="D16" s="48" t="s">
        <v>80</v>
      </c>
      <c r="E16" s="48" t="s">
        <v>81</v>
      </c>
      <c r="F16" s="18"/>
      <c r="G16" s="18"/>
      <c r="H16" s="18">
        <v>-1.01</v>
      </c>
      <c r="I16" s="18">
        <f>K34</f>
        <v>17.98</v>
      </c>
      <c r="J16" s="18">
        <f>I16+H16+G16</f>
        <v>16.97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3" t="s">
        <v>8</v>
      </c>
      <c r="E19" s="73"/>
      <c r="F19" s="73" t="s">
        <v>9</v>
      </c>
      <c r="G19" s="73"/>
      <c r="H19" s="7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74" t="s">
        <v>32</v>
      </c>
      <c r="E20" s="74"/>
      <c r="F20" s="45" t="s">
        <v>82</v>
      </c>
      <c r="G20" s="45"/>
      <c r="H20" s="45"/>
      <c r="I20" s="9"/>
      <c r="J20" s="22">
        <v>0</v>
      </c>
      <c r="K20" s="9">
        <f>H21</f>
        <v>17.98</v>
      </c>
    </row>
    <row r="21" spans="3:11" ht="21" x14ac:dyDescent="0.35">
      <c r="C21" s="38"/>
      <c r="D21" s="8"/>
      <c r="E21" s="8"/>
      <c r="F21" s="45">
        <v>14</v>
      </c>
      <c r="G21" s="45">
        <v>12</v>
      </c>
      <c r="H21" s="46">
        <f>(F21-G21)*8.99</f>
        <v>17.98</v>
      </c>
      <c r="I21" s="9"/>
      <c r="J21" s="9"/>
      <c r="K21" s="9"/>
    </row>
    <row r="22" spans="3:11" ht="21" x14ac:dyDescent="0.35">
      <c r="C22" s="38"/>
      <c r="D22" s="79" t="s">
        <v>62</v>
      </c>
      <c r="E22" s="79"/>
      <c r="F22" s="80">
        <f>F21-G21</f>
        <v>2</v>
      </c>
      <c r="G22" s="80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83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(F25-G25)*96.72</f>
        <v>0</v>
      </c>
      <c r="I25" s="9"/>
      <c r="J25" s="9"/>
      <c r="K25" s="9"/>
    </row>
    <row r="26" spans="3:11" ht="21" x14ac:dyDescent="0.35">
      <c r="C26" s="38"/>
      <c r="D26" s="79" t="s">
        <v>63</v>
      </c>
      <c r="E26" s="79"/>
      <c r="F26" s="80">
        <f>F25-G25</f>
        <v>0</v>
      </c>
      <c r="G26" s="80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1"/>
      <c r="D28" s="61"/>
      <c r="E28" s="61"/>
      <c r="F28" s="8"/>
      <c r="G28" s="8"/>
      <c r="H28" s="8"/>
      <c r="I28" s="9"/>
      <c r="J28" s="22"/>
      <c r="K28" s="9"/>
    </row>
    <row r="29" spans="3:11" ht="21" x14ac:dyDescent="0.35">
      <c r="C29" s="61"/>
      <c r="D29" s="61"/>
      <c r="E29" s="61"/>
      <c r="F29" s="75"/>
      <c r="G29" s="76"/>
      <c r="H29" s="7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1"/>
      <c r="D30" s="61"/>
      <c r="E30" s="61"/>
      <c r="F30" s="76"/>
      <c r="G30" s="76"/>
      <c r="H30" s="76"/>
      <c r="I30" s="9"/>
      <c r="J30" s="9"/>
      <c r="K30" s="9"/>
    </row>
    <row r="31" spans="3:11" ht="21" customHeight="1" x14ac:dyDescent="0.35">
      <c r="C31" s="37"/>
      <c r="D31" s="82"/>
      <c r="E31" s="82"/>
      <c r="F31" s="83"/>
      <c r="G31" s="83"/>
      <c r="H31" s="83"/>
      <c r="I31" s="83"/>
      <c r="J31" s="62"/>
      <c r="K31" s="62"/>
    </row>
    <row r="32" spans="3:11" ht="27" customHeight="1" x14ac:dyDescent="0.35">
      <c r="C32" s="39"/>
      <c r="D32" s="43"/>
      <c r="E32" s="43"/>
      <c r="F32" s="60"/>
      <c r="G32" s="60"/>
      <c r="H32" s="60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17.98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16.97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68" t="s">
        <v>17</v>
      </c>
      <c r="D39" s="68"/>
      <c r="E39" s="68"/>
      <c r="F39" s="68"/>
      <c r="G39" s="68"/>
      <c r="H39" s="68"/>
      <c r="I39" s="68"/>
      <c r="J39" s="68"/>
      <c r="K39" s="68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77"/>
      <c r="D42" s="77"/>
      <c r="E42" s="77"/>
      <c r="F42" s="77"/>
      <c r="G42" s="77"/>
      <c r="H42" s="77"/>
      <c r="I42" s="77"/>
      <c r="J42" s="77"/>
      <c r="K42" s="77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1"/>
      <c r="J43" s="41"/>
      <c r="K43" s="41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78" t="s">
        <v>33</v>
      </c>
      <c r="D51" s="78"/>
      <c r="E51" s="78"/>
      <c r="F51" s="8"/>
      <c r="G51" s="78" t="s">
        <v>31</v>
      </c>
      <c r="H51" s="78"/>
      <c r="I51" s="9"/>
      <c r="J51" s="9"/>
      <c r="K51" s="9"/>
    </row>
    <row r="52" spans="3:11" ht="21" x14ac:dyDescent="0.35">
      <c r="C52" s="68" t="s">
        <v>23</v>
      </c>
      <c r="D52" s="68"/>
      <c r="E52" s="68"/>
      <c r="F52" s="8"/>
      <c r="G52" s="68" t="s">
        <v>24</v>
      </c>
      <c r="H52" s="6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2:K42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7"/>
  <sheetViews>
    <sheetView topLeftCell="A6"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5" s="1" customFormat="1" ht="31.5" x14ac:dyDescent="0.5">
      <c r="C2" s="11" t="s">
        <v>28</v>
      </c>
      <c r="I2" s="2"/>
      <c r="J2" s="2"/>
      <c r="K2" s="2"/>
    </row>
    <row r="3" spans="3:15" ht="21" x14ac:dyDescent="0.35">
      <c r="C3" s="8" t="s">
        <v>29</v>
      </c>
      <c r="D3" s="8"/>
      <c r="E3" s="8"/>
      <c r="F3" s="8"/>
      <c r="G3" s="8"/>
      <c r="H3" s="8"/>
      <c r="I3" s="69" t="s">
        <v>14</v>
      </c>
      <c r="J3" s="69"/>
      <c r="K3" s="69"/>
    </row>
    <row r="4" spans="3:15" ht="21" x14ac:dyDescent="0.35">
      <c r="C4" s="8"/>
      <c r="D4" s="8"/>
      <c r="E4" s="8"/>
      <c r="F4" s="8"/>
      <c r="G4" s="8"/>
      <c r="H4" s="8"/>
      <c r="I4" s="69"/>
      <c r="J4" s="69"/>
      <c r="K4" s="69"/>
    </row>
    <row r="5" spans="3:15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5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5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5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5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5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5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5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5" ht="21.75" thickBot="1" x14ac:dyDescent="0.4">
      <c r="C13" s="8"/>
      <c r="D13" s="8"/>
      <c r="E13" s="8"/>
      <c r="F13" s="8"/>
      <c r="G13" s="8"/>
      <c r="H13" s="8"/>
      <c r="I13" s="9"/>
      <c r="J13" s="9"/>
      <c r="K13" s="9"/>
      <c r="O13" s="3" t="s">
        <v>71</v>
      </c>
    </row>
    <row r="14" spans="3:15" s="5" customFormat="1" ht="21.75" thickBot="1" x14ac:dyDescent="0.3">
      <c r="C14" s="70" t="s">
        <v>12</v>
      </c>
      <c r="D14" s="71"/>
      <c r="E14" s="71"/>
      <c r="F14" s="71"/>
      <c r="G14" s="71"/>
      <c r="H14" s="71"/>
      <c r="I14" s="71"/>
      <c r="J14" s="71"/>
      <c r="K14" s="72"/>
    </row>
    <row r="15" spans="3:15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5" s="5" customFormat="1" ht="21.75" thickBot="1" x14ac:dyDescent="0.3">
      <c r="C16" s="17"/>
      <c r="D16" s="48" t="s">
        <v>85</v>
      </c>
      <c r="E16" s="48" t="s">
        <v>86</v>
      </c>
      <c r="F16" s="18"/>
      <c r="G16" s="18"/>
      <c r="H16" s="18">
        <v>16.97</v>
      </c>
      <c r="I16" s="18">
        <f>K34</f>
        <v>163.08000000000001</v>
      </c>
      <c r="J16" s="18">
        <f>I16+H16+G16</f>
        <v>180.05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3" t="s">
        <v>8</v>
      </c>
      <c r="E19" s="73"/>
      <c r="F19" s="73" t="s">
        <v>9</v>
      </c>
      <c r="G19" s="73"/>
      <c r="H19" s="7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74" t="s">
        <v>32</v>
      </c>
      <c r="E20" s="74"/>
      <c r="F20" s="45" t="s">
        <v>87</v>
      </c>
      <c r="G20" s="45"/>
      <c r="H20" s="45"/>
      <c r="I20" s="9"/>
      <c r="J20" s="22">
        <v>0</v>
      </c>
      <c r="K20" s="9">
        <f>H21</f>
        <v>163.08000000000001</v>
      </c>
    </row>
    <row r="21" spans="3:11" ht="21" x14ac:dyDescent="0.35">
      <c r="C21" s="38"/>
      <c r="D21" s="8"/>
      <c r="E21" s="8"/>
      <c r="F21" s="45">
        <v>32</v>
      </c>
      <c r="G21" s="45">
        <v>14</v>
      </c>
      <c r="H21" s="46">
        <f>(F21-G21)*9.06</f>
        <v>163.08000000000001</v>
      </c>
      <c r="I21" s="9"/>
      <c r="J21" s="9"/>
      <c r="K21" s="9"/>
    </row>
    <row r="22" spans="3:11" ht="21" x14ac:dyDescent="0.35">
      <c r="C22" s="38"/>
      <c r="D22" s="79" t="s">
        <v>62</v>
      </c>
      <c r="E22" s="79"/>
      <c r="F22" s="80">
        <f>F21-G21</f>
        <v>18</v>
      </c>
      <c r="G22" s="80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88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79" t="s">
        <v>63</v>
      </c>
      <c r="E26" s="79"/>
      <c r="F26" s="80">
        <f>F25-G25</f>
        <v>0</v>
      </c>
      <c r="G26" s="80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1"/>
      <c r="D28" s="61"/>
      <c r="E28" s="61"/>
      <c r="F28" s="8"/>
      <c r="G28" s="8"/>
      <c r="H28" s="8"/>
      <c r="I28" s="9"/>
      <c r="J28" s="22"/>
      <c r="K28" s="9"/>
    </row>
    <row r="29" spans="3:11" ht="21" x14ac:dyDescent="0.35">
      <c r="C29" s="61"/>
      <c r="D29" s="61"/>
      <c r="E29" s="61"/>
      <c r="F29" s="75"/>
      <c r="G29" s="76"/>
      <c r="H29" s="7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1"/>
      <c r="D30" s="61"/>
      <c r="E30" s="61"/>
      <c r="F30" s="76"/>
      <c r="G30" s="76"/>
      <c r="H30" s="76"/>
      <c r="I30" s="9"/>
      <c r="J30" s="9"/>
      <c r="K30" s="9"/>
    </row>
    <row r="31" spans="3:11" ht="21" customHeight="1" x14ac:dyDescent="0.35">
      <c r="C31" s="37"/>
      <c r="D31" s="82"/>
      <c r="E31" s="82"/>
      <c r="F31" s="83"/>
      <c r="G31" s="83"/>
      <c r="H31" s="83"/>
      <c r="I31" s="83"/>
      <c r="J31" s="62"/>
      <c r="K31" s="62"/>
    </row>
    <row r="32" spans="3:11" ht="27" customHeight="1" x14ac:dyDescent="0.35">
      <c r="C32" s="39"/>
      <c r="D32" s="43"/>
      <c r="E32" s="43"/>
      <c r="F32" s="63"/>
      <c r="G32" s="63"/>
      <c r="H32" s="63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163.08000000000001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180.05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68" t="s">
        <v>17</v>
      </c>
      <c r="D39" s="68"/>
      <c r="E39" s="68"/>
      <c r="F39" s="68"/>
      <c r="G39" s="68"/>
      <c r="H39" s="68"/>
      <c r="I39" s="68"/>
      <c r="J39" s="68"/>
      <c r="K39" s="68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77"/>
      <c r="D42" s="77"/>
      <c r="E42" s="77"/>
      <c r="F42" s="77"/>
      <c r="G42" s="77"/>
      <c r="H42" s="77"/>
      <c r="I42" s="77"/>
      <c r="J42" s="77"/>
      <c r="K42" s="77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1"/>
      <c r="J43" s="41"/>
      <c r="K43" s="41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78" t="s">
        <v>33</v>
      </c>
      <c r="D51" s="78"/>
      <c r="E51" s="78"/>
      <c r="F51" s="8"/>
      <c r="G51" s="78" t="s">
        <v>31</v>
      </c>
      <c r="H51" s="78"/>
      <c r="I51" s="9"/>
      <c r="J51" s="9"/>
      <c r="K51" s="9"/>
    </row>
    <row r="52" spans="3:11" ht="21" x14ac:dyDescent="0.35">
      <c r="C52" s="68" t="s">
        <v>23</v>
      </c>
      <c r="D52" s="68"/>
      <c r="E52" s="68"/>
      <c r="F52" s="8"/>
      <c r="G52" s="68" t="s">
        <v>24</v>
      </c>
      <c r="H52" s="6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2:K42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7"/>
  <sheetViews>
    <sheetView zoomScale="85" zoomScaleNormal="85" workbookViewId="0">
      <selection activeCell="O20" sqref="O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5" s="1" customFormat="1" ht="31.5" x14ac:dyDescent="0.5">
      <c r="C2" s="11" t="s">
        <v>28</v>
      </c>
      <c r="I2" s="2"/>
      <c r="J2" s="2"/>
      <c r="K2" s="2"/>
    </row>
    <row r="3" spans="3:15" ht="21" x14ac:dyDescent="0.35">
      <c r="C3" s="8" t="s">
        <v>29</v>
      </c>
      <c r="D3" s="8"/>
      <c r="E3" s="8"/>
      <c r="F3" s="8"/>
      <c r="G3" s="8"/>
      <c r="H3" s="8"/>
      <c r="I3" s="69" t="s">
        <v>14</v>
      </c>
      <c r="J3" s="69"/>
      <c r="K3" s="69"/>
    </row>
    <row r="4" spans="3:15" ht="21" x14ac:dyDescent="0.35">
      <c r="C4" s="8"/>
      <c r="D4" s="8"/>
      <c r="E4" s="8"/>
      <c r="F4" s="8"/>
      <c r="G4" s="8"/>
      <c r="H4" s="8"/>
      <c r="I4" s="69"/>
      <c r="J4" s="69"/>
      <c r="K4" s="69"/>
    </row>
    <row r="5" spans="3:15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5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5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5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5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5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5" ht="26.25" x14ac:dyDescent="0.4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5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5" ht="21.75" thickBot="1" x14ac:dyDescent="0.4">
      <c r="C13" s="8"/>
      <c r="D13" s="8"/>
      <c r="E13" s="8"/>
      <c r="F13" s="8"/>
      <c r="G13" s="8"/>
      <c r="H13" s="8"/>
      <c r="I13" s="9"/>
      <c r="J13" s="9"/>
      <c r="K13" s="9"/>
      <c r="O13" s="3" t="s">
        <v>71</v>
      </c>
    </row>
    <row r="14" spans="3:15" s="5" customFormat="1" ht="21.75" thickBot="1" x14ac:dyDescent="0.3">
      <c r="C14" s="70" t="s">
        <v>12</v>
      </c>
      <c r="D14" s="71"/>
      <c r="E14" s="71"/>
      <c r="F14" s="71"/>
      <c r="G14" s="71"/>
      <c r="H14" s="71"/>
      <c r="I14" s="71"/>
      <c r="J14" s="71"/>
      <c r="K14" s="72"/>
    </row>
    <row r="15" spans="3:15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5" s="5" customFormat="1" ht="21.75" thickBot="1" x14ac:dyDescent="0.3">
      <c r="C16" s="17"/>
      <c r="D16" s="48" t="s">
        <v>90</v>
      </c>
      <c r="E16" s="48" t="s">
        <v>91</v>
      </c>
      <c r="F16" s="18"/>
      <c r="G16" s="18"/>
      <c r="H16" s="18">
        <v>180.05</v>
      </c>
      <c r="I16" s="18">
        <f>K34</f>
        <v>405.61</v>
      </c>
      <c r="J16" s="18">
        <f>I16+H16+G16</f>
        <v>585.66000000000008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3" t="s">
        <v>8</v>
      </c>
      <c r="E19" s="73"/>
      <c r="F19" s="73" t="s">
        <v>9</v>
      </c>
      <c r="G19" s="73"/>
      <c r="H19" s="7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74" t="s">
        <v>32</v>
      </c>
      <c r="E20" s="74"/>
      <c r="F20" s="45" t="s">
        <v>92</v>
      </c>
      <c r="G20" s="45"/>
      <c r="H20" s="45"/>
      <c r="I20" s="9"/>
      <c r="J20" s="22">
        <v>0</v>
      </c>
      <c r="K20" s="9">
        <f>H21</f>
        <v>405.61</v>
      </c>
    </row>
    <row r="21" spans="3:11" ht="21" x14ac:dyDescent="0.35">
      <c r="C21" s="38"/>
      <c r="D21" s="8"/>
      <c r="E21" s="8"/>
      <c r="F21" s="45">
        <v>79</v>
      </c>
      <c r="G21" s="45">
        <v>32</v>
      </c>
      <c r="H21" s="46">
        <f>(F21-G21)*8.63</f>
        <v>405.61</v>
      </c>
      <c r="I21" s="9"/>
      <c r="J21" s="9"/>
      <c r="K21" s="9"/>
    </row>
    <row r="22" spans="3:11" ht="21" x14ac:dyDescent="0.35">
      <c r="C22" s="38"/>
      <c r="D22" s="79" t="s">
        <v>62</v>
      </c>
      <c r="E22" s="79"/>
      <c r="F22" s="80">
        <f>F21-G21</f>
        <v>47</v>
      </c>
      <c r="G22" s="80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93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(F25-G25)*98.07</f>
        <v>0</v>
      </c>
      <c r="I25" s="9"/>
      <c r="J25" s="9"/>
      <c r="K25" s="9"/>
    </row>
    <row r="26" spans="3:11" ht="21" x14ac:dyDescent="0.35">
      <c r="C26" s="38"/>
      <c r="D26" s="79" t="s">
        <v>63</v>
      </c>
      <c r="E26" s="79"/>
      <c r="F26" s="80">
        <f>F25-G25</f>
        <v>0</v>
      </c>
      <c r="G26" s="80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1"/>
      <c r="D28" s="61"/>
      <c r="E28" s="61"/>
      <c r="F28" s="8"/>
      <c r="G28" s="8"/>
      <c r="H28" s="8"/>
      <c r="I28" s="9"/>
      <c r="J28" s="22"/>
      <c r="K28" s="9"/>
    </row>
    <row r="29" spans="3:11" ht="21" x14ac:dyDescent="0.35">
      <c r="C29" s="61"/>
      <c r="D29" s="61"/>
      <c r="E29" s="61"/>
      <c r="F29" s="75"/>
      <c r="G29" s="76"/>
      <c r="H29" s="7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1"/>
      <c r="D30" s="61"/>
      <c r="E30" s="61"/>
      <c r="F30" s="76"/>
      <c r="G30" s="76"/>
      <c r="H30" s="76"/>
      <c r="I30" s="9"/>
      <c r="J30" s="9"/>
      <c r="K30" s="9"/>
    </row>
    <row r="31" spans="3:11" ht="21" customHeight="1" x14ac:dyDescent="0.35">
      <c r="C31" s="37"/>
      <c r="D31" s="82"/>
      <c r="E31" s="82"/>
      <c r="F31" s="83"/>
      <c r="G31" s="83"/>
      <c r="H31" s="83"/>
      <c r="I31" s="83"/>
      <c r="J31" s="62"/>
      <c r="K31" s="62"/>
    </row>
    <row r="32" spans="3:11" ht="27" customHeight="1" x14ac:dyDescent="0.35">
      <c r="C32" s="39"/>
      <c r="D32" s="43"/>
      <c r="E32" s="43"/>
      <c r="F32" s="64"/>
      <c r="G32" s="64"/>
      <c r="H32" s="64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405.61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585.66000000000008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68" t="s">
        <v>17</v>
      </c>
      <c r="D39" s="68"/>
      <c r="E39" s="68"/>
      <c r="F39" s="68"/>
      <c r="G39" s="68"/>
      <c r="H39" s="68"/>
      <c r="I39" s="68"/>
      <c r="J39" s="68"/>
      <c r="K39" s="68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77"/>
      <c r="D42" s="77"/>
      <c r="E42" s="77"/>
      <c r="F42" s="77"/>
      <c r="G42" s="77"/>
      <c r="H42" s="77"/>
      <c r="I42" s="77"/>
      <c r="J42" s="77"/>
      <c r="K42" s="77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1"/>
      <c r="J43" s="41"/>
      <c r="K43" s="41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78" t="s">
        <v>33</v>
      </c>
      <c r="D51" s="78"/>
      <c r="E51" s="78"/>
      <c r="F51" s="8"/>
      <c r="G51" s="78" t="s">
        <v>31</v>
      </c>
      <c r="H51" s="78"/>
      <c r="I51" s="9"/>
      <c r="J51" s="9"/>
      <c r="K51" s="9"/>
    </row>
    <row r="52" spans="3:11" ht="21" x14ac:dyDescent="0.35">
      <c r="C52" s="68" t="s">
        <v>23</v>
      </c>
      <c r="D52" s="68"/>
      <c r="E52" s="68"/>
      <c r="F52" s="8"/>
      <c r="G52" s="68" t="s">
        <v>24</v>
      </c>
      <c r="H52" s="6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2:K42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2020-11-05T07:23:07Z</cp:lastPrinted>
  <dcterms:created xsi:type="dcterms:W3CDTF">2018-02-28T02:33:50Z</dcterms:created>
  <dcterms:modified xsi:type="dcterms:W3CDTF">2020-12-17T05:08:53Z</dcterms:modified>
</cp:coreProperties>
</file>