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K33" i="16" l="1"/>
  <c r="H29" i="16"/>
  <c r="K29" i="16" s="1"/>
  <c r="K32" i="16"/>
  <c r="F26" i="16"/>
  <c r="H25" i="16"/>
  <c r="K24" i="16" s="1"/>
  <c r="F22" i="16"/>
  <c r="H21" i="16"/>
  <c r="K20" i="16" s="1"/>
  <c r="I16" i="16" l="1"/>
  <c r="H25" i="15" l="1"/>
  <c r="H21" i="15" l="1"/>
  <c r="K20" i="15" s="1"/>
  <c r="K35" i="15"/>
  <c r="K30" i="15"/>
  <c r="K28" i="15"/>
  <c r="F26" i="15"/>
  <c r="K24" i="15"/>
  <c r="F22" i="15"/>
  <c r="K36" i="15" l="1"/>
  <c r="I16" i="15" s="1"/>
  <c r="K38" i="15"/>
  <c r="J16" i="15"/>
  <c r="H25" i="14"/>
  <c r="K24" i="14" s="1"/>
  <c r="H21" i="14"/>
  <c r="K35" i="14"/>
  <c r="K30" i="14"/>
  <c r="K28" i="14"/>
  <c r="F26" i="14"/>
  <c r="F22" i="14"/>
  <c r="K20" i="14"/>
  <c r="K36" i="14" l="1"/>
  <c r="I16" i="14" s="1"/>
  <c r="K38" i="14" s="1"/>
  <c r="J16" i="14"/>
  <c r="H25" i="13"/>
  <c r="H21" i="13"/>
  <c r="K35" i="13" l="1"/>
  <c r="K30" i="13"/>
  <c r="K28" i="13"/>
  <c r="F26" i="13"/>
  <c r="K24" i="13"/>
  <c r="F22" i="13"/>
  <c r="K20" i="13"/>
  <c r="K36" i="13" s="1"/>
  <c r="I16" i="13" s="1"/>
  <c r="J16" i="13" l="1"/>
  <c r="K38" i="13"/>
  <c r="H21" i="12"/>
  <c r="H25" i="12"/>
  <c r="K35" i="12" l="1"/>
  <c r="K30" i="12"/>
  <c r="K28" i="12"/>
  <c r="F26" i="12"/>
  <c r="K24" i="12"/>
  <c r="F22" i="12"/>
  <c r="K20" i="12"/>
  <c r="H25" i="11"/>
  <c r="K24" i="11" s="1"/>
  <c r="H21" i="11"/>
  <c r="K28" i="11" s="1"/>
  <c r="H21" i="10"/>
  <c r="K35" i="11"/>
  <c r="K30" i="11"/>
  <c r="F26" i="11"/>
  <c r="F22" i="11"/>
  <c r="K36" i="12" l="1"/>
  <c r="I16" i="12" s="1"/>
  <c r="J16" i="12" s="1"/>
  <c r="K20" i="11"/>
  <c r="K36" i="11" s="1"/>
  <c r="I16" i="11" s="1"/>
  <c r="K35" i="10"/>
  <c r="K33" i="10"/>
  <c r="K38" i="12" l="1"/>
  <c r="J16" i="11"/>
  <c r="K38" i="11"/>
  <c r="K30" i="10"/>
  <c r="F26" i="10"/>
  <c r="H25" i="10"/>
  <c r="I28" i="10" s="1"/>
  <c r="K28" i="10" s="1"/>
  <c r="K24" i="10"/>
  <c r="F22" i="10"/>
  <c r="K20" i="10"/>
  <c r="F26" i="8"/>
  <c r="F22" i="8"/>
  <c r="K36" i="10" l="1"/>
  <c r="I16" i="10" s="1"/>
  <c r="F26" i="9"/>
  <c r="F22" i="9"/>
  <c r="K38" i="10" l="1"/>
  <c r="J16" i="10"/>
  <c r="H25" i="9"/>
  <c r="K24" i="9" s="1"/>
  <c r="H21" i="9"/>
  <c r="K35" i="9"/>
  <c r="K33" i="9"/>
  <c r="K30" i="9"/>
  <c r="K20" i="9" l="1"/>
  <c r="I28" i="9"/>
  <c r="K28" i="9" s="1"/>
  <c r="K36" i="9"/>
  <c r="I16" i="9" s="1"/>
  <c r="J16" i="9" s="1"/>
  <c r="K34" i="8"/>
  <c r="K32" i="8"/>
  <c r="K29" i="8"/>
  <c r="K27" i="8"/>
  <c r="H25" i="8"/>
  <c r="K24" i="8" s="1"/>
  <c r="H21" i="8"/>
  <c r="K20" i="8" s="1"/>
  <c r="K35" i="8" l="1"/>
  <c r="I16" i="8" s="1"/>
  <c r="K38" i="9"/>
  <c r="K37" i="8"/>
  <c r="J16" i="8"/>
  <c r="H25" i="7"/>
  <c r="K24" i="7" s="1"/>
  <c r="H21" i="7"/>
  <c r="K20" i="7" s="1"/>
  <c r="K34" i="7"/>
  <c r="K32" i="7"/>
  <c r="K29" i="7"/>
  <c r="K27" i="7"/>
  <c r="K35" i="7" l="1"/>
  <c r="I16" i="7" s="1"/>
  <c r="K37" i="7" s="1"/>
  <c r="H25" i="6"/>
  <c r="H21" i="6"/>
  <c r="J16" i="7" l="1"/>
  <c r="K34" i="6"/>
  <c r="K32" i="6"/>
  <c r="K29" i="6"/>
  <c r="K27" i="6"/>
  <c r="K24" i="6"/>
  <c r="K20" i="6"/>
  <c r="K35" i="6" l="1"/>
  <c r="I16" i="6" s="1"/>
  <c r="J16" i="6" s="1"/>
  <c r="H25" i="5"/>
  <c r="K37" i="6" l="1"/>
  <c r="K34" i="5"/>
  <c r="K32" i="5"/>
  <c r="K29" i="5"/>
  <c r="K27" i="5"/>
  <c r="K24" i="5"/>
  <c r="H21" i="5"/>
  <c r="K20" i="5" s="1"/>
  <c r="K35" i="5" l="1"/>
  <c r="I16" i="5" s="1"/>
  <c r="J16" i="5" s="1"/>
  <c r="H25" i="4"/>
  <c r="K24" i="4" s="1"/>
  <c r="H21" i="4"/>
  <c r="K20" i="4" s="1"/>
  <c r="K34" i="4"/>
  <c r="K32" i="4"/>
  <c r="K29" i="4"/>
  <c r="K27" i="4"/>
  <c r="K37" i="5" l="1"/>
  <c r="K35" i="4"/>
  <c r="I16" i="4" s="1"/>
  <c r="J16" i="4"/>
  <c r="K37" i="4"/>
  <c r="H25" i="3"/>
  <c r="H21" i="3" l="1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K37" i="2" s="1"/>
  <c r="J16" i="2" l="1"/>
  <c r="G16" i="16" l="1"/>
  <c r="H16" i="16" l="1"/>
  <c r="K35" i="16" l="1"/>
  <c r="J16" i="16"/>
</calcChain>
</file>

<file path=xl/sharedStrings.xml><?xml version="1.0" encoding="utf-8"?>
<sst xmlns="http://schemas.openxmlformats.org/spreadsheetml/2006/main" count="651" uniqueCount="127">
  <si>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</si>
  <si>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</si>
  <si>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</si>
  <si>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</si>
  <si>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</si>
  <si>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</si>
  <si>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</si>
  <si>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</si>
  <si>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</si>
  <si>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</si>
  <si>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</si>
  <si>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</si>
  <si>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</si>
  <si>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</si>
  <si>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</si>
  <si>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</si>
  <si>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</si>
  <si>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</si>
  <si>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</si>
  <si>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</si>
  <si>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</si>
  <si>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</si>
  <si>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</si>
  <si>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</si>
  <si>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</si>
  <si>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</si>
  <si>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</si>
  <si>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</si>
  <si>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</si>
  <si>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</si>
  <si>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</si>
  <si>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</si>
  <si>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</si>
  <si>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</si>
  <si>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</si>
  <si>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</si>
  <si>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</si>
  <si>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t>PRES: SEPT 25 2019 - PREV: AUG 30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</si>
  <si>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REGINALD DARIO</t>
    </r>
  </si>
  <si>
    <t>UNIT: 18B11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</si>
  <si>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</si>
  <si>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</si>
  <si>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</si>
  <si>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</si>
  <si>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</si>
  <si>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</si>
  <si>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</si>
  <si>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</si>
  <si>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</si>
  <si>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</si>
  <si>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</si>
  <si>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</si>
  <si>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</si>
  <si>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</si>
  <si>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</si>
  <si>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</si>
  <si>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</si>
  <si>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</si>
  <si>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</si>
  <si>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</si>
  <si>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</si>
  <si>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</si>
  <si>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</si>
  <si>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</si>
  <si>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</si>
  <si>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</si>
  <si>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</si>
  <si>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</si>
  <si>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</si>
  <si>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</si>
  <si>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</si>
  <si>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</si>
  <si>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</si>
  <si>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</si>
  <si>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</si>
  <si>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</si>
  <si>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</si>
  <si>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</si>
  <si>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</si>
  <si>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</si>
  <si>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</si>
  <si>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</si>
  <si>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</si>
  <si>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</si>
  <si>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</si>
  <si>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</si>
  <si>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</si>
  <si>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</si>
  <si>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</si>
  <si>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</si>
  <si>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</si>
  <si>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</si>
  <si>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</si>
  <si>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</si>
  <si>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MAY 25 2020 - PREV: APR 26 2020 * 9.76</t>
  </si>
  <si>
    <t>PRES: MAY 25 2020 - PREV: APR 26 2020 * 97.76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</si>
  <si>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</si>
  <si>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</si>
  <si>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</si>
  <si>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</si>
  <si>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</si>
  <si>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PREV:JUN 26 2020 * 8.99</t>
  </si>
  <si>
    <t>PRES: JUL 25 2020 - PREV:JUN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</si>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</sst>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8B11%20-%20D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1276.94</v>
          </cell>
          <cell r="L21">
            <v>561.27</v>
          </cell>
        </row>
      </sheetData>
      <sheetData sheetId="1">
        <row r="12">
          <cell r="E12">
            <v>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70" zoomScaleNormal="55" zoomScaleSheetLayoutView="70" workbookViewId="0">
      <selection activeCell="G27" sqref="G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364.86</v>
      </c>
      <c r="J16" s="18">
        <f>I16+H16+G16</f>
        <v>364.86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37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2189</v>
      </c>
      <c r="G21" s="46">
        <v>2188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348.54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(F25-G25)*116.18</f>
        <v>348.54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364.86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364.86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1593.8</v>
      </c>
      <c r="I16" s="18">
        <f>K36</f>
        <v>0</v>
      </c>
      <c r="J16" s="18">
        <f>I16+H16+G16</f>
        <v>1593.8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2207</v>
      </c>
      <c r="G21" s="46">
        <v>2207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1593.8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1593.8</v>
      </c>
      <c r="I16" s="18">
        <f>K36</f>
        <v>8.99</v>
      </c>
      <c r="J16" s="18">
        <f>I16+H16+G16</f>
        <v>1602.79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101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2208</v>
      </c>
      <c r="G21" s="46">
        <v>2207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1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1602.79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1602.79</v>
      </c>
      <c r="I16" s="18">
        <f>K36</f>
        <v>45.300000000000004</v>
      </c>
      <c r="J16" s="18">
        <f>I16+H16+G16</f>
        <v>1648.09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106</v>
      </c>
      <c r="G20" s="46"/>
      <c r="H20" s="46"/>
      <c r="I20" s="9"/>
      <c r="J20" s="22">
        <v>0</v>
      </c>
      <c r="K20" s="9">
        <f>H21</f>
        <v>45.300000000000004</v>
      </c>
    </row>
    <row r="21" spans="3:11" ht="21" x14ac:dyDescent="0.35">
      <c r="C21" s="39"/>
      <c r="D21" s="8"/>
      <c r="E21" s="8"/>
      <c r="F21" s="46">
        <v>2213</v>
      </c>
      <c r="G21" s="46">
        <v>2208</v>
      </c>
      <c r="H21" s="47">
        <f>(F21-G21)*9.06</f>
        <v>45.300000000000004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45.300000000000004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1648.09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1648.09</v>
      </c>
      <c r="I16" s="18">
        <f>K36</f>
        <v>77.67</v>
      </c>
      <c r="J16" s="18">
        <f>I16+H16+G16</f>
        <v>1725.76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111</v>
      </c>
      <c r="G20" s="46"/>
      <c r="H20" s="46"/>
      <c r="I20" s="9"/>
      <c r="J20" s="22">
        <v>0</v>
      </c>
      <c r="K20" s="9">
        <f>H21</f>
        <v>77.67</v>
      </c>
    </row>
    <row r="21" spans="3:11" ht="21" x14ac:dyDescent="0.35">
      <c r="C21" s="39"/>
      <c r="D21" s="8"/>
      <c r="E21" s="8"/>
      <c r="F21" s="46">
        <v>2222</v>
      </c>
      <c r="G21" s="46">
        <v>2213</v>
      </c>
      <c r="H21" s="47">
        <f>(F21-G21)*8.63</f>
        <v>77.67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9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8"/>
      <c r="E27" s="78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77.67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1725.76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1725.76</v>
      </c>
      <c r="I16" s="18">
        <f>K36</f>
        <v>109.80000000000001</v>
      </c>
      <c r="J16" s="18">
        <f>I16+H16+G16</f>
        <v>1835.56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3" t="s">
        <v>32</v>
      </c>
      <c r="E20" s="93"/>
      <c r="F20" s="46" t="s">
        <v>116</v>
      </c>
      <c r="G20" s="46"/>
      <c r="H20" s="46"/>
      <c r="I20" s="9"/>
      <c r="J20" s="22">
        <v>0</v>
      </c>
      <c r="K20" s="9">
        <f>H21</f>
        <v>109.80000000000001</v>
      </c>
    </row>
    <row r="21" spans="3:11" ht="21" x14ac:dyDescent="0.35">
      <c r="C21" s="39"/>
      <c r="D21" s="8"/>
      <c r="E21" s="8"/>
      <c r="F21" s="46">
        <v>2237</v>
      </c>
      <c r="G21" s="46">
        <v>2222</v>
      </c>
      <c r="H21" s="47">
        <f>(F21-G21)*7.32</f>
        <v>109.80000000000001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15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2"/>
      <c r="E27" s="82"/>
      <c r="F27" s="81"/>
      <c r="G27" s="8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80"/>
      <c r="G34" s="80"/>
      <c r="H34" s="8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109.80000000000001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1835.56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>
        <f>[1]ASU!$E$12</f>
        <v>7029</v>
      </c>
      <c r="H16" s="18">
        <f>[1]Sheet1!$E$21+[1]Sheet1!$L$21</f>
        <v>1838.21</v>
      </c>
      <c r="I16" s="18">
        <f>K33</f>
        <v>1537.56</v>
      </c>
      <c r="J16" s="18">
        <f>I16+H16+G16</f>
        <v>10404.77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3" t="s">
        <v>32</v>
      </c>
      <c r="E20" s="93"/>
      <c r="F20" s="46" t="s">
        <v>123</v>
      </c>
      <c r="G20" s="46"/>
      <c r="H20" s="46"/>
      <c r="I20" s="9"/>
      <c r="J20" s="22">
        <v>0</v>
      </c>
      <c r="K20" s="9">
        <f>H21</f>
        <v>131.76</v>
      </c>
    </row>
    <row r="21" spans="3:11" ht="21" x14ac:dyDescent="0.35">
      <c r="C21" s="39"/>
      <c r="D21" s="8"/>
      <c r="E21" s="8"/>
      <c r="F21" s="46">
        <v>2255</v>
      </c>
      <c r="G21" s="46">
        <v>2237</v>
      </c>
      <c r="H21" s="47">
        <f>(F21-G21)*7.32</f>
        <v>131.76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18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6"/>
      <c r="E27" s="86"/>
      <c r="F27" s="85"/>
      <c r="G27" s="85"/>
      <c r="H27" s="45"/>
      <c r="I27" s="9"/>
      <c r="J27" s="9"/>
      <c r="K27" s="9"/>
    </row>
    <row r="28" spans="3:11" ht="21" customHeight="1" x14ac:dyDescent="0.35">
      <c r="C28" s="38">
        <v>44170</v>
      </c>
      <c r="D28" s="104" t="s">
        <v>121</v>
      </c>
      <c r="E28" s="104"/>
      <c r="F28" s="46" t="s">
        <v>122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21" customHeight="1" x14ac:dyDescent="0.35">
      <c r="C30" s="74"/>
      <c r="D30" s="74"/>
      <c r="E30" s="74"/>
      <c r="F30" s="8"/>
      <c r="G30" s="8"/>
      <c r="H30" s="8"/>
      <c r="I30" s="9"/>
      <c r="J30" s="22"/>
      <c r="K30" s="9"/>
    </row>
    <row r="31" spans="3:11" ht="27" customHeight="1" x14ac:dyDescent="0.35">
      <c r="C31" s="40"/>
      <c r="D31" s="44"/>
      <c r="E31" s="44"/>
      <c r="F31" s="84"/>
      <c r="G31" s="84"/>
      <c r="H31" s="84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K32+K29+K24+K20</f>
        <v>1537.56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10404.77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1" t="s">
        <v>17</v>
      </c>
      <c r="D38" s="101"/>
      <c r="E38" s="101"/>
      <c r="F38" s="101"/>
      <c r="G38" s="101"/>
      <c r="H38" s="101"/>
      <c r="I38" s="101"/>
      <c r="J38" s="101"/>
      <c r="K38" s="101"/>
      <c r="L38" s="3"/>
    </row>
    <row r="39" spans="2:12" s="8" customFormat="1" ht="21" x14ac:dyDescent="0.35">
      <c r="B39" s="3"/>
      <c r="C39" s="83"/>
      <c r="D39" s="83"/>
      <c r="E39" s="83"/>
      <c r="F39" s="83"/>
      <c r="G39" s="83"/>
      <c r="H39" s="83"/>
      <c r="I39" s="83"/>
      <c r="J39" s="83"/>
      <c r="K39" s="83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7" t="s">
        <v>125</v>
      </c>
      <c r="D51" s="97"/>
      <c r="E51" s="97"/>
      <c r="F51" s="8"/>
      <c r="G51" s="97" t="s">
        <v>31</v>
      </c>
      <c r="H51" s="97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364.86</v>
      </c>
      <c r="I16" s="18">
        <f>K35</f>
        <v>961.24</v>
      </c>
      <c r="J16" s="18">
        <f>I16+H16+G16</f>
        <v>1326.1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2191</v>
      </c>
      <c r="G21" s="46">
        <v>2189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928.4</v>
      </c>
    </row>
    <row r="25" spans="3:11" ht="21" x14ac:dyDescent="0.35">
      <c r="C25" s="39"/>
      <c r="D25" s="8"/>
      <c r="E25" s="8"/>
      <c r="F25" s="46">
        <v>11</v>
      </c>
      <c r="G25" s="46">
        <v>3</v>
      </c>
      <c r="H25" s="47">
        <f>(F25-G25)*116.05</f>
        <v>928.4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961.24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1326.1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1326.1</v>
      </c>
      <c r="I16" s="18">
        <f>K35</f>
        <v>104.28</v>
      </c>
      <c r="J16" s="18">
        <f>I16+H16+G16</f>
        <v>1430.3799999999999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104.28</v>
      </c>
    </row>
    <row r="21" spans="3:11" ht="21" x14ac:dyDescent="0.35">
      <c r="C21" s="39"/>
      <c r="D21" s="8"/>
      <c r="E21" s="8"/>
      <c r="F21" s="46">
        <v>2197</v>
      </c>
      <c r="G21" s="46">
        <v>2191</v>
      </c>
      <c r="H21" s="47">
        <f>(F21-G21)*17.38</f>
        <v>104.28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104.28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1430.3799999999999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1430.38</v>
      </c>
      <c r="I16" s="18">
        <f>K35</f>
        <v>69.52</v>
      </c>
      <c r="J16" s="18">
        <f>I16+H16+G16</f>
        <v>1499.9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54</v>
      </c>
      <c r="G20" s="46"/>
      <c r="H20" s="46"/>
      <c r="I20" s="9"/>
      <c r="J20" s="22">
        <v>0</v>
      </c>
      <c r="K20" s="9">
        <f>H21</f>
        <v>69.52</v>
      </c>
    </row>
    <row r="21" spans="3:11" ht="21" x14ac:dyDescent="0.35">
      <c r="C21" s="39"/>
      <c r="D21" s="8"/>
      <c r="E21" s="8"/>
      <c r="F21" s="46">
        <v>2201</v>
      </c>
      <c r="G21" s="46">
        <v>2197</v>
      </c>
      <c r="H21" s="47">
        <f>(F21-G21)*17.38</f>
        <v>69.52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1499.9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1499.9</v>
      </c>
      <c r="I16" s="18">
        <f>K35</f>
        <v>17.399999999999999</v>
      </c>
      <c r="J16" s="18">
        <f>I16+H16+G16</f>
        <v>1517.3000000000002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59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2202</v>
      </c>
      <c r="G21" s="46">
        <v>2201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1517.3000000000002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1517.3</v>
      </c>
      <c r="I16" s="18">
        <f>K35</f>
        <v>63.32</v>
      </c>
      <c r="J16" s="18">
        <f>I16+H16+G16</f>
        <v>1580.62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64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2206</v>
      </c>
      <c r="G21" s="46">
        <v>2202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1580.62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1580.62</v>
      </c>
      <c r="I16" s="18">
        <f>K35</f>
        <v>15.83</v>
      </c>
      <c r="J16" s="18">
        <f>I16+H16+G16</f>
        <v>1596.4499999999998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2207</v>
      </c>
      <c r="G21" s="46">
        <v>2206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1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1596.4499999999998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9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1596.45</v>
      </c>
      <c r="I16" s="18">
        <f>K36</f>
        <v>0</v>
      </c>
      <c r="J16" s="18">
        <f>I16+H16+G16</f>
        <v>1596.45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2207</v>
      </c>
      <c r="G21" s="46">
        <v>2207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82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1596.45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0" t="s">
        <v>71</v>
      </c>
      <c r="D42" s="58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9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85" zoomScaleNormal="85" workbookViewId="0">
      <selection activeCell="F33" sqref="F33:I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1596.45</v>
      </c>
      <c r="I16" s="18">
        <f>K36</f>
        <v>-2.65</v>
      </c>
      <c r="J16" s="18">
        <f>I16+H16+G16</f>
        <v>1593.8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2207</v>
      </c>
      <c r="G21" s="46">
        <v>2207</v>
      </c>
      <c r="H21" s="47">
        <f>(F21-G21)*9.76</f>
        <v>0</v>
      </c>
      <c r="I21" s="9"/>
      <c r="J21" s="9"/>
      <c r="K21" s="9"/>
    </row>
    <row r="22" spans="3:11" ht="21" x14ac:dyDescent="0.35">
      <c r="C22" s="39"/>
      <c r="D22" s="99" t="s">
        <v>80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81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86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96.95" customHeight="1" x14ac:dyDescent="0.35">
      <c r="C33" s="38"/>
      <c r="D33" s="102" t="s">
        <v>89</v>
      </c>
      <c r="E33" s="102"/>
      <c r="F33" s="103" t="s">
        <v>90</v>
      </c>
      <c r="G33" s="103"/>
      <c r="H33" s="103"/>
      <c r="I33" s="103"/>
      <c r="J33" s="69">
        <v>0</v>
      </c>
      <c r="K33" s="69">
        <f>(2.65)</f>
        <v>2.65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1593.8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0" t="s">
        <v>71</v>
      </c>
      <c r="D43" s="58" t="s">
        <v>87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9:E31"/>
    <mergeCell ref="F30:H31"/>
    <mergeCell ref="C41:K4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2020-02-05T02:09:12Z</cp:lastPrinted>
  <dcterms:created xsi:type="dcterms:W3CDTF">2018-02-28T02:33:50Z</dcterms:created>
  <dcterms:modified xsi:type="dcterms:W3CDTF">2020-12-02T03:53:20Z</dcterms:modified>
</cp:coreProperties>
</file>