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2020'!$A$1:$K$54</definedName>
    <definedName name="_xlnm.Print_Area" localSheetId="5">'FEB 2020'!$A$1:$K$57</definedName>
    <definedName name="_xlnm.Print_Area" localSheetId="10">'JUL 2020'!$A$1:$K$54</definedName>
    <definedName name="_xlnm.Print_Area" localSheetId="9">'JUN 2020'!$A$1:$K$54</definedName>
    <definedName name="_xlnm.Print_Area" localSheetId="6">'MAR 2020'!$A$1:$K$57</definedName>
    <definedName name="_xlnm.Print_Area" localSheetId="8">'MAY 2020'!$A$1:$K$59</definedName>
    <definedName name="_xlnm.Print_Area" localSheetId="14">'NOV 2020'!$A$1:$K$54</definedName>
    <definedName name="_xlnm.Print_Area" localSheetId="13">'OCT 2020'!$A$1:$K$54</definedName>
    <definedName name="_xlnm.Print_Area" localSheetId="12">'SEPT 2020'!$A$1:$K$54</definedName>
  </definedNames>
  <calcPr calcId="152511"/>
</workbook>
</file>

<file path=xl/calcChain.xml><?xml version="1.0" encoding="utf-8"?>
<calcChain xmlns="http://schemas.openxmlformats.org/spreadsheetml/2006/main">
  <c r="H25" i="16" l="1"/>
  <c r="H21" i="16"/>
  <c r="K33" i="16" l="1"/>
  <c r="H29" i="16"/>
  <c r="K29" i="16" s="1"/>
  <c r="F26" i="16"/>
  <c r="K24" i="16"/>
  <c r="F22" i="16"/>
  <c r="K20" i="16"/>
  <c r="G16" i="16" l="1"/>
  <c r="K34" i="16"/>
  <c r="I16" i="16" s="1"/>
  <c r="J16" i="16" s="1"/>
  <c r="K36" i="16" l="1"/>
  <c r="H29" i="15"/>
  <c r="K29" i="15" s="1"/>
  <c r="H25" i="15" l="1"/>
  <c r="H21" i="15" l="1"/>
  <c r="K33" i="15"/>
  <c r="F26" i="15"/>
  <c r="K24" i="15"/>
  <c r="F22" i="15"/>
  <c r="K20" i="15"/>
  <c r="K34" i="15" l="1"/>
  <c r="I16" i="15" s="1"/>
  <c r="H21" i="14"/>
  <c r="K20" i="14" s="1"/>
  <c r="H25" i="14"/>
  <c r="K24" i="14" s="1"/>
  <c r="K33" i="14"/>
  <c r="K29" i="14"/>
  <c r="K27" i="14"/>
  <c r="F26" i="14"/>
  <c r="F22" i="14"/>
  <c r="K36" i="15" l="1"/>
  <c r="J16" i="15"/>
  <c r="K34" i="14"/>
  <c r="I16" i="14" s="1"/>
  <c r="K36" i="14" s="1"/>
  <c r="J16" i="14"/>
  <c r="H25" i="13"/>
  <c r="H21" i="13"/>
  <c r="K33" i="13" l="1"/>
  <c r="K29" i="13"/>
  <c r="K27" i="13"/>
  <c r="F26" i="13"/>
  <c r="K24" i="13"/>
  <c r="F22" i="13"/>
  <c r="K20" i="13"/>
  <c r="K34" i="13" l="1"/>
  <c r="I16" i="13" s="1"/>
  <c r="K36" i="13" s="1"/>
  <c r="H25" i="12"/>
  <c r="K24" i="12" s="1"/>
  <c r="H21" i="12"/>
  <c r="K20" i="12" s="1"/>
  <c r="K33" i="12"/>
  <c r="K29" i="12"/>
  <c r="K27" i="12"/>
  <c r="F26" i="12"/>
  <c r="F22" i="12"/>
  <c r="J16" i="13" l="1"/>
  <c r="K34" i="12"/>
  <c r="I16" i="12" s="1"/>
  <c r="K36" i="12" s="1"/>
  <c r="K31" i="11"/>
  <c r="K33" i="11"/>
  <c r="H25" i="11"/>
  <c r="K24" i="11" s="1"/>
  <c r="H21" i="11"/>
  <c r="K29" i="11"/>
  <c r="F26" i="11"/>
  <c r="F22" i="11"/>
  <c r="K20" i="11"/>
  <c r="J16" i="12" l="1"/>
  <c r="K27" i="11"/>
  <c r="K34" i="11" s="1"/>
  <c r="K33" i="10"/>
  <c r="K35" i="10"/>
  <c r="I16" i="11" l="1"/>
  <c r="J16" i="11" s="1"/>
  <c r="H21" i="10"/>
  <c r="K30" i="10"/>
  <c r="F26" i="10"/>
  <c r="H25" i="10"/>
  <c r="K24" i="10" s="1"/>
  <c r="F22" i="10"/>
  <c r="K36" i="11" l="1"/>
  <c r="I28" i="10"/>
  <c r="K28" i="10" s="1"/>
  <c r="K20" i="10"/>
  <c r="K36" i="10" s="1"/>
  <c r="I16" i="10"/>
  <c r="J16" i="10" s="1"/>
  <c r="F26" i="9"/>
  <c r="F22" i="9"/>
  <c r="K38" i="10" l="1"/>
  <c r="H25" i="9"/>
  <c r="K24" i="9" s="1"/>
  <c r="H21" i="9"/>
  <c r="K35" i="9"/>
  <c r="K33" i="9"/>
  <c r="K30" i="9"/>
  <c r="K20" i="9" l="1"/>
  <c r="K36" i="9" s="1"/>
  <c r="I16" i="9" s="1"/>
  <c r="J16" i="9" s="1"/>
  <c r="I28" i="9"/>
  <c r="K28" i="9" s="1"/>
  <c r="K34" i="8"/>
  <c r="K32" i="8"/>
  <c r="K29" i="8"/>
  <c r="K27" i="8"/>
  <c r="H25" i="8"/>
  <c r="K24" i="8" s="1"/>
  <c r="H21" i="8"/>
  <c r="K20" i="8" s="1"/>
  <c r="K38" i="9" l="1"/>
  <c r="K35" i="8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K37" i="7" s="1"/>
  <c r="H25" i="6"/>
  <c r="H21" i="6"/>
  <c r="J16" i="7" l="1"/>
  <c r="K34" i="6"/>
  <c r="K32" i="6"/>
  <c r="K29" i="6"/>
  <c r="K27" i="6"/>
  <c r="K24" i="6"/>
  <c r="K20" i="6"/>
  <c r="K35" i="6" l="1"/>
  <c r="I16" i="6" s="1"/>
  <c r="K37" i="6" s="1"/>
  <c r="H25" i="5"/>
  <c r="J16" i="6" l="1"/>
  <c r="H21" i="5"/>
  <c r="K34" i="5"/>
  <c r="K32" i="5"/>
  <c r="K29" i="5"/>
  <c r="K27" i="5"/>
  <c r="K24" i="5"/>
  <c r="K20" i="5"/>
  <c r="K35" i="5" l="1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J16" i="4" s="1"/>
  <c r="H25" i="3"/>
  <c r="K37" i="4" l="1"/>
  <c r="H21" i="3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<sst xmlns="http://schemas.openxmlformats.org/spreadsheetml/2006/main" count="653" uniqueCount="133">
  <si>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</si>
  <si>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</si>
  <si>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</si>
  <si>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</si>
  <si>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</si>
  <si>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</si>
  <si>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</si>
  <si>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</si>
  <si>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</si>
  <si>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</si>
  <si>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</si>
  <si>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</si>
  <si>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</si>
  <si>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</si>
  <si>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</si>
  <si>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</si>
  <si>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</si>
  <si>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</si>
  <si>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</si>
  <si>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</si>
  <si>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</si>
  <si>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</si>
  <si>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</si>
  <si>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</si>
  <si>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</si>
  <si>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</si>
  <si>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</si>
  <si>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</si>
  <si>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</si>
  <si>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</si>
  <si>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</si>
  <si>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</si>
  <si>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</si>
  <si>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</si>
  <si>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</si>
  <si>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</si>
  <si>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</si>
  <si>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LOLITA ORDELAS</t>
    </r>
  </si>
  <si>
    <t>UNIT: 19A21</t>
  </si>
  <si>
    <t>PRES: SEPT 25 2019 - PREV: SEPT 24 2019 * 16.32</t>
  </si>
  <si>
    <t>PRES: SEPT 25 2019 - PREV: SEPT 24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</si>
  <si>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</si>
  <si>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</si>
  <si>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</si>
  <si>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</si>
  <si>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</si>
  <si>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</si>
  <si>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</si>
  <si>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</si>
  <si>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</si>
  <si>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</si>
  <si>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</si>
  <si>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</si>
  <si>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</si>
  <si>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</si>
  <si>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</si>
  <si>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</si>
  <si>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</si>
  <si>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</si>
  <si>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</si>
  <si>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</si>
  <si>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REPLACEMENT OF ELECTRICITY METER DUE TO DEFFECTIVE ONE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</si>
  <si>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</si>
  <si>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</si>
  <si>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</si>
  <si>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</si>
  <si>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</si>
  <si>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</si>
  <si>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</si>
  <si>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</si>
  <si>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</si>
  <si>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</si>
  <si>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</si>
  <si>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</si>
  <si>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</si>
  <si>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</si>
  <si>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</si>
  <si>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</si>
  <si>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</si>
  <si>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</si>
  <si>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</si>
  <si>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</si>
  <si>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</si>
  <si>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</si>
  <si>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</si>
  <si>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</si>
  <si>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</si>
  <si>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</si>
  <si>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</si>
  <si>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</si>
  <si>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</si>
  <si>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</si>
  <si>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</si>
  <si>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2020 - 28 kWh x 10.98 = 307.44 + 20% (AC) = 368.93 - 443.24 (billing Mar2020) = </t>
    </r>
    <r>
      <rPr>
        <b/>
        <u/>
        <sz val="14"/>
        <color rgb="FFFF0000"/>
        <rFont val="Calibri"/>
        <family val="2"/>
        <scheme val="minor"/>
      </rPr>
      <t>74.31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</si>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</sst>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2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8248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2805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144500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9A21%20-%20ORDE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10" zoomScale="70" zoomScaleNormal="55" zoomScaleSheetLayoutView="70" workbookViewId="0">
      <selection activeCell="F33" sqref="F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8" t="s">
        <v>32</v>
      </c>
      <c r="E20" s="88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1531.43</v>
      </c>
      <c r="I16" s="18">
        <f>K34</f>
        <v>371.57999999999993</v>
      </c>
      <c r="J16" s="18">
        <f>I16+H16+G16</f>
        <v>1903.01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8" t="s">
        <v>32</v>
      </c>
      <c r="E20" s="88"/>
      <c r="F20" s="46" t="s">
        <v>97</v>
      </c>
      <c r="G20" s="46"/>
      <c r="H20" s="46"/>
      <c r="I20" s="9"/>
      <c r="J20" s="22">
        <v>0</v>
      </c>
      <c r="K20" s="9">
        <f>H21</f>
        <v>278.97999999999996</v>
      </c>
    </row>
    <row r="21" spans="3:11" ht="21" x14ac:dyDescent="0.35">
      <c r="C21" s="39"/>
      <c r="D21" s="8"/>
      <c r="E21" s="8"/>
      <c r="F21" s="46">
        <v>91</v>
      </c>
      <c r="G21" s="46">
        <v>62</v>
      </c>
      <c r="H21" s="47">
        <f>(F21-G21)*9.62</f>
        <v>278.97999999999996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29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19</v>
      </c>
      <c r="G25" s="46">
        <v>18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120" customHeight="1" x14ac:dyDescent="0.35">
      <c r="C31" s="38"/>
      <c r="D31" s="97" t="s">
        <v>90</v>
      </c>
      <c r="E31" s="97"/>
      <c r="F31" s="98" t="s">
        <v>99</v>
      </c>
      <c r="G31" s="98"/>
      <c r="H31" s="98"/>
      <c r="I31" s="98"/>
      <c r="J31" s="68">
        <v>0</v>
      </c>
      <c r="K31" s="68">
        <f>1.01+2.61</f>
        <v>3.62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371.57999999999993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1903.01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1903.01</v>
      </c>
      <c r="I16" s="18">
        <f>K34</f>
        <v>0</v>
      </c>
      <c r="J16" s="18">
        <f>I16+H16+G16</f>
        <v>1903.01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8" t="s">
        <v>32</v>
      </c>
      <c r="E20" s="88"/>
      <c r="F20" s="46" t="s">
        <v>103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91</v>
      </c>
      <c r="G21" s="46">
        <v>91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19</v>
      </c>
      <c r="G25" s="46">
        <v>19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1903.01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R10" sqref="R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1903.01</v>
      </c>
      <c r="I16" s="18">
        <f>K34</f>
        <v>0</v>
      </c>
      <c r="J16" s="18">
        <f>I16+H16+G16</f>
        <v>1903.01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8" t="s">
        <v>32</v>
      </c>
      <c r="E20" s="88"/>
      <c r="F20" s="46" t="s">
        <v>108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91</v>
      </c>
      <c r="G21" s="46">
        <v>91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19</v>
      </c>
      <c r="G25" s="46">
        <v>19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1903.01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/>
      <c r="H16" s="18"/>
      <c r="I16" s="18">
        <f>K34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8" t="s">
        <v>32</v>
      </c>
      <c r="E20" s="88"/>
      <c r="F20" s="46" t="s">
        <v>113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91</v>
      </c>
      <c r="G21" s="46">
        <v>91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19</v>
      </c>
      <c r="G25" s="46">
        <v>19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0"/>
      <c r="G30" s="90"/>
      <c r="H30" s="90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0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120</v>
      </c>
      <c r="H15" s="13" t="s">
        <v>121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>
        <v>5080.8</v>
      </c>
      <c r="H16" s="18"/>
      <c r="I16" s="18">
        <f>K34</f>
        <v>1497.1200000000001</v>
      </c>
      <c r="J16" s="18">
        <f>I16+H16+G16</f>
        <v>6577.92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9" t="s">
        <v>123</v>
      </c>
      <c r="E20" s="99"/>
      <c r="F20" s="46" t="s">
        <v>117</v>
      </c>
      <c r="G20" s="46"/>
      <c r="H20" s="46"/>
      <c r="I20" s="9"/>
      <c r="J20" s="22">
        <v>0</v>
      </c>
      <c r="K20" s="9">
        <f>H21</f>
        <v>226.92000000000002</v>
      </c>
    </row>
    <row r="21" spans="3:11" ht="21" x14ac:dyDescent="0.35">
      <c r="C21" s="39"/>
      <c r="D21" s="8"/>
      <c r="E21" s="8"/>
      <c r="F21" s="46">
        <v>122</v>
      </c>
      <c r="G21" s="46">
        <v>91</v>
      </c>
      <c r="H21" s="47">
        <f>(F21-G21)*7.32</f>
        <v>226.92000000000002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31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124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19</v>
      </c>
      <c r="G25" s="46">
        <v>19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9" t="s">
        <v>122</v>
      </c>
      <c r="E28" s="99"/>
      <c r="F28" s="46" t="s">
        <v>125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1497.1200000000001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6577.92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33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3" zoomScale="70" zoomScaleNormal="70" workbookViewId="0">
      <selection activeCell="H32" sqref="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120</v>
      </c>
      <c r="H15" s="13" t="s">
        <v>121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127</v>
      </c>
      <c r="E16" s="49" t="s">
        <v>128</v>
      </c>
      <c r="F16" s="18"/>
      <c r="G16" s="18">
        <f>[1]ASU!$E$12</f>
        <v>6351</v>
      </c>
      <c r="H16" s="18">
        <v>226.92</v>
      </c>
      <c r="I16" s="18">
        <f>K34</f>
        <v>1554.48</v>
      </c>
      <c r="J16" s="18">
        <f>I16+H16+G16</f>
        <v>8132.4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9" t="s">
        <v>32</v>
      </c>
      <c r="E20" s="99"/>
      <c r="F20" s="46" t="s">
        <v>131</v>
      </c>
      <c r="G20" s="46"/>
      <c r="H20" s="46"/>
      <c r="I20" s="9"/>
      <c r="J20" s="22">
        <v>0</v>
      </c>
      <c r="K20" s="9">
        <f>H21</f>
        <v>88.22</v>
      </c>
    </row>
    <row r="21" spans="3:11" ht="21" x14ac:dyDescent="0.35">
      <c r="C21" s="39"/>
      <c r="D21" s="8"/>
      <c r="E21" s="8"/>
      <c r="F21" s="46">
        <v>133</v>
      </c>
      <c r="G21" s="46">
        <v>122</v>
      </c>
      <c r="H21" s="47">
        <f>(F21-G21)*8.02</f>
        <v>88.22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11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132</v>
      </c>
      <c r="G24" s="46"/>
      <c r="H24" s="46"/>
      <c r="I24" s="9"/>
      <c r="J24" s="22">
        <v>0</v>
      </c>
      <c r="K24" s="9">
        <f>H25</f>
        <v>196.06</v>
      </c>
    </row>
    <row r="25" spans="3:11" ht="21" x14ac:dyDescent="0.35">
      <c r="C25" s="39"/>
      <c r="D25" s="8"/>
      <c r="E25" s="8"/>
      <c r="F25" s="46">
        <v>21</v>
      </c>
      <c r="G25" s="46">
        <v>19</v>
      </c>
      <c r="H25" s="47">
        <f>(F25-G25)*98.03</f>
        <v>196.06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2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9" t="s">
        <v>122</v>
      </c>
      <c r="E28" s="99"/>
      <c r="F28" s="46" t="s">
        <v>129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7"/>
      <c r="E31" s="97"/>
      <c r="F31" s="98"/>
      <c r="G31" s="98"/>
      <c r="H31" s="98"/>
      <c r="I31" s="98"/>
      <c r="J31" s="68"/>
      <c r="K31" s="68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1554.48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8132.4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6" t="s">
        <v>17</v>
      </c>
      <c r="D39" s="96"/>
      <c r="E39" s="96"/>
      <c r="F39" s="96"/>
      <c r="G39" s="96"/>
      <c r="H39" s="96"/>
      <c r="I39" s="96"/>
      <c r="J39" s="96"/>
      <c r="K39" s="96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1"/>
      <c r="D43" s="91"/>
      <c r="E43" s="91"/>
      <c r="F43" s="91"/>
      <c r="G43" s="91"/>
      <c r="H43" s="91"/>
      <c r="I43" s="91"/>
      <c r="J43" s="91"/>
      <c r="K43" s="91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2" t="s">
        <v>130</v>
      </c>
      <c r="D51" s="92"/>
      <c r="E51" s="92"/>
      <c r="F51" s="8"/>
      <c r="G51" s="92" t="s">
        <v>31</v>
      </c>
      <c r="H51" s="92"/>
      <c r="I51" s="9"/>
      <c r="J51" s="9"/>
      <c r="K51" s="9"/>
    </row>
    <row r="52" spans="3:11" ht="21" x14ac:dyDescent="0.35">
      <c r="C52" s="82" t="s">
        <v>23</v>
      </c>
      <c r="D52" s="82"/>
      <c r="E52" s="82"/>
      <c r="F52" s="8"/>
      <c r="G52" s="82" t="s">
        <v>24</v>
      </c>
      <c r="H52" s="8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3" workbookViewId="0">
      <selection activeCell="F27" sqref="F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116.05</v>
      </c>
      <c r="J16" s="18">
        <f>I16+H16+G16</f>
        <v>116.05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8" t="s">
        <v>32</v>
      </c>
      <c r="E20" s="88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</v>
      </c>
      <c r="G21" s="46">
        <v>18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116.05</v>
      </c>
      <c r="I16" s="18">
        <f>K35</f>
        <v>150.54</v>
      </c>
      <c r="J16" s="18">
        <f>I16+H16+G16</f>
        <v>266.58999999999997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8" t="s">
        <v>32</v>
      </c>
      <c r="E20" s="88"/>
      <c r="F20" s="46" t="s">
        <v>49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20</v>
      </c>
      <c r="G21" s="46">
        <v>18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150.54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266.58999999999997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7" zoomScale="70" zoomScaleNormal="7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266.58999999999997</v>
      </c>
      <c r="I16" s="18">
        <f>K35</f>
        <v>1391.16</v>
      </c>
      <c r="J16" s="18">
        <f>I16+H16+G16</f>
        <v>1657.75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8" t="s">
        <v>32</v>
      </c>
      <c r="E20" s="88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</v>
      </c>
      <c r="G21" s="46">
        <v>20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1391.16</v>
      </c>
    </row>
    <row r="25" spans="3:11" ht="21" x14ac:dyDescent="0.35">
      <c r="C25" s="39"/>
      <c r="D25" s="8"/>
      <c r="E25" s="8"/>
      <c r="F25" s="46">
        <v>14</v>
      </c>
      <c r="G25" s="46">
        <v>2</v>
      </c>
      <c r="H25" s="47">
        <f>(F25-G25)*115.93</f>
        <v>1391.16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1391.16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1657.75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7" zoomScale="85" zoomScaleNormal="85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545.54</v>
      </c>
      <c r="J16" s="18">
        <f>I16+H16+G16</f>
        <v>545.54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8" t="s">
        <v>32</v>
      </c>
      <c r="E20" s="88"/>
      <c r="F20" s="46" t="s">
        <v>59</v>
      </c>
      <c r="G20" s="46"/>
      <c r="H20" s="46"/>
      <c r="I20" s="9"/>
      <c r="J20" s="22">
        <v>0</v>
      </c>
      <c r="K20" s="9">
        <f>H21</f>
        <v>313.2</v>
      </c>
    </row>
    <row r="21" spans="3:11" ht="21" x14ac:dyDescent="0.35">
      <c r="C21" s="39"/>
      <c r="D21" s="8"/>
      <c r="E21" s="8"/>
      <c r="F21" s="46">
        <v>18</v>
      </c>
      <c r="G21" s="46">
        <v>0</v>
      </c>
      <c r="H21" s="47">
        <f>(F21-G21)*17.4</f>
        <v>313.2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16</v>
      </c>
      <c r="G25" s="46">
        <v>14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545.54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545.54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6" t="s">
        <v>61</v>
      </c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7"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63</v>
      </c>
      <c r="E16" s="49" t="s">
        <v>64</v>
      </c>
      <c r="F16" s="18"/>
      <c r="G16" s="18"/>
      <c r="H16" s="18">
        <v>545.54</v>
      </c>
      <c r="I16" s="18">
        <f>K35</f>
        <v>370.59000000000003</v>
      </c>
      <c r="J16" s="18">
        <f>I16+H16+G16</f>
        <v>916.13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8" t="s">
        <v>32</v>
      </c>
      <c r="E20" s="88"/>
      <c r="F20" s="46" t="s">
        <v>65</v>
      </c>
      <c r="G20" s="46"/>
      <c r="H20" s="46"/>
      <c r="I20" s="9"/>
      <c r="J20" s="22">
        <v>0</v>
      </c>
      <c r="K20" s="9">
        <f>H21</f>
        <v>253.28</v>
      </c>
    </row>
    <row r="21" spans="3:11" ht="21" x14ac:dyDescent="0.35">
      <c r="C21" s="39"/>
      <c r="D21" s="8"/>
      <c r="E21" s="8"/>
      <c r="F21" s="46">
        <v>34</v>
      </c>
      <c r="G21" s="46">
        <v>18</v>
      </c>
      <c r="H21" s="47">
        <f>(F21-G21)*15.83</f>
        <v>253.28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17</v>
      </c>
      <c r="G25" s="46">
        <v>16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370.59000000000003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916.13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6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16" zoomScale="85" zoomScaleNormal="85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68</v>
      </c>
      <c r="E16" s="49" t="s">
        <v>69</v>
      </c>
      <c r="F16" s="18"/>
      <c r="G16" s="18"/>
      <c r="H16" s="18">
        <v>916.13</v>
      </c>
      <c r="I16" s="18">
        <f>K35</f>
        <v>560.54999999999995</v>
      </c>
      <c r="J16" s="18">
        <f>I16+H16+G16</f>
        <v>1476.6799999999998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8" t="s">
        <v>32</v>
      </c>
      <c r="E20" s="88"/>
      <c r="F20" s="46" t="s">
        <v>70</v>
      </c>
      <c r="G20" s="46"/>
      <c r="H20" s="46"/>
      <c r="I20" s="9"/>
      <c r="J20" s="22">
        <v>0</v>
      </c>
      <c r="K20" s="9">
        <f>H21</f>
        <v>443.24</v>
      </c>
    </row>
    <row r="21" spans="3:11" ht="21" x14ac:dyDescent="0.35">
      <c r="C21" s="39"/>
      <c r="D21" s="8"/>
      <c r="E21" s="8"/>
      <c r="F21" s="46">
        <v>62</v>
      </c>
      <c r="G21" s="46">
        <v>34</v>
      </c>
      <c r="H21" s="47">
        <f>(F21-G21)*15.83</f>
        <v>443.24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18</v>
      </c>
      <c r="G25" s="46">
        <v>17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560.54999999999995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1476.6799999999998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9" t="s">
        <v>72</v>
      </c>
      <c r="D41" s="59" t="s">
        <v>73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9" t="s">
        <v>74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2"/>
  <sheetViews>
    <sheetView topLeftCell="A19" zoomScale="85" zoomScaleNormal="85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76</v>
      </c>
      <c r="E16" s="49" t="s">
        <v>77</v>
      </c>
      <c r="F16" s="18"/>
      <c r="G16" s="18"/>
      <c r="H16" s="18">
        <v>1476.68</v>
      </c>
      <c r="I16" s="18">
        <f>K36</f>
        <v>0</v>
      </c>
      <c r="J16" s="18">
        <f>I16+H16+G16</f>
        <v>1476.68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8" t="s">
        <v>32</v>
      </c>
      <c r="E20" s="88"/>
      <c r="F20" s="46" t="s">
        <v>78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62</v>
      </c>
      <c r="G21" s="46">
        <v>62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0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18</v>
      </c>
      <c r="G25" s="46">
        <v>18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83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1476.68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1" x14ac:dyDescent="0.35">
      <c r="B42" s="3"/>
      <c r="C42" s="60" t="s">
        <v>72</v>
      </c>
      <c r="D42" s="60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1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customHeight="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1476.68</v>
      </c>
      <c r="I16" s="18">
        <f>K36</f>
        <v>54.75</v>
      </c>
      <c r="J16" s="18">
        <f>I16+H16+G16</f>
        <v>1531.43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8" t="s">
        <v>32</v>
      </c>
      <c r="E20" s="88"/>
      <c r="F20" s="46" t="s">
        <v>87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62</v>
      </c>
      <c r="G21" s="46">
        <v>61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3" t="s">
        <v>81</v>
      </c>
      <c r="E22" s="93"/>
      <c r="F22" s="94">
        <f>F21-G21</f>
        <v>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18</v>
      </c>
      <c r="G25" s="46">
        <v>17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3" t="s">
        <v>82</v>
      </c>
      <c r="E26" s="93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5" t="s">
        <v>89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7" t="s">
        <v>90</v>
      </c>
      <c r="E33" s="97"/>
      <c r="F33" s="98" t="s">
        <v>93</v>
      </c>
      <c r="G33" s="98"/>
      <c r="H33" s="98"/>
      <c r="I33" s="98"/>
      <c r="J33" s="68">
        <v>0</v>
      </c>
      <c r="K33" s="68">
        <f>(74.31)</f>
        <v>74.31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54.75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1531.43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9" t="s">
        <v>72</v>
      </c>
      <c r="D43" s="60" t="s">
        <v>91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92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2020-11-05T07:32:49Z</cp:lastPrinted>
  <dcterms:created xsi:type="dcterms:W3CDTF">2018-02-28T02:33:50Z</dcterms:created>
  <dcterms:modified xsi:type="dcterms:W3CDTF">2020-12-17T05:28:09Z</dcterms:modified>
</cp:coreProperties>
</file>