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2020'!$A$1:$K$60</definedName>
    <definedName name="_xlnm.Print_Area" localSheetId="9">'NOV 2020'!$A$1:$K$53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G16" i="12" l="1"/>
  <c r="H16" i="12"/>
  <c r="H29" i="12"/>
  <c r="K29" i="12" s="1"/>
  <c r="K31" i="12"/>
  <c r="F26" i="12"/>
  <c r="H25" i="12"/>
  <c r="K24" i="12" s="1"/>
  <c r="F22" i="12"/>
  <c r="H21" i="12"/>
  <c r="K20" i="12" s="1"/>
  <c r="K32" i="12" l="1"/>
  <c r="I16" i="12" s="1"/>
  <c r="J16" i="12" l="1"/>
  <c r="K34" i="12"/>
  <c r="H25" i="11" l="1"/>
  <c r="H21" i="11" l="1"/>
  <c r="K20" i="11" s="1"/>
  <c r="K35" i="11"/>
  <c r="K30" i="11"/>
  <c r="K28" i="11"/>
  <c r="F26" i="11"/>
  <c r="K24" i="11"/>
  <c r="F22" i="11"/>
  <c r="K36" i="11" l="1"/>
  <c r="I16" i="11" s="1"/>
  <c r="K38" i="11"/>
  <c r="J16" i="11"/>
  <c r="H21" i="10"/>
  <c r="H25" i="10"/>
  <c r="K35" i="10"/>
  <c r="K30" i="10"/>
  <c r="K28" i="10"/>
  <c r="F26" i="10"/>
  <c r="K24" i="10"/>
  <c r="F22" i="10"/>
  <c r="K20" i="10"/>
  <c r="K36" i="10" l="1"/>
  <c r="I16" i="10" s="1"/>
  <c r="K38" i="10"/>
  <c r="J16" i="10"/>
  <c r="H25" i="9"/>
  <c r="H21" i="9"/>
  <c r="K35" i="9" l="1"/>
  <c r="K30" i="9"/>
  <c r="K28" i="9"/>
  <c r="F26" i="9"/>
  <c r="K24" i="9"/>
  <c r="F22" i="9"/>
  <c r="K20" i="9"/>
  <c r="K36" i="9" s="1"/>
  <c r="I16" i="9" s="1"/>
  <c r="J16" i="9" l="1"/>
  <c r="K38" i="9"/>
  <c r="H25" i="8"/>
  <c r="K24" i="8" s="1"/>
  <c r="H21" i="8"/>
  <c r="K20" i="8" s="1"/>
  <c r="K35" i="8"/>
  <c r="K30" i="8"/>
  <c r="K28" i="8"/>
  <c r="F26" i="8"/>
  <c r="F22" i="8"/>
  <c r="K33" i="7"/>
  <c r="K36" i="8" l="1"/>
  <c r="I16" i="8" s="1"/>
  <c r="K38" i="8" s="1"/>
  <c r="J16" i="8" l="1"/>
  <c r="H25" i="7" l="1"/>
  <c r="K24" i="7" s="1"/>
  <c r="H21" i="7"/>
  <c r="K28" i="7" s="1"/>
  <c r="K35" i="7"/>
  <c r="K30" i="7"/>
  <c r="F26" i="7"/>
  <c r="F22" i="7"/>
  <c r="K20" i="7" l="1"/>
  <c r="K36" i="7" s="1"/>
  <c r="I16" i="7" s="1"/>
  <c r="K33" i="6"/>
  <c r="K35" i="6"/>
  <c r="H21" i="6"/>
  <c r="I28" i="6" s="1"/>
  <c r="K28" i="6" s="1"/>
  <c r="K30" i="6"/>
  <c r="F26" i="6"/>
  <c r="H25" i="6"/>
  <c r="K24" i="6" s="1"/>
  <c r="F22" i="6"/>
  <c r="K20" i="6" l="1"/>
  <c r="K36" i="6"/>
  <c r="I16" i="6" s="1"/>
  <c r="K38" i="7"/>
  <c r="J16" i="7"/>
  <c r="F26" i="5"/>
  <c r="F22" i="5"/>
  <c r="K38" i="6" l="1"/>
  <c r="J16" i="6"/>
  <c r="H25" i="5"/>
  <c r="K24" i="5" s="1"/>
  <c r="H21" i="5"/>
  <c r="K35" i="5"/>
  <c r="K33" i="5"/>
  <c r="K30" i="5"/>
  <c r="K20" i="5" l="1"/>
  <c r="I28" i="5"/>
  <c r="K28" i="5" s="1"/>
  <c r="K36" i="5"/>
  <c r="I16" i="5" s="1"/>
  <c r="K38" i="5" s="1"/>
  <c r="K34" i="4"/>
  <c r="K32" i="4"/>
  <c r="K29" i="4"/>
  <c r="K27" i="4"/>
  <c r="H25" i="4"/>
  <c r="K24" i="4" s="1"/>
  <c r="H21" i="4"/>
  <c r="K20" i="4" s="1"/>
  <c r="J16" i="5" l="1"/>
  <c r="K35" i="4"/>
  <c r="I16" i="4" s="1"/>
  <c r="H25" i="3"/>
  <c r="H21" i="3"/>
  <c r="K37" i="4" l="1"/>
  <c r="J16" i="4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<sst xmlns="http://schemas.openxmlformats.org/spreadsheetml/2006/main" count="456" uniqueCount="104">
  <si>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</si>
  <si>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</si>
  <si>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</si>
  <si>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</si>
  <si>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</si>
  <si>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</si>
  <si>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</si>
  <si>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</si>
  <si>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</si>
  <si>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</si>
  <si>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</si>
  <si>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</si>
  <si>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</si>
  <si>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</si>
  <si>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</si>
  <si>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</si>
  <si>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</si>
  <si>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</si>
  <si>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</si>
  <si>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</si>
  <si>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</si>
  <si>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</si>
  <si>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</si>
  <si>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</si>
  <si>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</si>
  <si>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</si>
  <si>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</si>
  <si>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</si>
  <si>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</si>
  <si>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</si>
  <si>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</si>
  <si>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</si>
  <si>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</si>
  <si>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</si>
  <si>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</si>
  <si>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MA. NADIA LIWAG</t>
    </r>
  </si>
  <si>
    <t>19B11</t>
  </si>
  <si>
    <t>BILLING MONTH: FEBRUARY 2020</t>
  </si>
  <si>
    <t>MAR 5 2020</t>
  </si>
  <si>
    <t>MAR 15 2020</t>
  </si>
  <si>
    <t>PRES: FEB 25 2020 - PREV: FEB 14 2020 * 15.83</t>
  </si>
  <si>
    <t>PRES: FEB 25 2020 - PREV: FEB 14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</si>
  <si>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</si>
  <si>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</si>
  <si>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</si>
  <si>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</si>
  <si>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</si>
  <si>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</si>
  <si>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</si>
  <si>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</si>
  <si>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</si>
  <si>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</si>
  <si>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</si>
  <si>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</si>
  <si>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</si>
  <si>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</si>
  <si>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</si>
  <si>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</si>
  <si>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</si>
  <si>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</si>
  <si>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</si>
  <si>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</si>
  <si>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</si>
  <si>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</si>
  <si>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</si>
  <si>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</si>
  <si>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</si>
  <si>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</si>
  <si>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 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</si>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</sst>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9B11%20-%20LIW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5">
          <cell r="E15">
            <v>411.52</v>
          </cell>
        </row>
        <row r="16">
          <cell r="L16">
            <v>152.89999999999998</v>
          </cell>
        </row>
      </sheetData>
      <sheetData sheetId="1">
        <row r="12">
          <cell r="E12">
            <v>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8" t="s">
        <v>32</v>
      </c>
      <c r="E20" s="88"/>
      <c r="F20" s="45" t="s">
        <v>40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5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103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>
        <f>[1]ASU!$E$12</f>
        <v>7029</v>
      </c>
      <c r="H16" s="18">
        <f>[1]Sheet1!$L$16+[1]Sheet1!$E$15</f>
        <v>564.41999999999996</v>
      </c>
      <c r="I16" s="18">
        <f>K32</f>
        <v>1617.56</v>
      </c>
      <c r="J16" s="18">
        <f>I16+H16+G16</f>
        <v>9210.98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99" t="s">
        <v>32</v>
      </c>
      <c r="E20" s="99"/>
      <c r="F20" s="45" t="s">
        <v>100</v>
      </c>
      <c r="G20" s="45"/>
      <c r="H20" s="45"/>
      <c r="I20" s="9"/>
      <c r="J20" s="22">
        <v>0</v>
      </c>
      <c r="K20" s="9">
        <f>H21</f>
        <v>14.64</v>
      </c>
    </row>
    <row r="21" spans="2:11" ht="21" x14ac:dyDescent="0.35">
      <c r="C21" s="38"/>
      <c r="D21" s="8"/>
      <c r="E21" s="8"/>
      <c r="F21" s="45">
        <v>18</v>
      </c>
      <c r="G21" s="45">
        <v>16</v>
      </c>
      <c r="H21" s="46">
        <f>(F21-G21)*7.32</f>
        <v>14.64</v>
      </c>
      <c r="I21" s="9"/>
      <c r="J21" s="9"/>
      <c r="K21" s="9"/>
    </row>
    <row r="22" spans="2:11" ht="21" x14ac:dyDescent="0.35">
      <c r="C22" s="38"/>
      <c r="D22" s="93" t="s">
        <v>56</v>
      </c>
      <c r="E22" s="93"/>
      <c r="F22" s="94">
        <f>F21-G21</f>
        <v>2</v>
      </c>
      <c r="G22" s="94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101</v>
      </c>
      <c r="G24" s="45"/>
      <c r="H24" s="45"/>
      <c r="I24" s="9"/>
      <c r="J24" s="22">
        <v>0</v>
      </c>
      <c r="K24" s="9">
        <f>H25</f>
        <v>197.12</v>
      </c>
    </row>
    <row r="25" spans="2:11" ht="21" x14ac:dyDescent="0.35">
      <c r="C25" s="38"/>
      <c r="D25" s="8"/>
      <c r="E25" s="8"/>
      <c r="F25" s="45">
        <v>6</v>
      </c>
      <c r="G25" s="45">
        <v>4</v>
      </c>
      <c r="H25" s="46">
        <f>(F25-G25)*98.56</f>
        <v>197.12</v>
      </c>
      <c r="I25" s="9"/>
      <c r="J25" s="9"/>
      <c r="K25" s="9"/>
    </row>
    <row r="26" spans="2:11" ht="21" x14ac:dyDescent="0.35">
      <c r="C26" s="38"/>
      <c r="D26" s="93" t="s">
        <v>57</v>
      </c>
      <c r="E26" s="93"/>
      <c r="F26" s="94">
        <f>F25-G25</f>
        <v>2</v>
      </c>
      <c r="G26" s="94"/>
      <c r="H26" s="44"/>
      <c r="I26" s="9"/>
      <c r="J26" s="9"/>
      <c r="K26" s="9"/>
    </row>
    <row r="27" spans="2:11" ht="21" x14ac:dyDescent="0.35">
      <c r="C27" s="38"/>
      <c r="D27" s="80"/>
      <c r="E27" s="80"/>
      <c r="F27" s="81"/>
      <c r="G27" s="81"/>
      <c r="H27" s="44"/>
      <c r="I27" s="9"/>
      <c r="J27" s="9"/>
      <c r="K27" s="9"/>
    </row>
    <row r="28" spans="2:11" ht="21" customHeight="1" x14ac:dyDescent="0.35">
      <c r="C28" s="37">
        <v>44170</v>
      </c>
      <c r="D28" s="99" t="s">
        <v>98</v>
      </c>
      <c r="E28" s="99"/>
      <c r="F28" s="45" t="s">
        <v>99</v>
      </c>
      <c r="G28" s="45"/>
      <c r="H28" s="45"/>
      <c r="I28" s="9"/>
      <c r="J28" s="22"/>
      <c r="K28" s="9"/>
    </row>
    <row r="29" spans="2:11" ht="21" x14ac:dyDescent="0.35">
      <c r="C29" s="38"/>
      <c r="D29" s="8"/>
      <c r="E29" s="8"/>
      <c r="F29" s="45">
        <v>23.43</v>
      </c>
      <c r="G29" s="45">
        <v>60</v>
      </c>
      <c r="H29" s="46">
        <f>F29*G29</f>
        <v>1405.8</v>
      </c>
      <c r="I29" s="9"/>
      <c r="J29" s="22">
        <v>0</v>
      </c>
      <c r="K29" s="9">
        <f>H29</f>
        <v>1405.8</v>
      </c>
    </row>
    <row r="30" spans="2:11" ht="27" customHeight="1" x14ac:dyDescent="0.35">
      <c r="C30" s="39"/>
      <c r="D30" s="43"/>
      <c r="E30" s="43"/>
      <c r="F30" s="79"/>
      <c r="G30" s="79"/>
      <c r="H30" s="79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K20+K24+K29+K31</f>
        <v>1617.56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9210.98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6" t="s">
        <v>17</v>
      </c>
      <c r="D37" s="96"/>
      <c r="E37" s="96"/>
      <c r="F37" s="96"/>
      <c r="G37" s="96"/>
      <c r="H37" s="96"/>
      <c r="I37" s="96"/>
      <c r="J37" s="96"/>
      <c r="K37" s="96"/>
      <c r="L37" s="3"/>
    </row>
    <row r="38" spans="2:12" s="8" customFormat="1" ht="21" x14ac:dyDescent="0.35">
      <c r="B38" s="3"/>
      <c r="C38" s="78"/>
      <c r="D38" s="78"/>
      <c r="E38" s="78"/>
      <c r="F38" s="78"/>
      <c r="G38" s="78"/>
      <c r="H38" s="78"/>
      <c r="I38" s="78"/>
      <c r="J38" s="78"/>
      <c r="K38" s="78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1"/>
      <c r="D41" s="91"/>
      <c r="E41" s="91"/>
      <c r="F41" s="91"/>
      <c r="G41" s="91"/>
      <c r="H41" s="91"/>
      <c r="I41" s="91"/>
      <c r="J41" s="91"/>
      <c r="K41" s="91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2" t="s">
        <v>102</v>
      </c>
      <c r="D50" s="92"/>
      <c r="E50" s="92"/>
      <c r="F50" s="8"/>
      <c r="G50" s="92" t="s">
        <v>31</v>
      </c>
      <c r="H50" s="92"/>
      <c r="I50" s="9"/>
      <c r="J50" s="9"/>
      <c r="K50" s="9"/>
    </row>
    <row r="51" spans="3:11" ht="21" x14ac:dyDescent="0.35">
      <c r="C51" s="82" t="s">
        <v>23</v>
      </c>
      <c r="D51" s="82"/>
      <c r="E51" s="82"/>
      <c r="F51" s="8"/>
      <c r="G51" s="82" t="s">
        <v>24</v>
      </c>
      <c r="H51" s="82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43</v>
      </c>
      <c r="E16" s="48" t="s">
        <v>44</v>
      </c>
      <c r="F16" s="18"/>
      <c r="G16" s="18"/>
      <c r="H16" s="18"/>
      <c r="I16" s="18">
        <f>K35</f>
        <v>180.63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8" t="s">
        <v>32</v>
      </c>
      <c r="E20" s="88"/>
      <c r="F20" s="45" t="s">
        <v>45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46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180.63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180.63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2" t="s">
        <v>47</v>
      </c>
      <c r="D41" s="52" t="s">
        <v>48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T26" sqref="T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51</v>
      </c>
      <c r="E16" s="48" t="s">
        <v>52</v>
      </c>
      <c r="F16" s="18"/>
      <c r="G16" s="18"/>
      <c r="H16" s="18">
        <v>180.63</v>
      </c>
      <c r="I16" s="18">
        <f>K36</f>
        <v>0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8" t="s">
        <v>32</v>
      </c>
      <c r="E20" s="88"/>
      <c r="F20" s="45" t="s">
        <v>53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58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180.63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54" t="s">
        <v>47</v>
      </c>
      <c r="D42" s="52" t="s">
        <v>48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3"/>
      <c r="D43" s="52" t="s">
        <v>49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180.63</v>
      </c>
      <c r="I16" s="18">
        <f>K36</f>
        <v>-10.62</v>
      </c>
      <c r="J16" s="18">
        <f>I16+H16+G16</f>
        <v>170.01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8" t="s">
        <v>32</v>
      </c>
      <c r="E20" s="88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5" t="s">
        <v>64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97" t="s">
        <v>65</v>
      </c>
      <c r="E33" s="97"/>
      <c r="F33" s="98" t="s">
        <v>68</v>
      </c>
      <c r="G33" s="98"/>
      <c r="H33" s="98"/>
      <c r="I33" s="98"/>
      <c r="J33" s="63">
        <v>0</v>
      </c>
      <c r="K33" s="64">
        <f>10.62</f>
        <v>10.62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-10.62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170.01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4" t="s">
        <v>47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49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1"/>
      <c r="D48" s="91"/>
      <c r="E48" s="91"/>
      <c r="F48" s="91"/>
      <c r="G48" s="91"/>
      <c r="H48" s="91"/>
      <c r="I48" s="91"/>
      <c r="J48" s="91"/>
      <c r="K48" s="91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2" t="s">
        <v>33</v>
      </c>
      <c r="D57" s="92"/>
      <c r="E57" s="92"/>
      <c r="F57" s="8"/>
      <c r="G57" s="92" t="s">
        <v>31</v>
      </c>
      <c r="H57" s="92"/>
      <c r="I57" s="9"/>
      <c r="J57" s="9"/>
      <c r="K57" s="9"/>
    </row>
    <row r="58" spans="3:11" ht="21" x14ac:dyDescent="0.35">
      <c r="C58" s="82" t="s">
        <v>23</v>
      </c>
      <c r="D58" s="82"/>
      <c r="E58" s="82"/>
      <c r="F58" s="8"/>
      <c r="G58" s="82" t="s">
        <v>24</v>
      </c>
      <c r="H58" s="8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70</v>
      </c>
      <c r="E16" s="48" t="s">
        <v>71</v>
      </c>
      <c r="F16" s="18"/>
      <c r="G16" s="18"/>
      <c r="H16" s="18">
        <v>170.01</v>
      </c>
      <c r="I16" s="18">
        <f>K36</f>
        <v>-1.01</v>
      </c>
      <c r="J16" s="18">
        <f>I16+H16+G16</f>
        <v>169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8" t="s">
        <v>32</v>
      </c>
      <c r="E20" s="88"/>
      <c r="F20" s="45" t="s">
        <v>72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98.1" customHeight="1" x14ac:dyDescent="0.35">
      <c r="C33" s="37"/>
      <c r="D33" s="97" t="s">
        <v>65</v>
      </c>
      <c r="E33" s="97"/>
      <c r="F33" s="98" t="s">
        <v>74</v>
      </c>
      <c r="G33" s="98"/>
      <c r="H33" s="98"/>
      <c r="I33" s="98"/>
      <c r="J33" s="64">
        <v>0</v>
      </c>
      <c r="K33" s="64">
        <f>1.01</f>
        <v>1.01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T24" sqref="T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169</v>
      </c>
      <c r="I16" s="18">
        <f>K36</f>
        <v>0</v>
      </c>
      <c r="J16" s="18">
        <f>I16+H16+G16</f>
        <v>169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8" t="s">
        <v>32</v>
      </c>
      <c r="E20" s="88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4"/>
      <c r="K33" s="64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169</v>
      </c>
      <c r="I16" s="18">
        <f>K36</f>
        <v>9.06</v>
      </c>
      <c r="J16" s="18">
        <f>I16+H16+G16</f>
        <v>178.06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8" t="s">
        <v>32</v>
      </c>
      <c r="E20" s="88"/>
      <c r="F20" s="45" t="s">
        <v>84</v>
      </c>
      <c r="G20" s="45"/>
      <c r="H20" s="45"/>
      <c r="I20" s="9"/>
      <c r="J20" s="22">
        <v>0</v>
      </c>
      <c r="K20" s="9">
        <f>H21</f>
        <v>9.06</v>
      </c>
    </row>
    <row r="21" spans="3:11" ht="21" x14ac:dyDescent="0.35">
      <c r="C21" s="38"/>
      <c r="D21" s="8"/>
      <c r="E21" s="8"/>
      <c r="F21" s="45">
        <v>5</v>
      </c>
      <c r="G21" s="45">
        <v>4</v>
      </c>
      <c r="H21" s="46">
        <f>(F21-G21)*9.06</f>
        <v>9.06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4"/>
      <c r="K33" s="64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178.06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178.06</v>
      </c>
      <c r="I16" s="18">
        <f>K36</f>
        <v>294.20999999999998</v>
      </c>
      <c r="J16" s="18">
        <f>I16+H16+G16</f>
        <v>472.27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8" t="s">
        <v>32</v>
      </c>
      <c r="E20" s="88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4</v>
      </c>
      <c r="G25" s="45">
        <v>1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3</v>
      </c>
      <c r="G26" s="94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4"/>
      <c r="K33" s="64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294.20999999999998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472.27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766.48</v>
      </c>
      <c r="I16" s="18">
        <f>K36</f>
        <v>80.52000000000001</v>
      </c>
      <c r="J16" s="18">
        <f>I16+H16+G16</f>
        <v>847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8" t="s">
        <v>32</v>
      </c>
      <c r="E20" s="88"/>
      <c r="F20" s="45" t="s">
        <v>93</v>
      </c>
      <c r="G20" s="45"/>
      <c r="H20" s="45"/>
      <c r="I20" s="9"/>
      <c r="J20" s="22">
        <v>0</v>
      </c>
      <c r="K20" s="9">
        <f>H21</f>
        <v>80.52000000000001</v>
      </c>
    </row>
    <row r="21" spans="3:11" ht="21" x14ac:dyDescent="0.35">
      <c r="C21" s="38"/>
      <c r="D21" s="8"/>
      <c r="E21" s="8"/>
      <c r="F21" s="45">
        <v>16</v>
      </c>
      <c r="G21" s="45">
        <v>5</v>
      </c>
      <c r="H21" s="46">
        <f>(F21-G21)*7.32</f>
        <v>80.52000000000001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4">
        <f>F21-G21</f>
        <v>11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97"/>
      <c r="E33" s="97"/>
      <c r="F33" s="98"/>
      <c r="G33" s="98"/>
      <c r="H33" s="98"/>
      <c r="I33" s="98"/>
      <c r="J33" s="64"/>
      <c r="K33" s="64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80.52000000000001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847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2020-12-02T06:04:35Z</dcterms:modified>
</cp:coreProperties>
</file>