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'NOV 2020'!$A$1:$K$54</definedName>
    <definedName name="_xlnm.Print_Area" localSheetId="2">'OCT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H25" i="7" l="1"/>
  <c r="H21" i="7"/>
  <c r="H16" i="7" l="1"/>
  <c r="G16" i="7"/>
  <c r="H29" i="7" l="1"/>
  <c r="K29" i="7" s="1"/>
  <c r="K31" i="7"/>
  <c r="F26" i="7"/>
  <c r="K24" i="7"/>
  <c r="F22" i="7"/>
  <c r="K20" i="7"/>
  <c r="K32" i="7" l="1"/>
  <c r="I16" i="7" s="1"/>
  <c r="K34" i="7" s="1"/>
  <c r="J16" i="7" l="1"/>
  <c r="H25" i="6" l="1"/>
  <c r="H21" i="6" l="1"/>
  <c r="K20" i="6" s="1"/>
  <c r="K34" i="6"/>
  <c r="K32" i="6"/>
  <c r="K29" i="6"/>
  <c r="K27" i="6"/>
  <c r="F26" i="6"/>
  <c r="K24" i="6"/>
  <c r="F22" i="6"/>
  <c r="K35" i="6" l="1"/>
  <c r="I16" i="6" s="1"/>
  <c r="H25" i="5"/>
  <c r="K24" i="5" s="1"/>
  <c r="H21" i="5"/>
  <c r="K20" i="5" s="1"/>
  <c r="K34" i="5"/>
  <c r="K32" i="5"/>
  <c r="K29" i="5"/>
  <c r="K27" i="5"/>
  <c r="F26" i="5"/>
  <c r="F22" i="5"/>
  <c r="K37" i="6" l="1"/>
  <c r="J16" i="6"/>
  <c r="K35" i="5"/>
  <c r="I16" i="5" s="1"/>
  <c r="K37" i="5" s="1"/>
  <c r="J16" i="5"/>
  <c r="H25" i="4"/>
  <c r="H21" i="4"/>
  <c r="K20" i="4" l="1"/>
  <c r="K24" i="4"/>
  <c r="K34" i="4"/>
  <c r="K32" i="4"/>
  <c r="K29" i="4"/>
  <c r="K27" i="4"/>
  <c r="F26" i="4"/>
  <c r="F22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<sst xmlns="http://schemas.openxmlformats.org/spreadsheetml/2006/main" count="183" uniqueCount="64">
  <si>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</si>
  <si>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</si>
  <si>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</si>
  <si>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</si>
  <si>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</si>
  <si>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</si>
  <si>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</si>
  <si>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</si>
  <si>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</si>
  <si>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</si>
  <si>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</si>
  <si>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</si>
  <si>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</si>
  <si>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</si>
  <si>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</si>
  <si>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</si>
  <si>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</si>
  <si>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</si>
  <si>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</si>
  <si>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</si>
  <si>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</si>
  <si>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</si>
  <si>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</si>
  <si>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</si>
  <si>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</si>
  <si>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</si>
  <si>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</si>
  <si>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</si>
  <si>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</si>
  <si>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</si>
  <si>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</si>
  <si>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</si>
  <si>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</si>
  <si>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</si>
  <si>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</si>
  <si>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</si>
  <si>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</si>
  <si>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</si>
  <si>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ANA CLAUDINE ABESAMIS</t>
  </si>
  <si>
    <t>20A17</t>
  </si>
  <si>
    <t>BILLING MONTH: AUGUST 2020</t>
  </si>
  <si>
    <t>SEPT 5 2020</t>
  </si>
  <si>
    <t>SEPT 15 2020</t>
  </si>
  <si>
    <t>PRES: AUG 25 2020 - PREV: AUG 22 2020 * 9.06</t>
  </si>
  <si>
    <t>PRES: AUG 25 2020 - PREV: AUG 22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</si>
  <si>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</si>
  <si>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</si>
  <si>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</si>
  <si>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</si>
  <si>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</si>
  <si>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</si>
  <si>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</si>
  <si>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</si>
  <si>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</si>
  <si>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</si>
  <si>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DEC 5 2020</t>
  </si>
  <si>
    <t>DEC 15 2020</t>
  </si>
  <si>
    <t>BILLING MONTH: DECEMBER 2020</t>
  </si>
  <si>
    <t>ASSOCIATION DUES</t>
  </si>
  <si>
    <t>FOR THE MONTH OF DEC 2020</t>
  </si>
  <si>
    <t>ASU PAST DUE</t>
  </si>
  <si>
    <t>STANDARD RATE - NOVEDIN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</si>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</sst>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0A17%20-%20ABESA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393.26</v>
          </cell>
        </row>
      </sheetData>
      <sheetData sheetId="1">
        <row r="12">
          <cell r="E12">
            <v>10617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R21" sqref="R20:S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2" t="s">
        <v>32</v>
      </c>
      <c r="E20" s="62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5"/>
      <c r="G29" s="66"/>
      <c r="H29" s="6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6"/>
      <c r="G30" s="66"/>
      <c r="H30" s="66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5"/>
      <c r="G32" s="66"/>
      <c r="H32" s="6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4" t="s">
        <v>17</v>
      </c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7"/>
      <c r="D45" s="67"/>
      <c r="E45" s="67"/>
      <c r="F45" s="67"/>
      <c r="G45" s="67"/>
      <c r="H45" s="67"/>
      <c r="I45" s="67"/>
      <c r="J45" s="67"/>
      <c r="K45" s="6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3" t="s">
        <v>33</v>
      </c>
      <c r="D54" s="63"/>
      <c r="E54" s="63"/>
      <c r="F54" s="8"/>
      <c r="G54" s="63" t="s">
        <v>31</v>
      </c>
      <c r="H54" s="63"/>
      <c r="I54" s="9"/>
      <c r="J54" s="9"/>
      <c r="K54" s="9"/>
    </row>
    <row r="55" spans="3:11" ht="21" x14ac:dyDescent="0.35">
      <c r="C55" s="64" t="s">
        <v>23</v>
      </c>
      <c r="D55" s="64"/>
      <c r="E55" s="64"/>
      <c r="F55" s="8"/>
      <c r="G55" s="64" t="s">
        <v>24</v>
      </c>
      <c r="H55" s="6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16" sqref="Q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196.14</v>
      </c>
      <c r="J16" s="18">
        <f>I16+H16+G16</f>
        <v>196.14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2" t="s">
        <v>32</v>
      </c>
      <c r="E20" s="62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196.14</v>
      </c>
    </row>
    <row r="25" spans="3:11" ht="21" x14ac:dyDescent="0.35">
      <c r="C25" s="37"/>
      <c r="D25" s="8"/>
      <c r="E25" s="8"/>
      <c r="F25" s="44">
        <v>2</v>
      </c>
      <c r="G25" s="44">
        <v>0</v>
      </c>
      <c r="H25" s="45">
        <f>(F25-G25)*98.07</f>
        <v>196.14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2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5"/>
      <c r="G29" s="66"/>
      <c r="H29" s="6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6"/>
      <c r="G30" s="66"/>
      <c r="H30" s="66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5"/>
      <c r="G32" s="66"/>
      <c r="H32" s="6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196.14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196.14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4" t="s">
        <v>17</v>
      </c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7"/>
      <c r="D45" s="67"/>
      <c r="E45" s="67"/>
      <c r="F45" s="67"/>
      <c r="G45" s="67"/>
      <c r="H45" s="67"/>
      <c r="I45" s="67"/>
      <c r="J45" s="67"/>
      <c r="K45" s="6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3" t="s">
        <v>33</v>
      </c>
      <c r="D54" s="63"/>
      <c r="E54" s="63"/>
      <c r="F54" s="8"/>
      <c r="G54" s="63" t="s">
        <v>31</v>
      </c>
      <c r="H54" s="63"/>
      <c r="I54" s="9"/>
      <c r="J54" s="9"/>
      <c r="K54" s="9"/>
    </row>
    <row r="55" spans="3:11" ht="21" x14ac:dyDescent="0.35">
      <c r="C55" s="64" t="s">
        <v>23</v>
      </c>
      <c r="D55" s="64"/>
      <c r="E55" s="64"/>
      <c r="F55" s="8"/>
      <c r="G55" s="64" t="s">
        <v>24</v>
      </c>
      <c r="H55" s="6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196.14</v>
      </c>
      <c r="I16" s="18">
        <f>K35</f>
        <v>197.12</v>
      </c>
      <c r="J16" s="18">
        <f>I16+H16+G16</f>
        <v>393.26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2" t="s">
        <v>32</v>
      </c>
      <c r="E20" s="62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4</v>
      </c>
      <c r="G25" s="44">
        <v>2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2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5"/>
      <c r="G29" s="66"/>
      <c r="H29" s="6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6"/>
      <c r="G30" s="66"/>
      <c r="H30" s="66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5"/>
      <c r="G32" s="66"/>
      <c r="H32" s="6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197.12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393.26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4" t="s">
        <v>17</v>
      </c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7"/>
      <c r="D45" s="67"/>
      <c r="E45" s="67"/>
      <c r="F45" s="67"/>
      <c r="G45" s="67"/>
      <c r="H45" s="67"/>
      <c r="I45" s="67"/>
      <c r="J45" s="67"/>
      <c r="K45" s="6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3" t="s">
        <v>33</v>
      </c>
      <c r="D54" s="63"/>
      <c r="E54" s="63"/>
      <c r="F54" s="8"/>
      <c r="G54" s="63" t="s">
        <v>31</v>
      </c>
      <c r="H54" s="63"/>
      <c r="I54" s="9"/>
      <c r="J54" s="9"/>
      <c r="K54" s="9"/>
    </row>
    <row r="55" spans="3:11" ht="21" x14ac:dyDescent="0.35">
      <c r="C55" s="64" t="s">
        <v>23</v>
      </c>
      <c r="D55" s="64"/>
      <c r="E55" s="64"/>
      <c r="F55" s="8"/>
      <c r="G55" s="64" t="s">
        <v>24</v>
      </c>
      <c r="H55" s="6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2"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55</v>
      </c>
      <c r="E16" s="47" t="s">
        <v>56</v>
      </c>
      <c r="F16" s="18"/>
      <c r="G16" s="18">
        <f>'[1]ASSOC DUES'!$E$12</f>
        <v>10617</v>
      </c>
      <c r="H16" s="18">
        <f>'[1]WTR ELEC'!$E$10</f>
        <v>393.26</v>
      </c>
      <c r="I16" s="18">
        <f>K32</f>
        <v>2622.4300000000003</v>
      </c>
      <c r="J16" s="18">
        <f>I16+H16+G16</f>
        <v>13632.69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2" t="s">
        <v>32</v>
      </c>
      <c r="E20" s="62"/>
      <c r="F20" s="44" t="s">
        <v>62</v>
      </c>
      <c r="G20" s="44"/>
      <c r="H20" s="44"/>
      <c r="I20" s="9"/>
      <c r="J20" s="22">
        <v>0</v>
      </c>
      <c r="K20" s="9">
        <f>H21</f>
        <v>401</v>
      </c>
    </row>
    <row r="21" spans="2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2:11" ht="21" x14ac:dyDescent="0.35">
      <c r="C22" s="37"/>
      <c r="D22" s="55" t="s">
        <v>36</v>
      </c>
      <c r="E22" s="55"/>
      <c r="F22" s="56">
        <f>F21-G21</f>
        <v>50</v>
      </c>
      <c r="G22" s="56"/>
      <c r="H22" s="54" t="s">
        <v>61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8" t="s">
        <v>15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98.03</v>
      </c>
    </row>
    <row r="25" spans="2:11" ht="21" x14ac:dyDescent="0.35">
      <c r="C25" s="37"/>
      <c r="D25" s="8"/>
      <c r="E25" s="8"/>
      <c r="F25" s="44">
        <v>5</v>
      </c>
      <c r="G25" s="44">
        <v>4</v>
      </c>
      <c r="H25" s="45">
        <f>(F25-G25)*98.03</f>
        <v>98.03</v>
      </c>
      <c r="I25" s="9"/>
      <c r="J25" s="9"/>
      <c r="K25" s="9"/>
    </row>
    <row r="26" spans="2:11" ht="21" x14ac:dyDescent="0.35">
      <c r="C26" s="37"/>
      <c r="D26" s="55" t="s">
        <v>37</v>
      </c>
      <c r="E26" s="55"/>
      <c r="F26" s="56">
        <f>F25-G25</f>
        <v>1</v>
      </c>
      <c r="G26" s="56"/>
      <c r="H26" s="43"/>
      <c r="I26" s="9"/>
      <c r="J26" s="9"/>
      <c r="K26" s="9"/>
    </row>
    <row r="27" spans="2:11" ht="21" x14ac:dyDescent="0.35">
      <c r="C27" s="37"/>
      <c r="D27" s="52"/>
      <c r="E27" s="52"/>
      <c r="F27" s="53"/>
      <c r="G27" s="53"/>
      <c r="H27" s="43"/>
      <c r="I27" s="9"/>
      <c r="J27" s="9"/>
      <c r="K27" s="9"/>
    </row>
    <row r="28" spans="2:11" ht="21" customHeight="1" x14ac:dyDescent="0.35">
      <c r="C28" s="36">
        <v>44170</v>
      </c>
      <c r="D28" s="68" t="s">
        <v>58</v>
      </c>
      <c r="E28" s="68"/>
      <c r="F28" s="44" t="s">
        <v>59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>
        <v>0</v>
      </c>
      <c r="K29" s="9">
        <f>H29</f>
        <v>2123.4</v>
      </c>
    </row>
    <row r="30" spans="2:11" ht="27" customHeight="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2622.4300000000003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13632.69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64" t="s">
        <v>17</v>
      </c>
      <c r="D37" s="64"/>
      <c r="E37" s="64"/>
      <c r="F37" s="64"/>
      <c r="G37" s="64"/>
      <c r="H37" s="64"/>
      <c r="I37" s="64"/>
      <c r="J37" s="64"/>
      <c r="K37" s="64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7"/>
      <c r="D42" s="67"/>
      <c r="E42" s="67"/>
      <c r="F42" s="67"/>
      <c r="G42" s="67"/>
      <c r="H42" s="67"/>
      <c r="I42" s="67"/>
      <c r="J42" s="67"/>
      <c r="K42" s="6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3" t="s">
        <v>33</v>
      </c>
      <c r="D51" s="63"/>
      <c r="E51" s="63"/>
      <c r="F51" s="8"/>
      <c r="G51" s="63" t="s">
        <v>31</v>
      </c>
      <c r="H51" s="63"/>
      <c r="I51" s="9"/>
      <c r="J51" s="9"/>
      <c r="K51" s="9"/>
    </row>
    <row r="52" spans="3:11" ht="21" x14ac:dyDescent="0.35">
      <c r="C52" s="64" t="s">
        <v>23</v>
      </c>
      <c r="D52" s="64"/>
      <c r="E52" s="64"/>
      <c r="F52" s="8"/>
      <c r="G52" s="64" t="s">
        <v>24</v>
      </c>
      <c r="H52" s="64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2:E52"/>
    <mergeCell ref="G52:H52"/>
    <mergeCell ref="D28:E28"/>
    <mergeCell ref="C42:K42"/>
    <mergeCell ref="D26:E26"/>
    <mergeCell ref="F26:G26"/>
    <mergeCell ref="C37:K37"/>
    <mergeCell ref="C51:E51"/>
    <mergeCell ref="G51:H5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2020-08-05T03:27:59Z</cp:lastPrinted>
  <dcterms:created xsi:type="dcterms:W3CDTF">2018-02-28T02:33:50Z</dcterms:created>
  <dcterms:modified xsi:type="dcterms:W3CDTF">2020-12-18T05:15:51Z</dcterms:modified>
</cp:coreProperties>
</file>