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NOV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0">'JUL 2020'!$A$1:$K$57</definedName>
    <definedName name="_xlnm.Print_Area" localSheetId="4">'NOV 2020'!$A$1:$K$57</definedName>
    <definedName name="_xlnm.Print_Area" localSheetId="3">'OCT 2020'!$A$1:$K$57</definedName>
    <definedName name="_xlnm.Print_Area" localSheetId="2">'SEPT 2020'!$A$1:$K$57</definedName>
  </definedNames>
  <calcPr calcId="152511"/>
</workbook>
</file>

<file path=xl/calcChain.xml><?xml version="1.0" encoding="utf-8"?>
<calcChain xmlns="http://schemas.openxmlformats.org/spreadsheetml/2006/main">
  <c r="H25" i="7" l="1"/>
  <c r="H21" i="7"/>
  <c r="G16" i="7" l="1"/>
  <c r="K34" i="7"/>
  <c r="K32" i="7"/>
  <c r="H29" i="7"/>
  <c r="K29" i="7" s="1"/>
  <c r="F26" i="7"/>
  <c r="K24" i="7"/>
  <c r="F22" i="7"/>
  <c r="K20" i="7"/>
  <c r="K35" i="7" l="1"/>
  <c r="I16" i="7" s="1"/>
  <c r="K37" i="7" l="1"/>
  <c r="J16" i="7"/>
  <c r="H29" i="6" l="1"/>
  <c r="K29" i="6" s="1"/>
  <c r="H25" i="6" l="1"/>
  <c r="H21" i="6" l="1"/>
  <c r="K20" i="6" s="1"/>
  <c r="K34" i="6"/>
  <c r="K32" i="6"/>
  <c r="F26" i="6"/>
  <c r="K24" i="6"/>
  <c r="F22" i="6"/>
  <c r="K35" i="6" l="1"/>
  <c r="I16" i="6"/>
  <c r="H25" i="5"/>
  <c r="K24" i="5" s="1"/>
  <c r="H21" i="5"/>
  <c r="K34" i="5"/>
  <c r="K32" i="5"/>
  <c r="K29" i="5"/>
  <c r="K27" i="5"/>
  <c r="F26" i="5"/>
  <c r="F22" i="5"/>
  <c r="K20" i="5"/>
  <c r="K37" i="6" l="1"/>
  <c r="J16" i="6"/>
  <c r="K35" i="5"/>
  <c r="I16" i="5" s="1"/>
  <c r="H21" i="4"/>
  <c r="H25" i="4"/>
  <c r="K37" i="5" l="1"/>
  <c r="J16" i="5"/>
  <c r="K34" i="4"/>
  <c r="K32" i="4"/>
  <c r="K29" i="4"/>
  <c r="K27" i="4"/>
  <c r="F26" i="4"/>
  <c r="K24" i="4"/>
  <c r="F22" i="4"/>
  <c r="K20" i="4"/>
  <c r="K35" i="4" l="1"/>
  <c r="I16" i="4" s="1"/>
  <c r="K37" i="4" s="1"/>
  <c r="J16" i="4"/>
  <c r="F26" i="3"/>
  <c r="F22" i="3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<sst xmlns="http://schemas.openxmlformats.org/spreadsheetml/2006/main" count="230" uniqueCount="76">
  <si>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</si>
  <si>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</si>
  <si>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</si>
  <si>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</si>
  <si>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</si>
  <si>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</si>
  <si>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</si>
  <si>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</si>
  <si>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</si>
  <si>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</si>
  <si>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</si>
  <si>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</si>
  <si>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</si>
  <si>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</si>
  <si>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</si>
  <si>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</si>
  <si>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</si>
  <si>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</si>
  <si>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</si>
  <si>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</si>
  <si>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</si>
  <si>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</si>
  <si>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</si>
  <si>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</si>
  <si>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</si>
  <si>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</si>
  <si>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</si>
  <si>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</si>
  <si>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</si>
  <si>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</si>
  <si>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</si>
  <si>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</si>
  <si>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</si>
  <si>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</si>
  <si>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</si>
  <si>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</si>
  <si>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</si>
  <si>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</si>
  <si>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</si>
  <si>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</si>
  <si>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</si>
  <si>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TEODORO JOSE HIRANG</t>
  </si>
  <si>
    <t>20B11</t>
  </si>
  <si>
    <t>PRES: JUL 25 2020 - PREV: JUL 18 2020 * 9.62</t>
  </si>
  <si>
    <t>PRES: JUL 25 2020 - PREV: JUL 18 2020 * 96.22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</si>
  <si>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</si>
  <si>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</si>
  <si>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</si>
  <si>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</si>
  <si>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</si>
  <si>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</si>
  <si>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</si>
  <si>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</si>
  <si>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</si>
  <si>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</si>
  <si>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</si>
  <si>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</si>
  <si>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</si>
  <si>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</si>
  <si>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</si>
  <si>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</si>
  <si>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</si>
  <si>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</si>
  <si>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</si>
  <si>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</si>
  <si>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</si>
  <si>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</si>
  <si>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</si>
  <si>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</si>
  <si>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</si>
  <si>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</si>
  <si>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 xml:space="preserve">WATER </t>
  </si>
  <si>
    <t>STANDARD RATE - MOVED IN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</si>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</sst>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4" fillId="0" borderId="0" xfId="0" applyNumberFormat="1" applyFont="1" applyAlignment="1">
      <alignment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20B11%20-%20HI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 refreshError="1"/>
      <sheetData sheetId="1">
        <row r="12">
          <cell r="E12">
            <v>1405.8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60" t="s">
        <v>32</v>
      </c>
      <c r="E20" s="60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(F21-G21)*9.62</f>
        <v>0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0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(F25-G25)*96.22</f>
        <v>0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0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8" zoomScale="70" zoomScaleNormal="70" workbookViewId="0">
      <selection activeCell="R17" sqref="R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97.55</v>
      </c>
      <c r="J16" s="18">
        <f>I16+H16+G16</f>
        <v>97.55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0" t="s">
        <v>32</v>
      </c>
      <c r="E20" s="60"/>
      <c r="F20" s="44" t="s">
        <v>49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0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48</v>
      </c>
      <c r="G24" s="44"/>
      <c r="H24" s="44"/>
      <c r="I24" s="9"/>
      <c r="J24" s="22">
        <v>0</v>
      </c>
      <c r="K24" s="9">
        <f>H25</f>
        <v>97.55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(F25-G25)*97.55</f>
        <v>97.55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1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97.55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97.55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8" zoomScale="70" zoomScaleNormal="70" workbookViewId="0">
      <selection activeCell="O23" sqref="O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490.34999999999997</v>
      </c>
      <c r="J16" s="18">
        <f>I16+H16+G16</f>
        <v>490.34999999999997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0" t="s">
        <v>32</v>
      </c>
      <c r="E20" s="60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0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490.34999999999997</v>
      </c>
    </row>
    <row r="25" spans="3:11" ht="21" x14ac:dyDescent="0.35">
      <c r="C25" s="37"/>
      <c r="D25" s="8"/>
      <c r="E25" s="8"/>
      <c r="F25" s="44">
        <v>6</v>
      </c>
      <c r="G25" s="44">
        <v>1</v>
      </c>
      <c r="H25" s="45">
        <f>(F25-G25)*98.07</f>
        <v>490.34999999999997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5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490.34999999999997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490.34999999999997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K36" sqref="K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61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55</v>
      </c>
      <c r="E16" s="47" t="s">
        <v>56</v>
      </c>
      <c r="F16" s="18"/>
      <c r="G16" s="18"/>
      <c r="H16" s="18"/>
      <c r="I16" s="18">
        <f>K35</f>
        <v>1800.04</v>
      </c>
      <c r="J16" s="18">
        <f>I16+H16+G16</f>
        <v>1800.04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8" t="s">
        <v>63</v>
      </c>
      <c r="E20" s="68"/>
      <c r="F20" s="44" t="s">
        <v>57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0</v>
      </c>
      <c r="G22" s="61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64</v>
      </c>
      <c r="E24" s="8"/>
      <c r="F24" s="44" t="s">
        <v>58</v>
      </c>
      <c r="G24" s="44"/>
      <c r="H24" s="44"/>
      <c r="I24" s="9"/>
      <c r="J24" s="22">
        <v>0</v>
      </c>
      <c r="K24" s="9">
        <f>H25</f>
        <v>394.24</v>
      </c>
    </row>
    <row r="25" spans="3:11" ht="21" x14ac:dyDescent="0.35">
      <c r="C25" s="37"/>
      <c r="D25" s="8"/>
      <c r="E25" s="8"/>
      <c r="F25" s="44">
        <v>10</v>
      </c>
      <c r="G25" s="44">
        <v>6</v>
      </c>
      <c r="H25" s="45">
        <f>(F25-G25)*98.56</f>
        <v>394.24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4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8" t="s">
        <v>62</v>
      </c>
      <c r="E28" s="68"/>
      <c r="F28" s="44" t="s">
        <v>65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23.43</v>
      </c>
      <c r="G29" s="44">
        <v>60</v>
      </c>
      <c r="H29" s="45">
        <f>F29*G29</f>
        <v>1405.8</v>
      </c>
      <c r="I29" s="9"/>
      <c r="J29" s="22">
        <v>0</v>
      </c>
      <c r="K29" s="9">
        <f>H29</f>
        <v>1405.8</v>
      </c>
    </row>
    <row r="30" spans="3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1800.04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1800.04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33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1" zoomScale="70" zoomScaleNormal="70" workbookViewId="0">
      <selection activeCell="P25" sqref="P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5" t="s">
        <v>14</v>
      </c>
      <c r="J3" s="55"/>
      <c r="K3" s="55"/>
    </row>
    <row r="4" spans="3:11" ht="21" x14ac:dyDescent="0.35">
      <c r="C4" s="8"/>
      <c r="D4" s="8"/>
      <c r="E4" s="8"/>
      <c r="F4" s="8"/>
      <c r="G4" s="8"/>
      <c r="H4" s="8"/>
      <c r="I4" s="55"/>
      <c r="J4" s="55"/>
      <c r="K4" s="5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6" t="s">
        <v>12</v>
      </c>
      <c r="D14" s="57"/>
      <c r="E14" s="57"/>
      <c r="F14" s="57"/>
      <c r="G14" s="57"/>
      <c r="H14" s="57"/>
      <c r="I14" s="57"/>
      <c r="J14" s="57"/>
      <c r="K14" s="5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60</v>
      </c>
      <c r="H15" s="13" t="s">
        <v>61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67</v>
      </c>
      <c r="E16" s="47" t="s">
        <v>68</v>
      </c>
      <c r="F16" s="18"/>
      <c r="G16" s="18">
        <f>'[1]ASSOC DUES'!$E$12</f>
        <v>1405.8</v>
      </c>
      <c r="H16" s="18"/>
      <c r="I16" s="18">
        <f>K35</f>
        <v>2002.86</v>
      </c>
      <c r="J16" s="18">
        <f>I16+H16+G16</f>
        <v>3408.66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9" t="s">
        <v>8</v>
      </c>
      <c r="E19" s="59"/>
      <c r="F19" s="59" t="s">
        <v>9</v>
      </c>
      <c r="G19" s="59"/>
      <c r="H19" s="59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8" t="s">
        <v>70</v>
      </c>
      <c r="E20" s="68"/>
      <c r="F20" s="44" t="s">
        <v>74</v>
      </c>
      <c r="G20" s="44"/>
      <c r="H20" s="44"/>
      <c r="I20" s="9"/>
      <c r="J20" s="22">
        <v>0</v>
      </c>
      <c r="K20" s="9">
        <f>H21</f>
        <v>401</v>
      </c>
    </row>
    <row r="21" spans="3:11" ht="21" x14ac:dyDescent="0.35">
      <c r="C21" s="37"/>
      <c r="D21" s="8"/>
      <c r="E21" s="8"/>
      <c r="F21" s="44">
        <v>50</v>
      </c>
      <c r="G21" s="44">
        <v>0</v>
      </c>
      <c r="H21" s="45">
        <f>(F21-G21)*8.02</f>
        <v>401</v>
      </c>
      <c r="I21" s="9"/>
      <c r="J21" s="9"/>
      <c r="K21" s="9"/>
    </row>
    <row r="22" spans="3:11" ht="21" x14ac:dyDescent="0.35">
      <c r="C22" s="37"/>
      <c r="D22" s="62" t="s">
        <v>36</v>
      </c>
      <c r="E22" s="62"/>
      <c r="F22" s="61">
        <f>F21-G21</f>
        <v>50</v>
      </c>
      <c r="G22" s="61"/>
      <c r="H22" s="54" t="s">
        <v>72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71</v>
      </c>
      <c r="E24" s="8"/>
      <c r="F24" s="44" t="s">
        <v>75</v>
      </c>
      <c r="G24" s="44"/>
      <c r="H24" s="44"/>
      <c r="I24" s="9"/>
      <c r="J24" s="22">
        <v>0</v>
      </c>
      <c r="K24" s="9">
        <f>H25</f>
        <v>196.06</v>
      </c>
    </row>
    <row r="25" spans="3:11" ht="21" x14ac:dyDescent="0.35">
      <c r="C25" s="37"/>
      <c r="D25" s="8"/>
      <c r="E25" s="8"/>
      <c r="F25" s="44">
        <v>12</v>
      </c>
      <c r="G25" s="44">
        <v>10</v>
      </c>
      <c r="H25" s="45">
        <f>(F25-G25)*98.03</f>
        <v>196.06</v>
      </c>
      <c r="I25" s="9"/>
      <c r="J25" s="9"/>
      <c r="K25" s="9"/>
    </row>
    <row r="26" spans="3:11" ht="21" x14ac:dyDescent="0.35">
      <c r="C26" s="37"/>
      <c r="D26" s="62" t="s">
        <v>37</v>
      </c>
      <c r="E26" s="62"/>
      <c r="F26" s="61">
        <f>F25-G25</f>
        <v>2</v>
      </c>
      <c r="G26" s="61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8" t="s">
        <v>62</v>
      </c>
      <c r="E28" s="68"/>
      <c r="F28" s="44" t="s">
        <v>69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23.43</v>
      </c>
      <c r="G29" s="44">
        <v>60</v>
      </c>
      <c r="H29" s="45">
        <f>F29*G29</f>
        <v>1405.8</v>
      </c>
      <c r="I29" s="9"/>
      <c r="J29" s="22">
        <v>0</v>
      </c>
      <c r="K29" s="9">
        <f>H29</f>
        <v>1405.8</v>
      </c>
    </row>
    <row r="30" spans="3:11" ht="21" x14ac:dyDescent="0.35">
      <c r="C30" s="38"/>
      <c r="D30" s="42"/>
      <c r="E30" s="42"/>
      <c r="F30" s="53"/>
      <c r="G30" s="53"/>
      <c r="H30" s="53"/>
      <c r="I30" s="9"/>
      <c r="J30" s="9"/>
      <c r="K30" s="9"/>
    </row>
    <row r="31" spans="3:11" ht="21" x14ac:dyDescent="0.35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2002.86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3408.66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7" t="s">
        <v>73</v>
      </c>
      <c r="D54" s="67"/>
      <c r="E54" s="67"/>
      <c r="F54" s="8"/>
      <c r="G54" s="67" t="s">
        <v>31</v>
      </c>
      <c r="H54" s="67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</mergeCells>
  <pageMargins left="0.7" right="0.7" top="0.75" bottom="0.75" header="0.3" footer="0.3"/>
  <pageSetup scale="5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2020-12-17T06:01:02Z</cp:lastPrinted>
  <dcterms:created xsi:type="dcterms:W3CDTF">2018-02-28T02:33:50Z</dcterms:created>
  <dcterms:modified xsi:type="dcterms:W3CDTF">2020-12-17T06:03:04Z</dcterms:modified>
</cp:coreProperties>
</file>