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9045" firstSheet="2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DEC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2020'!$A$1:$K$60</definedName>
    <definedName name="_xlnm.Print_Area" localSheetId="8">'OCT 2020'!$A$1:$K$57</definedName>
    <definedName name="_xlnm.Print_Area" localSheetId="7">'SEPT 2020'!$A$1:$K$57</definedName>
  </definedNames>
  <calcPr calcId="124519"/>
</workbook>
</file>

<file path=xl/calcChain.xml><?xml version="1.0" encoding="utf-8"?>
<calcChain xmlns="http://schemas.openxmlformats.org/spreadsheetml/2006/main">
  <c r="H16" i="12"/>
  <c r="H28"/>
  <c r="K28" s="1"/>
  <c r="K35"/>
  <c r="K33"/>
  <c r="K30"/>
  <c r="F26"/>
  <c r="H25"/>
  <c r="K24"/>
  <c r="F22"/>
  <c r="H21"/>
  <c r="K20"/>
  <c r="K36" l="1"/>
  <c r="I16" s="1"/>
  <c r="K38" s="1"/>
  <c r="J16"/>
  <c r="H25" i="11" l="1"/>
  <c r="H21" l="1"/>
  <c r="K20" s="1"/>
  <c r="K35"/>
  <c r="K33"/>
  <c r="K30"/>
  <c r="K28"/>
  <c r="F26"/>
  <c r="K24"/>
  <c r="F22"/>
  <c r="K36" l="1"/>
  <c r="I16" s="1"/>
  <c r="H21" i="10"/>
  <c r="H25"/>
  <c r="K24" s="1"/>
  <c r="K35"/>
  <c r="K33"/>
  <c r="K30"/>
  <c r="K28"/>
  <c r="F26"/>
  <c r="F22"/>
  <c r="K20"/>
  <c r="K38" i="11" l="1"/>
  <c r="J16"/>
  <c r="K36" i="10"/>
  <c r="I16" s="1"/>
  <c r="J16" s="1"/>
  <c r="H25" i="9"/>
  <c r="H21"/>
  <c r="K38" i="10" l="1"/>
  <c r="K35" i="9"/>
  <c r="K33"/>
  <c r="K30"/>
  <c r="K28"/>
  <c r="F26"/>
  <c r="K24"/>
  <c r="F22"/>
  <c r="K20"/>
  <c r="K36" s="1"/>
  <c r="I16" s="1"/>
  <c r="K38" l="1"/>
  <c r="J16"/>
  <c r="H25" i="8"/>
  <c r="H21"/>
  <c r="K35"/>
  <c r="K33"/>
  <c r="K30"/>
  <c r="K28"/>
  <c r="F26"/>
  <c r="K24"/>
  <c r="F22"/>
  <c r="K20"/>
  <c r="H21" i="7"/>
  <c r="K20" s="1"/>
  <c r="H25"/>
  <c r="K24" s="1"/>
  <c r="K35"/>
  <c r="K33"/>
  <c r="K30"/>
  <c r="F26"/>
  <c r="F22"/>
  <c r="K28"/>
  <c r="K36" i="8" l="1"/>
  <c r="I16" s="1"/>
  <c r="K36" i="7"/>
  <c r="I16" s="1"/>
  <c r="K38" s="1"/>
  <c r="H21" i="6"/>
  <c r="K35"/>
  <c r="K33"/>
  <c r="K30"/>
  <c r="F26"/>
  <c r="H25"/>
  <c r="K24" s="1"/>
  <c r="F22"/>
  <c r="I28"/>
  <c r="K28" s="1"/>
  <c r="K20"/>
  <c r="K38" i="8" l="1"/>
  <c r="J16"/>
  <c r="J16" i="7"/>
  <c r="K36" i="6"/>
  <c r="I16" s="1"/>
  <c r="I28" i="5"/>
  <c r="F26"/>
  <c r="F22"/>
  <c r="H25"/>
  <c r="K24" s="1"/>
  <c r="H21"/>
  <c r="K20" s="1"/>
  <c r="K35"/>
  <c r="K33"/>
  <c r="K30"/>
  <c r="K28"/>
  <c r="K38" i="6" l="1"/>
  <c r="J16"/>
  <c r="K36" i="5"/>
  <c r="I16" s="1"/>
  <c r="J16" s="1"/>
  <c r="K38"/>
  <c r="K34" i="4" l="1"/>
  <c r="K32"/>
  <c r="K29"/>
  <c r="K27"/>
  <c r="H25"/>
  <c r="K24"/>
  <c r="H21"/>
  <c r="K20"/>
  <c r="K35" s="1"/>
  <c r="I16" s="1"/>
  <c r="J16" l="1"/>
  <c r="K37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<sst xmlns="http://schemas.openxmlformats.org/spreadsheetml/2006/main" count="452" uniqueCount="99">
  <si>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</si>
  <si>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</si>
  <si>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</si>
  <si>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</si>
  <si>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</si>
  <si>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</si>
  <si>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</si>
  <si>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</si>
  <si>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</si>
  <si>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</si>
  <si>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</si>
  <si>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</si>
  <si>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</si>
  <si>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</si>
  <si>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</si>
  <si>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</si>
  <si>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</si>
  <si>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</si>
  <si>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</si>
  <si>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</si>
  <si>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</si>
  <si>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</si>
  <si>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</si>
  <si>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</si>
  <si>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</si>
  <si>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</si>
  <si>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</si>
  <si>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</si>
  <si>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</si>
  <si>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</si>
  <si>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</si>
  <si>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</si>
  <si>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</si>
  <si>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</si>
  <si>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</si>
  <si>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>BILLING MONTH: FEBRUARY 2020</t>
  </si>
  <si>
    <t>MAR 5 2020</t>
  </si>
  <si>
    <t>MAR 15 2020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</si>
  <si>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AMELIA OROSCO</t>
    </r>
  </si>
  <si>
    <t>22A15</t>
  </si>
  <si>
    <t>PRES: FEB 25 2020 - PREV: FEB 11 2020 * 15.83</t>
  </si>
  <si>
    <t>PRES: FEB 25 2020 - PREV: FEB 11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</si>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</sst>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2A15%20-%20OROSC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215.38</v>
          </cell>
          <cell r="L16">
            <v>17.260000000000002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L60"/>
  <sheetViews>
    <sheetView topLeftCell="A10" zoomScale="70" zoomScaleNormal="70" workbookViewId="0">
      <selection activeCell="F21" sqref="F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36</v>
      </c>
      <c r="E16" s="48" t="s">
        <v>37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4" t="s">
        <v>32</v>
      </c>
      <c r="E20" s="84"/>
      <c r="F20" s="45" t="s">
        <v>40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117.31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93</v>
      </c>
      <c r="E16" s="48" t="s">
        <v>94</v>
      </c>
      <c r="F16" s="18"/>
      <c r="G16" s="18"/>
      <c r="H16" s="18">
        <f>[1]Sheet1!$E$16+[1]Sheet1!$L$16</f>
        <v>232.64</v>
      </c>
      <c r="I16" s="18">
        <f>K36</f>
        <v>1339.8</v>
      </c>
      <c r="J16" s="18">
        <f>I16+H16+G16</f>
        <v>1572.44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4" t="s">
        <v>32</v>
      </c>
      <c r="E20" s="84"/>
      <c r="F20" s="45" t="s">
        <v>97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98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 customHeight="1">
      <c r="C27" s="37">
        <v>44170</v>
      </c>
      <c r="D27" s="93" t="s">
        <v>95</v>
      </c>
      <c r="E27" s="93"/>
      <c r="F27" s="45" t="s">
        <v>96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22.33</v>
      </c>
      <c r="G28" s="45">
        <v>60</v>
      </c>
      <c r="H28" s="46">
        <f>F28*G28</f>
        <v>1339.8</v>
      </c>
      <c r="I28" s="9"/>
      <c r="J28" s="22">
        <v>0</v>
      </c>
      <c r="K28" s="9">
        <f>H28</f>
        <v>1339.8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7"/>
      <c r="G32" s="77"/>
      <c r="H32" s="77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77"/>
      <c r="G34" s="77"/>
      <c r="H34" s="77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1339.8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1572.44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30:H31"/>
    <mergeCell ref="F33:H33"/>
    <mergeCell ref="C41:K41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L60"/>
  <sheetViews>
    <sheetView topLeftCell="A16" zoomScale="70" zoomScaleNormal="70" workbookViewId="0">
      <selection activeCell="C41" sqref="C41:D4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43</v>
      </c>
      <c r="E16" s="48" t="s">
        <v>44</v>
      </c>
      <c r="F16" s="18"/>
      <c r="G16" s="18"/>
      <c r="H16" s="18">
        <v>117.31</v>
      </c>
      <c r="I16" s="18">
        <f>K35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4" t="s">
        <v>32</v>
      </c>
      <c r="E20" s="84"/>
      <c r="F20" s="45" t="s">
        <v>45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>
      <c r="B41" s="3"/>
      <c r="C41" s="52" t="s">
        <v>47</v>
      </c>
      <c r="D41" s="52" t="s">
        <v>48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3"/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L62"/>
  <sheetViews>
    <sheetView topLeftCell="A16" zoomScale="70" zoomScaleNormal="70" workbookViewId="0">
      <selection activeCell="H34" sqref="H3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51</v>
      </c>
      <c r="E16" s="48" t="s">
        <v>52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4" t="s">
        <v>32</v>
      </c>
      <c r="E20" s="84"/>
      <c r="F20" s="45" t="s">
        <v>53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1" t="s">
        <v>58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>
      <c r="B42" s="3"/>
      <c r="C42" s="58" t="s">
        <v>47</v>
      </c>
      <c r="D42" s="52" t="s">
        <v>48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2" t="s">
        <v>49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70" zoomScaleNormal="70" workbookViewId="0">
      <selection activeCell="R28" sqref="R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60</v>
      </c>
      <c r="E16" s="48" t="s">
        <v>61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4" t="s">
        <v>32</v>
      </c>
      <c r="E20" s="84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1" t="s">
        <v>64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5"/>
      <c r="G32" s="55"/>
      <c r="H32" s="55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>
      <c r="B43" s="3"/>
      <c r="C43" s="58" t="s">
        <v>47</v>
      </c>
      <c r="D43" s="52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2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2" t="s">
        <v>49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>
      <c r="C58" s="78" t="s">
        <v>23</v>
      </c>
      <c r="D58" s="78"/>
      <c r="E58" s="78"/>
      <c r="F58" s="8"/>
      <c r="G58" s="78" t="s">
        <v>24</v>
      </c>
      <c r="H58" s="78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68</v>
      </c>
      <c r="E16" s="48" t="s">
        <v>69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4" t="s">
        <v>32</v>
      </c>
      <c r="E20" s="84"/>
      <c r="F20" s="45" t="s">
        <v>70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45:K45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3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73</v>
      </c>
      <c r="E16" s="48" t="s">
        <v>74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4" t="s">
        <v>32</v>
      </c>
      <c r="E20" s="84"/>
      <c r="F20" s="45" t="s">
        <v>75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(F21-G21)*8.99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R23" sqref="R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78</v>
      </c>
      <c r="E16" s="48" t="s">
        <v>79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4" t="s">
        <v>32</v>
      </c>
      <c r="E20" s="84"/>
      <c r="F20" s="45" t="s">
        <v>80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(F21-G21)*9.06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O19" sqref="O1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83</v>
      </c>
      <c r="E16" s="48" t="s">
        <v>84</v>
      </c>
      <c r="F16" s="18"/>
      <c r="G16" s="18"/>
      <c r="H16" s="18">
        <v>117.31</v>
      </c>
      <c r="I16" s="18">
        <f>K36</f>
        <v>115.33</v>
      </c>
      <c r="J16" s="18">
        <f>I16+H16+G16</f>
        <v>232.64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4" t="s">
        <v>32</v>
      </c>
      <c r="E20" s="84"/>
      <c r="F20" s="45" t="s">
        <v>85</v>
      </c>
      <c r="G20" s="45"/>
      <c r="H20" s="45"/>
      <c r="I20" s="9"/>
      <c r="J20" s="22">
        <v>0</v>
      </c>
      <c r="K20" s="9">
        <f>H21</f>
        <v>17.260000000000002</v>
      </c>
    </row>
    <row r="21" spans="3:11" ht="21">
      <c r="C21" s="38"/>
      <c r="D21" s="8"/>
      <c r="E21" s="8"/>
      <c r="F21" s="45">
        <v>2</v>
      </c>
      <c r="G21" s="45">
        <v>0</v>
      </c>
      <c r="H21" s="46">
        <f>(F21-G21)*8.63</f>
        <v>17.260000000000002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2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86</v>
      </c>
      <c r="G24" s="45"/>
      <c r="H24" s="45"/>
      <c r="I24" s="9"/>
      <c r="J24" s="22">
        <v>0</v>
      </c>
      <c r="K24" s="9">
        <f>H25</f>
        <v>98.07</v>
      </c>
    </row>
    <row r="25" spans="3:11" ht="21">
      <c r="C25" s="38"/>
      <c r="D25" s="8"/>
      <c r="E25" s="8"/>
      <c r="F25" s="45">
        <v>2</v>
      </c>
      <c r="G25" s="45">
        <v>1</v>
      </c>
      <c r="H25" s="46">
        <f>(F25-G25)*98.07</f>
        <v>98.07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1</v>
      </c>
      <c r="G26" s="90"/>
      <c r="H26" s="44"/>
      <c r="I26" s="9"/>
      <c r="J26" s="9"/>
      <c r="K26" s="9"/>
    </row>
    <row r="27" spans="3:11" ht="21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115.33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232.64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88</v>
      </c>
      <c r="E16" s="48" t="s">
        <v>89</v>
      </c>
      <c r="F16" s="18"/>
      <c r="G16" s="18"/>
      <c r="H16" s="18">
        <v>232.64</v>
      </c>
      <c r="I16" s="18">
        <f>K36</f>
        <v>0</v>
      </c>
      <c r="J16" s="18">
        <f>I16+H16+G16</f>
        <v>232.64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4" t="s">
        <v>32</v>
      </c>
      <c r="E20" s="84"/>
      <c r="F20" s="45" t="s">
        <v>90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55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56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232.64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2020-11-27T03:24:17Z</dcterms:modified>
</cp:coreProperties>
</file>