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definedNames>
    <definedName name="_xlnm.Print_Area" localSheetId="4">'APR 2020'!$A$1:$K$59</definedName>
    <definedName name="_xlnm.Print_Area" localSheetId="8">'AUG 2020'!$A$1:$K$56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2020'!$A$1:$K$56</definedName>
    <definedName name="_xlnm.Print_Area" localSheetId="6">'JUN 2020'!$A$1:$K$57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2020'!$A$1:$K$53</definedName>
    <definedName name="_xlnm.Print_Area" localSheetId="10">'OCT 2020'!$A$1:$K$56</definedName>
    <definedName name="_xlnm.Print_Area" localSheetId="9">'SEPT 2020'!$A$1:$K$56</definedName>
  </definedNames>
  <calcPr calcId="152511"/>
</workbook>
</file>

<file path=xl/calcChain.xml><?xml version="1.0" encoding="utf-8"?>
<calcChain xmlns="http://schemas.openxmlformats.org/spreadsheetml/2006/main">
  <c r="H25" i="14" l="1"/>
  <c r="H21" i="14"/>
  <c r="H29" i="14" l="1"/>
  <c r="K31" i="14" l="1"/>
  <c r="F26" i="14"/>
  <c r="K24" i="14"/>
  <c r="F22" i="14"/>
  <c r="K20" i="14"/>
  <c r="K32" i="14" l="1"/>
  <c r="I16" i="14" s="1"/>
  <c r="K34" i="14" s="1"/>
  <c r="J16" i="14" l="1"/>
  <c r="H25" i="13"/>
  <c r="H21" i="13" l="1"/>
  <c r="K34" i="13" l="1"/>
  <c r="K32" i="13"/>
  <c r="K29" i="13"/>
  <c r="F26" i="13"/>
  <c r="K24" i="13"/>
  <c r="F22" i="13"/>
  <c r="K20" i="13"/>
  <c r="K35" i="13" s="1"/>
  <c r="I16" i="13" s="1"/>
  <c r="K37" i="13" l="1"/>
  <c r="J16" i="13"/>
  <c r="H21" i="12"/>
  <c r="K20" i="12" s="1"/>
  <c r="H25" i="12"/>
  <c r="K24" i="12" s="1"/>
  <c r="K34" i="12"/>
  <c r="K32" i="12"/>
  <c r="K29" i="12"/>
  <c r="K27" i="12"/>
  <c r="F26" i="12"/>
  <c r="F22" i="12"/>
  <c r="K35" i="12" l="1"/>
  <c r="I16" i="12" s="1"/>
  <c r="H25" i="11"/>
  <c r="H21" i="11"/>
  <c r="K37" i="12" l="1"/>
  <c r="J16" i="12"/>
  <c r="K34" i="11"/>
  <c r="K32" i="11"/>
  <c r="K29" i="11"/>
  <c r="K27" i="11"/>
  <c r="F26" i="11"/>
  <c r="K24" i="11"/>
  <c r="F22" i="11"/>
  <c r="K20" i="11"/>
  <c r="K35" i="11" l="1"/>
  <c r="I16" i="11" s="1"/>
  <c r="H25" i="10"/>
  <c r="H21" i="10"/>
  <c r="K20" i="10" s="1"/>
  <c r="H21" i="9"/>
  <c r="H25" i="9"/>
  <c r="K34" i="10"/>
  <c r="K32" i="10"/>
  <c r="K29" i="10"/>
  <c r="F26" i="10"/>
  <c r="K24" i="10"/>
  <c r="F22" i="10"/>
  <c r="K27" i="10"/>
  <c r="K37" i="11" l="1"/>
  <c r="J16" i="11"/>
  <c r="K35" i="10"/>
  <c r="I16" i="10" s="1"/>
  <c r="J16" i="10" s="1"/>
  <c r="K35" i="9"/>
  <c r="K33" i="9"/>
  <c r="K30" i="9"/>
  <c r="F26" i="9"/>
  <c r="K24" i="9"/>
  <c r="F22" i="9"/>
  <c r="K20" i="9"/>
  <c r="K37" i="10" l="1"/>
  <c r="K28" i="9"/>
  <c r="K36" i="9" s="1"/>
  <c r="I16" i="9" s="1"/>
  <c r="H21" i="8"/>
  <c r="K35" i="8"/>
  <c r="K33" i="8"/>
  <c r="K30" i="8"/>
  <c r="F26" i="8"/>
  <c r="H25" i="8"/>
  <c r="K24" i="8" s="1"/>
  <c r="F22" i="8"/>
  <c r="K38" i="9" l="1"/>
  <c r="J16" i="9"/>
  <c r="I28" i="8"/>
  <c r="K28" i="8" s="1"/>
  <c r="K20" i="8"/>
  <c r="K36" i="8" s="1"/>
  <c r="I16" i="8" s="1"/>
  <c r="F26" i="7"/>
  <c r="F22" i="7"/>
  <c r="H25" i="7"/>
  <c r="K24" i="7" s="1"/>
  <c r="H21" i="7"/>
  <c r="K20" i="7" s="1"/>
  <c r="K35" i="7"/>
  <c r="K33" i="7"/>
  <c r="K30" i="7"/>
  <c r="I28" i="7" l="1"/>
  <c r="K28" i="7" s="1"/>
  <c r="K36" i="7" s="1"/>
  <c r="I16" i="7" s="1"/>
  <c r="K38" i="7" s="1"/>
  <c r="K38" i="8"/>
  <c r="J16" i="8"/>
  <c r="K34" i="6"/>
  <c r="K32" i="6"/>
  <c r="K29" i="6"/>
  <c r="K27" i="6"/>
  <c r="H25" i="6"/>
  <c r="K24" i="6" s="1"/>
  <c r="H21" i="6"/>
  <c r="K20" i="6" s="1"/>
  <c r="K35" i="6" l="1"/>
  <c r="I16" i="6" s="1"/>
  <c r="J16" i="6" s="1"/>
  <c r="J16" i="7"/>
  <c r="H25" i="5"/>
  <c r="K24" i="5" s="1"/>
  <c r="H21" i="5"/>
  <c r="K34" i="5"/>
  <c r="K32" i="5"/>
  <c r="K29" i="5"/>
  <c r="K27" i="5"/>
  <c r="K20" i="5"/>
  <c r="K35" i="5" l="1"/>
  <c r="I16" i="5" s="1"/>
  <c r="J16" i="5" s="1"/>
  <c r="K37" i="6"/>
  <c r="H25" i="4"/>
  <c r="H21" i="4"/>
  <c r="K37" i="5" l="1"/>
  <c r="K34" i="4"/>
  <c r="K32" i="4"/>
  <c r="K29" i="4"/>
  <c r="K27" i="4"/>
  <c r="K24" i="4"/>
  <c r="K20" i="4"/>
  <c r="K35" i="4" l="1"/>
  <c r="I16" i="4" s="1"/>
  <c r="J16" i="4"/>
  <c r="K37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<sst xmlns="http://schemas.openxmlformats.org/spreadsheetml/2006/main" count="536" uniqueCount="113">
  <si>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</si>
  <si>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</si>
  <si>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</si>
  <si>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</si>
  <si>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</si>
  <si>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</si>
  <si>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</si>
  <si>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</si>
  <si>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</si>
  <si>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</si>
  <si>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</si>
  <si>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</si>
  <si>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</si>
  <si>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</si>
  <si>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</si>
  <si>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</si>
  <si>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</si>
  <si>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</si>
  <si>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</si>
  <si>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</si>
  <si>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</si>
  <si>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</si>
  <si>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</si>
  <si>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</si>
  <si>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</si>
  <si>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</si>
  <si>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</si>
  <si>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</si>
  <si>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</si>
  <si>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</si>
  <si>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</si>
  <si>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</si>
  <si>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</si>
  <si>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</si>
  <si>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</si>
  <si>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</si>
  <si>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</si>
  <si>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</si>
  <si>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ANNE KRISTINE LAO</t>
  </si>
  <si>
    <t>UNIT: 23B03</t>
  </si>
  <si>
    <t>PRES: DEC 25 2019 - PREV: DEC 10 2019 * 18.06</t>
  </si>
  <si>
    <t>PRES: DEC 25 2019 - PREV: DEC 10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</si>
  <si>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</si>
  <si>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</si>
  <si>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</si>
  <si>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</si>
  <si>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</si>
  <si>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</si>
  <si>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</si>
  <si>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</si>
  <si>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</si>
  <si>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</si>
  <si>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</si>
  <si>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</si>
  <si>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</si>
  <si>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</si>
  <si>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</si>
  <si>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</si>
  <si>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</si>
  <si>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</si>
  <si>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</si>
  <si>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</si>
  <si>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</si>
  <si>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</si>
  <si>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</si>
  <si>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</si>
  <si>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</si>
  <si>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</si>
  <si>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</si>
  <si>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</si>
  <si>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</si>
  <si>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</si>
  <si>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</si>
  <si>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</si>
  <si>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</si>
  <si>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</si>
  <si>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</si>
  <si>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</si>
  <si>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</si>
  <si>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</si>
  <si>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BILLING MONTH: JULY 2020</t>
  </si>
  <si>
    <t>AUG 5 2020</t>
  </si>
  <si>
    <t>AUG 15 2020</t>
  </si>
  <si>
    <t>PRES: JUL 25 2020 - PREV: JUN 26 2020 * 8.99</t>
  </si>
  <si>
    <t>PRES: JUN 25 2020 - PREV: MAY 26 2020 * 9.62</t>
  </si>
  <si>
    <t>PRES: JUN 25 2020 - PREV: MAY 26 2020 * 96.22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</si>
  <si>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</si>
  <si>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</si>
  <si>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</si>
  <si>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</si>
  <si>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</si>
  <si>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</si>
  <si>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</si>
  <si>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</si>
  <si>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</si>
  <si>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</si>
  <si>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</si>
  <si>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</si>
  <si>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</si>
  <si>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</si>
  <si>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</si>
  <si>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</si>
  <si>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</si>
  <si>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</si>
  <si>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BILLING MONTH: DECEMBER 2020</t>
  </si>
  <si>
    <t>DEC 5 2020</t>
  </si>
  <si>
    <t>DEC 15 2020</t>
  </si>
  <si>
    <t>ASSOCIATION DUES</t>
  </si>
  <si>
    <t>FOR THE MONTH OF DEC 2020</t>
  </si>
  <si>
    <t>JENIFFER JAMIG</t>
  </si>
  <si>
    <t>STANDARD RATE - MOVED IN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</si>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</sst>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G22" sqref="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502</v>
      </c>
      <c r="G21" s="46">
        <v>502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70" zoomScaleNormal="70" workbookViewId="0">
      <selection activeCell="Q21" sqref="Q20:Q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93</v>
      </c>
      <c r="E16" s="49" t="s">
        <v>94</v>
      </c>
      <c r="F16" s="18"/>
      <c r="G16" s="18"/>
      <c r="H16" s="18">
        <v>234.9</v>
      </c>
      <c r="I16" s="18">
        <f>K35</f>
        <v>0</v>
      </c>
      <c r="J16" s="18">
        <f>I16+H16+G16</f>
        <v>234.9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95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513</v>
      </c>
      <c r="G21" s="46">
        <v>513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1" t="s">
        <v>65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1" t="s">
        <v>66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2"/>
      <c r="G31" s="72"/>
      <c r="H31" s="7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72"/>
      <c r="G33" s="72"/>
      <c r="H33" s="7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234.9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1"/>
      <c r="D41" s="71"/>
      <c r="E41" s="71"/>
      <c r="F41" s="71"/>
      <c r="G41" s="71"/>
      <c r="H41" s="71"/>
      <c r="I41" s="71"/>
      <c r="J41" s="71"/>
      <c r="K41" s="71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O27" sqref="O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102</v>
      </c>
      <c r="H15" s="13" t="s">
        <v>103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6" t="s">
        <v>32</v>
      </c>
      <c r="E20" s="86"/>
      <c r="F20" s="46" t="s">
        <v>99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513</v>
      </c>
      <c r="G21" s="46">
        <v>513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1" t="s">
        <v>65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66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/>
      <c r="D28" s="86"/>
      <c r="E28" s="86"/>
      <c r="F28" s="46"/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/>
      <c r="G29" s="46"/>
      <c r="H29" s="47"/>
      <c r="I29" s="9"/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76"/>
      <c r="G30" s="76"/>
      <c r="H30" s="76"/>
      <c r="I30" s="9"/>
      <c r="J30" s="9"/>
      <c r="K30" s="9"/>
    </row>
    <row r="31" spans="3:11" ht="21" x14ac:dyDescent="0.35">
      <c r="C31" s="40"/>
      <c r="D31" s="44"/>
      <c r="E31" s="44"/>
      <c r="F31" s="74"/>
      <c r="G31" s="74"/>
      <c r="H31" s="7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74"/>
      <c r="G33" s="74"/>
      <c r="H33" s="7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3"/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32:H32"/>
    <mergeCell ref="C40:K40"/>
    <mergeCell ref="C44:K44"/>
    <mergeCell ref="D28:E28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3" zoomScale="70" zoomScaleNormal="70" workbookViewId="0">
      <selection activeCell="P25" sqref="P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102</v>
      </c>
      <c r="H15" s="13" t="s">
        <v>103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/>
      <c r="I16" s="18">
        <f>K32</f>
        <v>401</v>
      </c>
      <c r="J16" s="18">
        <f>I16+H16+G16</f>
        <v>401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95" t="s">
        <v>32</v>
      </c>
      <c r="E20" s="95"/>
      <c r="F20" s="46" t="s">
        <v>111</v>
      </c>
      <c r="G20" s="46"/>
      <c r="H20" s="46"/>
      <c r="I20" s="9"/>
      <c r="J20" s="22">
        <v>0</v>
      </c>
      <c r="K20" s="9">
        <f>H21</f>
        <v>401</v>
      </c>
    </row>
    <row r="21" spans="2:11" ht="21" x14ac:dyDescent="0.35">
      <c r="C21" s="39"/>
      <c r="D21" s="8"/>
      <c r="E21" s="8"/>
      <c r="F21" s="46">
        <v>50</v>
      </c>
      <c r="G21" s="46"/>
      <c r="H21" s="47">
        <f>(F21-G21)*8.02</f>
        <v>401</v>
      </c>
      <c r="I21" s="9"/>
      <c r="J21" s="9"/>
      <c r="K21" s="9"/>
    </row>
    <row r="22" spans="2:11" ht="21" x14ac:dyDescent="0.35">
      <c r="C22" s="39"/>
      <c r="D22" s="91" t="s">
        <v>65</v>
      </c>
      <c r="E22" s="91"/>
      <c r="F22" s="92">
        <f>F21-G21</f>
        <v>50</v>
      </c>
      <c r="G22" s="92"/>
      <c r="H22" s="79" t="s">
        <v>110</v>
      </c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3</v>
      </c>
      <c r="G25" s="46">
        <v>3</v>
      </c>
      <c r="H25" s="47">
        <f>(F25-G25)*98.03</f>
        <v>0</v>
      </c>
      <c r="I25" s="9"/>
      <c r="J25" s="9"/>
      <c r="K25" s="9"/>
    </row>
    <row r="26" spans="2:11" ht="21" x14ac:dyDescent="0.35">
      <c r="C26" s="39"/>
      <c r="D26" s="91" t="s">
        <v>66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2:11" ht="21" x14ac:dyDescent="0.35">
      <c r="C27" s="39"/>
      <c r="D27" s="77"/>
      <c r="E27" s="77"/>
      <c r="F27" s="78"/>
      <c r="G27" s="78"/>
      <c r="H27" s="45"/>
      <c r="I27" s="9"/>
      <c r="J27" s="9"/>
      <c r="K27" s="9"/>
    </row>
    <row r="28" spans="2:11" ht="21" customHeight="1" x14ac:dyDescent="0.35">
      <c r="C28" s="38">
        <v>44170</v>
      </c>
      <c r="D28" s="95" t="s">
        <v>107</v>
      </c>
      <c r="E28" s="95"/>
      <c r="F28" s="46" t="s">
        <v>108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/>
    </row>
    <row r="30" spans="2:11" ht="21" x14ac:dyDescent="0.35">
      <c r="C30" s="39"/>
      <c r="D30" s="8"/>
      <c r="E30" s="8"/>
      <c r="F30" s="46"/>
      <c r="G30" s="46"/>
      <c r="H30" s="47"/>
      <c r="I30" s="9"/>
      <c r="J30" s="22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SUM(K20:K31)</f>
        <v>401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401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4" t="s">
        <v>17</v>
      </c>
      <c r="D37" s="94"/>
      <c r="E37" s="94"/>
      <c r="F37" s="94"/>
      <c r="G37" s="94"/>
      <c r="H37" s="94"/>
      <c r="I37" s="94"/>
      <c r="J37" s="94"/>
      <c r="K37" s="94"/>
      <c r="L37" s="3"/>
    </row>
    <row r="38" spans="2:12" s="8" customFormat="1" ht="21" x14ac:dyDescent="0.35">
      <c r="B38" s="3"/>
      <c r="C38" s="75"/>
      <c r="D38" s="75"/>
      <c r="E38" s="75"/>
      <c r="F38" s="75"/>
      <c r="G38" s="75"/>
      <c r="H38" s="75"/>
      <c r="I38" s="75"/>
      <c r="J38" s="75"/>
      <c r="K38" s="75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9"/>
      <c r="D41" s="89"/>
      <c r="E41" s="89"/>
      <c r="F41" s="89"/>
      <c r="G41" s="89"/>
      <c r="H41" s="89"/>
      <c r="I41" s="89"/>
      <c r="J41" s="89"/>
      <c r="K41" s="89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0" t="s">
        <v>109</v>
      </c>
      <c r="D50" s="90"/>
      <c r="E50" s="90"/>
      <c r="F50" s="8"/>
      <c r="G50" s="90" t="s">
        <v>31</v>
      </c>
      <c r="H50" s="90"/>
      <c r="I50" s="9"/>
      <c r="J50" s="9"/>
      <c r="K50" s="9"/>
    </row>
    <row r="51" spans="3:11" ht="21" x14ac:dyDescent="0.35">
      <c r="C51" s="80" t="s">
        <v>23</v>
      </c>
      <c r="D51" s="80"/>
      <c r="E51" s="80"/>
      <c r="F51" s="8"/>
      <c r="G51" s="80" t="s">
        <v>24</v>
      </c>
      <c r="H51" s="80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51:E51"/>
    <mergeCell ref="G51:H51"/>
    <mergeCell ref="D28:E28"/>
    <mergeCell ref="D26:E26"/>
    <mergeCell ref="F26:G26"/>
    <mergeCell ref="C37:K37"/>
    <mergeCell ref="C41:K41"/>
    <mergeCell ref="C50:E50"/>
    <mergeCell ref="G50:H50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N13" sqref="N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539.91</v>
      </c>
      <c r="J16" s="18">
        <f>I16+H16+G16</f>
        <v>539.91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45</v>
      </c>
      <c r="G20" s="46"/>
      <c r="H20" s="46"/>
      <c r="I20" s="9"/>
      <c r="J20" s="22">
        <v>0</v>
      </c>
      <c r="K20" s="9">
        <f>H21</f>
        <v>191.39999999999998</v>
      </c>
    </row>
    <row r="21" spans="3:11" ht="21" x14ac:dyDescent="0.35">
      <c r="C21" s="39"/>
      <c r="D21" s="8"/>
      <c r="E21" s="8"/>
      <c r="F21" s="46">
        <v>513</v>
      </c>
      <c r="G21" s="46">
        <v>502</v>
      </c>
      <c r="H21" s="47">
        <f>(F21-G21)*17.4</f>
        <v>191.39999999999998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348.51</v>
      </c>
    </row>
    <row r="25" spans="3:11" ht="21" x14ac:dyDescent="0.35">
      <c r="C25" s="39"/>
      <c r="D25" s="8"/>
      <c r="E25" s="8"/>
      <c r="F25" s="46">
        <v>3</v>
      </c>
      <c r="G25" s="46">
        <v>0</v>
      </c>
      <c r="H25" s="47">
        <f>(F25-G25)*116.17</f>
        <v>348.51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539.91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539.91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P7" sqref="P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513</v>
      </c>
      <c r="G21" s="46">
        <v>513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513</v>
      </c>
      <c r="G21" s="46">
        <v>513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C42" sqref="C42: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63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513</v>
      </c>
      <c r="G21" s="46">
        <v>513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65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66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3" t="s">
        <v>68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 x14ac:dyDescent="0.35">
      <c r="B42" s="3"/>
      <c r="C42" s="60" t="s">
        <v>57</v>
      </c>
      <c r="D42" s="61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61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129.06</v>
      </c>
      <c r="J16" s="18">
        <f>I16+H16+G16</f>
        <v>129.06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72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513</v>
      </c>
      <c r="G21" s="46">
        <v>512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1" t="s">
        <v>65</v>
      </c>
      <c r="E22" s="91"/>
      <c r="F22" s="92">
        <f>F21-G21</f>
        <v>1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1" t="s">
        <v>66</v>
      </c>
      <c r="E26" s="91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67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3" t="s">
        <v>74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129.06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129.06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60" t="s">
        <v>57</v>
      </c>
      <c r="D43" s="61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79</v>
      </c>
      <c r="F16" s="18"/>
      <c r="G16" s="18"/>
      <c r="H16" s="18">
        <v>129.06</v>
      </c>
      <c r="I16" s="18">
        <f>K36</f>
        <v>105.84</v>
      </c>
      <c r="J16" s="18">
        <f>I16+H16+G16</f>
        <v>234.9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84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513</v>
      </c>
      <c r="G21" s="46">
        <v>512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1" t="s">
        <v>65</v>
      </c>
      <c r="E22" s="91"/>
      <c r="F22" s="92">
        <f>F21-G21</f>
        <v>1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85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1" t="s">
        <v>66</v>
      </c>
      <c r="E26" s="91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105.84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234.9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F33:H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4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81</v>
      </c>
      <c r="E16" s="49" t="s">
        <v>82</v>
      </c>
      <c r="F16" s="18"/>
      <c r="G16" s="18"/>
      <c r="H16" s="18">
        <v>234.9</v>
      </c>
      <c r="I16" s="18">
        <f>K35</f>
        <v>0</v>
      </c>
      <c r="J16" s="18">
        <f>I16+H16+G16</f>
        <v>234.9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83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513</v>
      </c>
      <c r="G21" s="46">
        <v>513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1" t="s">
        <v>65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1" t="s">
        <v>66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67"/>
      <c r="G31" s="67"/>
      <c r="H31" s="67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7"/>
      <c r="G33" s="67"/>
      <c r="H33" s="6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234.9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66"/>
      <c r="D41" s="66"/>
      <c r="E41" s="66"/>
      <c r="F41" s="66"/>
      <c r="G41" s="66"/>
      <c r="H41" s="66"/>
      <c r="I41" s="66"/>
      <c r="J41" s="66"/>
      <c r="K41" s="66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44:K44"/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88</v>
      </c>
      <c r="E16" s="49" t="s">
        <v>89</v>
      </c>
      <c r="F16" s="18"/>
      <c r="G16" s="18"/>
      <c r="H16" s="18">
        <v>234.9</v>
      </c>
      <c r="I16" s="18">
        <f>K35</f>
        <v>0</v>
      </c>
      <c r="J16" s="18">
        <f>I16+H16+G16</f>
        <v>234.9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91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513</v>
      </c>
      <c r="G21" s="46">
        <v>513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1" t="s">
        <v>65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1" t="s">
        <v>66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0"/>
      <c r="G31" s="70"/>
      <c r="H31" s="7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70"/>
      <c r="G33" s="70"/>
      <c r="H33" s="7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234.9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69"/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2020-12-05T06:06:58Z</cp:lastPrinted>
  <dcterms:created xsi:type="dcterms:W3CDTF">2018-02-28T02:33:50Z</dcterms:created>
  <dcterms:modified xsi:type="dcterms:W3CDTF">2020-12-18T02:13:12Z</dcterms:modified>
</cp:coreProperties>
</file>