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definedNames>
    <definedName name="_xlnm.Print_Area" localSheetId="3">'APR 2020'!$A$1:$K$59</definedName>
    <definedName name="_xlnm.Print_Area" localSheetId="7">'AUG 2020'!$A$1:$K$56</definedName>
    <definedName name="_xlnm.Print_Area" localSheetId="1">'FEB 2020'!$A$1:$L$57</definedName>
    <definedName name="_xlnm.Print_Area" localSheetId="0">'JAN 2020'!$A$1:$L$57</definedName>
    <definedName name="_xlnm.Print_Area" localSheetId="6">'JUL 2020'!$A$1:$K$56</definedName>
    <definedName name="_xlnm.Print_Area" localSheetId="5">'JUN 2020'!$A$1:$K$56</definedName>
    <definedName name="_xlnm.Print_Area" localSheetId="2">'MAR 2020'!$A$1:$L$57</definedName>
    <definedName name="_xlnm.Print_Area" localSheetId="4">'MAY 2020'!$A$1:$K$60</definedName>
    <definedName name="_xlnm.Print_Area" localSheetId="10">'NOV 2020'!$A$1:$K$56</definedName>
    <definedName name="_xlnm.Print_Area" localSheetId="9">'OCT 2020'!$A$1:$K$56</definedName>
    <definedName name="_xlnm.Print_Area" localSheetId="8">'SEPT 2020'!$A$1:$K$56</definedName>
  </definedNames>
  <calcPr calcId="152511"/>
</workbook>
</file>

<file path=xl/calcChain.xml><?xml version="1.0" encoding="utf-8"?>
<calcChain xmlns="http://schemas.openxmlformats.org/spreadsheetml/2006/main">
  <c r="K33" i="13" l="1"/>
  <c r="H29" i="13"/>
  <c r="K29" i="13" s="1"/>
  <c r="F26" i="13"/>
  <c r="H25" i="13"/>
  <c r="K24" i="13" s="1"/>
  <c r="F22" i="13"/>
  <c r="H21" i="13"/>
  <c r="K20" i="13" s="1"/>
  <c r="K34" i="13" s="1"/>
  <c r="I16" i="13" s="1"/>
  <c r="J16" i="13" l="1"/>
  <c r="K37" i="13"/>
  <c r="H29" i="12" l="1"/>
  <c r="K29" i="12" s="1"/>
  <c r="H25" i="12" l="1"/>
  <c r="H21" i="12" l="1"/>
  <c r="K33" i="12" l="1"/>
  <c r="F26" i="12"/>
  <c r="K24" i="12"/>
  <c r="F22" i="12"/>
  <c r="K20" i="12"/>
  <c r="K34" i="12" l="1"/>
  <c r="I16" i="12"/>
  <c r="K37" i="12" s="1"/>
  <c r="J16" i="12"/>
  <c r="H25" i="11"/>
  <c r="K24" i="11" s="1"/>
  <c r="H21" i="11"/>
  <c r="K33" i="11"/>
  <c r="K29" i="11"/>
  <c r="K27" i="11"/>
  <c r="F26" i="11"/>
  <c r="F22" i="11"/>
  <c r="K20" i="11"/>
  <c r="K34" i="11" l="1"/>
  <c r="I16" i="11" s="1"/>
  <c r="K37" i="11"/>
  <c r="J16" i="11"/>
  <c r="H25" i="10"/>
  <c r="H21" i="10"/>
  <c r="K33" i="10" l="1"/>
  <c r="K29" i="10"/>
  <c r="K27" i="10"/>
  <c r="F26" i="10"/>
  <c r="K24" i="10"/>
  <c r="F22" i="10"/>
  <c r="K20" i="10"/>
  <c r="K34" i="10" l="1"/>
  <c r="I16" i="10" s="1"/>
  <c r="J16" i="10" s="1"/>
  <c r="K37" i="10"/>
  <c r="H25" i="9"/>
  <c r="K24" i="9" s="1"/>
  <c r="H21" i="9"/>
  <c r="K20" i="9" s="1"/>
  <c r="K33" i="9"/>
  <c r="K29" i="9"/>
  <c r="K27" i="9"/>
  <c r="F26" i="9"/>
  <c r="F22" i="9"/>
  <c r="K34" i="9" l="1"/>
  <c r="I16" i="9" s="1"/>
  <c r="K31" i="8"/>
  <c r="K33" i="8"/>
  <c r="H25" i="8"/>
  <c r="K24" i="8" s="1"/>
  <c r="K34" i="8" s="1"/>
  <c r="I16" i="8" s="1"/>
  <c r="H21" i="8"/>
  <c r="K27" i="8" s="1"/>
  <c r="K29" i="8"/>
  <c r="F26" i="8"/>
  <c r="F22" i="8"/>
  <c r="K20" i="8"/>
  <c r="K37" i="9" l="1"/>
  <c r="J16" i="9"/>
  <c r="H21" i="7"/>
  <c r="K35" i="7"/>
  <c r="K33" i="7"/>
  <c r="K30" i="7"/>
  <c r="F26" i="7"/>
  <c r="H25" i="7"/>
  <c r="K24" i="7" s="1"/>
  <c r="F22" i="7"/>
  <c r="K20" i="7"/>
  <c r="I28" i="7" l="1"/>
  <c r="K28" i="7" s="1"/>
  <c r="K36" i="7"/>
  <c r="I16" i="7" s="1"/>
  <c r="K38" i="7" s="1"/>
  <c r="F26" i="6"/>
  <c r="F22" i="6"/>
  <c r="J16" i="7" l="1"/>
  <c r="H21" i="6"/>
  <c r="H25" i="6"/>
  <c r="K24" i="6" s="1"/>
  <c r="K35" i="6"/>
  <c r="K33" i="6"/>
  <c r="K30" i="6"/>
  <c r="K20" i="6" l="1"/>
  <c r="I28" i="6"/>
  <c r="K28" i="6" s="1"/>
  <c r="K36" i="6"/>
  <c r="I16" i="6" s="1"/>
  <c r="J16" i="6" s="1"/>
  <c r="K34" i="5"/>
  <c r="K32" i="5"/>
  <c r="K29" i="5"/>
  <c r="K27" i="5"/>
  <c r="H25" i="5"/>
  <c r="K24" i="5" s="1"/>
  <c r="H21" i="5"/>
  <c r="K20" i="5" s="1"/>
  <c r="K38" i="6" l="1"/>
  <c r="K35" i="5"/>
  <c r="I16" i="5" s="1"/>
  <c r="K37" i="5"/>
  <c r="J16" i="5"/>
  <c r="H25" i="4"/>
  <c r="H21" i="4"/>
  <c r="K20" i="4" s="1"/>
  <c r="K34" i="4"/>
  <c r="K32" i="4"/>
  <c r="K29" i="4"/>
  <c r="K27" i="4"/>
  <c r="K24" i="4"/>
  <c r="K35" i="4" l="1"/>
  <c r="I16" i="4" s="1"/>
  <c r="J16" i="4"/>
  <c r="K37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  <c r="J16" i="8" l="1"/>
  <c r="K37" i="8"/>
</calcChain>
</file>

<file path=xl/sharedStrings.xml><?xml version="1.0" encoding="utf-8"?>
<sst xmlns="http://schemas.openxmlformats.org/spreadsheetml/2006/main" count="510" uniqueCount="113">
  <si>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</si>
  <si>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</si>
  <si>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</si>
  <si>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</si>
  <si>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</si>
  <si>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</si>
  <si>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</si>
  <si>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</si>
  <si>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</si>
  <si>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</si>
  <si>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</si>
  <si>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</si>
  <si>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</si>
  <si>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</si>
  <si>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</si>
  <si>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</si>
  <si>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</si>
  <si>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</si>
  <si>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</si>
  <si>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</si>
  <si>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</si>
  <si>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</si>
  <si>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</si>
  <si>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</si>
  <si>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</si>
  <si>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</si>
  <si>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</si>
  <si>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</si>
  <si>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</si>
  <si>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</si>
  <si>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</si>
  <si>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</si>
  <si>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</si>
  <si>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</si>
  <si>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</si>
  <si>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</si>
  <si>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</si>
  <si>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</si>
  <si>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</si>
  <si>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RONALD RAMA</t>
  </si>
  <si>
    <t>24A15</t>
  </si>
  <si>
    <t>PRES: JAN 25 2020 - PREV: DEC 27 2019 * 17.40</t>
  </si>
  <si>
    <t>PRES: JAN 25 2020 - PREV: DEC 27 2019 * 116.17</t>
  </si>
  <si>
    <t>BILLING MONTH: FEBRUARY 2020</t>
  </si>
  <si>
    <t>MAR 5 2020</t>
  </si>
  <si>
    <t>MAR 15 2020</t>
  </si>
  <si>
    <t>BILLING MONTH: MARCH 2020</t>
  </si>
  <si>
    <t>APR 5 2020</t>
  </si>
  <si>
    <t>APR 15 2020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</si>
  <si>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</si>
  <si>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</si>
  <si>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</si>
  <si>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</si>
  <si>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</si>
  <si>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</si>
  <si>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</si>
  <si>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</si>
  <si>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</si>
  <si>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</si>
  <si>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</si>
  <si>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</si>
  <si>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</si>
  <si>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</si>
  <si>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APR 25 2020 - PREV: MAR 26 2020 * 10.98</t>
  </si>
  <si>
    <t>PRES: APR 25 2020 - PREV: MAR 26 2020 * 97.76</t>
  </si>
  <si>
    <t>PRES: MAR 25 2020 - PREV: FEB 26 2020 * 15.83</t>
  </si>
  <si>
    <t>PRES: MAR 25 2020 - PREV: FEB 26 2020 * 117.31</t>
  </si>
  <si>
    <t>PRES: FEB 25 2020 - PREV: JAN 26 2020 * 15.83</t>
  </si>
  <si>
    <t>PRES: FEB 25 2020 - PREV: JAN 26 2020 * 117.31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</si>
  <si>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</si>
  <si>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</si>
  <si>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</si>
  <si>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</si>
  <si>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</si>
  <si>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</si>
  <si>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</si>
  <si>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</si>
  <si>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</si>
  <si>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</si>
  <si>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2020 - 3 cubic x 96.92 = 290.76 + 20% (AC) = 348.91 - 351.93 (billing Mar2020) = </t>
    </r>
    <r>
      <rPr>
        <b/>
        <u/>
        <sz val="14"/>
        <color rgb="FFFF0000"/>
        <rFont val="Calibri"/>
        <family val="2"/>
        <scheme val="minor"/>
      </rPr>
      <t>3.02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</si>
  <si>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</si>
  <si>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</si>
  <si>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</si>
  <si>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</si>
  <si>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</si>
  <si>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</si>
  <si>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</si>
  <si>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</si>
  <si>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</si>
  <si>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</si>
  <si>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</si>
  <si>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</si>
  <si>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</si>
  <si>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</si>
  <si>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</si>
  <si>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</si>
  <si>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</si>
  <si>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</si>
  <si>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</si>
  <si>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</si>
  <si>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</si>
  <si>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</si>
  <si>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</si>
  <si>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</si>
  <si>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</si>
  <si>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</si>
  <si>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</si>
  <si>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</si>
  <si>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</si>
  <si>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</si>
  <si>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FOR THE MONTH OF DEC 2020</t>
  </si>
  <si>
    <t>STANDARD RATE - MOVED IN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</si>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</sst>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2314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69358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1" t="s">
        <v>32</v>
      </c>
      <c r="E20" s="81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94</v>
      </c>
      <c r="E16" s="48" t="s">
        <v>95</v>
      </c>
      <c r="F16" s="18"/>
      <c r="G16" s="18"/>
      <c r="H16" s="18"/>
      <c r="I16" s="18">
        <f>K34</f>
        <v>1339.8</v>
      </c>
      <c r="J16" s="18">
        <f>I16+H16+G16</f>
        <v>1339.8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92" t="s">
        <v>101</v>
      </c>
      <c r="E20" s="92"/>
      <c r="F20" s="45" t="s">
        <v>96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102</v>
      </c>
      <c r="E24" s="8"/>
      <c r="F24" s="45" t="s">
        <v>97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8</v>
      </c>
      <c r="G25" s="45">
        <v>8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92" t="s">
        <v>103</v>
      </c>
      <c r="E28" s="92"/>
      <c r="F28" s="45" t="s">
        <v>104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22.33</v>
      </c>
      <c r="G29" s="45">
        <v>60</v>
      </c>
      <c r="H29" s="46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4"/>
      <c r="D30" s="64"/>
      <c r="E30" s="64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(K20+K24+K29)</f>
        <v>1339.8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1339.8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70"/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10" zoomScale="85" zoomScaleNormal="85" workbookViewId="0">
      <selection activeCell="I52" sqref="I5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99</v>
      </c>
      <c r="H15" s="13" t="s">
        <v>100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106</v>
      </c>
      <c r="E16" s="48" t="s">
        <v>107</v>
      </c>
      <c r="F16" s="18"/>
      <c r="G16" s="18"/>
      <c r="H16" s="18"/>
      <c r="I16" s="18">
        <f>K34</f>
        <v>1705.8</v>
      </c>
      <c r="J16" s="18">
        <f>I16+H16+G16</f>
        <v>1705.8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92" t="s">
        <v>32</v>
      </c>
      <c r="E20" s="92"/>
      <c r="F20" s="45" t="s">
        <v>108</v>
      </c>
      <c r="G20" s="45"/>
      <c r="H20" s="45"/>
      <c r="I20" s="9"/>
      <c r="J20" s="22">
        <v>0</v>
      </c>
      <c r="K20" s="9">
        <f>H21</f>
        <v>366</v>
      </c>
    </row>
    <row r="21" spans="3:11" ht="21" x14ac:dyDescent="0.35">
      <c r="C21" s="38"/>
      <c r="D21" s="8"/>
      <c r="E21" s="8"/>
      <c r="F21" s="45">
        <v>50</v>
      </c>
      <c r="G21" s="45"/>
      <c r="H21" s="46">
        <f>(F21-G21)*7.32</f>
        <v>366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50</v>
      </c>
      <c r="G22" s="87"/>
      <c r="H22" s="93" t="s">
        <v>111</v>
      </c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8</v>
      </c>
      <c r="G25" s="45">
        <v>8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92" t="s">
        <v>103</v>
      </c>
      <c r="E28" s="92"/>
      <c r="F28" s="45" t="s">
        <v>110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22.33</v>
      </c>
      <c r="G29" s="45">
        <v>60</v>
      </c>
      <c r="H29" s="46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64"/>
      <c r="D30" s="64"/>
      <c r="E30" s="64"/>
      <c r="F30" s="74"/>
      <c r="G30" s="74"/>
      <c r="H30" s="74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1" x14ac:dyDescent="0.35">
      <c r="C32" s="39"/>
      <c r="D32" s="43"/>
      <c r="E32" s="43"/>
      <c r="F32" s="73"/>
      <c r="G32" s="73"/>
      <c r="H32" s="73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(K20+K24+K29)</f>
        <v>1705.8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1705.8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72"/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112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23" sqref="J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1" t="s">
        <v>32</v>
      </c>
      <c r="E20" s="81"/>
      <c r="F20" s="45" t="s">
        <v>67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68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7" sqref="H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/>
      <c r="I16" s="18">
        <f>K35</f>
        <v>351.93</v>
      </c>
      <c r="J16" s="18">
        <f>I16+H16+G16</f>
        <v>351.93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1" t="s">
        <v>32</v>
      </c>
      <c r="E20" s="81"/>
      <c r="F20" s="45" t="s">
        <v>65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66</v>
      </c>
      <c r="G24" s="45"/>
      <c r="H24" s="45"/>
      <c r="I24" s="9"/>
      <c r="J24" s="22">
        <v>0</v>
      </c>
      <c r="K24" s="9">
        <f>H25</f>
        <v>351.93</v>
      </c>
    </row>
    <row r="25" spans="3:11" ht="21" x14ac:dyDescent="0.35">
      <c r="C25" s="38"/>
      <c r="D25" s="8"/>
      <c r="E25" s="8"/>
      <c r="F25" s="45">
        <v>3</v>
      </c>
      <c r="G25" s="45">
        <v>0</v>
      </c>
      <c r="H25" s="46">
        <f>(F25-G25)*117.31</f>
        <v>351.93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3"/>
      <c r="G30" s="83"/>
      <c r="H30" s="8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351.93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351.93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3" t="s">
        <v>49</v>
      </c>
      <c r="D41" s="53" t="s">
        <v>50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51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F24" sqref="F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53</v>
      </c>
      <c r="E16" s="48" t="s">
        <v>54</v>
      </c>
      <c r="F16" s="18"/>
      <c r="G16" s="18"/>
      <c r="H16" s="18">
        <v>351.93</v>
      </c>
      <c r="I16" s="18">
        <f>K36</f>
        <v>0</v>
      </c>
      <c r="J16" s="18">
        <f>I16+H16+G16</f>
        <v>351.93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1" t="s">
        <v>32</v>
      </c>
      <c r="E20" s="81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8" t="s">
        <v>58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351.93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3.25" x14ac:dyDescent="0.35">
      <c r="B42" s="3"/>
      <c r="C42" s="55" t="s">
        <v>49</v>
      </c>
      <c r="D42" s="53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5" zoomScale="70" zoomScaleNormal="70" workbookViewId="0">
      <selection activeCell="K38" sqref="K3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351.93</v>
      </c>
      <c r="I16" s="18">
        <f>K36</f>
        <v>0</v>
      </c>
      <c r="J16" s="18">
        <f>I16+H16+G16</f>
        <v>351.93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1" t="s">
        <v>32</v>
      </c>
      <c r="E20" s="81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3</v>
      </c>
      <c r="G25" s="45">
        <v>3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0</v>
      </c>
      <c r="G26" s="87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8" t="s">
        <v>70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21" x14ac:dyDescent="0.35">
      <c r="C33" s="37"/>
      <c r="D33" s="43"/>
      <c r="E33" s="43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351.93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5" t="s">
        <v>49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51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351.93</v>
      </c>
      <c r="I16" s="18">
        <f>K34</f>
        <v>102.82000000000001</v>
      </c>
      <c r="J16" s="18">
        <f>I16+H16+G16</f>
        <v>454.75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1" t="s">
        <v>32</v>
      </c>
      <c r="E20" s="81"/>
      <c r="F20" s="45" t="s">
        <v>76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1163</v>
      </c>
      <c r="G21" s="45">
        <v>1162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1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1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96.95" customHeight="1" x14ac:dyDescent="0.35">
      <c r="C31" s="37"/>
      <c r="D31" s="90" t="s">
        <v>78</v>
      </c>
      <c r="E31" s="90"/>
      <c r="F31" s="91" t="s">
        <v>79</v>
      </c>
      <c r="G31" s="91"/>
      <c r="H31" s="91"/>
      <c r="I31" s="91"/>
      <c r="J31" s="65">
        <v>0</v>
      </c>
      <c r="K31" s="65">
        <f>3.02</f>
        <v>3.02</v>
      </c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(K20+K24+K27)-K31</f>
        <v>102.82000000000001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454.75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0"/>
      <c r="D41" s="60"/>
      <c r="E41" s="60"/>
      <c r="F41" s="60"/>
      <c r="G41" s="60"/>
      <c r="H41" s="60"/>
      <c r="I41" s="60"/>
      <c r="J41" s="60"/>
      <c r="K41" s="60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454.75</v>
      </c>
      <c r="I16" s="18">
        <f>K34</f>
        <v>96.72</v>
      </c>
      <c r="J16" s="18">
        <f>I16+H16+G16</f>
        <v>551.47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1" t="s">
        <v>32</v>
      </c>
      <c r="E20" s="81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4</v>
      </c>
      <c r="G25" s="45">
        <v>3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1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1" x14ac:dyDescent="0.35">
      <c r="C32" s="39"/>
      <c r="D32" s="43"/>
      <c r="E32" s="43"/>
      <c r="F32" s="63"/>
      <c r="G32" s="63"/>
      <c r="H32" s="63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(K20+K24+K27)-K31</f>
        <v>96.72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551.47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2"/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551.47</v>
      </c>
      <c r="I16" s="18">
        <f>K34</f>
        <v>97.55</v>
      </c>
      <c r="J16" s="18">
        <f>I16+H16+G16</f>
        <v>649.02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1" t="s">
        <v>32</v>
      </c>
      <c r="E20" s="81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1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(K20+K24+K27)-K31</f>
        <v>97.55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649.02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O18" sqref="O17:O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/>
      <c r="I16" s="18">
        <f>K34</f>
        <v>294.20999999999998</v>
      </c>
      <c r="J16" s="18">
        <f>I16+H16+G16</f>
        <v>294.20999999999998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1" t="s">
        <v>32</v>
      </c>
      <c r="E20" s="81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1163</v>
      </c>
      <c r="G21" s="45">
        <v>1163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86" t="s">
        <v>56</v>
      </c>
      <c r="E22" s="86"/>
      <c r="F22" s="87">
        <f>F21-G21</f>
        <v>0</v>
      </c>
      <c r="G22" s="8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8</v>
      </c>
      <c r="G25" s="45">
        <v>5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86" t="s">
        <v>57</v>
      </c>
      <c r="E26" s="86"/>
      <c r="F26" s="87">
        <f>F25-G25</f>
        <v>3</v>
      </c>
      <c r="G26" s="87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4"/>
      <c r="D28" s="64"/>
      <c r="E28" s="64"/>
      <c r="F28" s="8"/>
      <c r="G28" s="8"/>
      <c r="H28" s="8"/>
      <c r="I28" s="9"/>
      <c r="J28" s="22"/>
      <c r="K28" s="9"/>
    </row>
    <row r="29" spans="3:11" ht="21" x14ac:dyDescent="0.35">
      <c r="C29" s="64"/>
      <c r="D29" s="64"/>
      <c r="E29" s="6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4"/>
      <c r="D30" s="64"/>
      <c r="E30" s="64"/>
      <c r="F30" s="83"/>
      <c r="G30" s="83"/>
      <c r="H30" s="83"/>
      <c r="I30" s="9"/>
      <c r="J30" s="9"/>
      <c r="K30" s="9"/>
    </row>
    <row r="31" spans="3:11" ht="21" customHeight="1" x14ac:dyDescent="0.35">
      <c r="C31" s="37"/>
      <c r="D31" s="90"/>
      <c r="E31" s="90"/>
      <c r="F31" s="91"/>
      <c r="G31" s="91"/>
      <c r="H31" s="91"/>
      <c r="I31" s="91"/>
      <c r="J31" s="65"/>
      <c r="K31" s="65"/>
    </row>
    <row r="32" spans="3:11" ht="21" x14ac:dyDescent="0.35">
      <c r="C32" s="39"/>
      <c r="D32" s="43"/>
      <c r="E32" s="43"/>
      <c r="F32" s="69"/>
      <c r="G32" s="69"/>
      <c r="H32" s="69"/>
      <c r="I32" s="9"/>
      <c r="J32" s="9"/>
      <c r="K32" s="9"/>
    </row>
    <row r="33" spans="2:12" ht="27" customHeight="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C34" s="39"/>
      <c r="D34" s="8"/>
      <c r="E34" s="8"/>
      <c r="F34" s="8"/>
      <c r="G34" s="8"/>
      <c r="H34" s="8"/>
      <c r="I34" s="9"/>
      <c r="J34" s="22"/>
      <c r="K34" s="9">
        <f>(K20+K24+K27)-K31</f>
        <v>294.20999999999998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294.20999999999998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2020-11-05T08:04:31Z</cp:lastPrinted>
  <dcterms:created xsi:type="dcterms:W3CDTF">2018-02-28T02:33:50Z</dcterms:created>
  <dcterms:modified xsi:type="dcterms:W3CDTF">2020-12-04T03:47:00Z</dcterms:modified>
</cp:coreProperties>
</file>