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2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NOV 2020" sheetId="11" r:id="rId9"/>
  </sheets>
  <definedNames>
    <definedName name="_xlnm.Print_Area" localSheetId="1">'APR 2020'!$A$1:$K$59</definedName>
    <definedName name="_xlnm.Print_Area" localSheetId="5">'AUG 2020'!$A$1:$K$57</definedName>
    <definedName name="_xlnm.Print_Area" localSheetId="4">'JUL 2020'!$A$1:$K$57</definedName>
    <definedName name="_xlnm.Print_Area" localSheetId="3">'JUN 2020'!$A$1:$K$57</definedName>
    <definedName name="_xlnm.Print_Area" localSheetId="0">'MAR 2020'!$A$1:$K$57</definedName>
    <definedName name="_xlnm.Print_Area" localSheetId="2">'MAY 2020'!$A$1:$K$60</definedName>
    <definedName name="_xlnm.Print_Area" localSheetId="8">'NOV 2020'!$A$1:$K$57</definedName>
    <definedName name="_xlnm.Print_Area" localSheetId="7">'OCT 2020'!$A$1:$K$57</definedName>
    <definedName name="_xlnm.Print_Area" localSheetId="6">'SEPT 2020'!$A$1:$K$57</definedName>
  </definedNames>
  <calcPr calcId="152511"/>
</workbook>
</file>

<file path=xl/calcChain.xml><?xml version="1.0" encoding="utf-8"?>
<calcChain xmlns="http://schemas.openxmlformats.org/spreadsheetml/2006/main">
  <c r="H25" i="11" l="1"/>
  <c r="H21" i="11"/>
  <c r="K35" i="11" l="1"/>
  <c r="H29" i="11"/>
  <c r="K28" i="11" s="1"/>
  <c r="F26" i="11"/>
  <c r="K24" i="11"/>
  <c r="F22" i="11"/>
  <c r="K20" i="11"/>
  <c r="K36" i="11" l="1"/>
  <c r="I16" i="11" s="1"/>
  <c r="J16" i="11" s="1"/>
  <c r="K38" i="11" l="1"/>
  <c r="H29" i="10"/>
  <c r="K28" i="10" s="1"/>
  <c r="H25" i="10" l="1"/>
  <c r="H21" i="10" l="1"/>
  <c r="K35" i="10" l="1"/>
  <c r="F26" i="10"/>
  <c r="K24" i="10"/>
  <c r="F22" i="10"/>
  <c r="K20" i="10"/>
  <c r="K36" i="10" l="1"/>
  <c r="I16" i="10" s="1"/>
  <c r="J16" i="10" s="1"/>
  <c r="H21" i="9"/>
  <c r="H25" i="9"/>
  <c r="K24" i="9" s="1"/>
  <c r="K35" i="9"/>
  <c r="K33" i="9"/>
  <c r="K30" i="9"/>
  <c r="K28" i="9"/>
  <c r="F26" i="9"/>
  <c r="F22" i="9"/>
  <c r="K20" i="9"/>
  <c r="K38" i="10" l="1"/>
  <c r="K36" i="9"/>
  <c r="I16" i="9" s="1"/>
  <c r="H25" i="8"/>
  <c r="H21" i="8"/>
  <c r="K38" i="9" l="1"/>
  <c r="J16" i="9"/>
  <c r="K35" i="8"/>
  <c r="K33" i="8"/>
  <c r="K30" i="8"/>
  <c r="K28" i="8"/>
  <c r="F26" i="8"/>
  <c r="K24" i="8"/>
  <c r="F22" i="8"/>
  <c r="K20" i="8"/>
  <c r="K36" i="8" l="1"/>
  <c r="I16" i="8" s="1"/>
  <c r="H25" i="6"/>
  <c r="K24" i="6" s="1"/>
  <c r="H25" i="7"/>
  <c r="K24" i="7" s="1"/>
  <c r="K35" i="7"/>
  <c r="K33" i="7"/>
  <c r="K30" i="7"/>
  <c r="K28" i="7"/>
  <c r="F26" i="7"/>
  <c r="F22" i="7"/>
  <c r="H21" i="7"/>
  <c r="K20" i="7"/>
  <c r="H21" i="6"/>
  <c r="K35" i="6"/>
  <c r="K33" i="6"/>
  <c r="K30" i="6"/>
  <c r="F26" i="6"/>
  <c r="F22" i="6"/>
  <c r="K28" i="6"/>
  <c r="K20" i="6"/>
  <c r="K38" i="8" l="1"/>
  <c r="J16" i="8"/>
  <c r="K36" i="7"/>
  <c r="I16" i="7" s="1"/>
  <c r="K38" i="7" s="1"/>
  <c r="J16" i="7"/>
  <c r="K36" i="6"/>
  <c r="I16" i="6" s="1"/>
  <c r="H21" i="5"/>
  <c r="K20" i="5" s="1"/>
  <c r="K35" i="5"/>
  <c r="K33" i="5"/>
  <c r="K30" i="5"/>
  <c r="F26" i="5"/>
  <c r="H25" i="5"/>
  <c r="K24" i="5" s="1"/>
  <c r="F22" i="5"/>
  <c r="J16" i="6" l="1"/>
  <c r="K38" i="6"/>
  <c r="I28" i="5"/>
  <c r="K28" i="5" s="1"/>
  <c r="K36" i="5" s="1"/>
  <c r="I16" i="5" s="1"/>
  <c r="F26" i="4"/>
  <c r="F22" i="4"/>
  <c r="H21" i="4"/>
  <c r="H25" i="4"/>
  <c r="K24" i="4" s="1"/>
  <c r="K35" i="4"/>
  <c r="K33" i="4"/>
  <c r="K30" i="4"/>
  <c r="K20" i="4"/>
  <c r="I28" i="4" l="1"/>
  <c r="K28" i="4" s="1"/>
  <c r="K38" i="5"/>
  <c r="J16" i="5"/>
  <c r="K36" i="4"/>
  <c r="I16" i="4" s="1"/>
  <c r="J16" i="4" s="1"/>
  <c r="H25" i="3"/>
  <c r="H21" i="3"/>
  <c r="K38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<sst xmlns="http://schemas.openxmlformats.org/spreadsheetml/2006/main" count="422" uniqueCount="103">
  <si>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</si>
  <si>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</si>
  <si>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</si>
  <si>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</si>
  <si>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</si>
  <si>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</si>
  <si>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</si>
  <si>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</si>
  <si>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</si>
  <si>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</si>
  <si>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</si>
  <si>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</si>
  <si>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</si>
  <si>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</si>
  <si>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</si>
  <si>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</si>
  <si>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</si>
  <si>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</si>
  <si>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</si>
  <si>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</si>
  <si>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</si>
  <si>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</si>
  <si>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</si>
  <si>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</si>
  <si>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</si>
  <si>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</si>
  <si>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</si>
  <si>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</si>
  <si>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</si>
  <si>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</si>
  <si>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</si>
  <si>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</si>
  <si>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</si>
  <si>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</si>
  <si>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</si>
  <si>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</si>
  <si>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PRINCESS BARBA</t>
  </si>
  <si>
    <t>27A05</t>
  </si>
  <si>
    <t>BILLING MONTH: MARCH 2020</t>
  </si>
  <si>
    <t>APR 5 2020</t>
  </si>
  <si>
    <t>APR 15 2020</t>
  </si>
  <si>
    <t>PRES: MAR 25 2020 - PREV: MAR 16 2020 * 15.83</t>
  </si>
  <si>
    <t>PRES: MAR 25 2020 - PREV: MAR 16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</si>
  <si>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</si>
  <si>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</si>
  <si>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</si>
  <si>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</si>
  <si>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</si>
  <si>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</si>
  <si>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</si>
  <si>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</si>
  <si>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</si>
  <si>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</si>
  <si>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</si>
  <si>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</si>
  <si>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</si>
  <si>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</si>
  <si>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</si>
  <si>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</si>
  <si>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</si>
  <si>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</si>
  <si>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</si>
  <si>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</si>
  <si>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</si>
  <si>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</si>
  <si>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</si>
  <si>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</si>
  <si>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</si>
  <si>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</si>
  <si>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</si>
  <si>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</si>
  <si>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</si>
  <si>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PRES: JUN 25 2020 - PREV: MAY 26 2020 * 96.22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</si>
  <si>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</si>
  <si>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</si>
  <si>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</si>
  <si>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</si>
  <si>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</si>
  <si>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</si>
  <si>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</si>
  <si>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</si>
  <si>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</si>
  <si>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</si>
  <si>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</si>
  <si>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</si>
  <si>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</si>
  <si>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</si>
  <si>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</si>
  <si>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</si>
  <si>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</si>
  <si>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</si>
  <si>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</si>
  <si>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</si>
  <si>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</si>
  <si>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</si>
  <si>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</si>
  <si>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</si>
  <si>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</si>
  <si>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</si>
  <si>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JENNIFER JAMIG</t>
  </si>
  <si>
    <t>STANDARD RATE - MOVED IN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</si>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</sst>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27215</xdr:colOff>
      <xdr:row>49</xdr:row>
      <xdr:rowOff>81643</xdr:rowOff>
    </xdr:from>
    <xdr:to>
      <xdr:col>7</xdr:col>
      <xdr:colOff>772886</xdr:colOff>
      <xdr:row>54</xdr:row>
      <xdr:rowOff>44036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4179" y="13906500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55964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27215</xdr:colOff>
      <xdr:row>49</xdr:row>
      <xdr:rowOff>81643</xdr:rowOff>
    </xdr:from>
    <xdr:to>
      <xdr:col>7</xdr:col>
      <xdr:colOff>772886</xdr:colOff>
      <xdr:row>54</xdr:row>
      <xdr:rowOff>44036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5540" y="13750018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H31" sqref="H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8" t="s">
        <v>32</v>
      </c>
      <c r="E20" s="88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0"/>
      <c r="G30" s="90"/>
      <c r="H30" s="90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2" t="s">
        <v>17</v>
      </c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1" x14ac:dyDescent="0.35">
      <c r="B41" s="3"/>
      <c r="C41" s="51" t="s">
        <v>43</v>
      </c>
      <c r="D41" s="51" t="s">
        <v>44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70" zoomScaleNormal="70" workbookViewId="0">
      <selection activeCell="C42" sqref="C42: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8" t="s">
        <v>32</v>
      </c>
      <c r="E20" s="88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3" t="s">
        <v>51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52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5" t="s">
        <v>54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2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2" t="s">
        <v>17</v>
      </c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3.25" x14ac:dyDescent="0.35">
      <c r="B42" s="3"/>
      <c r="C42" s="57" t="s">
        <v>43</v>
      </c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1" t="s">
        <v>45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1"/>
      <c r="D47" s="91"/>
      <c r="E47" s="91"/>
      <c r="F47" s="91"/>
      <c r="G47" s="91"/>
      <c r="H47" s="91"/>
      <c r="I47" s="91"/>
      <c r="J47" s="91"/>
      <c r="K47" s="91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82" t="s">
        <v>23</v>
      </c>
      <c r="D57" s="82"/>
      <c r="E57" s="82"/>
      <c r="F57" s="8"/>
      <c r="G57" s="82" t="s">
        <v>24</v>
      </c>
      <c r="H57" s="82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70" zoomScaleNormal="70" workbookViewId="0">
      <selection activeCell="R6" sqref="R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8" t="s">
        <v>32</v>
      </c>
      <c r="E20" s="88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3" t="s">
        <v>51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52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5" t="s">
        <v>60</v>
      </c>
      <c r="D29" s="95"/>
      <c r="E29" s="95"/>
      <c r="F29" s="8"/>
      <c r="G29" s="8"/>
      <c r="H29" s="8"/>
      <c r="I29" s="9"/>
      <c r="J29" s="22"/>
      <c r="K29" s="9"/>
    </row>
    <row r="30" spans="3:11" ht="21" x14ac:dyDescent="0.35">
      <c r="C30" s="95"/>
      <c r="D30" s="95"/>
      <c r="E30" s="95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5"/>
      <c r="D31" s="95"/>
      <c r="E31" s="95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4"/>
      <c r="G32" s="54"/>
      <c r="H32" s="54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3"/>
      <c r="D42" s="53"/>
      <c r="E42" s="53"/>
      <c r="F42" s="53"/>
      <c r="G42" s="53"/>
      <c r="H42" s="53"/>
      <c r="I42" s="53"/>
      <c r="J42" s="53"/>
      <c r="K42" s="53"/>
      <c r="L42" s="3"/>
    </row>
    <row r="43" spans="2:12" s="8" customFormat="1" ht="23.25" x14ac:dyDescent="0.35">
      <c r="B43" s="3"/>
      <c r="C43" s="57" t="s">
        <v>43</v>
      </c>
      <c r="D43" s="51" t="s">
        <v>61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1" t="s">
        <v>62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1" t="s">
        <v>45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1"/>
      <c r="D48" s="91"/>
      <c r="E48" s="91"/>
      <c r="F48" s="91"/>
      <c r="G48" s="91"/>
      <c r="H48" s="91"/>
      <c r="I48" s="91"/>
      <c r="J48" s="91"/>
      <c r="K48" s="91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2" t="s">
        <v>33</v>
      </c>
      <c r="D57" s="92"/>
      <c r="E57" s="92"/>
      <c r="F57" s="8"/>
      <c r="G57" s="92" t="s">
        <v>31</v>
      </c>
      <c r="H57" s="92"/>
      <c r="I57" s="9"/>
      <c r="J57" s="9"/>
      <c r="K57" s="9"/>
    </row>
    <row r="58" spans="3:11" ht="21" x14ac:dyDescent="0.35">
      <c r="C58" s="82" t="s">
        <v>23</v>
      </c>
      <c r="D58" s="82"/>
      <c r="E58" s="82"/>
      <c r="F58" s="8"/>
      <c r="G58" s="82" t="s">
        <v>24</v>
      </c>
      <c r="H58" s="82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64</v>
      </c>
      <c r="E16" s="48" t="s">
        <v>65</v>
      </c>
      <c r="F16" s="18"/>
      <c r="G16" s="18"/>
      <c r="H16" s="18"/>
      <c r="I16" s="18">
        <f>K36</f>
        <v>96.22</v>
      </c>
      <c r="J16" s="18">
        <f>I16+H16+G16</f>
        <v>96.22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8" t="s">
        <v>32</v>
      </c>
      <c r="E20" s="88"/>
      <c r="F20" s="45" t="s">
        <v>66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3" t="s">
        <v>51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96.22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(F25-G25)*96.22</f>
        <v>96.22</v>
      </c>
      <c r="I25" s="9"/>
      <c r="J25" s="9"/>
      <c r="K25" s="9"/>
    </row>
    <row r="26" spans="3:11" ht="21" x14ac:dyDescent="0.35">
      <c r="C26" s="38"/>
      <c r="D26" s="93" t="s">
        <v>52</v>
      </c>
      <c r="E26" s="93"/>
      <c r="F26" s="94">
        <f>F25-G25</f>
        <v>1</v>
      </c>
      <c r="G26" s="94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96.22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96.22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68</v>
      </c>
      <c r="E16" s="48" t="s">
        <v>69</v>
      </c>
      <c r="F16" s="18"/>
      <c r="G16" s="18"/>
      <c r="H16" s="18">
        <v>96.22</v>
      </c>
      <c r="I16" s="18">
        <f>K36</f>
        <v>677.04</v>
      </c>
      <c r="J16" s="18">
        <f>I16+H16+G16</f>
        <v>773.26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8" t="s">
        <v>32</v>
      </c>
      <c r="E20" s="88"/>
      <c r="F20" s="45" t="s">
        <v>70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3" t="s">
        <v>51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71</v>
      </c>
      <c r="G24" s="45"/>
      <c r="H24" s="45"/>
      <c r="I24" s="9"/>
      <c r="J24" s="22">
        <v>0</v>
      </c>
      <c r="K24" s="9">
        <f>H25</f>
        <v>677.04</v>
      </c>
    </row>
    <row r="25" spans="3:11" ht="21" x14ac:dyDescent="0.35">
      <c r="C25" s="38"/>
      <c r="D25" s="8"/>
      <c r="E25" s="8"/>
      <c r="F25" s="45">
        <v>8</v>
      </c>
      <c r="G25" s="45">
        <v>1</v>
      </c>
      <c r="H25" s="46">
        <f>(F25-G25)*96.72</f>
        <v>677.04</v>
      </c>
      <c r="I25" s="9"/>
      <c r="J25" s="9"/>
      <c r="K25" s="9"/>
    </row>
    <row r="26" spans="3:11" ht="21" x14ac:dyDescent="0.35">
      <c r="C26" s="38"/>
      <c r="D26" s="93" t="s">
        <v>52</v>
      </c>
      <c r="E26" s="93"/>
      <c r="F26" s="94">
        <f>F25-G25</f>
        <v>7</v>
      </c>
      <c r="G26" s="94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677.04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773.26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8" t="s">
        <v>32</v>
      </c>
      <c r="E20" s="88"/>
      <c r="F20" s="45" t="s">
        <v>76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3" t="s">
        <v>51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77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8</v>
      </c>
      <c r="G25" s="45">
        <v>8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3" t="s">
        <v>52</v>
      </c>
      <c r="E26" s="93"/>
      <c r="F26" s="94">
        <f>F25-G25</f>
        <v>0</v>
      </c>
      <c r="G26" s="94"/>
      <c r="H26" s="44"/>
      <c r="I26" s="9"/>
      <c r="J26" s="9"/>
      <c r="K26" s="9"/>
    </row>
    <row r="27" spans="3:11" ht="21" x14ac:dyDescent="0.35">
      <c r="C27" s="38"/>
      <c r="D27" s="64"/>
      <c r="E27" s="64"/>
      <c r="F27" s="65"/>
      <c r="G27" s="65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3"/>
      <c r="G34" s="63"/>
      <c r="H34" s="6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R17" sqref="R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79</v>
      </c>
      <c r="E16" s="48" t="s">
        <v>80</v>
      </c>
      <c r="F16" s="18"/>
      <c r="G16" s="18"/>
      <c r="H16" s="18"/>
      <c r="I16" s="18">
        <f>K36</f>
        <v>980.69999999999993</v>
      </c>
      <c r="J16" s="18">
        <f>I16+H16+G16</f>
        <v>980.69999999999993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8" t="s">
        <v>32</v>
      </c>
      <c r="E20" s="88"/>
      <c r="F20" s="45" t="s">
        <v>81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3" t="s">
        <v>51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82</v>
      </c>
      <c r="G24" s="45"/>
      <c r="H24" s="45"/>
      <c r="I24" s="9"/>
      <c r="J24" s="22">
        <v>0</v>
      </c>
      <c r="K24" s="9">
        <f>H25</f>
        <v>980.69999999999993</v>
      </c>
    </row>
    <row r="25" spans="3:11" ht="21" x14ac:dyDescent="0.35">
      <c r="C25" s="38"/>
      <c r="D25" s="8"/>
      <c r="E25" s="8"/>
      <c r="F25" s="45">
        <v>18</v>
      </c>
      <c r="G25" s="45">
        <v>8</v>
      </c>
      <c r="H25" s="46">
        <f>(F25-G25)*98.07</f>
        <v>980.69999999999993</v>
      </c>
      <c r="I25" s="9"/>
      <c r="J25" s="9"/>
      <c r="K25" s="9"/>
    </row>
    <row r="26" spans="3:11" ht="21" x14ac:dyDescent="0.35">
      <c r="C26" s="38"/>
      <c r="D26" s="93" t="s">
        <v>52</v>
      </c>
      <c r="E26" s="93"/>
      <c r="F26" s="94">
        <f>F25-G25</f>
        <v>10</v>
      </c>
      <c r="G26" s="94"/>
      <c r="H26" s="44"/>
      <c r="I26" s="9"/>
      <c r="J26" s="9"/>
      <c r="K26" s="9"/>
    </row>
    <row r="27" spans="3:11" ht="21" x14ac:dyDescent="0.35">
      <c r="C27" s="38"/>
      <c r="D27" s="69"/>
      <c r="E27" s="69"/>
      <c r="F27" s="70"/>
      <c r="G27" s="70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9"/>
      <c r="G30" s="90"/>
      <c r="H30" s="90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90"/>
      <c r="G31" s="90"/>
      <c r="H31" s="90"/>
      <c r="I31" s="9"/>
      <c r="J31" s="9"/>
      <c r="K31" s="9"/>
    </row>
    <row r="32" spans="3:11" ht="21" x14ac:dyDescent="0.35">
      <c r="C32" s="39"/>
      <c r="D32" s="43"/>
      <c r="E32" s="43"/>
      <c r="F32" s="68"/>
      <c r="G32" s="68"/>
      <c r="H32" s="68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8"/>
      <c r="G34" s="68"/>
      <c r="H34" s="6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980.69999999999993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980.69999999999993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7"/>
      <c r="D42" s="67"/>
      <c r="E42" s="67"/>
      <c r="F42" s="67"/>
      <c r="G42" s="67"/>
      <c r="H42" s="67"/>
      <c r="I42" s="67"/>
      <c r="J42" s="67"/>
      <c r="K42" s="6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Q28" sqref="Q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88</v>
      </c>
      <c r="H15" s="13" t="s">
        <v>89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83</v>
      </c>
      <c r="E16" s="48" t="s">
        <v>84</v>
      </c>
      <c r="F16" s="18"/>
      <c r="G16" s="18"/>
      <c r="H16" s="18"/>
      <c r="I16" s="18">
        <f>K36</f>
        <v>2075.92</v>
      </c>
      <c r="J16" s="18">
        <f>I16+H16+G16</f>
        <v>2075.92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7" t="s">
        <v>90</v>
      </c>
      <c r="E20" s="97"/>
      <c r="F20" s="45" t="s">
        <v>85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3" t="s">
        <v>51</v>
      </c>
      <c r="E22" s="93"/>
      <c r="F22" s="94">
        <f>F21-G21</f>
        <v>0</v>
      </c>
      <c r="G22" s="94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91</v>
      </c>
      <c r="E24" s="8"/>
      <c r="F24" s="45" t="s">
        <v>86</v>
      </c>
      <c r="G24" s="45"/>
      <c r="H24" s="45"/>
      <c r="I24" s="9"/>
      <c r="J24" s="22">
        <v>0</v>
      </c>
      <c r="K24" s="9">
        <f>H25</f>
        <v>689.92000000000007</v>
      </c>
    </row>
    <row r="25" spans="3:11" ht="21" x14ac:dyDescent="0.35">
      <c r="C25" s="38"/>
      <c r="D25" s="8"/>
      <c r="E25" s="8"/>
      <c r="F25" s="45">
        <v>25</v>
      </c>
      <c r="G25" s="45">
        <v>18</v>
      </c>
      <c r="H25" s="46">
        <f>(F25-G25)*98.56</f>
        <v>689.92000000000007</v>
      </c>
      <c r="I25" s="9"/>
      <c r="J25" s="9"/>
      <c r="K25" s="9"/>
    </row>
    <row r="26" spans="3:11" ht="21" x14ac:dyDescent="0.35">
      <c r="C26" s="38"/>
      <c r="D26" s="93" t="s">
        <v>52</v>
      </c>
      <c r="E26" s="93"/>
      <c r="F26" s="94">
        <f>F25-G25</f>
        <v>7</v>
      </c>
      <c r="G26" s="94"/>
      <c r="H26" s="44"/>
      <c r="I26" s="9"/>
      <c r="J26" s="9"/>
      <c r="K26" s="9"/>
    </row>
    <row r="27" spans="3:11" ht="21" x14ac:dyDescent="0.35">
      <c r="C27" s="38"/>
      <c r="D27" s="73"/>
      <c r="E27" s="73"/>
      <c r="F27" s="74"/>
      <c r="G27" s="74"/>
      <c r="H27" s="44"/>
      <c r="I27" s="9"/>
      <c r="J27" s="9"/>
      <c r="K27" s="9"/>
    </row>
    <row r="28" spans="3:11" ht="21" x14ac:dyDescent="0.35">
      <c r="C28" s="37">
        <v>43962</v>
      </c>
      <c r="D28" s="97" t="s">
        <v>92</v>
      </c>
      <c r="E28" s="97"/>
      <c r="F28" s="45" t="s">
        <v>93</v>
      </c>
      <c r="G28" s="45"/>
      <c r="H28" s="45"/>
      <c r="I28" s="9"/>
      <c r="J28" s="22">
        <v>0</v>
      </c>
      <c r="K28" s="9">
        <f>H29</f>
        <v>1386</v>
      </c>
    </row>
    <row r="29" spans="3:11" ht="21" customHeight="1" x14ac:dyDescent="0.35">
      <c r="C29" s="38"/>
      <c r="D29" s="8"/>
      <c r="E29" s="8"/>
      <c r="F29" s="45">
        <v>23.1</v>
      </c>
      <c r="G29" s="45">
        <v>60</v>
      </c>
      <c r="H29" s="46">
        <f>F29*G29</f>
        <v>1386</v>
      </c>
      <c r="I29" s="9"/>
      <c r="J29" s="22"/>
      <c r="K29" s="9"/>
    </row>
    <row r="30" spans="3:11" ht="21" x14ac:dyDescent="0.35">
      <c r="C30" s="66"/>
      <c r="D30" s="66"/>
      <c r="E30" s="66"/>
      <c r="F30" s="79"/>
      <c r="G30" s="80"/>
      <c r="H30" s="80"/>
      <c r="I30" s="9"/>
    </row>
    <row r="31" spans="3:11" ht="35.1" customHeight="1" x14ac:dyDescent="0.35">
      <c r="C31" s="66"/>
      <c r="D31" s="66"/>
      <c r="E31" s="66"/>
      <c r="F31" s="80"/>
      <c r="G31" s="80"/>
      <c r="H31" s="80"/>
      <c r="I31" s="9"/>
      <c r="J31" s="9"/>
      <c r="K31" s="9"/>
    </row>
    <row r="32" spans="3:11" ht="2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/>
      <c r="K33" s="9"/>
    </row>
    <row r="34" spans="2:12" ht="27" customHeight="1" x14ac:dyDescent="0.35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2075.92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2075.92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3:H33"/>
    <mergeCell ref="C41:K41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0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3" t="s">
        <v>14</v>
      </c>
      <c r="J3" s="83"/>
      <c r="K3" s="83"/>
    </row>
    <row r="4" spans="3:11" ht="21" x14ac:dyDescent="0.35">
      <c r="C4" s="8"/>
      <c r="D4" s="8"/>
      <c r="E4" s="8"/>
      <c r="F4" s="8"/>
      <c r="G4" s="8"/>
      <c r="H4" s="8"/>
      <c r="I4" s="83"/>
      <c r="J4" s="83"/>
      <c r="K4" s="83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4" t="s">
        <v>12</v>
      </c>
      <c r="D14" s="85"/>
      <c r="E14" s="85"/>
      <c r="F14" s="85"/>
      <c r="G14" s="85"/>
      <c r="H14" s="85"/>
      <c r="I14" s="85"/>
      <c r="J14" s="85"/>
      <c r="K14" s="86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88</v>
      </c>
      <c r="H15" s="13" t="s">
        <v>89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95</v>
      </c>
      <c r="E16" s="48" t="s">
        <v>96</v>
      </c>
      <c r="F16" s="18"/>
      <c r="G16" s="18"/>
      <c r="H16" s="18"/>
      <c r="I16" s="18">
        <f>K36</f>
        <v>2669.27</v>
      </c>
      <c r="J16" s="18">
        <f>I16+H16+G16</f>
        <v>2669.27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7" t="s">
        <v>8</v>
      </c>
      <c r="E19" s="87"/>
      <c r="F19" s="87" t="s">
        <v>9</v>
      </c>
      <c r="G19" s="87"/>
      <c r="H19" s="87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7" t="s">
        <v>32</v>
      </c>
      <c r="E20" s="97"/>
      <c r="F20" s="45" t="s">
        <v>101</v>
      </c>
      <c r="G20" s="45"/>
      <c r="H20" s="45"/>
      <c r="I20" s="9"/>
      <c r="J20" s="22">
        <v>0</v>
      </c>
      <c r="K20" s="9">
        <f>H21</f>
        <v>401</v>
      </c>
    </row>
    <row r="21" spans="3:11" ht="21" x14ac:dyDescent="0.35">
      <c r="C21" s="38"/>
      <c r="D21" s="8"/>
      <c r="E21" s="8"/>
      <c r="F21" s="45">
        <v>50</v>
      </c>
      <c r="G21" s="45">
        <v>0</v>
      </c>
      <c r="H21" s="46">
        <f>(F21-G21)*8.02</f>
        <v>401</v>
      </c>
      <c r="I21" s="9"/>
      <c r="J21" s="9"/>
      <c r="K21" s="9"/>
    </row>
    <row r="22" spans="3:11" ht="21" x14ac:dyDescent="0.35">
      <c r="C22" s="38"/>
      <c r="D22" s="93" t="s">
        <v>51</v>
      </c>
      <c r="E22" s="93"/>
      <c r="F22" s="94">
        <f>F21-G21</f>
        <v>50</v>
      </c>
      <c r="G22" s="94"/>
      <c r="H22" s="81" t="s">
        <v>100</v>
      </c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98</v>
      </c>
      <c r="E24" s="8"/>
      <c r="F24" s="45" t="s">
        <v>102</v>
      </c>
      <c r="G24" s="45"/>
      <c r="H24" s="45"/>
      <c r="I24" s="9"/>
      <c r="J24" s="22">
        <v>0</v>
      </c>
      <c r="K24" s="9">
        <f>H25</f>
        <v>882.27</v>
      </c>
    </row>
    <row r="25" spans="3:11" ht="21" x14ac:dyDescent="0.35">
      <c r="C25" s="38"/>
      <c r="D25" s="8"/>
      <c r="E25" s="8"/>
      <c r="F25" s="45">
        <v>34</v>
      </c>
      <c r="G25" s="45">
        <v>25</v>
      </c>
      <c r="H25" s="46">
        <f>(F25-G25)*98.03</f>
        <v>882.27</v>
      </c>
      <c r="I25" s="9"/>
      <c r="J25" s="9"/>
      <c r="K25" s="9"/>
    </row>
    <row r="26" spans="3:11" ht="21" x14ac:dyDescent="0.35">
      <c r="C26" s="38"/>
      <c r="D26" s="93" t="s">
        <v>52</v>
      </c>
      <c r="E26" s="93"/>
      <c r="F26" s="94">
        <f>F25-G25</f>
        <v>9</v>
      </c>
      <c r="G26" s="94"/>
      <c r="H26" s="44"/>
      <c r="I26" s="9"/>
      <c r="J26" s="9"/>
      <c r="K26" s="9"/>
    </row>
    <row r="27" spans="3:11" ht="21" x14ac:dyDescent="0.35">
      <c r="C27" s="38"/>
      <c r="D27" s="77"/>
      <c r="E27" s="77"/>
      <c r="F27" s="78"/>
      <c r="G27" s="78"/>
      <c r="H27" s="44"/>
      <c r="I27" s="9"/>
      <c r="J27" s="9"/>
      <c r="K27" s="9"/>
    </row>
    <row r="28" spans="3:11" ht="21" x14ac:dyDescent="0.35">
      <c r="C28" s="37">
        <v>44170</v>
      </c>
      <c r="D28" s="97" t="s">
        <v>92</v>
      </c>
      <c r="E28" s="97"/>
      <c r="F28" s="45" t="s">
        <v>97</v>
      </c>
      <c r="G28" s="45"/>
      <c r="H28" s="45"/>
      <c r="I28" s="9"/>
      <c r="J28" s="22">
        <v>0</v>
      </c>
      <c r="K28" s="9">
        <f>H29</f>
        <v>1386</v>
      </c>
    </row>
    <row r="29" spans="3:11" ht="21" customHeight="1" x14ac:dyDescent="0.35">
      <c r="C29" s="38"/>
      <c r="D29" s="8"/>
      <c r="E29" s="8"/>
      <c r="F29" s="45">
        <v>23.1</v>
      </c>
      <c r="G29" s="45">
        <v>60</v>
      </c>
      <c r="H29" s="46">
        <f>F29*G29</f>
        <v>1386</v>
      </c>
      <c r="I29" s="9"/>
      <c r="J29" s="22"/>
      <c r="K29" s="9"/>
    </row>
    <row r="30" spans="3:11" ht="21" x14ac:dyDescent="0.35">
      <c r="C30" s="66"/>
      <c r="D30" s="66"/>
      <c r="E30" s="66"/>
      <c r="F30" s="79"/>
      <c r="G30" s="80"/>
      <c r="H30" s="80"/>
      <c r="I30" s="9"/>
    </row>
    <row r="31" spans="3:11" ht="35.1" customHeight="1" x14ac:dyDescent="0.35">
      <c r="C31" s="66"/>
      <c r="D31" s="66"/>
      <c r="E31" s="66"/>
      <c r="F31" s="80"/>
      <c r="G31" s="80"/>
      <c r="H31" s="80"/>
      <c r="I31" s="9"/>
      <c r="J31" s="9"/>
      <c r="K31" s="9"/>
    </row>
    <row r="32" spans="3:11" ht="21" x14ac:dyDescent="0.35">
      <c r="C32" s="39"/>
      <c r="D32" s="43"/>
      <c r="E32" s="43"/>
      <c r="F32" s="76"/>
      <c r="G32" s="76"/>
      <c r="H32" s="76"/>
      <c r="I32" s="9"/>
      <c r="J32" s="9"/>
      <c r="K32" s="9"/>
    </row>
    <row r="33" spans="2:12" ht="21" x14ac:dyDescent="0.35">
      <c r="C33" s="37"/>
      <c r="D33" s="43"/>
      <c r="E33" s="43"/>
      <c r="F33" s="89"/>
      <c r="G33" s="90"/>
      <c r="H33" s="90"/>
      <c r="I33" s="9"/>
      <c r="J33" s="9"/>
      <c r="K33" s="9"/>
    </row>
    <row r="34" spans="2:12" ht="27" customHeight="1" x14ac:dyDescent="0.35">
      <c r="C34" s="39"/>
      <c r="D34" s="43"/>
      <c r="E34" s="43"/>
      <c r="F34" s="76"/>
      <c r="G34" s="76"/>
      <c r="H34" s="7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2669.27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2669.27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99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2" t="s">
        <v>23</v>
      </c>
      <c r="D55" s="82"/>
      <c r="E55" s="82"/>
      <c r="F55" s="8"/>
      <c r="G55" s="82" t="s">
        <v>24</v>
      </c>
      <c r="H55" s="8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2020-11-05T08:36:54Z</cp:lastPrinted>
  <dcterms:created xsi:type="dcterms:W3CDTF">2018-02-28T02:33:50Z</dcterms:created>
  <dcterms:modified xsi:type="dcterms:W3CDTF">2020-12-05T06:32:49Z</dcterms:modified>
</cp:coreProperties>
</file>