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3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DEC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2020'!$A$1:$L$60</definedName>
    <definedName name="_xlnm.Print_Area" localSheetId="10">'DEC 2020'!$A$1:$L$60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2020'!$A$1:$L$60</definedName>
    <definedName name="_xlnm.Print_Area" localSheetId="5">'JUN 2020'!$A$1:$L$60</definedName>
    <definedName name="_xlnm.Print_Area" localSheetId="2">'MAR 2020'!$A$1:$L$57</definedName>
    <definedName name="_xlnm.Print_Area" localSheetId="4">'MAY 2020'!$A$1:$L$60</definedName>
    <definedName name="_xlnm.Print_Area" localSheetId="9">'OCT 2020'!$A$1:$L$60</definedName>
    <definedName name="_xlnm.Print_Area" localSheetId="8">'SEPT 2020'!$A$1:$L$60</definedName>
  </definedNames>
  <calcPr calcId="124519"/>
</workbook>
</file>

<file path=xl/calcChain.xml><?xml version="1.0" encoding="utf-8"?>
<calcChain xmlns="http://schemas.openxmlformats.org/spreadsheetml/2006/main">
  <c r="H16" i="13"/>
  <c r="H28"/>
  <c r="K28" s="1"/>
  <c r="K35"/>
  <c r="K30"/>
  <c r="F26"/>
  <c r="H25"/>
  <c r="K24" s="1"/>
  <c r="F22"/>
  <c r="H21"/>
  <c r="K20"/>
  <c r="K36" l="1"/>
  <c r="I16" s="1"/>
  <c r="J16" l="1"/>
  <c r="K38"/>
  <c r="H21" i="12" l="1"/>
  <c r="H25"/>
  <c r="K35"/>
  <c r="K30"/>
  <c r="K28"/>
  <c r="F26"/>
  <c r="K24"/>
  <c r="F22"/>
  <c r="K20"/>
  <c r="K36" l="1"/>
  <c r="I16" s="1"/>
  <c r="K38" s="1"/>
  <c r="H25" i="11"/>
  <c r="K24" s="1"/>
  <c r="H21"/>
  <c r="K20" s="1"/>
  <c r="K35"/>
  <c r="K30"/>
  <c r="K28"/>
  <c r="F26"/>
  <c r="F22"/>
  <c r="J16" i="12" l="1"/>
  <c r="K36" i="11"/>
  <c r="I16" s="1"/>
  <c r="J16"/>
  <c r="K38"/>
  <c r="H25" i="10"/>
  <c r="H21"/>
  <c r="K35" l="1"/>
  <c r="K30"/>
  <c r="K28"/>
  <c r="F26"/>
  <c r="K24"/>
  <c r="F22"/>
  <c r="K20"/>
  <c r="K36" l="1"/>
  <c r="I16" s="1"/>
  <c r="K38" s="1"/>
  <c r="H25" i="9"/>
  <c r="K24" s="1"/>
  <c r="H21"/>
  <c r="K20" s="1"/>
  <c r="K35"/>
  <c r="K30"/>
  <c r="K28"/>
  <c r="F26"/>
  <c r="F22"/>
  <c r="H25" i="8"/>
  <c r="K24" s="1"/>
  <c r="H21"/>
  <c r="K35"/>
  <c r="K30"/>
  <c r="F26"/>
  <c r="F22"/>
  <c r="K20"/>
  <c r="J16" i="10" l="1"/>
  <c r="K36" i="9"/>
  <c r="I16" s="1"/>
  <c r="K38" s="1"/>
  <c r="K28" i="8"/>
  <c r="K36" s="1"/>
  <c r="I16" s="1"/>
  <c r="K33" i="7"/>
  <c r="K36" s="1"/>
  <c r="K35"/>
  <c r="J16" i="9" l="1"/>
  <c r="K38" i="8"/>
  <c r="J16"/>
  <c r="H21" i="7"/>
  <c r="K30" l="1"/>
  <c r="F26"/>
  <c r="H25"/>
  <c r="K24"/>
  <c r="F22"/>
  <c r="I28"/>
  <c r="K28" s="1"/>
  <c r="K20"/>
  <c r="I16" l="1"/>
  <c r="K38" s="1"/>
  <c r="J16"/>
  <c r="I28" i="6"/>
  <c r="K28" s="1"/>
  <c r="F26"/>
  <c r="F22"/>
  <c r="H25"/>
  <c r="H21"/>
  <c r="K20" s="1"/>
  <c r="K35"/>
  <c r="K33"/>
  <c r="K30"/>
  <c r="K24"/>
  <c r="K36" l="1"/>
  <c r="I16" s="1"/>
  <c r="J16" s="1"/>
  <c r="K38"/>
  <c r="K34" i="5"/>
  <c r="K32"/>
  <c r="K29"/>
  <c r="K27"/>
  <c r="H25"/>
  <c r="K24"/>
  <c r="H21"/>
  <c r="K20"/>
  <c r="K35" s="1"/>
  <c r="I16" s="1"/>
  <c r="J16" l="1"/>
  <c r="K37"/>
  <c r="H25" i="4"/>
  <c r="K24" s="1"/>
  <c r="H21"/>
  <c r="K20" s="1"/>
  <c r="K34"/>
  <c r="K32"/>
  <c r="K29"/>
  <c r="K27"/>
  <c r="K35" l="1"/>
  <c r="I16" s="1"/>
  <c r="J16"/>
  <c r="K37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<sst xmlns="http://schemas.openxmlformats.org/spreadsheetml/2006/main" count="528" uniqueCount="107">
  <si>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</si>
  <si>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</si>
  <si>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</si>
  <si>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</si>
  <si>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</si>
  <si>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</si>
  <si>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</si>
  <si>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</si>
  <si>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</si>
  <si>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</si>
  <si>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</si>
  <si>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</si>
  <si>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</si>
  <si>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</si>
  <si>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</si>
  <si>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</si>
  <si>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</si>
  <si>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</si>
  <si>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</si>
  <si>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</si>
  <si>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</si>
  <si>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</si>
  <si>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</si>
  <si>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</si>
  <si>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</si>
  <si>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</si>
  <si>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</si>
  <si>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</si>
  <si>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</si>
  <si>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</si>
  <si>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</si>
  <si>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</si>
  <si>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</si>
  <si>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</si>
  <si>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</si>
  <si>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</si>
  <si>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</si>
  <si>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</si>
  <si>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</si>
  <si>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GRACE RUBIO</t>
  </si>
  <si>
    <t>31A15</t>
  </si>
  <si>
    <t>PRES: JAN 25 2020 - PREV: JAN 15 2020 * 17.40</t>
  </si>
  <si>
    <t>PRES: JAN 25 2020 - PREV: JAN 15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</si>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</sst>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16" fillId="0" borderId="0" xfId="1" applyFont="1"/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1A15%20-%20RUBI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389.89</v>
          </cell>
          <cell r="L17">
            <v>103.97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43953</v>
      </c>
      <c r="D20" s="86" t="s">
        <v>32</v>
      </c>
      <c r="E20" s="86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8"/>
      <c r="G30" s="88"/>
      <c r="H30" s="88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3"/>
  <sheetViews>
    <sheetView zoomScale="85" zoomScaleNormal="85" workbookViewId="0">
      <selection activeCell="O10" sqref="O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96</v>
      </c>
      <c r="E16" s="48" t="s">
        <v>97</v>
      </c>
      <c r="F16" s="18"/>
      <c r="G16" s="18"/>
      <c r="H16" s="18">
        <v>491.21</v>
      </c>
      <c r="I16" s="18">
        <f>K36</f>
        <v>7.32</v>
      </c>
      <c r="J16" s="18">
        <f>I16+H16+G16</f>
        <v>498.53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6" t="s">
        <v>32</v>
      </c>
      <c r="E20" s="86"/>
      <c r="F20" s="45" t="s">
        <v>98</v>
      </c>
      <c r="G20" s="45"/>
      <c r="H20" s="45"/>
      <c r="I20" s="9"/>
      <c r="J20" s="22">
        <v>0</v>
      </c>
      <c r="K20" s="9">
        <f>H21</f>
        <v>7.32</v>
      </c>
    </row>
    <row r="21" spans="3:11" ht="21">
      <c r="C21" s="38"/>
      <c r="D21" s="8"/>
      <c r="E21" s="8"/>
      <c r="F21" s="45">
        <v>8</v>
      </c>
      <c r="G21" s="45">
        <v>7</v>
      </c>
      <c r="H21" s="46">
        <f>(F21-G21)*7.32</f>
        <v>7.32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1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4</v>
      </c>
      <c r="G25" s="45">
        <v>4</v>
      </c>
      <c r="H25" s="46">
        <f>(F25-G25)*98.56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76"/>
      <c r="E27" s="76"/>
      <c r="F27" s="77"/>
      <c r="G27" s="77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63"/>
      <c r="K33" s="64"/>
    </row>
    <row r="34" spans="2:12" ht="27" customHeight="1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7.32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498.53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3.25">
      <c r="B43" s="3"/>
      <c r="C43" s="57" t="s">
        <v>62</v>
      </c>
      <c r="D43" s="58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3"/>
  <sheetViews>
    <sheetView tabSelected="1" topLeftCell="A10" zoomScale="85" zoomScaleNormal="85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101</v>
      </c>
      <c r="E16" s="48" t="s">
        <v>102</v>
      </c>
      <c r="F16" s="18"/>
      <c r="G16" s="18"/>
      <c r="H16" s="18">
        <f>[1]Sheet1!$E$17+[1]Sheet1!$L$17</f>
        <v>493.86</v>
      </c>
      <c r="I16" s="18">
        <f>K36</f>
        <v>1347.12</v>
      </c>
      <c r="J16" s="18">
        <f>I16+H16+G16</f>
        <v>1840.98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6" t="s">
        <v>32</v>
      </c>
      <c r="E20" s="86"/>
      <c r="F20" s="45" t="s">
        <v>105</v>
      </c>
      <c r="G20" s="45"/>
      <c r="H20" s="45"/>
      <c r="I20" s="9"/>
      <c r="J20" s="22">
        <v>0</v>
      </c>
      <c r="K20" s="9">
        <f>H21</f>
        <v>7.32</v>
      </c>
    </row>
    <row r="21" spans="3:11" ht="21">
      <c r="C21" s="38"/>
      <c r="D21" s="8"/>
      <c r="E21" s="8"/>
      <c r="F21" s="45">
        <v>8</v>
      </c>
      <c r="G21" s="45">
        <v>7</v>
      </c>
      <c r="H21" s="46">
        <f>(F21-G21)*7.32</f>
        <v>7.32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1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4</v>
      </c>
      <c r="G25" s="45">
        <v>4</v>
      </c>
      <c r="H25" s="46">
        <f>(F25-G25)*98.56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 customHeight="1">
      <c r="C27" s="37">
        <v>44170</v>
      </c>
      <c r="D27" s="97" t="s">
        <v>103</v>
      </c>
      <c r="E27" s="97"/>
      <c r="F27" s="45" t="s">
        <v>104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>
        <v>22.33</v>
      </c>
      <c r="G28" s="45">
        <v>60</v>
      </c>
      <c r="H28" s="46">
        <f>F28*G28</f>
        <v>1339.8</v>
      </c>
      <c r="I28" s="9"/>
      <c r="J28" s="22">
        <v>0</v>
      </c>
      <c r="K28" s="9">
        <f>H28</f>
        <v>1339.8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79"/>
      <c r="G32" s="79"/>
      <c r="H32" s="79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63"/>
      <c r="K33" s="64"/>
    </row>
    <row r="34" spans="2:12" ht="27" customHeight="1">
      <c r="C34" s="39"/>
      <c r="D34" s="43"/>
      <c r="E34" s="43"/>
      <c r="F34" s="79"/>
      <c r="G34" s="79"/>
      <c r="H34" s="7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1347.12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1840.98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3.25">
      <c r="B43" s="3"/>
      <c r="C43" s="57" t="s">
        <v>62</v>
      </c>
      <c r="D43" s="58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79.150000000000006</v>
      </c>
      <c r="J16" s="18">
        <f>I16+H16+G16</f>
        <v>79.150000000000006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6" t="s">
        <v>32</v>
      </c>
      <c r="E20" s="86"/>
      <c r="F20" s="45" t="s">
        <v>46</v>
      </c>
      <c r="G20" s="45"/>
      <c r="H20" s="45"/>
      <c r="I20" s="9"/>
      <c r="J20" s="22">
        <v>0</v>
      </c>
      <c r="K20" s="9">
        <f>H21</f>
        <v>79.150000000000006</v>
      </c>
    </row>
    <row r="21" spans="3:11" ht="21">
      <c r="C21" s="38"/>
      <c r="D21" s="8"/>
      <c r="E21" s="8"/>
      <c r="F21" s="45">
        <v>5</v>
      </c>
      <c r="G21" s="45">
        <v>0</v>
      </c>
      <c r="H21" s="46">
        <f>(F21-G21)*15.83</f>
        <v>79.150000000000006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8"/>
      <c r="G30" s="88"/>
      <c r="H30" s="88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79.150000000000006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49</v>
      </c>
      <c r="E16" s="48" t="s">
        <v>50</v>
      </c>
      <c r="F16" s="18"/>
      <c r="G16" s="18"/>
      <c r="H16" s="18">
        <v>79.150000000000006</v>
      </c>
      <c r="I16" s="18">
        <f>K35</f>
        <v>15.83</v>
      </c>
      <c r="J16" s="18">
        <f>I16+H16+G16</f>
        <v>94.98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6" t="s">
        <v>32</v>
      </c>
      <c r="E20" s="86"/>
      <c r="F20" s="45" t="s">
        <v>51</v>
      </c>
      <c r="G20" s="45"/>
      <c r="H20" s="45"/>
      <c r="I20" s="9"/>
      <c r="J20" s="22">
        <v>0</v>
      </c>
      <c r="K20" s="9">
        <f>H21</f>
        <v>15.83</v>
      </c>
    </row>
    <row r="21" spans="3:11" ht="21">
      <c r="C21" s="38"/>
      <c r="D21" s="8"/>
      <c r="E21" s="8"/>
      <c r="F21" s="45">
        <v>6</v>
      </c>
      <c r="G21" s="45">
        <v>5</v>
      </c>
      <c r="H21" s="46">
        <f>(F21-G21)*15.83</f>
        <v>15.83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8"/>
      <c r="G30" s="88"/>
      <c r="H30" s="88"/>
      <c r="I30" s="9"/>
      <c r="J30" s="9"/>
      <c r="K30" s="9"/>
    </row>
    <row r="31" spans="3:11" ht="21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>
      <c r="C32" s="37"/>
      <c r="D32" s="43"/>
      <c r="E32" s="43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94.98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2"/>
  <sheetViews>
    <sheetView topLeftCell="A10" zoomScale="70" zoomScaleNormal="70" workbookViewId="0">
      <selection activeCell="N25" sqref="N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54</v>
      </c>
      <c r="E16" s="48" t="s">
        <v>55</v>
      </c>
      <c r="F16" s="18"/>
      <c r="G16" s="18"/>
      <c r="H16" s="18">
        <v>94.98</v>
      </c>
      <c r="I16" s="18">
        <f>K36</f>
        <v>0</v>
      </c>
      <c r="J16" s="18">
        <f>I16+H16+G16</f>
        <v>94.98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6" t="s">
        <v>32</v>
      </c>
      <c r="E20" s="86"/>
      <c r="F20" s="45" t="s">
        <v>56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6</v>
      </c>
      <c r="G21" s="45">
        <v>6</v>
      </c>
      <c r="H21" s="46">
        <f>(F21-G21)*10.98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57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60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3" t="s">
        <v>61</v>
      </c>
      <c r="D29" s="93"/>
      <c r="E29" s="93"/>
      <c r="F29" s="8"/>
      <c r="G29" s="8"/>
      <c r="H29" s="8"/>
      <c r="I29" s="9"/>
      <c r="J29" s="22"/>
      <c r="K29" s="9"/>
    </row>
    <row r="30" spans="3:11" ht="21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>
      <c r="C33" s="37"/>
      <c r="D33" s="43"/>
      <c r="E33" s="43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94.98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3"/>
      <c r="D44" s="3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3"/>
  <sheetViews>
    <sheetView topLeftCell="A10" zoomScale="85" zoomScaleNormal="85" workbookViewId="0">
      <selection activeCell="K34" sqref="K3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66</v>
      </c>
      <c r="E16" s="48" t="s">
        <v>67</v>
      </c>
      <c r="F16" s="18"/>
      <c r="G16" s="18"/>
      <c r="H16" s="18">
        <v>94.98</v>
      </c>
      <c r="I16" s="18">
        <f>K36</f>
        <v>-2.65</v>
      </c>
      <c r="J16" s="18">
        <f>I16+H16+G16</f>
        <v>92.33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6" t="s">
        <v>32</v>
      </c>
      <c r="E20" s="86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6</v>
      </c>
      <c r="G21" s="45">
        <v>6</v>
      </c>
      <c r="H21" s="46">
        <f>(F21-G21)*9.79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60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3" t="s">
        <v>70</v>
      </c>
      <c r="D29" s="93"/>
      <c r="E29" s="93"/>
      <c r="F29" s="8"/>
      <c r="G29" s="8"/>
      <c r="H29" s="8"/>
      <c r="I29" s="9"/>
      <c r="J29" s="22"/>
      <c r="K29" s="9"/>
    </row>
    <row r="30" spans="3:11" ht="21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54"/>
      <c r="G32" s="54"/>
      <c r="H32" s="54"/>
      <c r="I32" s="9"/>
      <c r="J32" s="9"/>
      <c r="K32" s="9"/>
    </row>
    <row r="33" spans="2:12" ht="96.95" customHeight="1">
      <c r="C33" s="37"/>
      <c r="D33" s="95" t="s">
        <v>73</v>
      </c>
      <c r="E33" s="95"/>
      <c r="F33" s="96" t="s">
        <v>74</v>
      </c>
      <c r="G33" s="96"/>
      <c r="H33" s="96"/>
      <c r="I33" s="96"/>
      <c r="J33" s="63">
        <v>0</v>
      </c>
      <c r="K33" s="64">
        <f>2.65</f>
        <v>2.65</v>
      </c>
    </row>
    <row r="34" spans="2:12" ht="27" customHeight="1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92.33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>
      <c r="B43" s="3"/>
      <c r="C43" s="57" t="s">
        <v>62</v>
      </c>
      <c r="D43" s="58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3"/>
  <sheetViews>
    <sheetView topLeftCell="A16" zoomScale="85" zoomScaleNormal="85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76</v>
      </c>
      <c r="E16" s="48" t="s">
        <v>77</v>
      </c>
      <c r="F16" s="18"/>
      <c r="G16" s="18"/>
      <c r="H16" s="18">
        <v>92.33</v>
      </c>
      <c r="I16" s="18">
        <f>K36</f>
        <v>0</v>
      </c>
      <c r="J16" s="18">
        <f>I16+H16+G16</f>
        <v>92.33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6" t="s">
        <v>32</v>
      </c>
      <c r="E20" s="86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6</v>
      </c>
      <c r="G21" s="45">
        <v>6</v>
      </c>
      <c r="H21" s="46">
        <f>(F21-G21)*9.62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63"/>
      <c r="K33" s="64"/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92.33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>
      <c r="B43" s="3"/>
      <c r="C43" s="57" t="s">
        <v>62</v>
      </c>
      <c r="D43" s="58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3"/>
  <sheetViews>
    <sheetView topLeftCell="A14" zoomScale="85" zoomScaleNormal="85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81</v>
      </c>
      <c r="E16" s="48" t="s">
        <v>82</v>
      </c>
      <c r="F16" s="18"/>
      <c r="G16" s="18"/>
      <c r="H16" s="18">
        <v>92.33</v>
      </c>
      <c r="I16" s="18">
        <f>K36</f>
        <v>105.71</v>
      </c>
      <c r="J16" s="18">
        <f>I16+H16+G16</f>
        <v>198.04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6" t="s">
        <v>32</v>
      </c>
      <c r="E20" s="86"/>
      <c r="F20" s="45" t="s">
        <v>83</v>
      </c>
      <c r="G20" s="45"/>
      <c r="H20" s="45"/>
      <c r="I20" s="9"/>
      <c r="J20" s="22">
        <v>0</v>
      </c>
      <c r="K20" s="9">
        <f>H21</f>
        <v>8.99</v>
      </c>
    </row>
    <row r="21" spans="3:11" ht="21">
      <c r="C21" s="38"/>
      <c r="D21" s="8"/>
      <c r="E21" s="8"/>
      <c r="F21" s="45">
        <v>7</v>
      </c>
      <c r="G21" s="45">
        <v>6</v>
      </c>
      <c r="H21" s="46">
        <f>(F21-G21)*8.99</f>
        <v>8.99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1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96.72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(F25-G25)*96.72</f>
        <v>96.72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1</v>
      </c>
      <c r="G26" s="92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63"/>
      <c r="K33" s="64"/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105.71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198.04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>
      <c r="B43" s="3"/>
      <c r="C43" s="57" t="s">
        <v>62</v>
      </c>
      <c r="D43" s="58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3"/>
  <sheetViews>
    <sheetView topLeftCell="A13" zoomScale="85" zoomScaleNormal="85" workbookViewId="0">
      <selection activeCell="N20" sqref="N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86</v>
      </c>
      <c r="E16" s="48" t="s">
        <v>87</v>
      </c>
      <c r="F16" s="18"/>
      <c r="G16" s="18"/>
      <c r="H16" s="18">
        <v>198.04</v>
      </c>
      <c r="I16" s="18">
        <f>K36</f>
        <v>195.1</v>
      </c>
      <c r="J16" s="18">
        <f>I16+H16+G16</f>
        <v>393.14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6" t="s">
        <v>32</v>
      </c>
      <c r="E20" s="86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7</v>
      </c>
      <c r="G21" s="45">
        <v>7</v>
      </c>
      <c r="H21" s="46">
        <f>(F21-G21)*9.06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195.1</v>
      </c>
    </row>
    <row r="25" spans="3:11" ht="21">
      <c r="C25" s="38"/>
      <c r="D25" s="8"/>
      <c r="E25" s="8"/>
      <c r="F25" s="45">
        <v>3</v>
      </c>
      <c r="G25" s="45">
        <v>1</v>
      </c>
      <c r="H25" s="46">
        <f>(F25-G25)*97.55</f>
        <v>195.1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2</v>
      </c>
      <c r="G26" s="92"/>
      <c r="H26" s="44"/>
      <c r="I26" s="9"/>
      <c r="J26" s="9"/>
      <c r="K26" s="9"/>
    </row>
    <row r="27" spans="3:11" ht="21">
      <c r="C27" s="38"/>
      <c r="D27" s="67"/>
      <c r="E27" s="67"/>
      <c r="F27" s="68"/>
      <c r="G27" s="68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63"/>
      <c r="K33" s="64"/>
    </row>
    <row r="34" spans="2:12" ht="27" customHeight="1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195.1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393.14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3.25">
      <c r="B43" s="3"/>
      <c r="C43" s="57" t="s">
        <v>62</v>
      </c>
      <c r="D43" s="58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3"/>
  <sheetViews>
    <sheetView topLeftCell="A7" zoomScale="85" zoomScaleNormal="85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>
      <c r="C4" s="8"/>
      <c r="D4" s="8"/>
      <c r="E4" s="8"/>
      <c r="F4" s="8"/>
      <c r="G4" s="8"/>
      <c r="H4" s="8"/>
      <c r="I4" s="81"/>
      <c r="J4" s="81"/>
      <c r="K4" s="81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91</v>
      </c>
      <c r="E16" s="48" t="s">
        <v>92</v>
      </c>
      <c r="F16" s="18"/>
      <c r="G16" s="18"/>
      <c r="H16" s="18">
        <v>393.14</v>
      </c>
      <c r="I16" s="18">
        <f>K36</f>
        <v>98.07</v>
      </c>
      <c r="J16" s="18">
        <f>I16+H16+G16</f>
        <v>491.21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6" t="s">
        <v>32</v>
      </c>
      <c r="E20" s="86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7</v>
      </c>
      <c r="G21" s="45">
        <v>7</v>
      </c>
      <c r="H21" s="46">
        <f>(F21-G21)*8.63</f>
        <v>0</v>
      </c>
      <c r="I21" s="9"/>
      <c r="J21" s="9"/>
      <c r="K21" s="9"/>
    </row>
    <row r="22" spans="3:11" ht="21">
      <c r="C22" s="38"/>
      <c r="D22" s="91" t="s">
        <v>58</v>
      </c>
      <c r="E22" s="91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98.07</v>
      </c>
    </row>
    <row r="25" spans="3:11" ht="21">
      <c r="C25" s="38"/>
      <c r="D25" s="8"/>
      <c r="E25" s="8"/>
      <c r="F25" s="45">
        <v>4</v>
      </c>
      <c r="G25" s="45">
        <v>3</v>
      </c>
      <c r="H25" s="46">
        <f>(F25-G25)*98.07</f>
        <v>98.07</v>
      </c>
      <c r="I25" s="9"/>
      <c r="J25" s="9"/>
      <c r="K25" s="9"/>
    </row>
    <row r="26" spans="3:11" ht="21">
      <c r="C26" s="38"/>
      <c r="D26" s="91" t="s">
        <v>59</v>
      </c>
      <c r="E26" s="91"/>
      <c r="F26" s="92">
        <f>F25-G25</f>
        <v>1</v>
      </c>
      <c r="G26" s="92"/>
      <c r="H26" s="44"/>
      <c r="I26" s="9"/>
      <c r="J26" s="9"/>
      <c r="K26" s="9"/>
    </row>
    <row r="27" spans="3:11" ht="21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9"/>
      <c r="D29" s="69"/>
      <c r="E29" s="69"/>
      <c r="F29" s="8"/>
      <c r="G29" s="8"/>
      <c r="H29" s="8"/>
      <c r="I29" s="9"/>
      <c r="J29" s="22"/>
      <c r="K29" s="9"/>
    </row>
    <row r="30" spans="3:11" ht="21">
      <c r="C30" s="69"/>
      <c r="D30" s="69"/>
      <c r="E30" s="69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>
      <c r="C31" s="69"/>
      <c r="D31" s="69"/>
      <c r="E31" s="69"/>
      <c r="F31" s="88"/>
      <c r="G31" s="88"/>
      <c r="H31" s="88"/>
      <c r="I31" s="9"/>
      <c r="J31" s="9"/>
      <c r="K31" s="9"/>
    </row>
    <row r="32" spans="3:11" ht="21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>
      <c r="C33" s="37"/>
      <c r="D33" s="95"/>
      <c r="E33" s="95"/>
      <c r="F33" s="96"/>
      <c r="G33" s="96"/>
      <c r="H33" s="96"/>
      <c r="I33" s="96"/>
      <c r="J33" s="63"/>
      <c r="K33" s="64"/>
    </row>
    <row r="34" spans="2:12" ht="27" customHeight="1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98.07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491.21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3.25">
      <c r="B43" s="3"/>
      <c r="C43" s="57" t="s">
        <v>62</v>
      </c>
      <c r="D43" s="58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2020-11-27T09:14:49Z</dcterms:modified>
</cp:coreProperties>
</file>