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"/>
    </mc:Choice>
  </mc:AlternateContent>
  <xr:revisionPtr revIDLastSave="0" documentId="13_ncr:1_{0EA1C35D-EF0F-485A-9424-C154E4D8B34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T 2020" sheetId="4" r:id="rId1"/>
    <sheet name="OCT 2020" sheetId="5" r:id="rId2"/>
    <sheet name="NOV 2020" sheetId="6" r:id="rId3"/>
  </sheets>
  <definedNames>
    <definedName name="_xlnm.Print_Area" localSheetId="2">'NOV 2020'!$A$1:$K$57</definedName>
    <definedName name="_xlnm.Print_Area" localSheetId="1">'OCT 2020'!$A$1:$K$57</definedName>
    <definedName name="_xlnm.Print_Area" localSheetId="0">'SEPT 2020'!$A$1:$K$57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6" l="1"/>
  <c r="H21" i="6"/>
  <c r="K34" i="6" l="1"/>
  <c r="K32" i="6"/>
  <c r="H29" i="6"/>
  <c r="K29" i="6" s="1"/>
  <c r="F26" i="6"/>
  <c r="K24" i="6"/>
  <c r="F22" i="6"/>
  <c r="K20" i="6"/>
  <c r="K35" i="6" l="1"/>
  <c r="I16" i="6" s="1"/>
  <c r="K37" i="6" l="1"/>
  <c r="J16" i="6"/>
  <c r="H29" i="5" l="1"/>
  <c r="K29" i="5" s="1"/>
  <c r="H21" i="5" l="1"/>
  <c r="H25" i="5"/>
  <c r="K24" i="5" s="1"/>
  <c r="K34" i="5"/>
  <c r="K32" i="5"/>
  <c r="F26" i="5"/>
  <c r="F22" i="5"/>
  <c r="K20" i="5"/>
  <c r="K35" i="5" l="1"/>
  <c r="I16" i="5" s="1"/>
  <c r="J16" i="5" s="1"/>
  <c r="H21" i="4"/>
  <c r="H25" i="4"/>
  <c r="K37" i="5" l="1"/>
  <c r="K24" i="4"/>
  <c r="K34" i="4"/>
  <c r="K32" i="4"/>
  <c r="K29" i="4"/>
  <c r="K27" i="4"/>
  <c r="F26" i="4"/>
  <c r="F22" i="4"/>
  <c r="K20" i="4"/>
  <c r="K35" i="4" l="1"/>
  <c r="I16" i="4" s="1"/>
  <c r="K37" i="4" s="1"/>
  <c r="J16" i="4" l="1"/>
</calcChain>
</file>

<file path=xl/sharedStrings.xml><?xml version="1.0" encoding="utf-8"?>
<sst xmlns="http://schemas.openxmlformats.org/spreadsheetml/2006/main" count="140" uniqueCount="64">
  <si>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</si>
  <si>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</si>
  <si>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</si>
  <si>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</si>
  <si>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</si>
  <si>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</si>
  <si>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</si>
  <si>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</si>
  <si>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</si>
  <si>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</si>
  <si>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</si>
  <si>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</si>
  <si>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</si>
  <si>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</si>
  <si>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</si>
  <si>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</si>
  <si>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</si>
  <si>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</si>
  <si>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</si>
  <si>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</si>
  <si>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</si>
  <si>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</si>
  <si>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</si>
  <si>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</si>
  <si>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</si>
  <si>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</si>
  <si>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</si>
  <si>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</si>
  <si>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</si>
  <si>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</si>
  <si>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</si>
  <si>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</si>
  <si>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</si>
  <si>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</si>
  <si>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</si>
  <si>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</si>
  <si>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</si>
  <si>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</si>
  <si>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KEVIN CLARK LIM</t>
  </si>
  <si>
    <t>31B01</t>
  </si>
  <si>
    <t>BILLING MONTH: SEPTEMBER 2020</t>
  </si>
  <si>
    <t>OCT 5 2020</t>
  </si>
  <si>
    <t>OCT 15 2020</t>
  </si>
  <si>
    <t>PRES: SEPT 25 2020 - PREV: SEPT 8 2020 * 8.63</t>
  </si>
  <si>
    <t>PRES: SEPT 25 2020 - PREV: SEPT 8 2020 * 98.07</t>
  </si>
  <si>
    <t>NOV 5 2020</t>
  </si>
  <si>
    <t>NOV 15 2020</t>
  </si>
  <si>
    <t>PRES: OCT 25 2020 - PREV: SEPT 26 2020 * 7.32</t>
  </si>
  <si>
    <t>PRES: OCT 25 2020 - PREV: SEPT 26 2020 * 98.56</t>
  </si>
  <si>
    <t>BILLING MONTH: NOVEMBER 2020</t>
  </si>
  <si>
    <t>ASU PAST DUE</t>
  </si>
  <si>
    <t>UTILITY PAST DUE</t>
  </si>
  <si>
    <t>ELECTRICITY - OCT 2020</t>
  </si>
  <si>
    <t>WATER - OCT 2020</t>
  </si>
  <si>
    <t>ASSOCIATION DUES</t>
  </si>
  <si>
    <t>FOR THE MONTH OF NOV 2020</t>
  </si>
  <si>
    <t>BILLING MONTH: DECEMBER 2020</t>
  </si>
  <si>
    <t>DEC 5 2020</t>
  </si>
  <si>
    <t>DEC 15 2020</t>
  </si>
  <si>
    <t>FOR THE MONTH OF DEC 2020</t>
  </si>
  <si>
    <t>JENIFFER JAMIG</t>
  </si>
  <si>
    <t>STANDARD RATE - ONGOING</t>
  </si>
  <si>
    <t>PRES: NOV 25 2020 - PREV: OCT 26 2020 * 8.02</t>
  </si>
  <si>
    <t>PRES: NOV 25 2020 - PREV: OCT 26 2020 * 98.03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</si>
</sst>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43" fontId="3" fillId="0" borderId="0" xfId="1" applyFont="1"/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43" fontId="4" fillId="0" borderId="5" xfId="1" applyFont="1" applyBorder="1" applyAlignment="1">
      <alignment horizontal="left" vertical="center"/>
    </xf>
    <xf numFmtId="43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43" fontId="5" fillId="0" borderId="8" xfId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4" fillId="0" borderId="10" xfId="1" applyFont="1" applyBorder="1" applyAlignment="1">
      <alignment horizontal="center" vertical="center"/>
    </xf>
    <xf numFmtId="43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43" fontId="5" fillId="0" borderId="8" xfId="1" applyFont="1" applyBorder="1"/>
    <xf numFmtId="0" fontId="8" fillId="0" borderId="0" xfId="0" applyFont="1"/>
    <xf numFmtId="43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43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43" fontId="5" fillId="3" borderId="0" xfId="1" applyFont="1" applyFill="1"/>
    <xf numFmtId="43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43" fontId="10" fillId="0" borderId="0" xfId="1" applyFont="1"/>
    <xf numFmtId="43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43" fontId="4" fillId="0" borderId="0" xfId="0" applyNumberFormat="1" applyFont="1" applyAlignment="1">
      <alignment vertic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3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4</xdr:col>
      <xdr:colOff>433298</xdr:colOff>
      <xdr:row>53</xdr:row>
      <xdr:rowOff>100692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265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464" y="14396357"/>
          <a:ext cx="1712370" cy="372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745671</xdr:colOff>
      <xdr:row>54</xdr:row>
      <xdr:rowOff>152893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964" y="13852071"/>
          <a:ext cx="745671" cy="124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50</xdr:row>
      <xdr:rowOff>0</xdr:rowOff>
    </xdr:from>
    <xdr:to>
      <xdr:col>7</xdr:col>
      <xdr:colOff>745671</xdr:colOff>
      <xdr:row>54</xdr:row>
      <xdr:rowOff>152893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3687425"/>
          <a:ext cx="745671" cy="121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0"/>
  <sheetViews>
    <sheetView topLeftCell="A4" zoomScale="70" zoomScaleNormal="70" workbookViewId="0">
      <selection activeCell="F22" sqref="F22:G22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60" t="s">
        <v>14</v>
      </c>
      <c r="J3" s="60"/>
      <c r="K3" s="60"/>
    </row>
    <row r="4" spans="3:11" ht="21" x14ac:dyDescent="0.35">
      <c r="C4" s="8"/>
      <c r="D4" s="8"/>
      <c r="E4" s="8"/>
      <c r="F4" s="8"/>
      <c r="G4" s="8"/>
      <c r="H4" s="8"/>
      <c r="I4" s="60"/>
      <c r="J4" s="60"/>
      <c r="K4" s="6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1" t="s">
        <v>12</v>
      </c>
      <c r="D14" s="62"/>
      <c r="E14" s="62"/>
      <c r="F14" s="62"/>
      <c r="G14" s="62"/>
      <c r="H14" s="62"/>
      <c r="I14" s="62"/>
      <c r="J14" s="62"/>
      <c r="K14" s="6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41</v>
      </c>
      <c r="E16" s="47" t="s">
        <v>42</v>
      </c>
      <c r="F16" s="18"/>
      <c r="G16" s="18"/>
      <c r="H16" s="18"/>
      <c r="I16" s="18">
        <f>K35</f>
        <v>98.07</v>
      </c>
      <c r="J16" s="18">
        <f>I16+H16+G16</f>
        <v>98.07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64" t="s">
        <v>8</v>
      </c>
      <c r="E19" s="64"/>
      <c r="F19" s="64" t="s">
        <v>9</v>
      </c>
      <c r="G19" s="64"/>
      <c r="H19" s="64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43961</v>
      </c>
      <c r="D20" s="65" t="s">
        <v>32</v>
      </c>
      <c r="E20" s="65"/>
      <c r="F20" s="44" t="s">
        <v>43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 x14ac:dyDescent="0.35">
      <c r="C22" s="37"/>
      <c r="D22" s="55" t="s">
        <v>36</v>
      </c>
      <c r="E22" s="55"/>
      <c r="F22" s="56">
        <f>F21-G21</f>
        <v>0</v>
      </c>
      <c r="G22" s="56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43961</v>
      </c>
      <c r="D24" s="8" t="s">
        <v>15</v>
      </c>
      <c r="E24" s="8"/>
      <c r="F24" s="44" t="s">
        <v>44</v>
      </c>
      <c r="G24" s="44"/>
      <c r="H24" s="44"/>
      <c r="I24" s="9"/>
      <c r="J24" s="22">
        <v>0</v>
      </c>
      <c r="K24" s="9">
        <f>H25</f>
        <v>98.07</v>
      </c>
    </row>
    <row r="25" spans="3:11" ht="21" x14ac:dyDescent="0.35">
      <c r="C25" s="37"/>
      <c r="D25" s="8"/>
      <c r="E25" s="8"/>
      <c r="F25" s="44">
        <v>1</v>
      </c>
      <c r="G25" s="44">
        <v>0</v>
      </c>
      <c r="H25" s="45">
        <f>(F25-G25)*98.07</f>
        <v>98.07</v>
      </c>
      <c r="I25" s="9"/>
      <c r="J25" s="9"/>
      <c r="K25" s="9"/>
    </row>
    <row r="26" spans="3:11" ht="21" x14ac:dyDescent="0.35">
      <c r="C26" s="37"/>
      <c r="D26" s="55" t="s">
        <v>37</v>
      </c>
      <c r="E26" s="55"/>
      <c r="F26" s="56">
        <f>F25-G25</f>
        <v>1</v>
      </c>
      <c r="G26" s="56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57"/>
      <c r="G29" s="58"/>
      <c r="H29" s="58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58"/>
      <c r="G30" s="58"/>
      <c r="H30" s="58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57"/>
      <c r="G32" s="58"/>
      <c r="H32" s="58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98.07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98.07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54" t="s">
        <v>17</v>
      </c>
      <c r="D40" s="54"/>
      <c r="E40" s="54"/>
      <c r="F40" s="54"/>
      <c r="G40" s="54"/>
      <c r="H40" s="54"/>
      <c r="I40" s="54"/>
      <c r="J40" s="54"/>
      <c r="K40" s="54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59"/>
      <c r="D45" s="59"/>
      <c r="E45" s="59"/>
      <c r="F45" s="59"/>
      <c r="G45" s="59"/>
      <c r="H45" s="59"/>
      <c r="I45" s="59"/>
      <c r="J45" s="59"/>
      <c r="K45" s="59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53" t="s">
        <v>33</v>
      </c>
      <c r="D54" s="53"/>
      <c r="E54" s="53"/>
      <c r="F54" s="8"/>
      <c r="G54" s="53" t="s">
        <v>31</v>
      </c>
      <c r="H54" s="53"/>
      <c r="I54" s="9"/>
      <c r="J54" s="9"/>
      <c r="K54" s="9"/>
    </row>
    <row r="55" spans="3:11" ht="21" x14ac:dyDescent="0.35">
      <c r="C55" s="54" t="s">
        <v>23</v>
      </c>
      <c r="D55" s="54"/>
      <c r="E55" s="54"/>
      <c r="F55" s="8"/>
      <c r="G55" s="54" t="s">
        <v>24</v>
      </c>
      <c r="H55" s="5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60"/>
  <sheetViews>
    <sheetView topLeftCell="A4" zoomScale="70" zoomScaleNormal="70" workbookViewId="0">
      <selection activeCell="R23" sqref="R23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60" t="s">
        <v>14</v>
      </c>
      <c r="J3" s="60"/>
      <c r="K3" s="60"/>
    </row>
    <row r="4" spans="3:11" ht="21" x14ac:dyDescent="0.35">
      <c r="C4" s="8"/>
      <c r="D4" s="8"/>
      <c r="E4" s="8"/>
      <c r="F4" s="8"/>
      <c r="G4" s="8"/>
      <c r="H4" s="8"/>
      <c r="I4" s="60"/>
      <c r="J4" s="60"/>
      <c r="K4" s="6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49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1" t="s">
        <v>12</v>
      </c>
      <c r="D14" s="62"/>
      <c r="E14" s="62"/>
      <c r="F14" s="62"/>
      <c r="G14" s="62"/>
      <c r="H14" s="62"/>
      <c r="I14" s="62"/>
      <c r="J14" s="62"/>
      <c r="K14" s="6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50</v>
      </c>
      <c r="H15" s="13" t="s">
        <v>51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45</v>
      </c>
      <c r="E16" s="47" t="s">
        <v>46</v>
      </c>
      <c r="F16" s="18"/>
      <c r="G16" s="18">
        <v>5457.6</v>
      </c>
      <c r="H16" s="18">
        <v>98.07</v>
      </c>
      <c r="I16" s="18">
        <f>K35</f>
        <v>1364.3999999999999</v>
      </c>
      <c r="J16" s="18">
        <f>I16+H16+G16</f>
        <v>6920.07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64" t="s">
        <v>8</v>
      </c>
      <c r="E19" s="64"/>
      <c r="F19" s="64" t="s">
        <v>9</v>
      </c>
      <c r="G19" s="64"/>
      <c r="H19" s="64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66" t="s">
        <v>52</v>
      </c>
      <c r="E20" s="66"/>
      <c r="F20" s="44" t="s">
        <v>47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 x14ac:dyDescent="0.35">
      <c r="C22" s="37"/>
      <c r="D22" s="55" t="s">
        <v>36</v>
      </c>
      <c r="E22" s="55"/>
      <c r="F22" s="56">
        <f>F21-G21</f>
        <v>0</v>
      </c>
      <c r="G22" s="56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7" t="s">
        <v>53</v>
      </c>
      <c r="E24" s="8"/>
      <c r="F24" s="44" t="s">
        <v>48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1</v>
      </c>
      <c r="G25" s="44">
        <v>1</v>
      </c>
      <c r="H25" s="45">
        <f>(F25-G25)*98.56</f>
        <v>0</v>
      </c>
      <c r="I25" s="9"/>
      <c r="J25" s="9"/>
      <c r="K25" s="9"/>
    </row>
    <row r="26" spans="3:11" ht="21" x14ac:dyDescent="0.35">
      <c r="C26" s="37"/>
      <c r="D26" s="55" t="s">
        <v>37</v>
      </c>
      <c r="E26" s="55"/>
      <c r="F26" s="56">
        <f>F25-G25</f>
        <v>0</v>
      </c>
      <c r="G26" s="56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/>
      <c r="J27" s="22"/>
      <c r="K27" s="9"/>
    </row>
    <row r="28" spans="3:11" ht="21" x14ac:dyDescent="0.35">
      <c r="C28" s="36">
        <v>43962</v>
      </c>
      <c r="D28" s="66" t="s">
        <v>54</v>
      </c>
      <c r="E28" s="66"/>
      <c r="F28" s="44" t="s">
        <v>55</v>
      </c>
      <c r="G28" s="44"/>
      <c r="H28" s="44"/>
      <c r="I28" s="9"/>
      <c r="J28" s="22"/>
      <c r="K28" s="9"/>
    </row>
    <row r="29" spans="3:11" ht="21" x14ac:dyDescent="0.35">
      <c r="C29" s="37"/>
      <c r="D29" s="8"/>
      <c r="E29" s="8"/>
      <c r="F29" s="44">
        <v>22.74</v>
      </c>
      <c r="G29" s="44">
        <v>60</v>
      </c>
      <c r="H29" s="45">
        <f>F29*G29</f>
        <v>1364.3999999999999</v>
      </c>
      <c r="I29" s="9"/>
      <c r="J29" s="22">
        <v>0</v>
      </c>
      <c r="K29" s="9">
        <f>H29</f>
        <v>1364.3999999999999</v>
      </c>
    </row>
    <row r="30" spans="3:11" ht="21" x14ac:dyDescent="0.35">
      <c r="C30" s="38"/>
      <c r="D30" s="42"/>
      <c r="E30" s="42"/>
      <c r="F30" s="51"/>
      <c r="G30" s="51"/>
      <c r="H30" s="51"/>
      <c r="I30" s="9"/>
      <c r="J30" s="9"/>
      <c r="K30" s="9"/>
    </row>
    <row r="31" spans="3:11" ht="21" x14ac:dyDescent="0.35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 x14ac:dyDescent="0.35">
      <c r="C32" s="36"/>
      <c r="D32" s="42"/>
      <c r="E32" s="42"/>
      <c r="F32" s="57"/>
      <c r="G32" s="58"/>
      <c r="H32" s="58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1364.3999999999999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6920.07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54" t="s">
        <v>17</v>
      </c>
      <c r="D40" s="54"/>
      <c r="E40" s="54"/>
      <c r="F40" s="54"/>
      <c r="G40" s="54"/>
      <c r="H40" s="54"/>
      <c r="I40" s="54"/>
      <c r="J40" s="54"/>
      <c r="K40" s="54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59"/>
      <c r="D45" s="59"/>
      <c r="E45" s="59"/>
      <c r="F45" s="59"/>
      <c r="G45" s="59"/>
      <c r="H45" s="59"/>
      <c r="I45" s="59"/>
      <c r="J45" s="59"/>
      <c r="K45" s="59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53" t="s">
        <v>33</v>
      </c>
      <c r="D54" s="53"/>
      <c r="E54" s="53"/>
      <c r="F54" s="8"/>
      <c r="G54" s="53" t="s">
        <v>31</v>
      </c>
      <c r="H54" s="53"/>
      <c r="I54" s="9"/>
      <c r="J54" s="9"/>
      <c r="K54" s="9"/>
    </row>
    <row r="55" spans="3:11" ht="21" x14ac:dyDescent="0.35">
      <c r="C55" s="54" t="s">
        <v>23</v>
      </c>
      <c r="D55" s="54"/>
      <c r="E55" s="54"/>
      <c r="F55" s="8"/>
      <c r="G55" s="54" t="s">
        <v>24</v>
      </c>
      <c r="H55" s="5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32:H32"/>
    <mergeCell ref="C40:K40"/>
    <mergeCell ref="C45:K45"/>
    <mergeCell ref="D28:E28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60"/>
  <sheetViews>
    <sheetView tabSelected="1" topLeftCell="A12" zoomScale="70" zoomScaleNormal="70" workbookViewId="0">
      <selection activeCell="H25" sqref="H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60" t="s">
        <v>14</v>
      </c>
      <c r="J3" s="60"/>
      <c r="K3" s="60"/>
    </row>
    <row r="4" spans="3:11" ht="21" x14ac:dyDescent="0.35">
      <c r="C4" s="8"/>
      <c r="D4" s="8"/>
      <c r="E4" s="8"/>
      <c r="F4" s="8"/>
      <c r="G4" s="8"/>
      <c r="H4" s="8"/>
      <c r="I4" s="60"/>
      <c r="J4" s="60"/>
      <c r="K4" s="60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61" t="s">
        <v>12</v>
      </c>
      <c r="D14" s="62"/>
      <c r="E14" s="62"/>
      <c r="F14" s="62"/>
      <c r="G14" s="62"/>
      <c r="H14" s="62"/>
      <c r="I14" s="62"/>
      <c r="J14" s="62"/>
      <c r="K14" s="63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50</v>
      </c>
      <c r="H15" s="13" t="s">
        <v>51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57</v>
      </c>
      <c r="E16" s="47" t="s">
        <v>58</v>
      </c>
      <c r="F16" s="18"/>
      <c r="G16" s="18"/>
      <c r="H16" s="18"/>
      <c r="I16" s="18">
        <f>K35</f>
        <v>1961.4599999999998</v>
      </c>
      <c r="J16" s="18">
        <f>I16+H16+G16</f>
        <v>1961.4599999999998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64" t="s">
        <v>8</v>
      </c>
      <c r="E19" s="64"/>
      <c r="F19" s="64" t="s">
        <v>9</v>
      </c>
      <c r="G19" s="64"/>
      <c r="H19" s="64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44170</v>
      </c>
      <c r="D20" s="66" t="s">
        <v>32</v>
      </c>
      <c r="E20" s="66"/>
      <c r="F20" s="44" t="s">
        <v>62</v>
      </c>
      <c r="G20" s="44"/>
      <c r="H20" s="44"/>
      <c r="I20" s="9"/>
      <c r="J20" s="22">
        <v>0</v>
      </c>
      <c r="K20" s="9">
        <f>H21</f>
        <v>401</v>
      </c>
    </row>
    <row r="21" spans="3:11" ht="21" x14ac:dyDescent="0.35">
      <c r="C21" s="37"/>
      <c r="D21" s="8"/>
      <c r="E21" s="8"/>
      <c r="F21" s="44">
        <v>50</v>
      </c>
      <c r="G21" s="44">
        <v>0</v>
      </c>
      <c r="H21" s="45">
        <f>(F21-G21)*8.02</f>
        <v>401</v>
      </c>
      <c r="I21" s="9"/>
      <c r="J21" s="9"/>
      <c r="K21" s="9"/>
    </row>
    <row r="22" spans="3:11" ht="21" x14ac:dyDescent="0.35">
      <c r="C22" s="37"/>
      <c r="D22" s="55" t="s">
        <v>36</v>
      </c>
      <c r="E22" s="55"/>
      <c r="F22" s="56">
        <f>F21-G21</f>
        <v>50</v>
      </c>
      <c r="G22" s="56"/>
      <c r="H22" s="52" t="s">
        <v>61</v>
      </c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44170</v>
      </c>
      <c r="D24" s="7" t="s">
        <v>15</v>
      </c>
      <c r="E24" s="8"/>
      <c r="F24" s="44" t="s">
        <v>63</v>
      </c>
      <c r="G24" s="44"/>
      <c r="H24" s="44"/>
      <c r="I24" s="9"/>
      <c r="J24" s="22">
        <v>0</v>
      </c>
      <c r="K24" s="9">
        <f>H25</f>
        <v>196.06</v>
      </c>
    </row>
    <row r="25" spans="3:11" ht="21" x14ac:dyDescent="0.35">
      <c r="C25" s="37"/>
      <c r="D25" s="8"/>
      <c r="E25" s="8"/>
      <c r="F25" s="44">
        <v>3</v>
      </c>
      <c r="G25" s="44">
        <v>1</v>
      </c>
      <c r="H25" s="45">
        <f>(F25-G25)*98.03</f>
        <v>196.06</v>
      </c>
      <c r="I25" s="9"/>
      <c r="J25" s="9"/>
      <c r="K25" s="9"/>
    </row>
    <row r="26" spans="3:11" ht="21" x14ac:dyDescent="0.35">
      <c r="C26" s="37"/>
      <c r="D26" s="55" t="s">
        <v>37</v>
      </c>
      <c r="E26" s="55"/>
      <c r="F26" s="56">
        <f>F25-G25</f>
        <v>2</v>
      </c>
      <c r="G26" s="56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/>
      <c r="J27" s="22"/>
      <c r="K27" s="9"/>
    </row>
    <row r="28" spans="3:11" ht="21" x14ac:dyDescent="0.35">
      <c r="C28" s="36">
        <v>44170</v>
      </c>
      <c r="D28" s="66" t="s">
        <v>54</v>
      </c>
      <c r="E28" s="66"/>
      <c r="F28" s="44" t="s">
        <v>59</v>
      </c>
      <c r="G28" s="44"/>
      <c r="H28" s="44"/>
      <c r="I28" s="9"/>
      <c r="J28" s="22"/>
      <c r="K28" s="9"/>
    </row>
    <row r="29" spans="3:11" ht="21" x14ac:dyDescent="0.35">
      <c r="C29" s="37"/>
      <c r="D29" s="8"/>
      <c r="E29" s="8"/>
      <c r="F29" s="44">
        <v>22.74</v>
      </c>
      <c r="G29" s="44">
        <v>60</v>
      </c>
      <c r="H29" s="45">
        <f>F29*G29</f>
        <v>1364.3999999999999</v>
      </c>
      <c r="I29" s="9"/>
      <c r="J29" s="22">
        <v>0</v>
      </c>
      <c r="K29" s="9">
        <f>H29</f>
        <v>1364.3999999999999</v>
      </c>
    </row>
    <row r="30" spans="3:11" ht="21" x14ac:dyDescent="0.35">
      <c r="C30" s="38"/>
      <c r="D30" s="42"/>
      <c r="E30" s="42"/>
      <c r="F30" s="51"/>
      <c r="G30" s="51"/>
      <c r="H30" s="51"/>
      <c r="I30" s="9"/>
      <c r="J30" s="9"/>
      <c r="K30" s="9"/>
    </row>
    <row r="31" spans="3:11" ht="21" x14ac:dyDescent="0.35">
      <c r="C31" s="38"/>
      <c r="D31" s="42"/>
      <c r="E31" s="42"/>
      <c r="F31" s="50"/>
      <c r="G31" s="50"/>
      <c r="H31" s="50"/>
      <c r="I31" s="9"/>
      <c r="J31" s="9"/>
      <c r="K31" s="9"/>
    </row>
    <row r="32" spans="3:11" ht="21" x14ac:dyDescent="0.35">
      <c r="C32" s="36"/>
      <c r="D32" s="42"/>
      <c r="E32" s="42"/>
      <c r="F32" s="57"/>
      <c r="G32" s="58"/>
      <c r="H32" s="58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0"/>
      <c r="G33" s="50"/>
      <c r="H33" s="50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1961.4599999999998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1961.4599999999998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54" t="s">
        <v>17</v>
      </c>
      <c r="D40" s="54"/>
      <c r="E40" s="54"/>
      <c r="F40" s="54"/>
      <c r="G40" s="54"/>
      <c r="H40" s="54"/>
      <c r="I40" s="54"/>
      <c r="J40" s="54"/>
      <c r="K40" s="54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59"/>
      <c r="D45" s="59"/>
      <c r="E45" s="59"/>
      <c r="F45" s="59"/>
      <c r="G45" s="59"/>
      <c r="H45" s="59"/>
      <c r="I45" s="59"/>
      <c r="J45" s="59"/>
      <c r="K45" s="59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53" t="s">
        <v>60</v>
      </c>
      <c r="D54" s="53"/>
      <c r="E54" s="53"/>
      <c r="F54" s="8"/>
      <c r="G54" s="53" t="s">
        <v>31</v>
      </c>
      <c r="H54" s="53"/>
      <c r="I54" s="9"/>
      <c r="J54" s="9"/>
      <c r="K54" s="9"/>
    </row>
    <row r="55" spans="3:11" ht="21" x14ac:dyDescent="0.35">
      <c r="C55" s="54" t="s">
        <v>23</v>
      </c>
      <c r="D55" s="54"/>
      <c r="E55" s="54"/>
      <c r="F55" s="8"/>
      <c r="G55" s="54" t="s">
        <v>24</v>
      </c>
      <c r="H55" s="5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D28:E28"/>
    <mergeCell ref="F32:H32"/>
    <mergeCell ref="C40:K40"/>
    <mergeCell ref="C45:K45"/>
  </mergeCells>
  <pageMargins left="0.7" right="0.7" top="0.75" bottom="0.75" header="0.3" footer="0.3"/>
  <pageSetup scale="5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SEPT 2020</vt:lpstr>
      <vt:lpstr>OCT 2020</vt:lpstr>
      <vt:lpstr>NOV 2020</vt:lpstr>
      <vt:lpstr>'NOV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2020-12-19T17:32:02Z</cp:lastPrinted>
  <dcterms:created xsi:type="dcterms:W3CDTF">2018-02-28T02:33:50Z</dcterms:created>
  <dcterms:modified xsi:type="dcterms:W3CDTF">2020-12-19T17:32:22Z</dcterms:modified>
</cp:coreProperties>
</file>