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6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DEC 2020" sheetId="15" r:id="rId14"/>
  </sheets>
  <externalReferences>
    <externalReference r:id="rId15"/>
  </externalReferences>
  <calcPr calcId="124519"/>
</workbook>
</file>

<file path=xl/calcChain.xml><?xml version="1.0" encoding="utf-8"?>
<calcChain xmlns="http://schemas.openxmlformats.org/spreadsheetml/2006/main">
  <c r="H16" i="15"/>
  <c r="H28"/>
  <c r="K27" s="1"/>
  <c r="K35"/>
  <c r="K30"/>
  <c r="F26"/>
  <c r="H25"/>
  <c r="K24" s="1"/>
  <c r="F22"/>
  <c r="H21"/>
  <c r="K20"/>
  <c r="K36" l="1"/>
  <c r="I16" s="1"/>
  <c r="J16" l="1"/>
  <c r="K38"/>
  <c r="H21" i="14" l="1"/>
  <c r="H25"/>
  <c r="K35"/>
  <c r="K30"/>
  <c r="K28"/>
  <c r="F26"/>
  <c r="K24"/>
  <c r="F22"/>
  <c r="K20"/>
  <c r="K36" l="1"/>
  <c r="I16" s="1"/>
  <c r="K38" s="1"/>
  <c r="H21" i="13"/>
  <c r="K20" s="1"/>
  <c r="H25"/>
  <c r="K24" s="1"/>
  <c r="K35"/>
  <c r="K30"/>
  <c r="K28"/>
  <c r="F26"/>
  <c r="F22"/>
  <c r="J16" i="14" l="1"/>
  <c r="K36" i="13"/>
  <c r="I16" s="1"/>
  <c r="J16"/>
  <c r="K38"/>
  <c r="H25" i="12"/>
  <c r="H21"/>
  <c r="K35" l="1"/>
  <c r="K30"/>
  <c r="K28"/>
  <c r="F26"/>
  <c r="K24"/>
  <c r="F22"/>
  <c r="K20"/>
  <c r="K36" l="1"/>
  <c r="I16" s="1"/>
  <c r="J16"/>
  <c r="K38"/>
  <c r="H25" i="11"/>
  <c r="H21"/>
  <c r="K20" s="1"/>
  <c r="K35"/>
  <c r="K30"/>
  <c r="K28"/>
  <c r="F26"/>
  <c r="K24"/>
  <c r="F22"/>
  <c r="H21" i="10"/>
  <c r="H25"/>
  <c r="K35"/>
  <c r="K30"/>
  <c r="F26"/>
  <c r="K24"/>
  <c r="F22"/>
  <c r="K28"/>
  <c r="K20"/>
  <c r="K36" i="11" l="1"/>
  <c r="I16" s="1"/>
  <c r="J16"/>
  <c r="K38"/>
  <c r="K36" i="10"/>
  <c r="I16" s="1"/>
  <c r="J16" s="1"/>
  <c r="K33" i="9"/>
  <c r="K36" s="1"/>
  <c r="K35"/>
  <c r="K38" i="10" l="1"/>
  <c r="H21" i="9"/>
  <c r="I28" s="1"/>
  <c r="K28" s="1"/>
  <c r="K30"/>
  <c r="F26"/>
  <c r="H25"/>
  <c r="K24" s="1"/>
  <c r="F22"/>
  <c r="K20" l="1"/>
  <c r="I16" s="1"/>
  <c r="J16" s="1"/>
  <c r="K38"/>
  <c r="I28" i="8"/>
  <c r="F26"/>
  <c r="F22"/>
  <c r="H25"/>
  <c r="H21"/>
  <c r="K35" l="1"/>
  <c r="K33"/>
  <c r="K30"/>
  <c r="K28"/>
  <c r="K24"/>
  <c r="K20"/>
  <c r="K36" l="1"/>
  <c r="I16" s="1"/>
  <c r="K38" s="1"/>
  <c r="K34" i="7"/>
  <c r="K32"/>
  <c r="K29"/>
  <c r="K27"/>
  <c r="H25"/>
  <c r="K24" s="1"/>
  <c r="H21"/>
  <c r="K20" s="1"/>
  <c r="J16" i="8" l="1"/>
  <c r="K35" i="7"/>
  <c r="I16" s="1"/>
  <c r="K37" s="1"/>
  <c r="J16"/>
  <c r="H25" i="6"/>
  <c r="K24" s="1"/>
  <c r="H21"/>
  <c r="K20" s="1"/>
  <c r="K34"/>
  <c r="K32"/>
  <c r="K29"/>
  <c r="K27"/>
  <c r="K35" l="1"/>
  <c r="I16" s="1"/>
  <c r="J16" s="1"/>
  <c r="H25" i="5"/>
  <c r="H21"/>
  <c r="K37" i="6" l="1"/>
  <c r="K34" i="5"/>
  <c r="K32"/>
  <c r="K29"/>
  <c r="K27"/>
  <c r="K24"/>
  <c r="K20"/>
  <c r="K35" l="1"/>
  <c r="I16" s="1"/>
  <c r="J16"/>
  <c r="K37"/>
  <c r="H25" i="4"/>
  <c r="H21" l="1"/>
  <c r="K20" s="1"/>
  <c r="K34"/>
  <c r="K32"/>
  <c r="K29"/>
  <c r="K27"/>
  <c r="K24"/>
  <c r="K35" l="1"/>
  <c r="I16" s="1"/>
  <c r="J16" s="1"/>
  <c r="H25" i="3"/>
  <c r="H21"/>
  <c r="K20" s="1"/>
  <c r="K34"/>
  <c r="K32"/>
  <c r="K29"/>
  <c r="K27"/>
  <c r="K24"/>
  <c r="K37" i="4" l="1"/>
  <c r="K35" i="3"/>
  <c r="I16" s="1"/>
  <c r="J16" s="1"/>
  <c r="H25" i="2"/>
  <c r="K37" i="3" l="1"/>
  <c r="H21" i="2"/>
  <c r="K24" l="1"/>
  <c r="K20"/>
  <c r="K34"/>
  <c r="K32"/>
  <c r="K29"/>
  <c r="K27"/>
  <c r="K35" l="1"/>
  <c r="I16" s="1"/>
  <c r="J16" s="1"/>
  <c r="K37" l="1"/>
</calcChain>
</file>

<file path=xl/sharedStrings.xml><?xml version="1.0" encoding="utf-8"?>
<sst xmlns="http://schemas.openxmlformats.org/spreadsheetml/2006/main" count="607" uniqueCount="119">
  <si>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</si>
  <si>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</si>
  <si>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</si>
  <si>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</si>
  <si>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</si>
  <si>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</si>
  <si>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</si>
  <si>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</si>
  <si>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</si>
  <si>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</si>
  <si>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</si>
  <si>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</si>
  <si>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</si>
  <si>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</si>
  <si>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</si>
  <si>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</si>
  <si>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</si>
  <si>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</si>
  <si>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</si>
  <si>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</si>
  <si>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</si>
  <si>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</si>
  <si>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</si>
  <si>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</si>
  <si>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</si>
  <si>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</si>
  <si>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</si>
  <si>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</si>
  <si>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</si>
  <si>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</si>
  <si>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</si>
  <si>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</si>
  <si>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</si>
  <si>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</si>
  <si>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</si>
  <si>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</si>
  <si>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</si>
  <si>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JONATHAN YOUNG</t>
    </r>
  </si>
  <si>
    <t>UNIT: 34B08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</si>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</sst>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4B08%20-%20YOU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1378.24</v>
          </cell>
          <cell r="L20">
            <v>339.58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view="pageBreakPreview" topLeftCell="A10" zoomScaleNormal="55" zoomScaleSheetLayoutView="10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116.05</v>
      </c>
      <c r="J16" s="18">
        <f>I16+H16+G16</f>
        <v>116.05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43596</v>
      </c>
      <c r="D20" s="90" t="s">
        <v>32</v>
      </c>
      <c r="E20" s="90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59</v>
      </c>
      <c r="G21" s="46">
        <v>59</v>
      </c>
      <c r="H21" s="47">
        <f>(F21-G21)*16.42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116.05</v>
      </c>
    </row>
    <row r="25" spans="3:11" ht="21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116.05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116.05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F22" sqref="F22:G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93</v>
      </c>
      <c r="E16" s="49" t="s">
        <v>94</v>
      </c>
      <c r="F16" s="18"/>
      <c r="G16" s="18"/>
      <c r="H16" s="18">
        <v>1545.35</v>
      </c>
      <c r="I16" s="18">
        <f>K36</f>
        <v>26.97</v>
      </c>
      <c r="J16" s="18">
        <f>I16+H16+G16</f>
        <v>1572.32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43959</v>
      </c>
      <c r="D20" s="90" t="s">
        <v>32</v>
      </c>
      <c r="E20" s="90"/>
      <c r="F20" s="46" t="s">
        <v>95</v>
      </c>
      <c r="G20" s="46"/>
      <c r="H20" s="46"/>
      <c r="I20" s="9"/>
      <c r="J20" s="22">
        <v>0</v>
      </c>
      <c r="K20" s="9">
        <f>H21</f>
        <v>26.97</v>
      </c>
    </row>
    <row r="21" spans="3:11" ht="21">
      <c r="C21" s="39"/>
      <c r="D21" s="8"/>
      <c r="E21" s="8"/>
      <c r="F21" s="46">
        <v>78</v>
      </c>
      <c r="G21" s="46">
        <v>75</v>
      </c>
      <c r="H21" s="47">
        <f>(F21-G21)*8.99</f>
        <v>26.97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3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43959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11</v>
      </c>
      <c r="G25" s="46">
        <v>11</v>
      </c>
      <c r="H25" s="47">
        <f>(F25-G25)*96.72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26.97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1572.32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85" zoomScaleNormal="85" workbookViewId="0">
      <selection activeCell="P22" sqref="P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98</v>
      </c>
      <c r="E16" s="49" t="s">
        <v>99</v>
      </c>
      <c r="F16" s="18"/>
      <c r="G16" s="18"/>
      <c r="H16" s="18">
        <v>1572.32</v>
      </c>
      <c r="I16" s="18">
        <f>K36</f>
        <v>142.85</v>
      </c>
      <c r="J16" s="18">
        <f>I16+H16+G16</f>
        <v>1715.1699999999998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43960</v>
      </c>
      <c r="D20" s="90" t="s">
        <v>32</v>
      </c>
      <c r="E20" s="90"/>
      <c r="F20" s="46" t="s">
        <v>100</v>
      </c>
      <c r="G20" s="46"/>
      <c r="H20" s="46"/>
      <c r="I20" s="9"/>
      <c r="J20" s="22">
        <v>0</v>
      </c>
      <c r="K20" s="9">
        <f>H21</f>
        <v>45.300000000000004</v>
      </c>
    </row>
    <row r="21" spans="3:11" ht="21">
      <c r="C21" s="39"/>
      <c r="D21" s="8"/>
      <c r="E21" s="8"/>
      <c r="F21" s="46">
        <v>83</v>
      </c>
      <c r="G21" s="46">
        <v>78</v>
      </c>
      <c r="H21" s="47">
        <f>(F21-G21)*9.06</f>
        <v>45.300000000000004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5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43960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97.55</v>
      </c>
    </row>
    <row r="25" spans="3:11" ht="21">
      <c r="C25" s="39"/>
      <c r="D25" s="8"/>
      <c r="E25" s="8"/>
      <c r="F25" s="46">
        <v>12</v>
      </c>
      <c r="G25" s="46">
        <v>11</v>
      </c>
      <c r="H25" s="47">
        <f>(F25-G25)*97.55</f>
        <v>97.55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1</v>
      </c>
      <c r="G26" s="96"/>
      <c r="H26" s="45"/>
      <c r="I26" s="9"/>
      <c r="J26" s="9"/>
      <c r="K26" s="9"/>
    </row>
    <row r="27" spans="3:11" ht="21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142.85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1715.1699999999998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P12" sqref="P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103</v>
      </c>
      <c r="E16" s="49" t="s">
        <v>104</v>
      </c>
      <c r="F16" s="18"/>
      <c r="G16" s="18"/>
      <c r="H16" s="18">
        <v>1715.17</v>
      </c>
      <c r="I16" s="18">
        <f>K36</f>
        <v>0</v>
      </c>
      <c r="J16" s="18">
        <f>I16+H16+G16</f>
        <v>1715.17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43961</v>
      </c>
      <c r="D20" s="90" t="s">
        <v>32</v>
      </c>
      <c r="E20" s="90"/>
      <c r="F20" s="46" t="s">
        <v>105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83</v>
      </c>
      <c r="G21" s="46">
        <v>83</v>
      </c>
      <c r="H21" s="47">
        <f>(F21-G21)*8.63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43961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12</v>
      </c>
      <c r="G25" s="46">
        <v>12</v>
      </c>
      <c r="H25" s="47">
        <f>(F25-G25)*98.07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1715.17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108</v>
      </c>
      <c r="E16" s="49" t="s">
        <v>109</v>
      </c>
      <c r="F16" s="18"/>
      <c r="G16" s="18"/>
      <c r="H16" s="18">
        <v>1715.17</v>
      </c>
      <c r="I16" s="18">
        <f>K36</f>
        <v>0</v>
      </c>
      <c r="J16" s="18">
        <f>I16+H16+G16</f>
        <v>1715.17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43962</v>
      </c>
      <c r="D20" s="90" t="s">
        <v>32</v>
      </c>
      <c r="E20" s="90"/>
      <c r="F20" s="46" t="s">
        <v>110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83</v>
      </c>
      <c r="G21" s="46">
        <v>83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43962</v>
      </c>
      <c r="D24" s="8" t="s">
        <v>15</v>
      </c>
      <c r="E24" s="8"/>
      <c r="F24" s="46" t="s">
        <v>111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12</v>
      </c>
      <c r="G25" s="46">
        <v>12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1715.17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3" zoomScale="85" zoomScaleNormal="85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112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113</v>
      </c>
      <c r="E16" s="49" t="s">
        <v>114</v>
      </c>
      <c r="F16" s="18"/>
      <c r="G16" s="18"/>
      <c r="H16" s="18">
        <f>[1]Sheet1!$E$20+[1]Sheet1!$L$20</f>
        <v>1717.82</v>
      </c>
      <c r="I16" s="18">
        <f>K36</f>
        <v>0</v>
      </c>
      <c r="J16" s="18">
        <f>I16+H16+G16</f>
        <v>1717.82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44170</v>
      </c>
      <c r="D20" s="90" t="s">
        <v>32</v>
      </c>
      <c r="E20" s="90"/>
      <c r="F20" s="46" t="s">
        <v>117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83</v>
      </c>
      <c r="G21" s="46">
        <v>83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44170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12</v>
      </c>
      <c r="G25" s="46">
        <v>12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8">
        <v>44170</v>
      </c>
      <c r="D27" s="101" t="s">
        <v>115</v>
      </c>
      <c r="E27" s="101"/>
      <c r="F27" s="46" t="s">
        <v>116</v>
      </c>
      <c r="G27" s="46"/>
      <c r="H27" s="46"/>
      <c r="I27" s="9"/>
      <c r="J27" s="22">
        <v>0</v>
      </c>
      <c r="K27" s="9">
        <f>H28</f>
        <v>1339.8</v>
      </c>
    </row>
    <row r="28" spans="3:11" ht="21" customHeight="1">
      <c r="C28" s="39"/>
      <c r="D28" s="8"/>
      <c r="E28" s="8"/>
      <c r="F28" s="46">
        <v>22.33</v>
      </c>
      <c r="G28" s="46">
        <v>60</v>
      </c>
      <c r="H28" s="47">
        <f>F28*G28</f>
        <v>1339.8</v>
      </c>
      <c r="I28" s="9"/>
      <c r="J28" s="9"/>
      <c r="K28" s="9"/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83"/>
      <c r="G34" s="83"/>
      <c r="H34" s="8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1717.82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82"/>
      <c r="D42" s="82"/>
      <c r="E42" s="82"/>
      <c r="F42" s="82"/>
      <c r="G42" s="82"/>
      <c r="H42" s="82"/>
      <c r="I42" s="82"/>
      <c r="J42" s="82"/>
      <c r="K42" s="8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workbookViewId="0">
      <selection activeCell="G26" sqref="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42</v>
      </c>
      <c r="E16" s="49" t="s">
        <v>43</v>
      </c>
      <c r="F16" s="18"/>
      <c r="G16" s="18"/>
      <c r="H16" s="18">
        <v>116.05</v>
      </c>
      <c r="I16" s="18">
        <f>K35</f>
        <v>86.899999999999991</v>
      </c>
      <c r="J16" s="18">
        <f>I16+H16+G16</f>
        <v>202.95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43597</v>
      </c>
      <c r="D20" s="90" t="s">
        <v>32</v>
      </c>
      <c r="E20" s="90"/>
      <c r="F20" s="46" t="s">
        <v>44</v>
      </c>
      <c r="G20" s="46"/>
      <c r="H20" s="46"/>
      <c r="I20" s="9"/>
      <c r="J20" s="22">
        <v>0</v>
      </c>
      <c r="K20" s="9">
        <f>H21</f>
        <v>86.899999999999991</v>
      </c>
    </row>
    <row r="21" spans="3:11" ht="21">
      <c r="C21" s="39"/>
      <c r="D21" s="8"/>
      <c r="E21" s="8"/>
      <c r="F21" s="46">
        <v>64</v>
      </c>
      <c r="G21" s="46">
        <v>59</v>
      </c>
      <c r="H21" s="47">
        <f>(F21-G21)*17.38</f>
        <v>86.899999999999991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86.899999999999991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202.95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7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47</v>
      </c>
      <c r="E16" s="49" t="s">
        <v>47</v>
      </c>
      <c r="F16" s="18"/>
      <c r="G16" s="18"/>
      <c r="H16" s="18">
        <v>202.95</v>
      </c>
      <c r="I16" s="18">
        <f>K35</f>
        <v>231.86</v>
      </c>
      <c r="J16" s="18">
        <f>I16+H16+G16</f>
        <v>434.81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90" t="s">
        <v>32</v>
      </c>
      <c r="E20" s="90"/>
      <c r="F20" s="46" t="s">
        <v>48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64</v>
      </c>
      <c r="G21" s="46">
        <v>64</v>
      </c>
      <c r="H21" s="47">
        <f>(F21-G21)*18.06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49</v>
      </c>
      <c r="G24" s="46"/>
      <c r="H24" s="46"/>
      <c r="I24" s="9"/>
      <c r="J24" s="22">
        <v>0</v>
      </c>
      <c r="K24" s="9">
        <f>H25</f>
        <v>231.86</v>
      </c>
    </row>
    <row r="25" spans="3:11" ht="21">
      <c r="C25" s="39"/>
      <c r="D25" s="8"/>
      <c r="E25" s="8"/>
      <c r="F25" s="46">
        <v>3</v>
      </c>
      <c r="G25" s="46">
        <v>1</v>
      </c>
      <c r="H25" s="47">
        <f>(F25-G25)*115.93</f>
        <v>231.86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231.86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434.81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H11" sqref="H1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51</v>
      </c>
      <c r="E16" s="49" t="s">
        <v>52</v>
      </c>
      <c r="F16" s="18"/>
      <c r="G16" s="18"/>
      <c r="H16" s="18">
        <v>434.81</v>
      </c>
      <c r="I16" s="18">
        <f>K35</f>
        <v>650.45000000000005</v>
      </c>
      <c r="J16" s="18">
        <f>I16+H16+G16</f>
        <v>1085.26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90" t="s">
        <v>32</v>
      </c>
      <c r="E20" s="90"/>
      <c r="F20" s="46" t="s">
        <v>53</v>
      </c>
      <c r="G20" s="46"/>
      <c r="H20" s="46"/>
      <c r="I20" s="9"/>
      <c r="J20" s="22">
        <v>0</v>
      </c>
      <c r="K20" s="9">
        <f>H21</f>
        <v>69.599999999999994</v>
      </c>
    </row>
    <row r="21" spans="3:11" ht="21">
      <c r="C21" s="39"/>
      <c r="D21" s="8"/>
      <c r="E21" s="8"/>
      <c r="F21" s="46">
        <v>68</v>
      </c>
      <c r="G21" s="46">
        <v>64</v>
      </c>
      <c r="H21" s="47">
        <f>(F21-G21)*17.4</f>
        <v>69.599999999999994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580.85</v>
      </c>
    </row>
    <row r="25" spans="3:11" ht="21">
      <c r="C25" s="39"/>
      <c r="D25" s="8"/>
      <c r="E25" s="8"/>
      <c r="F25" s="46">
        <v>8</v>
      </c>
      <c r="G25" s="46">
        <v>3</v>
      </c>
      <c r="H25" s="47">
        <f>(F25-G25)*116.17</f>
        <v>580.85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650.45000000000005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1085.26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85" zoomScaleNormal="85" workbookViewId="0">
      <selection activeCell="F26" sqref="F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56</v>
      </c>
      <c r="E16" s="49" t="s">
        <v>57</v>
      </c>
      <c r="F16" s="18"/>
      <c r="G16" s="18"/>
      <c r="H16" s="18">
        <v>1085.26</v>
      </c>
      <c r="I16" s="18">
        <f>K35</f>
        <v>446.91</v>
      </c>
      <c r="J16" s="18">
        <f>I16+H16+G16</f>
        <v>1532.17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90" t="s">
        <v>32</v>
      </c>
      <c r="E20" s="90"/>
      <c r="F20" s="46" t="s">
        <v>58</v>
      </c>
      <c r="G20" s="46"/>
      <c r="H20" s="46"/>
      <c r="I20" s="9"/>
      <c r="J20" s="22">
        <v>0</v>
      </c>
      <c r="K20" s="9">
        <f>H21</f>
        <v>94.98</v>
      </c>
    </row>
    <row r="21" spans="3:11" ht="21">
      <c r="C21" s="39"/>
      <c r="D21" s="8"/>
      <c r="E21" s="8"/>
      <c r="F21" s="46">
        <v>74</v>
      </c>
      <c r="G21" s="46">
        <v>68</v>
      </c>
      <c r="H21" s="47">
        <f>(F21-G21)*15.83</f>
        <v>94.98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351.93</v>
      </c>
    </row>
    <row r="25" spans="3:11" ht="21">
      <c r="C25" s="39"/>
      <c r="D25" s="8"/>
      <c r="E25" s="8"/>
      <c r="F25" s="46">
        <v>11</v>
      </c>
      <c r="G25" s="46">
        <v>8</v>
      </c>
      <c r="H25" s="47">
        <f>(F25-G25)*117.31</f>
        <v>351.93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446.91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1532.17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28" zoomScale="85" zoomScaleNormal="85" workbookViewId="0">
      <selection activeCell="A43" sqref="A43:XF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61</v>
      </c>
      <c r="E16" s="49" t="s">
        <v>62</v>
      </c>
      <c r="F16" s="18"/>
      <c r="G16" s="18"/>
      <c r="H16" s="18">
        <v>1532.17</v>
      </c>
      <c r="I16" s="18">
        <f>K35</f>
        <v>15.83</v>
      </c>
      <c r="J16" s="18">
        <f>I16+H16+G16</f>
        <v>1548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90" t="s">
        <v>32</v>
      </c>
      <c r="E20" s="90"/>
      <c r="F20" s="46" t="s">
        <v>63</v>
      </c>
      <c r="G20" s="46"/>
      <c r="H20" s="46"/>
      <c r="I20" s="9"/>
      <c r="J20" s="22">
        <v>0</v>
      </c>
      <c r="K20" s="9">
        <f>H21</f>
        <v>15.83</v>
      </c>
    </row>
    <row r="21" spans="3:11" ht="21">
      <c r="C21" s="39"/>
      <c r="D21" s="8"/>
      <c r="E21" s="8"/>
      <c r="F21" s="46">
        <v>75</v>
      </c>
      <c r="G21" s="46">
        <v>74</v>
      </c>
      <c r="H21" s="47">
        <f>(F21-G21)*15.83</f>
        <v>15.83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11</v>
      </c>
      <c r="G25" s="46">
        <v>11</v>
      </c>
      <c r="H25" s="47">
        <f>(F25-G25)*117.31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1548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57" t="s">
        <v>65</v>
      </c>
      <c r="D41" s="57" t="s">
        <v>66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8"/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85" zoomScaleNormal="85" workbookViewId="0">
      <selection activeCell="C42" sqref="C42: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69</v>
      </c>
      <c r="E16" s="49" t="s">
        <v>70</v>
      </c>
      <c r="F16" s="18"/>
      <c r="G16" s="18"/>
      <c r="H16" s="18">
        <v>1548</v>
      </c>
      <c r="I16" s="18">
        <f>K36</f>
        <v>0</v>
      </c>
      <c r="J16" s="18">
        <f>I16+H16+G16</f>
        <v>1548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90" t="s">
        <v>32</v>
      </c>
      <c r="E20" s="90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75</v>
      </c>
      <c r="G21" s="46">
        <v>75</v>
      </c>
      <c r="H21" s="47">
        <f>(F21-G21)*10.98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>
      <c r="C28" s="38"/>
      <c r="D28" s="7" t="s">
        <v>75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7" t="s">
        <v>76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1548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>
      <c r="B42" s="3"/>
      <c r="C42" s="63" t="s">
        <v>65</v>
      </c>
      <c r="D42" s="57" t="s">
        <v>66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7" t="s">
        <v>67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2"/>
  <sheetViews>
    <sheetView topLeftCell="A7" zoomScale="85" zoomScaleNormal="85" workbookViewId="0">
      <selection activeCell="O31" sqref="O3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78</v>
      </c>
      <c r="E16" s="49" t="s">
        <v>79</v>
      </c>
      <c r="F16" s="18"/>
      <c r="G16" s="18"/>
      <c r="H16" s="18">
        <v>1548</v>
      </c>
      <c r="I16" s="18">
        <f>K36</f>
        <v>-2.65</v>
      </c>
      <c r="J16" s="18">
        <f>I16+H16+G16</f>
        <v>1545.35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43957</v>
      </c>
      <c r="D20" s="90" t="s">
        <v>32</v>
      </c>
      <c r="E20" s="90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75</v>
      </c>
      <c r="G21" s="46">
        <v>75</v>
      </c>
      <c r="H21" s="47">
        <f>(F21-G21)*9.79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43957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>
      <c r="C28" s="38"/>
      <c r="D28" s="7" t="s">
        <v>75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7" t="s">
        <v>82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>
      <c r="C33" s="38"/>
      <c r="D33" s="99" t="s">
        <v>85</v>
      </c>
      <c r="E33" s="99"/>
      <c r="F33" s="100" t="s">
        <v>86</v>
      </c>
      <c r="G33" s="100"/>
      <c r="H33" s="100"/>
      <c r="I33" s="100"/>
      <c r="J33" s="68">
        <v>0</v>
      </c>
      <c r="K33" s="68">
        <f>(2.65+0)</f>
        <v>2.65</v>
      </c>
    </row>
    <row r="34" spans="2:12" ht="27" customHeight="1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1545.35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63" t="s">
        <v>65</v>
      </c>
      <c r="D43" s="57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7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7" t="s">
        <v>67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85" zoomScaleNormal="85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88</v>
      </c>
      <c r="E16" s="49" t="s">
        <v>89</v>
      </c>
      <c r="F16" s="18"/>
      <c r="G16" s="18"/>
      <c r="H16" s="18">
        <v>1545.35</v>
      </c>
      <c r="I16" s="18">
        <f>K36</f>
        <v>0</v>
      </c>
      <c r="J16" s="18">
        <f>I16+H16+G16</f>
        <v>1545.35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43958</v>
      </c>
      <c r="D20" s="90" t="s">
        <v>32</v>
      </c>
      <c r="E20" s="90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75</v>
      </c>
      <c r="G21" s="46">
        <v>75</v>
      </c>
      <c r="H21" s="47">
        <f>(F21-G21)*9.62</f>
        <v>0</v>
      </c>
      <c r="I21" s="9"/>
      <c r="J21" s="9"/>
      <c r="K21" s="9"/>
    </row>
    <row r="22" spans="3:11" ht="21">
      <c r="C22" s="39"/>
      <c r="D22" s="95" t="s">
        <v>73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43958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11</v>
      </c>
      <c r="G25" s="46">
        <v>11</v>
      </c>
      <c r="H25" s="47">
        <f>(F25-G25)*96.22</f>
        <v>0</v>
      </c>
      <c r="I25" s="9"/>
      <c r="J25" s="9"/>
      <c r="K25" s="9"/>
    </row>
    <row r="26" spans="3:11" ht="21">
      <c r="C26" s="39"/>
      <c r="D26" s="95" t="s">
        <v>74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>
      <c r="C33" s="38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1545.35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2020-02-05T06:59:31Z</cp:lastPrinted>
  <dcterms:created xsi:type="dcterms:W3CDTF">2018-02-28T02:33:50Z</dcterms:created>
  <dcterms:modified xsi:type="dcterms:W3CDTF">2020-11-28T01:03:18Z</dcterms:modified>
</cp:coreProperties>
</file>