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1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DEC 2020" sheetId="11" r:id="rId9"/>
  </sheets>
  <externalReferences>
    <externalReference r:id="rId10"/>
  </externalReferences>
  <definedNames>
    <definedName name="_xlnm.Print_Area" localSheetId="1">'APR 2020'!$A$1:$K$59</definedName>
    <definedName name="_xlnm.Print_Area" localSheetId="5">'AUG 2020'!$A$1:$K$57</definedName>
    <definedName name="_xlnm.Print_Area" localSheetId="8">'DEC 2020'!$A$1:$K$57</definedName>
    <definedName name="_xlnm.Print_Area" localSheetId="4">'JUL 2020'!$A$1:$K$57</definedName>
    <definedName name="_xlnm.Print_Area" localSheetId="3">'JUN 2020'!$A$1:$K$57</definedName>
    <definedName name="_xlnm.Print_Area" localSheetId="0">'MAR 2020'!$A$1:$K$57</definedName>
    <definedName name="_xlnm.Print_Area" localSheetId="2">'MAY 2020'!$A$1:$K$59</definedName>
    <definedName name="_xlnm.Print_Area" localSheetId="7">'OCT 2020'!$A$1:$K$57</definedName>
    <definedName name="_xlnm.Print_Area" localSheetId="6">'SEPT 2020'!$A$1:$K$57</definedName>
  </definedNames>
  <calcPr calcId="124519"/>
</workbook>
</file>

<file path=xl/calcChain.xml><?xml version="1.0" encoding="utf-8"?>
<calcChain xmlns="http://schemas.openxmlformats.org/spreadsheetml/2006/main">
  <c r="H16" i="11"/>
  <c r="H28"/>
  <c r="K27" s="1"/>
  <c r="K35"/>
  <c r="K30"/>
  <c r="F26"/>
  <c r="H25"/>
  <c r="K24" s="1"/>
  <c r="F22"/>
  <c r="H21"/>
  <c r="K20"/>
  <c r="K36" l="1"/>
  <c r="I16" s="1"/>
  <c r="J16" l="1"/>
  <c r="K38"/>
  <c r="H21" i="10" l="1"/>
  <c r="H25"/>
  <c r="K35"/>
  <c r="K30"/>
  <c r="K28"/>
  <c r="F26"/>
  <c r="K24"/>
  <c r="F22"/>
  <c r="K20"/>
  <c r="K36" l="1"/>
  <c r="I16" s="1"/>
  <c r="K38" s="1"/>
  <c r="H25" i="9"/>
  <c r="K24" s="1"/>
  <c r="H21"/>
  <c r="K35"/>
  <c r="K30"/>
  <c r="K28"/>
  <c r="F26"/>
  <c r="F22"/>
  <c r="K20"/>
  <c r="J16" i="10" l="1"/>
  <c r="K36" i="9"/>
  <c r="I16" s="1"/>
  <c r="J16" s="1"/>
  <c r="H25" i="8"/>
  <c r="H21"/>
  <c r="K38" i="9" l="1"/>
  <c r="K35" i="8"/>
  <c r="K30"/>
  <c r="K28"/>
  <c r="F26"/>
  <c r="K24"/>
  <c r="F22"/>
  <c r="K20"/>
  <c r="K36" l="1"/>
  <c r="I16" s="1"/>
  <c r="K38" s="1"/>
  <c r="H25" i="7"/>
  <c r="K24" s="1"/>
  <c r="H21"/>
  <c r="K20" s="1"/>
  <c r="K35"/>
  <c r="K30"/>
  <c r="K28"/>
  <c r="F26"/>
  <c r="F22"/>
  <c r="H25" i="6"/>
  <c r="H21"/>
  <c r="K20" s="1"/>
  <c r="K35"/>
  <c r="K30"/>
  <c r="F26"/>
  <c r="K24"/>
  <c r="F22"/>
  <c r="K33" i="5"/>
  <c r="K36" s="1"/>
  <c r="K35"/>
  <c r="J16" i="8" l="1"/>
  <c r="K36" i="7"/>
  <c r="I16" s="1"/>
  <c r="K38" s="1"/>
  <c r="K28" i="6"/>
  <c r="K36" s="1"/>
  <c r="I16" s="1"/>
  <c r="H21" i="5"/>
  <c r="I28" s="1"/>
  <c r="K28" s="1"/>
  <c r="K30"/>
  <c r="F26"/>
  <c r="H25"/>
  <c r="K24" s="1"/>
  <c r="F22"/>
  <c r="J16" i="7" l="1"/>
  <c r="K38" i="6"/>
  <c r="J16"/>
  <c r="K20" i="5"/>
  <c r="I16"/>
  <c r="I28" i="4"/>
  <c r="K28" s="1"/>
  <c r="F26"/>
  <c r="F22"/>
  <c r="H25"/>
  <c r="K24" s="1"/>
  <c r="H21"/>
  <c r="K35"/>
  <c r="K33"/>
  <c r="K30"/>
  <c r="K20"/>
  <c r="J16" i="5" l="1"/>
  <c r="K38"/>
  <c r="K36" i="4"/>
  <c r="I16" s="1"/>
  <c r="J16"/>
  <c r="K38"/>
  <c r="H25" i="3"/>
  <c r="H2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<sst xmlns="http://schemas.openxmlformats.org/spreadsheetml/2006/main" count="420" uniqueCount="97">
  <si>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</si>
  <si>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</si>
  <si>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</si>
  <si>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</si>
  <si>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</si>
  <si>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</si>
  <si>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</si>
  <si>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</si>
  <si>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</si>
  <si>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</si>
  <si>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</si>
  <si>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</si>
  <si>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</si>
  <si>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</si>
  <si>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</si>
  <si>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</si>
  <si>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</si>
  <si>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</si>
  <si>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</si>
  <si>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</si>
  <si>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</si>
  <si>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</si>
  <si>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</si>
  <si>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</si>
  <si>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</si>
  <si>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</si>
  <si>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</si>
  <si>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</si>
  <si>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</si>
  <si>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</si>
  <si>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</si>
  <si>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</si>
  <si>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</si>
  <si>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</si>
  <si>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</si>
  <si>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</si>
  <si>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JANET MACAPAGAL</t>
  </si>
  <si>
    <t>36A04</t>
  </si>
  <si>
    <t>BILLING MONTH: MARCH 2020</t>
  </si>
  <si>
    <t>APR 5 2020</t>
  </si>
  <si>
    <t>APR 15 2020</t>
  </si>
  <si>
    <t>PRES: MAR 25 2020 - PREV: MAR 4 2020 * 15.83</t>
  </si>
  <si>
    <t>PRES: MAR 25 2020 - PREV: MAR 4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</si>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</sst>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43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6A04%20-%20MACAPAG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5">
          <cell r="E15">
            <v>97.55</v>
          </cell>
          <cell r="L15">
            <v>31.66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H10" sqref="H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31.66</v>
      </c>
      <c r="J16" s="18">
        <f>I16+H16+G16</f>
        <v>31.66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4" t="s">
        <v>32</v>
      </c>
      <c r="E20" s="84"/>
      <c r="F20" s="45" t="s">
        <v>41</v>
      </c>
      <c r="G20" s="45"/>
      <c r="H20" s="45"/>
      <c r="I20" s="9"/>
      <c r="J20" s="22">
        <v>0</v>
      </c>
      <c r="K20" s="9">
        <f>H21</f>
        <v>31.66</v>
      </c>
    </row>
    <row r="21" spans="3:11" ht="21">
      <c r="C21" s="38"/>
      <c r="D21" s="8"/>
      <c r="E21" s="8"/>
      <c r="F21" s="45">
        <v>2</v>
      </c>
      <c r="G21" s="45">
        <v>0</v>
      </c>
      <c r="H21" s="46">
        <f>(F21-G21)*15.83</f>
        <v>31.66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31.66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>
      <c r="B41" s="3"/>
      <c r="C41" s="51" t="s">
        <v>43</v>
      </c>
      <c r="D41" s="51" t="s">
        <v>44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2"/>
      <c r="D42" s="51" t="s">
        <v>45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2"/>
  <sheetViews>
    <sheetView topLeftCell="A28" zoomScale="70" zoomScaleNormal="70" workbookViewId="0">
      <selection activeCell="A45" sqref="A45:XFD4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47</v>
      </c>
      <c r="E16" s="48" t="s">
        <v>48</v>
      </c>
      <c r="F16" s="18"/>
      <c r="G16" s="18"/>
      <c r="H16" s="18">
        <v>31.66</v>
      </c>
      <c r="I16" s="18">
        <f>K36</f>
        <v>0</v>
      </c>
      <c r="J16" s="18">
        <f>I16+H16+G16</f>
        <v>31.66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4" t="s">
        <v>32</v>
      </c>
      <c r="E20" s="84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(F21-G21)*10.98</f>
        <v>0</v>
      </c>
      <c r="I21" s="9"/>
      <c r="J21" s="9"/>
      <c r="K21" s="9"/>
    </row>
    <row r="22" spans="3:11" ht="21">
      <c r="C22" s="38"/>
      <c r="D22" s="89" t="s">
        <v>51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>
      <c r="C26" s="38"/>
      <c r="D26" s="89" t="s">
        <v>52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1" t="s">
        <v>54</v>
      </c>
      <c r="D29" s="91"/>
      <c r="E29" s="91"/>
      <c r="F29" s="8"/>
      <c r="G29" s="8"/>
      <c r="H29" s="8"/>
      <c r="I29" s="9"/>
      <c r="J29" s="22"/>
      <c r="K29" s="9"/>
    </row>
    <row r="30" spans="3:11" ht="21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31.66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>
      <c r="B42" s="3"/>
      <c r="C42" s="57" t="s">
        <v>43</v>
      </c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1" t="s">
        <v>45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2"/>
  <sheetViews>
    <sheetView topLeftCell="A13" zoomScale="70" zoomScaleNormal="70" workbookViewId="0">
      <selection activeCell="M26" sqref="M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56</v>
      </c>
      <c r="E16" s="48" t="s">
        <v>57</v>
      </c>
      <c r="F16" s="18"/>
      <c r="G16" s="18"/>
      <c r="H16" s="18">
        <v>31.66</v>
      </c>
      <c r="I16" s="18">
        <f>K36</f>
        <v>-5.31</v>
      </c>
      <c r="J16" s="18">
        <f>I16+H16+G16</f>
        <v>26.35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4" t="s">
        <v>32</v>
      </c>
      <c r="E20" s="84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(F21-G21)*9.79</f>
        <v>0</v>
      </c>
      <c r="I21" s="9"/>
      <c r="J21" s="9"/>
      <c r="K21" s="9"/>
    </row>
    <row r="22" spans="3:11" ht="21">
      <c r="C22" s="38"/>
      <c r="D22" s="89" t="s">
        <v>51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>
      <c r="C26" s="38"/>
      <c r="D26" s="89" t="s">
        <v>52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1" t="s">
        <v>60</v>
      </c>
      <c r="D29" s="91"/>
      <c r="E29" s="91"/>
      <c r="F29" s="8"/>
      <c r="G29" s="8"/>
      <c r="H29" s="8"/>
      <c r="I29" s="9"/>
      <c r="J29" s="22"/>
      <c r="K29" s="9"/>
    </row>
    <row r="30" spans="3:11" ht="21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4"/>
      <c r="G32" s="54"/>
      <c r="H32" s="54"/>
      <c r="I32" s="9"/>
      <c r="J32" s="9"/>
      <c r="K32" s="9"/>
    </row>
    <row r="33" spans="2:12" ht="78.95" customHeight="1">
      <c r="C33" s="37"/>
      <c r="D33" s="93" t="s">
        <v>63</v>
      </c>
      <c r="E33" s="93"/>
      <c r="F33" s="94" t="s">
        <v>64</v>
      </c>
      <c r="G33" s="94"/>
      <c r="H33" s="94"/>
      <c r="I33" s="94"/>
      <c r="J33" s="66">
        <v>0</v>
      </c>
      <c r="K33" s="66">
        <f>5.31</f>
        <v>5.31</v>
      </c>
    </row>
    <row r="34" spans="2:12" ht="27" customHeight="1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-5.31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26.35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53"/>
      <c r="D42" s="53"/>
      <c r="E42" s="53"/>
      <c r="F42" s="53"/>
      <c r="G42" s="53"/>
      <c r="H42" s="53"/>
      <c r="I42" s="53"/>
      <c r="J42" s="53"/>
      <c r="K42" s="53"/>
      <c r="L42" s="3"/>
    </row>
    <row r="43" spans="2:12" s="8" customFormat="1" ht="23.25">
      <c r="B43" s="3"/>
      <c r="C43" s="57" t="s">
        <v>43</v>
      </c>
      <c r="D43" s="51" t="s">
        <v>61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1" t="s">
        <v>62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1" t="s">
        <v>45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opLeftCell="A10" workbookViewId="0">
      <selection activeCell="A43" sqref="A43:XFD4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66</v>
      </c>
      <c r="E16" s="48" t="s">
        <v>67</v>
      </c>
      <c r="F16" s="18"/>
      <c r="G16" s="18"/>
      <c r="H16" s="18">
        <v>26.35</v>
      </c>
      <c r="I16" s="18">
        <f>K36</f>
        <v>0</v>
      </c>
      <c r="J16" s="18">
        <f>I16+H16+G16</f>
        <v>26.35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4" t="s">
        <v>32</v>
      </c>
      <c r="E20" s="84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(F21-G21)*9.62</f>
        <v>0</v>
      </c>
      <c r="I21" s="9"/>
      <c r="J21" s="9"/>
      <c r="K21" s="9"/>
    </row>
    <row r="22" spans="3:11" ht="21">
      <c r="C22" s="38"/>
      <c r="D22" s="89" t="s">
        <v>51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>
      <c r="C26" s="38"/>
      <c r="D26" s="89" t="s">
        <v>52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26.35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opLeftCell="A7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71</v>
      </c>
      <c r="E16" s="48" t="s">
        <v>72</v>
      </c>
      <c r="F16" s="18"/>
      <c r="G16" s="18"/>
      <c r="H16" s="18">
        <v>26.35</v>
      </c>
      <c r="I16" s="18">
        <f>K36</f>
        <v>0</v>
      </c>
      <c r="J16" s="18">
        <f>I16+H16+G16</f>
        <v>26.35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4" t="s">
        <v>32</v>
      </c>
      <c r="E20" s="84"/>
      <c r="F20" s="45" t="s">
        <v>73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(F21-G21)*8.99</f>
        <v>0</v>
      </c>
      <c r="I21" s="9"/>
      <c r="J21" s="9"/>
      <c r="K21" s="9"/>
    </row>
    <row r="22" spans="3:11" ht="21">
      <c r="C22" s="38"/>
      <c r="D22" s="89" t="s">
        <v>51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(F25-G25)*96.72</f>
        <v>0</v>
      </c>
      <c r="I25" s="9"/>
      <c r="J25" s="9"/>
      <c r="K25" s="9"/>
    </row>
    <row r="26" spans="3:11" ht="21">
      <c r="C26" s="38"/>
      <c r="D26" s="89" t="s">
        <v>52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26.35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topLeftCell="A13" workbookViewId="0">
      <selection activeCell="N17" sqref="N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76</v>
      </c>
      <c r="E16" s="48" t="s">
        <v>77</v>
      </c>
      <c r="F16" s="18"/>
      <c r="G16" s="18"/>
      <c r="H16" s="18">
        <v>26.35</v>
      </c>
      <c r="I16" s="18">
        <f>K36</f>
        <v>97.55</v>
      </c>
      <c r="J16" s="18">
        <f>I16+H16+G16</f>
        <v>123.9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4" t="s">
        <v>32</v>
      </c>
      <c r="E20" s="84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(F21-G21)*9.06</f>
        <v>0</v>
      </c>
      <c r="I21" s="9"/>
      <c r="J21" s="9"/>
      <c r="K21" s="9"/>
    </row>
    <row r="22" spans="3:11" ht="21">
      <c r="C22" s="38"/>
      <c r="D22" s="89" t="s">
        <v>51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97.55</v>
      </c>
    </row>
    <row r="25" spans="3:11" ht="21">
      <c r="C25" s="38"/>
      <c r="D25" s="8"/>
      <c r="E25" s="8"/>
      <c r="F25" s="45">
        <v>1</v>
      </c>
      <c r="G25" s="45">
        <v>0</v>
      </c>
      <c r="H25" s="46">
        <f>(F25-G25)*97.55</f>
        <v>97.55</v>
      </c>
      <c r="I25" s="9"/>
      <c r="J25" s="9"/>
      <c r="K25" s="9"/>
    </row>
    <row r="26" spans="3:11" ht="21">
      <c r="C26" s="38"/>
      <c r="D26" s="89" t="s">
        <v>52</v>
      </c>
      <c r="E26" s="89"/>
      <c r="F26" s="90">
        <f>F25-G25</f>
        <v>1</v>
      </c>
      <c r="G26" s="90"/>
      <c r="H26" s="44"/>
      <c r="I26" s="9"/>
      <c r="J26" s="9"/>
      <c r="K26" s="9"/>
    </row>
    <row r="27" spans="3:11" ht="21">
      <c r="C27" s="38"/>
      <c r="D27" s="64"/>
      <c r="E27" s="64"/>
      <c r="F27" s="65"/>
      <c r="G27" s="65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63"/>
      <c r="G34" s="63"/>
      <c r="H34" s="63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97.55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123.9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0"/>
  <sheetViews>
    <sheetView topLeftCell="A11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81</v>
      </c>
      <c r="E16" s="48" t="s">
        <v>82</v>
      </c>
      <c r="F16" s="18"/>
      <c r="G16" s="18"/>
      <c r="H16" s="18">
        <v>123.9</v>
      </c>
      <c r="I16" s="18">
        <f>K36</f>
        <v>0</v>
      </c>
      <c r="J16" s="18">
        <f>I16+H16+G16</f>
        <v>123.9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4" t="s">
        <v>32</v>
      </c>
      <c r="E20" s="84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(F21-G21)*8.63</f>
        <v>0</v>
      </c>
      <c r="I21" s="9"/>
      <c r="J21" s="9"/>
      <c r="K21" s="9"/>
    </row>
    <row r="22" spans="3:11" ht="21">
      <c r="C22" s="38"/>
      <c r="D22" s="89" t="s">
        <v>51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(F25-G25)*98.07</f>
        <v>0</v>
      </c>
      <c r="I25" s="9"/>
      <c r="J25" s="9"/>
      <c r="K25" s="9"/>
    </row>
    <row r="26" spans="3:11" ht="21">
      <c r="C26" s="38"/>
      <c r="D26" s="89" t="s">
        <v>52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70"/>
      <c r="E27" s="70"/>
      <c r="F27" s="71"/>
      <c r="G27" s="71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69"/>
      <c r="G34" s="69"/>
      <c r="H34" s="6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123.9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2" sqref="H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86</v>
      </c>
      <c r="E16" s="48" t="s">
        <v>87</v>
      </c>
      <c r="F16" s="18"/>
      <c r="G16" s="18"/>
      <c r="H16" s="18">
        <v>123.9</v>
      </c>
      <c r="I16" s="18">
        <f>K36</f>
        <v>0</v>
      </c>
      <c r="J16" s="18">
        <f>I16+H16+G16</f>
        <v>123.9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43962</v>
      </c>
      <c r="D20" s="84" t="s">
        <v>32</v>
      </c>
      <c r="E20" s="84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(F21-G21)*7.32</f>
        <v>0</v>
      </c>
      <c r="I21" s="9"/>
      <c r="J21" s="9"/>
      <c r="K21" s="9"/>
    </row>
    <row r="22" spans="3:11" ht="21">
      <c r="C22" s="38"/>
      <c r="D22" s="89" t="s">
        <v>51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43962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>
      <c r="C26" s="38"/>
      <c r="D26" s="89" t="s">
        <v>52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74"/>
      <c r="E27" s="74"/>
      <c r="F27" s="75"/>
      <c r="G27" s="75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73"/>
      <c r="G34" s="73"/>
      <c r="H34" s="73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123.9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0"/>
  <sheetViews>
    <sheetView tabSelected="1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91</v>
      </c>
      <c r="E16" s="48" t="s">
        <v>92</v>
      </c>
      <c r="F16" s="18"/>
      <c r="G16" s="18"/>
      <c r="H16" s="18">
        <f>[1]Sheet1!$E$15+[1]Sheet1!$L$15</f>
        <v>129.21</v>
      </c>
      <c r="I16" s="18">
        <f>K36</f>
        <v>0</v>
      </c>
      <c r="J16" s="18">
        <f>I16+H16+G16</f>
        <v>129.21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4" t="s">
        <v>32</v>
      </c>
      <c r="E20" s="84"/>
      <c r="F20" s="45" t="s">
        <v>95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(F21-G21)*7.32</f>
        <v>0</v>
      </c>
      <c r="I21" s="9"/>
      <c r="J21" s="9"/>
      <c r="K21" s="9"/>
    </row>
    <row r="22" spans="3:11" ht="21">
      <c r="C22" s="38"/>
      <c r="D22" s="89" t="s">
        <v>51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96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>
      <c r="C26" s="38"/>
      <c r="D26" s="89" t="s">
        <v>52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7">
        <v>44170</v>
      </c>
      <c r="D27" s="95" t="s">
        <v>93</v>
      </c>
      <c r="E27" s="95"/>
      <c r="F27" s="45" t="s">
        <v>94</v>
      </c>
      <c r="G27" s="45"/>
      <c r="H27" s="45"/>
      <c r="I27" s="9"/>
      <c r="J27" s="22">
        <v>0</v>
      </c>
      <c r="K27" s="9">
        <f>H28</f>
        <v>1349.3999999999999</v>
      </c>
    </row>
    <row r="28" spans="3:11" ht="21" customHeight="1">
      <c r="C28" s="38"/>
      <c r="D28" s="8"/>
      <c r="E28" s="8"/>
      <c r="F28" s="45">
        <v>22.49</v>
      </c>
      <c r="G28" s="45">
        <v>60</v>
      </c>
      <c r="H28" s="46">
        <f>F28*G28</f>
        <v>1349.3999999999999</v>
      </c>
      <c r="I28" s="9"/>
      <c r="J28" s="9"/>
      <c r="K28" s="9"/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77"/>
      <c r="G32" s="77"/>
      <c r="H32" s="77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77"/>
      <c r="G34" s="77"/>
      <c r="H34" s="77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129.21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76"/>
      <c r="D42" s="76"/>
      <c r="E42" s="76"/>
      <c r="F42" s="76"/>
      <c r="G42" s="76"/>
      <c r="H42" s="76"/>
      <c r="I42" s="76"/>
      <c r="J42" s="76"/>
      <c r="K42" s="76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2020-11-28T01:29:49Z</dcterms:modified>
</cp:coreProperties>
</file>