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2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DEC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9">'DEC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2020'!$A$1:$K$59</definedName>
    <definedName name="_xlnm.Print_Area" localSheetId="8">'OCT 2020'!$A$1:$K$57</definedName>
    <definedName name="_xlnm.Print_Area" localSheetId="7">'SEPT 2020'!$A$1:$K$57</definedName>
  </definedNames>
  <calcPr calcId="124519"/>
</workbook>
</file>

<file path=xl/calcChain.xml><?xml version="1.0" encoding="utf-8"?>
<calcChain xmlns="http://schemas.openxmlformats.org/spreadsheetml/2006/main">
  <c r="H16" i="12"/>
  <c r="H28"/>
  <c r="K27" s="1"/>
  <c r="K35"/>
  <c r="K30"/>
  <c r="F26"/>
  <c r="H25"/>
  <c r="K24" s="1"/>
  <c r="F22"/>
  <c r="H21"/>
  <c r="K20"/>
  <c r="K36" l="1"/>
  <c r="I16" s="1"/>
  <c r="J16" l="1"/>
  <c r="K38"/>
  <c r="H21" i="11" l="1"/>
  <c r="H25"/>
  <c r="K24" s="1"/>
  <c r="K35"/>
  <c r="K30"/>
  <c r="K28"/>
  <c r="F26"/>
  <c r="F22"/>
  <c r="K20"/>
  <c r="K36" l="1"/>
  <c r="I16" s="1"/>
  <c r="K38"/>
  <c r="J16"/>
  <c r="H21" i="10"/>
  <c r="H25"/>
  <c r="K24" s="1"/>
  <c r="K35"/>
  <c r="K30"/>
  <c r="K28"/>
  <c r="F26"/>
  <c r="F22"/>
  <c r="K20"/>
  <c r="K36" l="1"/>
  <c r="I16" s="1"/>
  <c r="K38" s="1"/>
  <c r="H25" i="9"/>
  <c r="H21"/>
  <c r="J16" i="10" l="1"/>
  <c r="K35" i="9"/>
  <c r="K30"/>
  <c r="K28"/>
  <c r="F26"/>
  <c r="K24"/>
  <c r="F22"/>
  <c r="K20"/>
  <c r="K36" l="1"/>
  <c r="I16" s="1"/>
  <c r="K38"/>
  <c r="J16"/>
  <c r="H25" i="8"/>
  <c r="K24" s="1"/>
  <c r="K36" s="1"/>
  <c r="I16" s="1"/>
  <c r="H21"/>
  <c r="K20" s="1"/>
  <c r="K35"/>
  <c r="K30"/>
  <c r="K28"/>
  <c r="F26"/>
  <c r="F22"/>
  <c r="K36" i="7"/>
  <c r="K35"/>
  <c r="K33"/>
  <c r="H21"/>
  <c r="H25"/>
  <c r="K35" i="6"/>
  <c r="K33"/>
  <c r="K36" s="1"/>
  <c r="K38" i="8" l="1"/>
  <c r="J16"/>
  <c r="K30" i="7" l="1"/>
  <c r="F26"/>
  <c r="K24"/>
  <c r="F22"/>
  <c r="K20"/>
  <c r="K28" l="1"/>
  <c r="I16" s="1"/>
  <c r="H21" i="6"/>
  <c r="K30"/>
  <c r="F26"/>
  <c r="H25"/>
  <c r="K24" s="1"/>
  <c r="F22"/>
  <c r="I28"/>
  <c r="K28" s="1"/>
  <c r="K20"/>
  <c r="K38" i="7" l="1"/>
  <c r="J16"/>
  <c r="I16" i="6"/>
  <c r="I28" i="5"/>
  <c r="K28" s="1"/>
  <c r="F26"/>
  <c r="F22"/>
  <c r="H25"/>
  <c r="K24" s="1"/>
  <c r="H21"/>
  <c r="K20" s="1"/>
  <c r="K35"/>
  <c r="K33"/>
  <c r="K30"/>
  <c r="J16" i="6" l="1"/>
  <c r="K38"/>
  <c r="K36" i="5"/>
  <c r="I16" s="1"/>
  <c r="K38"/>
  <c r="J16"/>
  <c r="K34" i="4"/>
  <c r="K32"/>
  <c r="K29"/>
  <c r="K27"/>
  <c r="H25"/>
  <c r="K24"/>
  <c r="H21"/>
  <c r="K20"/>
  <c r="K35" s="1"/>
  <c r="I16" s="1"/>
  <c r="J16" l="1"/>
  <c r="K37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<sst xmlns="http://schemas.openxmlformats.org/spreadsheetml/2006/main" count="462" uniqueCount="103">
  <si>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</si>
  <si>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</si>
  <si>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</si>
  <si>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</si>
  <si>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</si>
  <si>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</si>
  <si>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</si>
  <si>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</si>
  <si>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</si>
  <si>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</si>
  <si>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</si>
  <si>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</si>
  <si>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</si>
  <si>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</si>
  <si>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</si>
  <si>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</si>
  <si>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</si>
  <si>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</si>
  <si>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</si>
  <si>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</si>
  <si>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</si>
  <si>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</si>
  <si>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</si>
  <si>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</si>
  <si>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</si>
  <si>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</si>
  <si>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</si>
  <si>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</si>
  <si>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</si>
  <si>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</si>
  <si>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</si>
  <si>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</si>
  <si>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</si>
  <si>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</si>
  <si>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</si>
  <si>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</si>
  <si>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CYNTHIA AGOJO</t>
  </si>
  <si>
    <t>36B11</t>
  </si>
  <si>
    <t>BILLING MONTH: FEBRUARY 2020</t>
  </si>
  <si>
    <t>MAR 5 2020</t>
  </si>
  <si>
    <t>MAR 15 2020</t>
  </si>
  <si>
    <t>PRES: FEB 25 2020 - PREV: JAN 29 2020 * 15.83</t>
  </si>
  <si>
    <t>PRES: FEB 25 2020 - PREV: JAN 29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</si>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</sst>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14" fontId="5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6B11%20-%20AGOJ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6">
          <cell r="E16">
            <v>797.3599999999999</v>
          </cell>
          <cell r="L16">
            <v>78.539999999999992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4" t="s">
        <v>32</v>
      </c>
      <c r="E20" s="84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95" t="s">
        <v>97</v>
      </c>
      <c r="E16" s="48" t="s">
        <v>98</v>
      </c>
      <c r="F16" s="18"/>
      <c r="G16" s="18"/>
      <c r="H16" s="18">
        <f>[1]Sheet1!$E$16+[1]Sheet1!$L$16</f>
        <v>875.89999999999986</v>
      </c>
      <c r="I16" s="18">
        <f>K36</f>
        <v>0</v>
      </c>
      <c r="J16" s="18">
        <f>I16+H16+G16</f>
        <v>875.89999999999986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4" t="s">
        <v>32</v>
      </c>
      <c r="E20" s="84"/>
      <c r="F20" s="45" t="s">
        <v>101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8</v>
      </c>
      <c r="G21" s="45">
        <v>8</v>
      </c>
      <c r="H21" s="46">
        <f>(F21-G21)*7.32</f>
        <v>0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8</v>
      </c>
      <c r="G25" s="45">
        <v>8</v>
      </c>
      <c r="H25" s="46">
        <f>(F25-G25)*98.56</f>
        <v>0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7">
        <v>44170</v>
      </c>
      <c r="D27" s="96" t="s">
        <v>99</v>
      </c>
      <c r="E27" s="96"/>
      <c r="F27" s="45" t="s">
        <v>100</v>
      </c>
      <c r="G27" s="45"/>
      <c r="H27" s="45"/>
      <c r="I27" s="9"/>
      <c r="J27" s="22">
        <v>0</v>
      </c>
      <c r="K27" s="9">
        <f>H28</f>
        <v>1405.8</v>
      </c>
    </row>
    <row r="28" spans="3:11" ht="21" customHeight="1">
      <c r="C28" s="38"/>
      <c r="D28" s="8"/>
      <c r="E28" s="8"/>
      <c r="F28" s="45">
        <v>23.43</v>
      </c>
      <c r="G28" s="45">
        <v>60</v>
      </c>
      <c r="H28" s="46">
        <f>F28*G28</f>
        <v>1405.8</v>
      </c>
      <c r="I28" s="9"/>
      <c r="J28" s="9"/>
      <c r="K28" s="9"/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77"/>
      <c r="G32" s="77"/>
      <c r="H32" s="77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77"/>
      <c r="G34" s="77"/>
      <c r="H34" s="77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875.89999999999986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T7" sqref="T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133.14000000000001</v>
      </c>
      <c r="J16" s="18">
        <f>I16+H16+G16</f>
        <v>133.14000000000001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4" t="s">
        <v>32</v>
      </c>
      <c r="E20" s="84"/>
      <c r="F20" s="45" t="s">
        <v>46</v>
      </c>
      <c r="G20" s="45"/>
      <c r="H20" s="45"/>
      <c r="I20" s="9"/>
      <c r="J20" s="22">
        <v>0</v>
      </c>
      <c r="K20" s="9">
        <f>H21</f>
        <v>15.83</v>
      </c>
    </row>
    <row r="21" spans="3:11" ht="21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133.14000000000001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2"/>
  <sheetViews>
    <sheetView topLeftCell="A13" zoomScale="70" zoomScaleNormal="70" workbookViewId="0">
      <selection activeCell="A45" sqref="A45:XFD4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49</v>
      </c>
      <c r="E16" s="48" t="s">
        <v>50</v>
      </c>
      <c r="F16" s="18"/>
      <c r="G16" s="18"/>
      <c r="H16" s="18">
        <v>133.13999999999999</v>
      </c>
      <c r="I16" s="18">
        <f>K36</f>
        <v>0</v>
      </c>
      <c r="J16" s="18">
        <f>I16+H16+G16</f>
        <v>133.13999999999999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4" t="s">
        <v>32</v>
      </c>
      <c r="E20" s="84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1" t="s">
        <v>56</v>
      </c>
      <c r="D29" s="91"/>
      <c r="E29" s="91"/>
      <c r="F29" s="8"/>
      <c r="G29" s="8"/>
      <c r="H29" s="8"/>
      <c r="I29" s="9"/>
      <c r="J29" s="22"/>
      <c r="K29" s="9"/>
    </row>
    <row r="30" spans="3:11" ht="21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133.13999999999999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>
      <c r="B42" s="3"/>
      <c r="C42" s="56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3"/>
      <c r="D44" s="3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2"/>
  <sheetViews>
    <sheetView topLeftCell="A10" zoomScale="70" zoomScaleNormal="70" workbookViewId="0">
      <selection activeCell="D37" sqref="D3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61</v>
      </c>
      <c r="E16" s="48" t="s">
        <v>62</v>
      </c>
      <c r="F16" s="18"/>
      <c r="G16" s="18"/>
      <c r="H16" s="18">
        <v>133.13999999999999</v>
      </c>
      <c r="I16" s="18">
        <f>K36</f>
        <v>-2.65</v>
      </c>
      <c r="J16" s="18">
        <f>I16+H16+G16</f>
        <v>130.48999999999998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4" t="s">
        <v>32</v>
      </c>
      <c r="E20" s="84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1" t="s">
        <v>65</v>
      </c>
      <c r="D29" s="91"/>
      <c r="E29" s="91"/>
      <c r="F29" s="8"/>
      <c r="G29" s="8"/>
      <c r="H29" s="8"/>
      <c r="I29" s="9"/>
      <c r="J29" s="22"/>
      <c r="K29" s="9"/>
    </row>
    <row r="30" spans="3:11" ht="21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3"/>
      <c r="G32" s="53"/>
      <c r="H32" s="53"/>
      <c r="I32" s="9"/>
      <c r="J32" s="9"/>
      <c r="K32" s="9"/>
    </row>
    <row r="33" spans="2:12" ht="78" customHeight="1">
      <c r="C33" s="37"/>
      <c r="D33" s="93" t="s">
        <v>68</v>
      </c>
      <c r="E33" s="93"/>
      <c r="F33" s="94" t="s">
        <v>69</v>
      </c>
      <c r="G33" s="94"/>
      <c r="H33" s="94"/>
      <c r="I33" s="94"/>
      <c r="J33" s="66">
        <v>0</v>
      </c>
      <c r="K33" s="66">
        <f>(2.65)</f>
        <v>2.65</v>
      </c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130.48999999999998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2"/>
      <c r="D42" s="52"/>
      <c r="E42" s="52"/>
      <c r="F42" s="52"/>
      <c r="G42" s="52"/>
      <c r="H42" s="52"/>
      <c r="I42" s="52"/>
      <c r="J42" s="52"/>
      <c r="K42" s="52"/>
      <c r="L42" s="3"/>
    </row>
    <row r="43" spans="2:12" s="8" customFormat="1" ht="23.25">
      <c r="B43" s="3"/>
      <c r="C43" s="56" t="s">
        <v>57</v>
      </c>
      <c r="D43" s="57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7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7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O23" sqref="O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71</v>
      </c>
      <c r="E16" s="48" t="s">
        <v>72</v>
      </c>
      <c r="F16" s="18"/>
      <c r="G16" s="18"/>
      <c r="H16" s="18">
        <v>130.49</v>
      </c>
      <c r="I16" s="18">
        <f>K36</f>
        <v>-1.01</v>
      </c>
      <c r="J16" s="18">
        <f>I16+H16+G16</f>
        <v>129.48000000000002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4" t="s">
        <v>32</v>
      </c>
      <c r="E20" s="84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</v>
      </c>
      <c r="G21" s="45">
        <v>1</v>
      </c>
      <c r="H21" s="46">
        <f>(F21-G21)*9.62</f>
        <v>0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9"/>
      <c r="G32" s="59"/>
      <c r="H32" s="59"/>
      <c r="I32" s="9"/>
      <c r="J32" s="9"/>
      <c r="K32" s="9"/>
    </row>
    <row r="33" spans="2:12" ht="96.95" customHeight="1">
      <c r="C33" s="37"/>
      <c r="D33" s="93" t="s">
        <v>68</v>
      </c>
      <c r="E33" s="93"/>
      <c r="F33" s="94" t="s">
        <v>75</v>
      </c>
      <c r="G33" s="94"/>
      <c r="H33" s="94"/>
      <c r="I33" s="94"/>
      <c r="J33" s="66">
        <v>0</v>
      </c>
      <c r="K33" s="66">
        <f>1.01</f>
        <v>1.01</v>
      </c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129.48000000000002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P21" sqref="P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77</v>
      </c>
      <c r="E16" s="48" t="s">
        <v>78</v>
      </c>
      <c r="F16" s="18"/>
      <c r="G16" s="18"/>
      <c r="H16" s="18">
        <v>129.47999999999999</v>
      </c>
      <c r="I16" s="18">
        <f>K36</f>
        <v>422.84</v>
      </c>
      <c r="J16" s="18">
        <f>I16+H16+G16</f>
        <v>552.31999999999994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4" t="s">
        <v>32</v>
      </c>
      <c r="E20" s="84"/>
      <c r="F20" s="45" t="s">
        <v>79</v>
      </c>
      <c r="G20" s="45"/>
      <c r="H20" s="45"/>
      <c r="I20" s="9"/>
      <c r="J20" s="22">
        <v>0</v>
      </c>
      <c r="K20" s="9">
        <f>H21</f>
        <v>35.96</v>
      </c>
    </row>
    <row r="21" spans="3:11" ht="21">
      <c r="C21" s="38"/>
      <c r="D21" s="8"/>
      <c r="E21" s="8"/>
      <c r="F21" s="45">
        <v>5</v>
      </c>
      <c r="G21" s="45">
        <v>1</v>
      </c>
      <c r="H21" s="46">
        <f>(F21-G21)*8.99</f>
        <v>35.96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4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386.88</v>
      </c>
    </row>
    <row r="25" spans="3:11" ht="21">
      <c r="C25" s="38"/>
      <c r="D25" s="8"/>
      <c r="E25" s="8"/>
      <c r="F25" s="45">
        <v>5</v>
      </c>
      <c r="G25" s="45">
        <v>1</v>
      </c>
      <c r="H25" s="46">
        <f>(F25-G25)*96.72</f>
        <v>386.88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4</v>
      </c>
      <c r="G26" s="90"/>
      <c r="H26" s="44"/>
      <c r="I26" s="9"/>
      <c r="J26" s="9"/>
      <c r="K26" s="9"/>
    </row>
    <row r="27" spans="3:11" ht="21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422.84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552.31999999999994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9" zoomScale="70" zoomScaleNormal="70" workbookViewId="0">
      <selection activeCell="R18" sqref="R1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82</v>
      </c>
      <c r="E16" s="48" t="s">
        <v>83</v>
      </c>
      <c r="F16" s="18"/>
      <c r="G16" s="18"/>
      <c r="H16" s="18">
        <v>552.32000000000005</v>
      </c>
      <c r="I16" s="18">
        <f>K36</f>
        <v>213.22</v>
      </c>
      <c r="J16" s="18">
        <f>I16+H16+G16</f>
        <v>765.54000000000008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4" t="s">
        <v>32</v>
      </c>
      <c r="E20" s="84"/>
      <c r="F20" s="45" t="s">
        <v>84</v>
      </c>
      <c r="G20" s="45"/>
      <c r="H20" s="45"/>
      <c r="I20" s="9"/>
      <c r="J20" s="22">
        <v>0</v>
      </c>
      <c r="K20" s="9">
        <f>H21</f>
        <v>18.12</v>
      </c>
    </row>
    <row r="21" spans="3:11" ht="21">
      <c r="C21" s="38"/>
      <c r="D21" s="8"/>
      <c r="E21" s="8"/>
      <c r="F21" s="45">
        <v>7</v>
      </c>
      <c r="G21" s="45">
        <v>5</v>
      </c>
      <c r="H21" s="46">
        <f>(F21-G21)*9.06</f>
        <v>18.12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2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195.1</v>
      </c>
    </row>
    <row r="25" spans="3:11" ht="21">
      <c r="C25" s="38"/>
      <c r="D25" s="8"/>
      <c r="E25" s="8"/>
      <c r="F25" s="45">
        <v>7</v>
      </c>
      <c r="G25" s="45">
        <v>5</v>
      </c>
      <c r="H25" s="46">
        <f>(F25-G25)*97.55</f>
        <v>195.1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2</v>
      </c>
      <c r="G26" s="90"/>
      <c r="H26" s="44"/>
      <c r="I26" s="9"/>
      <c r="J26" s="9"/>
      <c r="K26" s="9"/>
    </row>
    <row r="27" spans="3:11" ht="21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213.22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765.54000000000008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topLeftCell="A12"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87</v>
      </c>
      <c r="E16" s="48" t="s">
        <v>88</v>
      </c>
      <c r="F16" s="18"/>
      <c r="G16" s="18"/>
      <c r="H16" s="18">
        <v>765.54</v>
      </c>
      <c r="I16" s="18">
        <f>K36</f>
        <v>106.69999999999999</v>
      </c>
      <c r="J16" s="18">
        <f>I16+H16+G16</f>
        <v>872.24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4" t="s">
        <v>32</v>
      </c>
      <c r="E20" s="84"/>
      <c r="F20" s="45" t="s">
        <v>89</v>
      </c>
      <c r="G20" s="45"/>
      <c r="H20" s="45"/>
      <c r="I20" s="9"/>
      <c r="J20" s="22">
        <v>0</v>
      </c>
      <c r="K20" s="9">
        <f>H21</f>
        <v>8.6300000000000008</v>
      </c>
    </row>
    <row r="21" spans="3:11" ht="21">
      <c r="C21" s="38"/>
      <c r="D21" s="8"/>
      <c r="E21" s="8"/>
      <c r="F21" s="45">
        <v>8</v>
      </c>
      <c r="G21" s="45">
        <v>7</v>
      </c>
      <c r="H21" s="46">
        <f>(F21-G21)*8.63</f>
        <v>8.6300000000000008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1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98.07</v>
      </c>
    </row>
    <row r="25" spans="3:11" ht="21">
      <c r="C25" s="38"/>
      <c r="D25" s="8"/>
      <c r="E25" s="8"/>
      <c r="F25" s="45">
        <v>8</v>
      </c>
      <c r="G25" s="45">
        <v>7</v>
      </c>
      <c r="H25" s="46">
        <f>(F25-G25)*98.07</f>
        <v>98.07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1</v>
      </c>
      <c r="G26" s="90"/>
      <c r="H26" s="44"/>
      <c r="I26" s="9"/>
      <c r="J26" s="9"/>
      <c r="K26" s="9"/>
    </row>
    <row r="27" spans="3:11" ht="21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106.69999999999999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872.24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>
      <c r="C4" s="8"/>
      <c r="D4" s="8"/>
      <c r="E4" s="8"/>
      <c r="F4" s="8"/>
      <c r="G4" s="8"/>
      <c r="H4" s="8"/>
      <c r="I4" s="79"/>
      <c r="J4" s="79"/>
      <c r="K4" s="79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92</v>
      </c>
      <c r="E16" s="48" t="s">
        <v>93</v>
      </c>
      <c r="F16" s="18"/>
      <c r="G16" s="18"/>
      <c r="H16" s="18">
        <v>872.24</v>
      </c>
      <c r="I16" s="18">
        <f>K36</f>
        <v>0</v>
      </c>
      <c r="J16" s="18">
        <f>I16+H16+G16</f>
        <v>872.24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4" t="s">
        <v>32</v>
      </c>
      <c r="E20" s="84"/>
      <c r="F20" s="45" t="s">
        <v>94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8</v>
      </c>
      <c r="G21" s="45">
        <v>8</v>
      </c>
      <c r="H21" s="46">
        <f>(F21-G21)*7.32</f>
        <v>0</v>
      </c>
      <c r="I21" s="9"/>
      <c r="J21" s="9"/>
      <c r="K21" s="9"/>
    </row>
    <row r="22" spans="3:11" ht="21">
      <c r="C22" s="38"/>
      <c r="D22" s="89" t="s">
        <v>53</v>
      </c>
      <c r="E22" s="89"/>
      <c r="F22" s="90">
        <f>F21-G21</f>
        <v>0</v>
      </c>
      <c r="G22" s="90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8</v>
      </c>
      <c r="G25" s="45">
        <v>8</v>
      </c>
      <c r="H25" s="46">
        <f>(F25-G25)*98.56</f>
        <v>0</v>
      </c>
      <c r="I25" s="9"/>
      <c r="J25" s="9"/>
      <c r="K25" s="9"/>
    </row>
    <row r="26" spans="3:11" ht="21">
      <c r="C26" s="38"/>
      <c r="D26" s="89" t="s">
        <v>54</v>
      </c>
      <c r="E26" s="89"/>
      <c r="F26" s="90">
        <f>F25-G25</f>
        <v>0</v>
      </c>
      <c r="G26" s="90"/>
      <c r="H26" s="44"/>
      <c r="I26" s="9"/>
      <c r="J26" s="9"/>
      <c r="K26" s="9"/>
    </row>
    <row r="27" spans="3:11" ht="21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1" ht="21">
      <c r="C30" s="67"/>
      <c r="D30" s="67"/>
      <c r="E30" s="67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>
      <c r="C31" s="67"/>
      <c r="D31" s="67"/>
      <c r="E31" s="67"/>
      <c r="F31" s="86"/>
      <c r="G31" s="86"/>
      <c r="H31" s="86"/>
      <c r="I31" s="9"/>
      <c r="J31" s="9"/>
      <c r="K31" s="9"/>
    </row>
    <row r="32" spans="3:11" ht="21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customHeight="1">
      <c r="C33" s="37"/>
      <c r="D33" s="93"/>
      <c r="E33" s="93"/>
      <c r="F33" s="94"/>
      <c r="G33" s="94"/>
      <c r="H33" s="94"/>
      <c r="I33" s="94"/>
      <c r="J33" s="66"/>
      <c r="K33" s="66"/>
    </row>
    <row r="34" spans="2:12" ht="27" customHeight="1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872.24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2020-11-28T01:36:54Z</dcterms:modified>
</cp:coreProperties>
</file>