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4"/>
  </bookViews>
  <sheets>
    <sheet name="JUL 2020" sheetId="3" r:id="rId1"/>
    <sheet name="AUG 2020" sheetId="4" r:id="rId2"/>
    <sheet name="SEPT 2020" sheetId="5" r:id="rId3"/>
    <sheet name="OCT 2020" sheetId="6" r:id="rId4"/>
    <sheet name="DEC 2020" sheetId="7" r:id="rId5"/>
  </sheets>
  <externalReferences>
    <externalReference r:id="rId6"/>
  </externalReferences>
  <definedNames>
    <definedName name="_xlnm.Print_Area" localSheetId="1">'AUG 2020'!$A$1:$K$57</definedName>
    <definedName name="_xlnm.Print_Area" localSheetId="4">'DEC 2020'!$A$1:$K$57</definedName>
    <definedName name="_xlnm.Print_Area" localSheetId="0">'JUL 2020'!$A$1:$K$57</definedName>
    <definedName name="_xlnm.Print_Area" localSheetId="3">'OCT 2020'!$A$1:$K$57</definedName>
    <definedName name="_xlnm.Print_Area" localSheetId="2">'SEPT 2020'!$A$1:$K$57</definedName>
  </definedNames>
  <calcPr calcId="124519"/>
</workbook>
</file>

<file path=xl/calcChain.xml><?xml version="1.0" encoding="utf-8"?>
<calcChain xmlns="http://schemas.openxmlformats.org/spreadsheetml/2006/main">
  <c r="H16" i="7"/>
  <c r="H28"/>
  <c r="K28" s="1"/>
  <c r="K34"/>
  <c r="K32"/>
  <c r="K29"/>
  <c r="F26"/>
  <c r="H25"/>
  <c r="K24" s="1"/>
  <c r="F22"/>
  <c r="H21"/>
  <c r="K20"/>
  <c r="K35" l="1"/>
  <c r="I16" s="1"/>
  <c r="K37" s="1"/>
  <c r="J16" l="1"/>
  <c r="H21" i="6" l="1"/>
  <c r="H25"/>
  <c r="K24" s="1"/>
  <c r="K34"/>
  <c r="K32"/>
  <c r="K29"/>
  <c r="K27"/>
  <c r="F26"/>
  <c r="F22"/>
  <c r="K20"/>
  <c r="K35" l="1"/>
  <c r="I16" s="1"/>
  <c r="H25" i="5"/>
  <c r="K24" s="1"/>
  <c r="H21"/>
  <c r="K34"/>
  <c r="K32"/>
  <c r="K29"/>
  <c r="K27"/>
  <c r="F26"/>
  <c r="F22"/>
  <c r="K20"/>
  <c r="K37" i="6" l="1"/>
  <c r="J16"/>
  <c r="K35" i="5"/>
  <c r="I16" s="1"/>
  <c r="K37" s="1"/>
  <c r="J16"/>
  <c r="H21" i="4"/>
  <c r="H25"/>
  <c r="K34" l="1"/>
  <c r="K32"/>
  <c r="K29"/>
  <c r="K27"/>
  <c r="F26"/>
  <c r="K24"/>
  <c r="F22"/>
  <c r="K20"/>
  <c r="K35" l="1"/>
  <c r="I16" s="1"/>
  <c r="K37"/>
  <c r="J16"/>
  <c r="H25" i="3"/>
  <c r="H21"/>
  <c r="F26" l="1"/>
  <c r="F22"/>
  <c r="K20" l="1"/>
  <c r="K34"/>
  <c r="K32"/>
  <c r="K29"/>
  <c r="K27"/>
  <c r="K24"/>
  <c r="K35" l="1"/>
  <c r="I16" s="1"/>
  <c r="K37" l="1"/>
  <c r="J16"/>
</calcChain>
</file>

<file path=xl/sharedStrings.xml><?xml version="1.0" encoding="utf-8"?>
<sst xmlns="http://schemas.openxmlformats.org/spreadsheetml/2006/main" count="227" uniqueCount="65">
  <si>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</si>
  <si>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</si>
  <si>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</si>
  <si>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</si>
  <si>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</si>
  <si>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</si>
  <si>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</si>
  <si>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</si>
  <si>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</si>
  <si>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</si>
  <si>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</si>
  <si>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</si>
  <si>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</si>
  <si>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</si>
  <si>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</si>
  <si>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</si>
  <si>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</si>
  <si>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</si>
  <si>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</si>
  <si>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</si>
  <si>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</si>
  <si>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</si>
  <si>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</si>
  <si>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</si>
  <si>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</si>
  <si>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</si>
  <si>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</si>
  <si>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</si>
  <si>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</si>
  <si>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</si>
  <si>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</si>
  <si>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</si>
  <si>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</si>
  <si>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</si>
  <si>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</si>
  <si>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</si>
  <si>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</si>
  <si>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</si>
  <si>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BILLING MONTH: JULY 2020</t>
  </si>
  <si>
    <t>AUG 5 2020</t>
  </si>
  <si>
    <t>AUG 15 2020</t>
  </si>
  <si>
    <t>PRES: JUL 25 2020 - PREV: JUL 08 2020 * 96.22</t>
  </si>
  <si>
    <t>JONI LYN CASTILLO</t>
  </si>
  <si>
    <t>37B14</t>
  </si>
  <si>
    <t>PRES: JUL 25 2020 - PREV: JUL 08 2020 * 8.99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</si>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</sst>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37B14%20-%20CASTILL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TR ELEC"/>
      <sheetName val="ASSOC DUES"/>
    </sheetNames>
    <sheetDataSet>
      <sheetData sheetId="0">
        <row r="11">
          <cell r="E11">
            <v>97.55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10" zoomScale="70" zoomScaleNormal="70" workbookViewId="0">
      <selection activeCell="O22" sqref="O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38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39</v>
      </c>
      <c r="E16" s="47" t="s">
        <v>40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43959</v>
      </c>
      <c r="D20" s="65" t="s">
        <v>32</v>
      </c>
      <c r="E20" s="65"/>
      <c r="F20" s="44" t="s">
        <v>44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(F21-G21)*8.99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43959</v>
      </c>
      <c r="D24" s="8" t="s">
        <v>15</v>
      </c>
      <c r="E24" s="8"/>
      <c r="F24" s="44" t="s">
        <v>41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(F25-G25)*96.72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V21" sqref="V20:V21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97.55</v>
      </c>
      <c r="J16" s="18">
        <f>I16+H16+G16</f>
        <v>97.55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43960</v>
      </c>
      <c r="D20" s="65" t="s">
        <v>32</v>
      </c>
      <c r="E20" s="65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(F21-G21)*9.06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43960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97.55</v>
      </c>
    </row>
    <row r="25" spans="3:11" ht="21">
      <c r="C25" s="37"/>
      <c r="D25" s="8"/>
      <c r="E25" s="8"/>
      <c r="F25" s="44">
        <v>1</v>
      </c>
      <c r="G25" s="44">
        <v>0</v>
      </c>
      <c r="H25" s="45">
        <f>(F25-G25)*97.55</f>
        <v>97.55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1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97.55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97.55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S19" sqref="S19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>
        <v>97.55</v>
      </c>
      <c r="I16" s="18">
        <f>K35</f>
        <v>0</v>
      </c>
      <c r="J16" s="18">
        <f>I16+H16+G16</f>
        <v>97.55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65" t="s">
        <v>32</v>
      </c>
      <c r="E20" s="65"/>
      <c r="F20" s="44" t="s">
        <v>53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54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(F25-G25)*98.07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97.55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60"/>
  <sheetViews>
    <sheetView topLeftCell="A5" zoomScale="70" zoomScaleNormal="70" workbookViewId="0">
      <selection activeCell="H22" sqref="H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56</v>
      </c>
      <c r="E16" s="47" t="s">
        <v>57</v>
      </c>
      <c r="F16" s="18"/>
      <c r="G16" s="18"/>
      <c r="H16" s="18">
        <v>97.55</v>
      </c>
      <c r="I16" s="18">
        <f>K35</f>
        <v>0</v>
      </c>
      <c r="J16" s="18">
        <f>I16+H16+G16</f>
        <v>97.55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65" t="s">
        <v>32</v>
      </c>
      <c r="E20" s="65"/>
      <c r="F20" s="44" t="s">
        <v>58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59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51"/>
      <c r="G31" s="51"/>
      <c r="H31" s="51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1"/>
      <c r="G33" s="51"/>
      <c r="H33" s="51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97.55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8" zoomScale="70" zoomScaleNormal="70" workbookViewId="0">
      <selection activeCell="H17" sqref="H17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60" t="s">
        <v>14</v>
      </c>
      <c r="J3" s="60"/>
      <c r="K3" s="60"/>
    </row>
    <row r="4" spans="3:11" ht="21">
      <c r="C4" s="8"/>
      <c r="D4" s="8"/>
      <c r="E4" s="8"/>
      <c r="F4" s="8"/>
      <c r="G4" s="8"/>
      <c r="H4" s="8"/>
      <c r="I4" s="60"/>
      <c r="J4" s="60"/>
      <c r="K4" s="60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42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43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61" t="s">
        <v>12</v>
      </c>
      <c r="D14" s="62"/>
      <c r="E14" s="62"/>
      <c r="F14" s="62"/>
      <c r="G14" s="62"/>
      <c r="H14" s="62"/>
      <c r="I14" s="62"/>
      <c r="J14" s="62"/>
      <c r="K14" s="63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61</v>
      </c>
      <c r="E16" s="47" t="s">
        <v>62</v>
      </c>
      <c r="F16" s="18"/>
      <c r="G16" s="18"/>
      <c r="H16" s="18">
        <f>'[1]WTR ELEC'!$E$11</f>
        <v>97.55</v>
      </c>
      <c r="I16" s="18">
        <f>K35</f>
        <v>1369.8</v>
      </c>
      <c r="J16" s="18">
        <f>I16+H16+G16</f>
        <v>1467.35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4" t="s">
        <v>8</v>
      </c>
      <c r="E19" s="64"/>
      <c r="F19" s="64" t="s">
        <v>9</v>
      </c>
      <c r="G19" s="64"/>
      <c r="H19" s="64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65" t="s">
        <v>32</v>
      </c>
      <c r="E20" s="65"/>
      <c r="F20" s="44" t="s">
        <v>58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4" t="s">
        <v>36</v>
      </c>
      <c r="E22" s="54"/>
      <c r="F22" s="53">
        <f>F21-G21</f>
        <v>0</v>
      </c>
      <c r="G22" s="53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59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1</v>
      </c>
      <c r="G25" s="44">
        <v>1</v>
      </c>
      <c r="H25" s="45">
        <f>(F25-G25)*98.56</f>
        <v>0</v>
      </c>
      <c r="I25" s="9"/>
      <c r="J25" s="9"/>
      <c r="K25" s="9"/>
    </row>
    <row r="26" spans="3:11" ht="21">
      <c r="C26" s="37"/>
      <c r="D26" s="54" t="s">
        <v>37</v>
      </c>
      <c r="E26" s="54"/>
      <c r="F26" s="53">
        <f>F25-G25</f>
        <v>0</v>
      </c>
      <c r="G26" s="53"/>
      <c r="H26" s="43"/>
      <c r="I26" s="9"/>
      <c r="J26" s="9"/>
      <c r="K26" s="9"/>
    </row>
    <row r="27" spans="3:11" ht="21" customHeight="1">
      <c r="C27" s="36">
        <v>44170</v>
      </c>
      <c r="D27" s="66" t="s">
        <v>63</v>
      </c>
      <c r="E27" s="66"/>
      <c r="F27" s="44" t="s">
        <v>64</v>
      </c>
      <c r="G27" s="44"/>
      <c r="H27" s="44"/>
      <c r="I27" s="9"/>
      <c r="J27" s="22"/>
      <c r="K27" s="9"/>
    </row>
    <row r="28" spans="3:11" ht="21">
      <c r="C28" s="37"/>
      <c r="D28" s="8"/>
      <c r="E28" s="8"/>
      <c r="F28" s="44">
        <v>22.83</v>
      </c>
      <c r="G28" s="44">
        <v>60</v>
      </c>
      <c r="H28" s="45">
        <f>F28*G28</f>
        <v>1369.8</v>
      </c>
      <c r="I28" s="9"/>
      <c r="J28" s="22">
        <v>0</v>
      </c>
      <c r="K28" s="9">
        <f>H28</f>
        <v>1369.8</v>
      </c>
    </row>
    <row r="29" spans="3:11" ht="21">
      <c r="C29" s="36"/>
      <c r="D29" s="42"/>
      <c r="E29" s="42"/>
      <c r="F29" s="56"/>
      <c r="G29" s="57"/>
      <c r="H29" s="57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7"/>
      <c r="G30" s="57"/>
      <c r="H30" s="57"/>
      <c r="I30" s="9"/>
      <c r="J30" s="9"/>
      <c r="K30" s="9"/>
    </row>
    <row r="31" spans="3:11" ht="21">
      <c r="C31" s="38"/>
      <c r="D31" s="42"/>
      <c r="E31" s="42"/>
      <c r="F31" s="52"/>
      <c r="G31" s="52"/>
      <c r="H31" s="52"/>
      <c r="I31" s="9"/>
      <c r="J31" s="9"/>
      <c r="K31" s="9"/>
    </row>
    <row r="32" spans="3:11" ht="21">
      <c r="C32" s="36"/>
      <c r="D32" s="42"/>
      <c r="E32" s="42"/>
      <c r="F32" s="56"/>
      <c r="G32" s="57"/>
      <c r="H32" s="57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2"/>
      <c r="G33" s="52"/>
      <c r="H33" s="52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1369.8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1467.35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5" t="s">
        <v>17</v>
      </c>
      <c r="D40" s="55"/>
      <c r="E40" s="55"/>
      <c r="F40" s="55"/>
      <c r="G40" s="55"/>
      <c r="H40" s="55"/>
      <c r="I40" s="55"/>
      <c r="J40" s="55"/>
      <c r="K40" s="55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8"/>
      <c r="D45" s="58"/>
      <c r="E45" s="58"/>
      <c r="F45" s="58"/>
      <c r="G45" s="58"/>
      <c r="H45" s="58"/>
      <c r="I45" s="58"/>
      <c r="J45" s="58"/>
      <c r="K45" s="58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55" t="s">
        <v>23</v>
      </c>
      <c r="D55" s="55"/>
      <c r="E55" s="55"/>
      <c r="F55" s="8"/>
      <c r="G55" s="55" t="s">
        <v>24</v>
      </c>
      <c r="H55" s="55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JUL 2020</vt:lpstr>
      <vt:lpstr>AUG 2020</vt:lpstr>
      <vt:lpstr>SEPT 2020</vt:lpstr>
      <vt:lpstr>OCT 2020</vt:lpstr>
      <vt:lpstr>DEC 2020</vt:lpstr>
      <vt:lpstr>'AUG 2020'!Print_Area</vt:lpstr>
      <vt:lpstr>'DEC 2020'!Print_Area</vt:lpstr>
      <vt:lpstr>'JUL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2019-11-05T02:35:12Z</cp:lastPrinted>
  <dcterms:created xsi:type="dcterms:W3CDTF">2018-02-28T02:33:50Z</dcterms:created>
  <dcterms:modified xsi:type="dcterms:W3CDTF">2020-11-28T05:22:02Z</dcterms:modified>
</cp:coreProperties>
</file>