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LLECTION REPORT\Water &amp; Electricity Billing\"/>
    </mc:Choice>
  </mc:AlternateContent>
  <bookViews>
    <workbookView xWindow="0" yWindow="0" windowWidth="20490" windowHeight="9045" firstSheet="2" activeTab="8"/>
  </bookViews>
  <sheets>
    <sheet name="FEB 2020" sheetId="3" r:id="rId1"/>
    <sheet name="MAR 2020" sheetId="4" r:id="rId2"/>
    <sheet name="APR 2020" sheetId="5" r:id="rId3"/>
    <sheet name="MAY 2020" sheetId="6" r:id="rId4"/>
    <sheet name="JUN 2020" sheetId="8" r:id="rId5"/>
    <sheet name="JUL 2020" sheetId="9" r:id="rId6"/>
    <sheet name="AUG 2020" sheetId="10" r:id="rId7"/>
    <sheet name="SEPT 2020" sheetId="11" r:id="rId8"/>
    <sheet name="OCT 2020" sheetId="12" r:id="rId9"/>
  </sheets>
  <definedNames>
    <definedName name="_xlnm.Print_Area" localSheetId="2">'APR 2020'!$A$1:$K$59</definedName>
    <definedName name="_xlnm.Print_Area" localSheetId="6">'AUG 2020'!$A$1:$K$57</definedName>
    <definedName name="_xlnm.Print_Area" localSheetId="0">'FEB 2020'!$A$1:$K$57</definedName>
    <definedName name="_xlnm.Print_Area" localSheetId="5">'JUL 2020'!$A$1:$K$57</definedName>
    <definedName name="_xlnm.Print_Area" localSheetId="4">'JUN 2020'!$A$1:$K$57</definedName>
    <definedName name="_xlnm.Print_Area" localSheetId="1">'MAR 2020'!$A$1:$K$58</definedName>
    <definedName name="_xlnm.Print_Area" localSheetId="3">'MAY 2020'!$A$1:$K$59</definedName>
    <definedName name="_xlnm.Print_Area" localSheetId="8">'OCT 2020'!$A$1:$K$57</definedName>
    <definedName name="_xlnm.Print_Area" localSheetId="7">'SEPT 2020'!$A$1:$K$57</definedName>
  </definedNames>
  <calcPr calcId="152511"/>
</workbook>
</file>

<file path=xl/calcChain.xml><?xml version="1.0" encoding="utf-8"?>
<calcChain xmlns="http://schemas.openxmlformats.org/spreadsheetml/2006/main">
  <c r="H21" i="12" l="1"/>
  <c r="H25" i="12"/>
  <c r="K35" i="12"/>
  <c r="K30" i="12"/>
  <c r="K28" i="12"/>
  <c r="F26" i="12"/>
  <c r="K24" i="12"/>
  <c r="F22" i="12"/>
  <c r="K20" i="12"/>
  <c r="K36" i="12" l="1"/>
  <c r="I16" i="12" s="1"/>
  <c r="J16" i="12" s="1"/>
  <c r="H21" i="11"/>
  <c r="H25" i="11"/>
  <c r="K35" i="11"/>
  <c r="K30" i="11"/>
  <c r="K28" i="11"/>
  <c r="F26" i="11"/>
  <c r="K24" i="11"/>
  <c r="F22" i="11"/>
  <c r="K20" i="11"/>
  <c r="K38" i="12" l="1"/>
  <c r="K36" i="11"/>
  <c r="I16" i="11" s="1"/>
  <c r="K38" i="11" s="1"/>
  <c r="H25" i="10"/>
  <c r="H21" i="10"/>
  <c r="J16" i="11" l="1"/>
  <c r="K35" i="10"/>
  <c r="K30" i="10"/>
  <c r="K28" i="10"/>
  <c r="F26" i="10"/>
  <c r="K24" i="10"/>
  <c r="F22" i="10"/>
  <c r="K20" i="10"/>
  <c r="K36" i="10" s="1"/>
  <c r="I16" i="10" s="1"/>
  <c r="K38" i="10" l="1"/>
  <c r="J16" i="10"/>
  <c r="H25" i="9"/>
  <c r="K24" i="9" s="1"/>
  <c r="H21" i="9"/>
  <c r="K20" i="9" s="1"/>
  <c r="K35" i="9"/>
  <c r="K30" i="9"/>
  <c r="K28" i="9"/>
  <c r="F26" i="9"/>
  <c r="F22" i="9"/>
  <c r="H25" i="8"/>
  <c r="K24" i="8" s="1"/>
  <c r="H21" i="8"/>
  <c r="K20" i="8" s="1"/>
  <c r="K35" i="8"/>
  <c r="K30" i="8"/>
  <c r="F26" i="8"/>
  <c r="F22" i="8"/>
  <c r="K36" i="9" l="1"/>
  <c r="I16" i="9" s="1"/>
  <c r="K38" i="9" s="1"/>
  <c r="K28" i="8"/>
  <c r="K36" i="8" s="1"/>
  <c r="I16" i="8" s="1"/>
  <c r="K36" i="6"/>
  <c r="K33" i="6"/>
  <c r="J16" i="9" l="1"/>
  <c r="K38" i="8"/>
  <c r="J16" i="8"/>
  <c r="H21" i="6"/>
  <c r="K35" i="6"/>
  <c r="K30" i="6"/>
  <c r="F26" i="6"/>
  <c r="H25" i="6"/>
  <c r="K24" i="6"/>
  <c r="F22" i="6"/>
  <c r="I28" i="6"/>
  <c r="K28" i="6" s="1"/>
  <c r="K20" i="6"/>
  <c r="I16" i="6" l="1"/>
  <c r="I28" i="5"/>
  <c r="F26" i="5"/>
  <c r="F22" i="5"/>
  <c r="H25" i="5"/>
  <c r="K24" i="5" s="1"/>
  <c r="H21" i="5"/>
  <c r="K20" i="5" s="1"/>
  <c r="K35" i="5"/>
  <c r="K33" i="5"/>
  <c r="K30" i="5"/>
  <c r="K28" i="5"/>
  <c r="K38" i="6" l="1"/>
  <c r="J16" i="6"/>
  <c r="K36" i="5"/>
  <c r="I16" i="5" s="1"/>
  <c r="K38" i="5" s="1"/>
  <c r="K34" i="4"/>
  <c r="K32" i="4"/>
  <c r="K29" i="4"/>
  <c r="K27" i="4"/>
  <c r="H25" i="4"/>
  <c r="K24" i="4"/>
  <c r="H21" i="4"/>
  <c r="K20" i="4" s="1"/>
  <c r="K35" i="4" s="1"/>
  <c r="I16" i="4" s="1"/>
  <c r="J16" i="5" l="1"/>
  <c r="J16" i="4"/>
  <c r="K37" i="4"/>
  <c r="H25" i="3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<sst xmlns="http://schemas.openxmlformats.org/spreadsheetml/2006/main" count="416" uniqueCount="95">
  <si>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</si>
  <si>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</si>
  <si>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</si>
  <si>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</si>
  <si>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</si>
  <si>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</si>
  <si>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</si>
  <si>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</si>
  <si>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</si>
  <si>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</si>
  <si>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</si>
  <si>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</si>
  <si>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</si>
  <si>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</si>
  <si>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</si>
  <si>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</si>
  <si>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</si>
  <si>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</si>
  <si>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</si>
  <si>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</si>
  <si>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</si>
  <si>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</si>
  <si>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</si>
  <si>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</si>
  <si>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</si>
  <si>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</si>
  <si>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</si>
  <si>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</si>
  <si>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</si>
  <si>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</si>
  <si>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</si>
  <si>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</si>
  <si>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</si>
  <si>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</si>
  <si>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</si>
  <si>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</si>
  <si>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AMALIA GUICO</t>
  </si>
  <si>
    <t>44B15</t>
  </si>
  <si>
    <t>BILLING MONTH: FEBRUARY 2020</t>
  </si>
  <si>
    <t>MAR 5 2020</t>
  </si>
  <si>
    <t>MAR 15 2020</t>
  </si>
  <si>
    <t>PRES: FEB 25 2020 - PREV: JAN 29 2020 * 15.83</t>
  </si>
  <si>
    <t>PRES: FEB 25 2020 - PREV: JAN 29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</si>
  <si>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</si>
  <si>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</si>
  <si>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</si>
  <si>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</si>
  <si>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</si>
  <si>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</si>
  <si>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</si>
  <si>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</si>
  <si>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</si>
  <si>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</si>
  <si>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</si>
  <si>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</si>
  <si>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</si>
  <si>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</si>
  <si>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</si>
  <si>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</si>
  <si>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</si>
  <si>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</si>
  <si>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</si>
  <si>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</si>
  <si>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</si>
  <si>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</si>
  <si>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</si>
  <si>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</si>
  <si>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</si>
  <si>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</si>
  <si>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2020 - 1 kWh x 10.98 = 10.98 + 20% (AC) = 13.18 - 15.83 (billing Mar2020) = </t>
    </r>
    <r>
      <rPr>
        <b/>
        <u/>
        <sz val="14"/>
        <color rgb="FFFF0000"/>
        <rFont val="Calibri"/>
        <family val="2"/>
        <scheme val="minor"/>
      </rPr>
      <t>2.65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</si>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</sst>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64" fontId="20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0"/>
  <sheetViews>
    <sheetView zoomScale="70" zoomScaleNormal="70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7" t="s">
        <v>14</v>
      </c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77"/>
      <c r="J4" s="77"/>
      <c r="K4" s="7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8" t="s">
        <v>12</v>
      </c>
      <c r="D14" s="79"/>
      <c r="E14" s="79"/>
      <c r="F14" s="79"/>
      <c r="G14" s="79"/>
      <c r="H14" s="79"/>
      <c r="I14" s="79"/>
      <c r="J14" s="79"/>
      <c r="K14" s="8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39</v>
      </c>
      <c r="E16" s="48" t="s">
        <v>40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1" t="s">
        <v>8</v>
      </c>
      <c r="E19" s="81"/>
      <c r="F19" s="81" t="s">
        <v>9</v>
      </c>
      <c r="G19" s="81"/>
      <c r="H19" s="8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82" t="s">
        <v>32</v>
      </c>
      <c r="E20" s="82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4"/>
      <c r="G30" s="84"/>
      <c r="H30" s="84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5"/>
      <c r="D45" s="85"/>
      <c r="E45" s="85"/>
      <c r="F45" s="85"/>
      <c r="G45" s="85"/>
      <c r="H45" s="85"/>
      <c r="I45" s="85"/>
      <c r="J45" s="85"/>
      <c r="K45" s="8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61"/>
  <sheetViews>
    <sheetView topLeftCell="A16" zoomScale="70" zoomScaleNormal="70" workbookViewId="0">
      <selection activeCell="A44" sqref="A44:XFD4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7" t="s">
        <v>14</v>
      </c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77"/>
      <c r="J4" s="77"/>
      <c r="K4" s="7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8" t="s">
        <v>12</v>
      </c>
      <c r="D14" s="79"/>
      <c r="E14" s="79"/>
      <c r="F14" s="79"/>
      <c r="G14" s="79"/>
      <c r="H14" s="79"/>
      <c r="I14" s="79"/>
      <c r="J14" s="79"/>
      <c r="K14" s="8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/>
      <c r="I16" s="18">
        <f>K35</f>
        <v>15.83</v>
      </c>
      <c r="J16" s="18">
        <f>I16+H16+G16</f>
        <v>15.83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1" t="s">
        <v>8</v>
      </c>
      <c r="E19" s="81"/>
      <c r="F19" s="81" t="s">
        <v>9</v>
      </c>
      <c r="G19" s="81"/>
      <c r="H19" s="8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2" t="s">
        <v>32</v>
      </c>
      <c r="E20" s="82"/>
      <c r="F20" s="45" t="s">
        <v>46</v>
      </c>
      <c r="G20" s="45"/>
      <c r="H20" s="45"/>
      <c r="I20" s="9"/>
      <c r="J20" s="22">
        <v>0</v>
      </c>
      <c r="K20" s="9">
        <f>H21</f>
        <v>15.83</v>
      </c>
    </row>
    <row r="21" spans="3:11" ht="21" x14ac:dyDescent="0.35">
      <c r="C21" s="38"/>
      <c r="D21" s="8"/>
      <c r="E21" s="8"/>
      <c r="F21" s="45">
        <v>1</v>
      </c>
      <c r="G21" s="45">
        <v>0</v>
      </c>
      <c r="H21" s="46">
        <f>(F21-G21)*15.83</f>
        <v>15.83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4"/>
      <c r="G30" s="84"/>
      <c r="H30" s="84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15.83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3.25" x14ac:dyDescent="0.35">
      <c r="B41" s="3"/>
      <c r="C41" s="56" t="s">
        <v>57</v>
      </c>
      <c r="D41" s="57" t="s">
        <v>58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3.25" x14ac:dyDescent="0.35">
      <c r="B42" s="3"/>
      <c r="C42" s="1"/>
      <c r="D42" s="57" t="s">
        <v>59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3"/>
      <c r="D43" s="3"/>
      <c r="E43" s="3"/>
      <c r="F43" s="3"/>
      <c r="G43" s="3"/>
      <c r="H43" s="3"/>
      <c r="I43" s="4"/>
      <c r="J43" s="4"/>
      <c r="K43" s="4"/>
      <c r="L43" s="3"/>
    </row>
    <row r="44" spans="2:12" s="8" customFormat="1" ht="28.5" x14ac:dyDescent="0.45">
      <c r="B44" s="3"/>
      <c r="C44" s="10" t="s">
        <v>18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s="8" customFormat="1" ht="28.5" x14ac:dyDescent="0.45">
      <c r="B45" s="3"/>
      <c r="C45" s="27" t="s">
        <v>30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ht="10.5" customHeight="1" x14ac:dyDescent="0.25">
      <c r="C46" s="85"/>
      <c r="D46" s="85"/>
      <c r="E46" s="85"/>
      <c r="F46" s="85"/>
      <c r="G46" s="85"/>
      <c r="H46" s="85"/>
      <c r="I46" s="85"/>
      <c r="J46" s="85"/>
      <c r="K46" s="85"/>
    </row>
    <row r="47" spans="2:12" ht="30" customHeight="1" x14ac:dyDescent="0.45">
      <c r="C47" s="27" t="s">
        <v>27</v>
      </c>
      <c r="D47" s="27"/>
      <c r="E47" s="27"/>
      <c r="F47" s="27"/>
      <c r="G47" s="27"/>
      <c r="H47" s="27"/>
      <c r="I47" s="41"/>
      <c r="J47" s="41"/>
      <c r="K47" s="41"/>
    </row>
    <row r="48" spans="2:12" ht="14.25" customHeight="1" x14ac:dyDescent="0.45">
      <c r="C48" s="25"/>
      <c r="D48" s="25"/>
      <c r="E48" s="25"/>
      <c r="F48" s="25"/>
      <c r="G48" s="25"/>
      <c r="H48" s="25"/>
      <c r="I48" s="26"/>
      <c r="J48" s="26"/>
      <c r="K48" s="26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6" t="s">
        <v>33</v>
      </c>
      <c r="D55" s="86"/>
      <c r="E55" s="86"/>
      <c r="F55" s="8"/>
      <c r="G55" s="86" t="s">
        <v>31</v>
      </c>
      <c r="H55" s="86"/>
      <c r="I55" s="9"/>
      <c r="J55" s="9"/>
      <c r="K55" s="9"/>
    </row>
    <row r="56" spans="3:11" ht="21" x14ac:dyDescent="0.35">
      <c r="C56" s="76" t="s">
        <v>23</v>
      </c>
      <c r="D56" s="76"/>
      <c r="E56" s="76"/>
      <c r="F56" s="8"/>
      <c r="G56" s="76" t="s">
        <v>24</v>
      </c>
      <c r="H56" s="76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I58" s="39"/>
      <c r="J58" s="42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3">
    <mergeCell ref="C56:E56"/>
    <mergeCell ref="G56:H56"/>
    <mergeCell ref="I3:K4"/>
    <mergeCell ref="C14:K14"/>
    <mergeCell ref="D19:E19"/>
    <mergeCell ref="F19:H19"/>
    <mergeCell ref="D20:E20"/>
    <mergeCell ref="F29:H30"/>
    <mergeCell ref="F32:H32"/>
    <mergeCell ref="C40:K40"/>
    <mergeCell ref="C46:K46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62"/>
  <sheetViews>
    <sheetView topLeftCell="A7" zoomScale="70" zoomScaleNormal="70" workbookViewId="0">
      <selection activeCell="A44" sqref="A44:XFD4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7" t="s">
        <v>14</v>
      </c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77"/>
      <c r="J4" s="77"/>
      <c r="K4" s="7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8" t="s">
        <v>12</v>
      </c>
      <c r="D14" s="79"/>
      <c r="E14" s="79"/>
      <c r="F14" s="79"/>
      <c r="G14" s="79"/>
      <c r="H14" s="79"/>
      <c r="I14" s="79"/>
      <c r="J14" s="79"/>
      <c r="K14" s="8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49</v>
      </c>
      <c r="E16" s="48" t="s">
        <v>50</v>
      </c>
      <c r="F16" s="18"/>
      <c r="G16" s="18"/>
      <c r="H16" s="18">
        <v>15.83</v>
      </c>
      <c r="I16" s="18">
        <f>K36</f>
        <v>0</v>
      </c>
      <c r="J16" s="18">
        <f>I16+H16+G16</f>
        <v>15.83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1" t="s">
        <v>8</v>
      </c>
      <c r="E19" s="81"/>
      <c r="F19" s="81" t="s">
        <v>9</v>
      </c>
      <c r="G19" s="81"/>
      <c r="H19" s="8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2" t="s">
        <v>32</v>
      </c>
      <c r="E20" s="82"/>
      <c r="F20" s="45" t="s">
        <v>51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87" t="s">
        <v>53</v>
      </c>
      <c r="E22" s="87"/>
      <c r="F22" s="88">
        <f>F21-G21</f>
        <v>0</v>
      </c>
      <c r="G22" s="88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7" t="s">
        <v>54</v>
      </c>
      <c r="E26" s="87"/>
      <c r="F26" s="88">
        <f>F25-G25</f>
        <v>0</v>
      </c>
      <c r="G26" s="88"/>
      <c r="H26" s="44"/>
      <c r="I26" s="9"/>
      <c r="J26" s="9"/>
      <c r="K26" s="9"/>
    </row>
    <row r="27" spans="3:11" ht="21" x14ac:dyDescent="0.35">
      <c r="C27" s="38"/>
      <c r="D27" s="54"/>
      <c r="E27" s="54"/>
      <c r="F27" s="55"/>
      <c r="G27" s="55"/>
      <c r="H27" s="44"/>
      <c r="I27" s="9"/>
      <c r="J27" s="9"/>
      <c r="K27" s="9"/>
    </row>
    <row r="28" spans="3:11" ht="21" x14ac:dyDescent="0.35">
      <c r="C28" s="37"/>
      <c r="D28" s="7" t="s">
        <v>55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89" t="s">
        <v>56</v>
      </c>
      <c r="D29" s="89"/>
      <c r="E29" s="89"/>
      <c r="F29" s="8"/>
      <c r="G29" s="8"/>
      <c r="H29" s="8"/>
      <c r="I29" s="9"/>
      <c r="J29" s="22"/>
      <c r="K29" s="9"/>
    </row>
    <row r="30" spans="3:11" ht="21" x14ac:dyDescent="0.35">
      <c r="C30" s="89"/>
      <c r="D30" s="89"/>
      <c r="E30" s="89"/>
      <c r="F30" s="83"/>
      <c r="G30" s="84"/>
      <c r="H30" s="84"/>
      <c r="I30" s="9">
        <v>0</v>
      </c>
      <c r="J30" s="22">
        <v>0</v>
      </c>
      <c r="K30" s="9">
        <f>I30+J30</f>
        <v>0</v>
      </c>
    </row>
    <row r="31" spans="3:11" ht="21" x14ac:dyDescent="0.35">
      <c r="C31" s="89"/>
      <c r="D31" s="89"/>
      <c r="E31" s="89"/>
      <c r="F31" s="84"/>
      <c r="G31" s="84"/>
      <c r="H31" s="84"/>
      <c r="I31" s="9"/>
      <c r="J31" s="9"/>
      <c r="K31" s="9"/>
    </row>
    <row r="32" spans="3:11" ht="21" x14ac:dyDescent="0.35">
      <c r="C32" s="39"/>
      <c r="D32" s="43"/>
      <c r="E32" s="43"/>
      <c r="F32" s="51"/>
      <c r="G32" s="51"/>
      <c r="H32" s="51"/>
      <c r="I32" s="9"/>
      <c r="J32" s="9"/>
      <c r="K32" s="9"/>
    </row>
    <row r="33" spans="2:12" ht="21" x14ac:dyDescent="0.35">
      <c r="C33" s="37"/>
      <c r="D33" s="43"/>
      <c r="E33" s="43"/>
      <c r="F33" s="83"/>
      <c r="G33" s="84"/>
      <c r="H33" s="84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1"/>
      <c r="G34" s="51"/>
      <c r="H34" s="5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15.83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6" t="s">
        <v>17</v>
      </c>
      <c r="D41" s="76"/>
      <c r="E41" s="76"/>
      <c r="F41" s="76"/>
      <c r="G41" s="76"/>
      <c r="H41" s="76"/>
      <c r="I41" s="76"/>
      <c r="J41" s="76"/>
      <c r="K41" s="76"/>
      <c r="L41" s="3"/>
    </row>
    <row r="42" spans="2:12" s="8" customFormat="1" ht="23.25" x14ac:dyDescent="0.35">
      <c r="B42" s="3"/>
      <c r="C42" s="56" t="s">
        <v>57</v>
      </c>
      <c r="D42" s="57" t="s">
        <v>58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7" t="s">
        <v>59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5"/>
      <c r="D47" s="85"/>
      <c r="E47" s="85"/>
      <c r="F47" s="85"/>
      <c r="G47" s="85"/>
      <c r="H47" s="85"/>
      <c r="I47" s="85"/>
      <c r="J47" s="85"/>
      <c r="K47" s="85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6" t="s">
        <v>33</v>
      </c>
      <c r="D56" s="86"/>
      <c r="E56" s="86"/>
      <c r="F56" s="8"/>
      <c r="G56" s="86" t="s">
        <v>31</v>
      </c>
      <c r="H56" s="86"/>
      <c r="I56" s="9"/>
      <c r="J56" s="9"/>
      <c r="K56" s="9"/>
    </row>
    <row r="57" spans="3:11" ht="21" x14ac:dyDescent="0.35">
      <c r="C57" s="76" t="s">
        <v>23</v>
      </c>
      <c r="D57" s="76"/>
      <c r="E57" s="76"/>
      <c r="F57" s="8"/>
      <c r="G57" s="76" t="s">
        <v>24</v>
      </c>
      <c r="H57" s="76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62"/>
  <sheetViews>
    <sheetView topLeftCell="A16" zoomScale="70" zoomScaleNormal="70" workbookViewId="0">
      <selection activeCell="R25" sqref="R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7" t="s">
        <v>14</v>
      </c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77"/>
      <c r="J4" s="77"/>
      <c r="K4" s="7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8" t="s">
        <v>12</v>
      </c>
      <c r="D14" s="79"/>
      <c r="E14" s="79"/>
      <c r="F14" s="79"/>
      <c r="G14" s="79"/>
      <c r="H14" s="79"/>
      <c r="I14" s="79"/>
      <c r="J14" s="79"/>
      <c r="K14" s="8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61</v>
      </c>
      <c r="E16" s="48" t="s">
        <v>62</v>
      </c>
      <c r="F16" s="18"/>
      <c r="G16" s="18"/>
      <c r="H16" s="18">
        <v>15.83</v>
      </c>
      <c r="I16" s="18">
        <f>K36</f>
        <v>-2.65</v>
      </c>
      <c r="J16" s="18">
        <f>I16+H16+G16</f>
        <v>13.18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1" t="s">
        <v>8</v>
      </c>
      <c r="E19" s="81"/>
      <c r="F19" s="81" t="s">
        <v>9</v>
      </c>
      <c r="G19" s="81"/>
      <c r="H19" s="8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2" t="s">
        <v>32</v>
      </c>
      <c r="E20" s="82"/>
      <c r="F20" s="45" t="s">
        <v>63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87" t="s">
        <v>53</v>
      </c>
      <c r="E22" s="87"/>
      <c r="F22" s="88">
        <f>F21-G21</f>
        <v>0</v>
      </c>
      <c r="G22" s="88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7" t="s">
        <v>54</v>
      </c>
      <c r="E26" s="87"/>
      <c r="F26" s="88">
        <f>F25-G25</f>
        <v>0</v>
      </c>
      <c r="G26" s="88"/>
      <c r="H26" s="44"/>
      <c r="I26" s="9"/>
      <c r="J26" s="9"/>
      <c r="K26" s="9"/>
    </row>
    <row r="27" spans="3:11" ht="21" x14ac:dyDescent="0.35">
      <c r="C27" s="38"/>
      <c r="D27" s="54"/>
      <c r="E27" s="54"/>
      <c r="F27" s="55"/>
      <c r="G27" s="55"/>
      <c r="H27" s="44"/>
      <c r="I27" s="9"/>
      <c r="J27" s="9"/>
      <c r="K27" s="9"/>
    </row>
    <row r="28" spans="3:11" ht="21" x14ac:dyDescent="0.35">
      <c r="C28" s="37"/>
      <c r="D28" s="7" t="s">
        <v>55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89" t="s">
        <v>65</v>
      </c>
      <c r="D29" s="89"/>
      <c r="E29" s="89"/>
      <c r="F29" s="8"/>
      <c r="G29" s="8"/>
      <c r="H29" s="8"/>
      <c r="I29" s="9"/>
      <c r="J29" s="22"/>
      <c r="K29" s="9"/>
    </row>
    <row r="30" spans="3:11" ht="21" x14ac:dyDescent="0.35">
      <c r="C30" s="89"/>
      <c r="D30" s="89"/>
      <c r="E30" s="89"/>
      <c r="F30" s="83"/>
      <c r="G30" s="84"/>
      <c r="H30" s="8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89"/>
      <c r="D31" s="89"/>
      <c r="E31" s="89"/>
      <c r="F31" s="84"/>
      <c r="G31" s="84"/>
      <c r="H31" s="84"/>
      <c r="I31" s="9"/>
      <c r="J31" s="9"/>
      <c r="K31" s="9"/>
    </row>
    <row r="32" spans="3:11" ht="21" x14ac:dyDescent="0.35">
      <c r="C32" s="39"/>
      <c r="D32" s="43"/>
      <c r="E32" s="43"/>
      <c r="F32" s="53"/>
      <c r="G32" s="53"/>
      <c r="H32" s="53"/>
      <c r="I32" s="9"/>
      <c r="J32" s="9"/>
      <c r="K32" s="9"/>
    </row>
    <row r="33" spans="2:12" ht="78" customHeight="1" x14ac:dyDescent="0.35">
      <c r="C33" s="37"/>
      <c r="D33" s="91" t="s">
        <v>68</v>
      </c>
      <c r="E33" s="91"/>
      <c r="F33" s="92" t="s">
        <v>69</v>
      </c>
      <c r="G33" s="92"/>
      <c r="H33" s="92"/>
      <c r="I33" s="92"/>
      <c r="J33" s="66">
        <v>0</v>
      </c>
      <c r="K33" s="66">
        <f>(2.65)</f>
        <v>2.65</v>
      </c>
    </row>
    <row r="34" spans="2:12" ht="27" customHeight="1" x14ac:dyDescent="0.35">
      <c r="C34" s="39"/>
      <c r="D34" s="43"/>
      <c r="E34" s="43"/>
      <c r="F34" s="53"/>
      <c r="G34" s="53"/>
      <c r="H34" s="53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-2.65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13.18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0" t="s">
        <v>17</v>
      </c>
      <c r="D41" s="90"/>
      <c r="E41" s="90"/>
      <c r="F41" s="90"/>
      <c r="G41" s="90"/>
      <c r="H41" s="90"/>
      <c r="I41" s="90"/>
      <c r="J41" s="90"/>
      <c r="K41" s="90"/>
      <c r="L41" s="3"/>
    </row>
    <row r="42" spans="2:12" s="8" customFormat="1" ht="21" x14ac:dyDescent="0.35">
      <c r="B42" s="3"/>
      <c r="C42" s="52"/>
      <c r="D42" s="52"/>
      <c r="E42" s="52"/>
      <c r="F42" s="52"/>
      <c r="G42" s="52"/>
      <c r="H42" s="52"/>
      <c r="I42" s="52"/>
      <c r="J42" s="52"/>
      <c r="K42" s="52"/>
      <c r="L42" s="3"/>
    </row>
    <row r="43" spans="2:12" s="8" customFormat="1" ht="23.25" x14ac:dyDescent="0.35">
      <c r="B43" s="3"/>
      <c r="C43" s="56" t="s">
        <v>57</v>
      </c>
      <c r="D43" s="57" t="s">
        <v>66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7" t="s">
        <v>67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7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5"/>
      <c r="D47" s="85"/>
      <c r="E47" s="85"/>
      <c r="F47" s="85"/>
      <c r="G47" s="85"/>
      <c r="H47" s="85"/>
      <c r="I47" s="85"/>
      <c r="J47" s="85"/>
      <c r="K47" s="85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6" t="s">
        <v>33</v>
      </c>
      <c r="D56" s="86"/>
      <c r="E56" s="86"/>
      <c r="F56" s="8"/>
      <c r="G56" s="86" t="s">
        <v>31</v>
      </c>
      <c r="H56" s="86"/>
      <c r="I56" s="9"/>
      <c r="J56" s="9"/>
      <c r="K56" s="9"/>
    </row>
    <row r="57" spans="3:11" ht="21" x14ac:dyDescent="0.35">
      <c r="C57" s="76" t="s">
        <v>23</v>
      </c>
      <c r="D57" s="76"/>
      <c r="E57" s="76"/>
      <c r="F57" s="8"/>
      <c r="G57" s="76" t="s">
        <v>24</v>
      </c>
      <c r="H57" s="76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L60"/>
  <sheetViews>
    <sheetView topLeftCell="A13" zoomScale="70" zoomScaleNormal="70" workbookViewId="0">
      <selection activeCell="S29" sqref="S2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7" t="s">
        <v>14</v>
      </c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77"/>
      <c r="J4" s="77"/>
      <c r="K4" s="7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8" t="s">
        <v>12</v>
      </c>
      <c r="D14" s="79"/>
      <c r="E14" s="79"/>
      <c r="F14" s="79"/>
      <c r="G14" s="79"/>
      <c r="H14" s="79"/>
      <c r="I14" s="79"/>
      <c r="J14" s="79"/>
      <c r="K14" s="8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71</v>
      </c>
      <c r="E16" s="48" t="s">
        <v>72</v>
      </c>
      <c r="F16" s="18"/>
      <c r="G16" s="18"/>
      <c r="H16" s="18">
        <v>13.18</v>
      </c>
      <c r="I16" s="18">
        <f>K36</f>
        <v>0</v>
      </c>
      <c r="J16" s="18">
        <f>I16+H16+G16</f>
        <v>13.18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1" t="s">
        <v>8</v>
      </c>
      <c r="E19" s="81"/>
      <c r="F19" s="81" t="s">
        <v>9</v>
      </c>
      <c r="G19" s="81"/>
      <c r="H19" s="8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2" t="s">
        <v>32</v>
      </c>
      <c r="E20" s="82"/>
      <c r="F20" s="45" t="s">
        <v>73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87" t="s">
        <v>53</v>
      </c>
      <c r="E22" s="87"/>
      <c r="F22" s="88">
        <f>F21-G21</f>
        <v>0</v>
      </c>
      <c r="G22" s="88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87" t="s">
        <v>54</v>
      </c>
      <c r="E26" s="87"/>
      <c r="F26" s="88">
        <f>F25-G25</f>
        <v>0</v>
      </c>
      <c r="G26" s="88"/>
      <c r="H26" s="44"/>
      <c r="I26" s="9"/>
      <c r="J26" s="9"/>
      <c r="K26" s="9"/>
    </row>
    <row r="27" spans="3:11" ht="21" x14ac:dyDescent="0.35">
      <c r="C27" s="38"/>
      <c r="D27" s="60"/>
      <c r="E27" s="60"/>
      <c r="F27" s="61"/>
      <c r="G27" s="61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83"/>
      <c r="G30" s="84"/>
      <c r="H30" s="8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84"/>
      <c r="G31" s="84"/>
      <c r="H31" s="84"/>
      <c r="I31" s="9"/>
      <c r="J31" s="9"/>
      <c r="K31" s="9"/>
    </row>
    <row r="32" spans="3:11" ht="21" x14ac:dyDescent="0.35">
      <c r="C32" s="39"/>
      <c r="D32" s="43"/>
      <c r="E32" s="43"/>
      <c r="F32" s="59"/>
      <c r="G32" s="59"/>
      <c r="H32" s="59"/>
      <c r="I32" s="9"/>
      <c r="J32" s="9"/>
      <c r="K32" s="9"/>
    </row>
    <row r="33" spans="2:12" ht="21" customHeight="1" x14ac:dyDescent="0.35">
      <c r="C33" s="37"/>
      <c r="D33" s="91"/>
      <c r="E33" s="91"/>
      <c r="F33" s="92"/>
      <c r="G33" s="92"/>
      <c r="H33" s="92"/>
      <c r="I33" s="92"/>
      <c r="J33" s="66"/>
      <c r="K33" s="66"/>
    </row>
    <row r="34" spans="2:12" ht="27" customHeight="1" x14ac:dyDescent="0.35">
      <c r="C34" s="39"/>
      <c r="D34" s="43"/>
      <c r="E34" s="43"/>
      <c r="F34" s="59"/>
      <c r="G34" s="59"/>
      <c r="H34" s="59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13.18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0" t="s">
        <v>17</v>
      </c>
      <c r="D41" s="90"/>
      <c r="E41" s="90"/>
      <c r="F41" s="90"/>
      <c r="G41" s="90"/>
      <c r="H41" s="90"/>
      <c r="I41" s="90"/>
      <c r="J41" s="90"/>
      <c r="K41" s="90"/>
      <c r="L41" s="3"/>
    </row>
    <row r="42" spans="2:12" s="8" customFormat="1" ht="21" x14ac:dyDescent="0.35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5"/>
      <c r="D45" s="85"/>
      <c r="E45" s="85"/>
      <c r="F45" s="85"/>
      <c r="G45" s="85"/>
      <c r="H45" s="85"/>
      <c r="I45" s="85"/>
      <c r="J45" s="85"/>
      <c r="K45" s="8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C45:K45"/>
    <mergeCell ref="C54:E54"/>
    <mergeCell ref="G54:H54"/>
    <mergeCell ref="C55:E55"/>
    <mergeCell ref="G55:H55"/>
    <mergeCell ref="D26:E26"/>
    <mergeCell ref="F26:G26"/>
    <mergeCell ref="F30:H31"/>
    <mergeCell ref="D33:E33"/>
    <mergeCell ref="F33:I33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L60"/>
  <sheetViews>
    <sheetView zoomScale="70" zoomScaleNormal="70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7" t="s">
        <v>14</v>
      </c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77"/>
      <c r="J4" s="77"/>
      <c r="K4" s="7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8" t="s">
        <v>12</v>
      </c>
      <c r="D14" s="79"/>
      <c r="E14" s="79"/>
      <c r="F14" s="79"/>
      <c r="G14" s="79"/>
      <c r="H14" s="79"/>
      <c r="I14" s="79"/>
      <c r="J14" s="79"/>
      <c r="K14" s="8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76</v>
      </c>
      <c r="E16" s="48" t="s">
        <v>77</v>
      </c>
      <c r="F16" s="18"/>
      <c r="G16" s="18"/>
      <c r="H16" s="18">
        <v>13.18</v>
      </c>
      <c r="I16" s="18">
        <f>K36</f>
        <v>105.71</v>
      </c>
      <c r="J16" s="18">
        <f>I16+H16+G16</f>
        <v>118.88999999999999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1" t="s">
        <v>8</v>
      </c>
      <c r="E19" s="81"/>
      <c r="F19" s="81" t="s">
        <v>9</v>
      </c>
      <c r="G19" s="81"/>
      <c r="H19" s="8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2" t="s">
        <v>32</v>
      </c>
      <c r="E20" s="82"/>
      <c r="F20" s="45" t="s">
        <v>78</v>
      </c>
      <c r="G20" s="45"/>
      <c r="H20" s="45"/>
      <c r="I20" s="9"/>
      <c r="J20" s="22">
        <v>0</v>
      </c>
      <c r="K20" s="9">
        <f>H21</f>
        <v>8.99</v>
      </c>
    </row>
    <row r="21" spans="3:11" ht="21" x14ac:dyDescent="0.35">
      <c r="C21" s="38"/>
      <c r="D21" s="8"/>
      <c r="E21" s="8"/>
      <c r="F21" s="45">
        <v>2</v>
      </c>
      <c r="G21" s="45">
        <v>1</v>
      </c>
      <c r="H21" s="46">
        <f>(F21-G21)*8.99</f>
        <v>8.99</v>
      </c>
      <c r="I21" s="9"/>
      <c r="J21" s="9"/>
      <c r="K21" s="9"/>
    </row>
    <row r="22" spans="3:11" ht="21" x14ac:dyDescent="0.35">
      <c r="C22" s="38"/>
      <c r="D22" s="87" t="s">
        <v>53</v>
      </c>
      <c r="E22" s="87"/>
      <c r="F22" s="88">
        <f>F21-G21</f>
        <v>1</v>
      </c>
      <c r="G22" s="88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96.72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(F25-G25)*96.72</f>
        <v>96.72</v>
      </c>
      <c r="I25" s="9"/>
      <c r="J25" s="9"/>
      <c r="K25" s="9"/>
    </row>
    <row r="26" spans="3:11" ht="21" x14ac:dyDescent="0.35">
      <c r="C26" s="38"/>
      <c r="D26" s="87" t="s">
        <v>54</v>
      </c>
      <c r="E26" s="87"/>
      <c r="F26" s="88">
        <f>F25-G25</f>
        <v>1</v>
      </c>
      <c r="G26" s="88"/>
      <c r="H26" s="44"/>
      <c r="I26" s="9"/>
      <c r="J26" s="9"/>
      <c r="K26" s="9"/>
    </row>
    <row r="27" spans="3:11" ht="21" x14ac:dyDescent="0.35">
      <c r="C27" s="38"/>
      <c r="D27" s="60"/>
      <c r="E27" s="60"/>
      <c r="F27" s="61"/>
      <c r="G27" s="61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83"/>
      <c r="G30" s="84"/>
      <c r="H30" s="8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84"/>
      <c r="G31" s="84"/>
      <c r="H31" s="84"/>
      <c r="I31" s="9"/>
      <c r="J31" s="9"/>
      <c r="K31" s="9"/>
    </row>
    <row r="32" spans="3:11" ht="21" x14ac:dyDescent="0.35">
      <c r="C32" s="39"/>
      <c r="D32" s="43"/>
      <c r="E32" s="43"/>
      <c r="F32" s="59"/>
      <c r="G32" s="59"/>
      <c r="H32" s="59"/>
      <c r="I32" s="9"/>
      <c r="J32" s="9"/>
      <c r="K32" s="9"/>
    </row>
    <row r="33" spans="2:12" ht="21" customHeight="1" x14ac:dyDescent="0.35">
      <c r="C33" s="37"/>
      <c r="D33" s="91"/>
      <c r="E33" s="91"/>
      <c r="F33" s="92"/>
      <c r="G33" s="92"/>
      <c r="H33" s="92"/>
      <c r="I33" s="92"/>
      <c r="J33" s="66"/>
      <c r="K33" s="66"/>
    </row>
    <row r="34" spans="2:12" ht="27" customHeight="1" x14ac:dyDescent="0.35">
      <c r="C34" s="39"/>
      <c r="D34" s="43"/>
      <c r="E34" s="43"/>
      <c r="F34" s="59"/>
      <c r="G34" s="59"/>
      <c r="H34" s="59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105.71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118.88999999999999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0" t="s">
        <v>17</v>
      </c>
      <c r="D41" s="90"/>
      <c r="E41" s="90"/>
      <c r="F41" s="90"/>
      <c r="G41" s="90"/>
      <c r="H41" s="90"/>
      <c r="I41" s="90"/>
      <c r="J41" s="90"/>
      <c r="K41" s="90"/>
      <c r="L41" s="3"/>
    </row>
    <row r="42" spans="2:12" s="8" customFormat="1" ht="21" x14ac:dyDescent="0.35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5"/>
      <c r="D45" s="85"/>
      <c r="E45" s="85"/>
      <c r="F45" s="85"/>
      <c r="G45" s="85"/>
      <c r="H45" s="85"/>
      <c r="I45" s="85"/>
      <c r="J45" s="85"/>
      <c r="K45" s="8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Q22" sqref="Q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7" t="s">
        <v>14</v>
      </c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77"/>
      <c r="J4" s="77"/>
      <c r="K4" s="7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8" t="s">
        <v>12</v>
      </c>
      <c r="D14" s="79"/>
      <c r="E14" s="79"/>
      <c r="F14" s="79"/>
      <c r="G14" s="79"/>
      <c r="H14" s="79"/>
      <c r="I14" s="79"/>
      <c r="J14" s="79"/>
      <c r="K14" s="8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81</v>
      </c>
      <c r="E16" s="48" t="s">
        <v>82</v>
      </c>
      <c r="F16" s="18"/>
      <c r="G16" s="18"/>
      <c r="H16" s="18">
        <v>118.89</v>
      </c>
      <c r="I16" s="18">
        <f>K36</f>
        <v>9.06</v>
      </c>
      <c r="J16" s="18">
        <f>I16+H16+G16</f>
        <v>127.95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1" t="s">
        <v>8</v>
      </c>
      <c r="E19" s="81"/>
      <c r="F19" s="81" t="s">
        <v>9</v>
      </c>
      <c r="G19" s="81"/>
      <c r="H19" s="8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2" t="s">
        <v>32</v>
      </c>
      <c r="E20" s="82"/>
      <c r="F20" s="45" t="s">
        <v>83</v>
      </c>
      <c r="G20" s="45"/>
      <c r="H20" s="45"/>
      <c r="I20" s="9"/>
      <c r="J20" s="22">
        <v>0</v>
      </c>
      <c r="K20" s="9">
        <f>H21</f>
        <v>9.06</v>
      </c>
    </row>
    <row r="21" spans="3:11" ht="21" x14ac:dyDescent="0.35">
      <c r="C21" s="38"/>
      <c r="D21" s="8"/>
      <c r="E21" s="8"/>
      <c r="F21" s="45">
        <v>3</v>
      </c>
      <c r="G21" s="45">
        <v>2</v>
      </c>
      <c r="H21" s="46">
        <f>(F21-G21)*9.06</f>
        <v>9.06</v>
      </c>
      <c r="I21" s="9"/>
      <c r="J21" s="9"/>
      <c r="K21" s="9"/>
    </row>
    <row r="22" spans="3:11" ht="21" x14ac:dyDescent="0.35">
      <c r="C22" s="38"/>
      <c r="D22" s="87" t="s">
        <v>53</v>
      </c>
      <c r="E22" s="87"/>
      <c r="F22" s="88">
        <f>F21-G21</f>
        <v>1</v>
      </c>
      <c r="G22" s="88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87" t="s">
        <v>54</v>
      </c>
      <c r="E26" s="87"/>
      <c r="F26" s="88">
        <f>F25-G25</f>
        <v>0</v>
      </c>
      <c r="G26" s="88"/>
      <c r="H26" s="44"/>
      <c r="I26" s="9"/>
      <c r="J26" s="9"/>
      <c r="K26" s="9"/>
    </row>
    <row r="27" spans="3:11" ht="21" x14ac:dyDescent="0.35">
      <c r="C27" s="38"/>
      <c r="D27" s="64"/>
      <c r="E27" s="64"/>
      <c r="F27" s="65"/>
      <c r="G27" s="65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83"/>
      <c r="G30" s="84"/>
      <c r="H30" s="8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84"/>
      <c r="G31" s="84"/>
      <c r="H31" s="84"/>
      <c r="I31" s="9"/>
      <c r="J31" s="9"/>
      <c r="K31" s="9"/>
    </row>
    <row r="32" spans="3:11" ht="21" x14ac:dyDescent="0.35">
      <c r="C32" s="39"/>
      <c r="D32" s="43"/>
      <c r="E32" s="43"/>
      <c r="F32" s="63"/>
      <c r="G32" s="63"/>
      <c r="H32" s="63"/>
      <c r="I32" s="9"/>
      <c r="J32" s="9"/>
      <c r="K32" s="9"/>
    </row>
    <row r="33" spans="2:12" ht="21" customHeight="1" x14ac:dyDescent="0.35">
      <c r="C33" s="37"/>
      <c r="D33" s="91"/>
      <c r="E33" s="91"/>
      <c r="F33" s="92"/>
      <c r="G33" s="92"/>
      <c r="H33" s="92"/>
      <c r="I33" s="92"/>
      <c r="J33" s="66"/>
      <c r="K33" s="66"/>
    </row>
    <row r="34" spans="2:12" ht="27" customHeight="1" x14ac:dyDescent="0.35">
      <c r="C34" s="39"/>
      <c r="D34" s="43"/>
      <c r="E34" s="43"/>
      <c r="F34" s="63"/>
      <c r="G34" s="63"/>
      <c r="H34" s="63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9.06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127.95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0" t="s">
        <v>17</v>
      </c>
      <c r="D41" s="90"/>
      <c r="E41" s="90"/>
      <c r="F41" s="90"/>
      <c r="G41" s="90"/>
      <c r="H41" s="90"/>
      <c r="I41" s="90"/>
      <c r="J41" s="90"/>
      <c r="K41" s="90"/>
      <c r="L41" s="3"/>
    </row>
    <row r="42" spans="2:12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5"/>
      <c r="D45" s="85"/>
      <c r="E45" s="85"/>
      <c r="F45" s="85"/>
      <c r="G45" s="85"/>
      <c r="H45" s="85"/>
      <c r="I45" s="85"/>
      <c r="J45" s="85"/>
      <c r="K45" s="8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O24" sqref="O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7" t="s">
        <v>14</v>
      </c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77"/>
      <c r="J4" s="77"/>
      <c r="K4" s="7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8" t="s">
        <v>12</v>
      </c>
      <c r="D14" s="79"/>
      <c r="E14" s="79"/>
      <c r="F14" s="79"/>
      <c r="G14" s="79"/>
      <c r="H14" s="79"/>
      <c r="I14" s="79"/>
      <c r="J14" s="79"/>
      <c r="K14" s="8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/>
      <c r="H16" s="18">
        <v>127.95</v>
      </c>
      <c r="I16" s="18">
        <f>K36</f>
        <v>0</v>
      </c>
      <c r="J16" s="18">
        <f>I16+H16+G16</f>
        <v>127.95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1" t="s">
        <v>8</v>
      </c>
      <c r="E19" s="81"/>
      <c r="F19" s="81" t="s">
        <v>9</v>
      </c>
      <c r="G19" s="81"/>
      <c r="H19" s="8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2" t="s">
        <v>32</v>
      </c>
      <c r="E20" s="82"/>
      <c r="F20" s="45" t="s">
        <v>88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3</v>
      </c>
      <c r="G21" s="45">
        <v>3</v>
      </c>
      <c r="H21" s="46">
        <f>(F21-G21)*8.63</f>
        <v>0</v>
      </c>
      <c r="I21" s="9"/>
      <c r="J21" s="9"/>
      <c r="K21" s="9"/>
    </row>
    <row r="22" spans="3:11" ht="21" x14ac:dyDescent="0.35">
      <c r="C22" s="38"/>
      <c r="D22" s="87" t="s">
        <v>53</v>
      </c>
      <c r="E22" s="87"/>
      <c r="F22" s="88">
        <f>F21-G21</f>
        <v>0</v>
      </c>
      <c r="G22" s="88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87" t="s">
        <v>54</v>
      </c>
      <c r="E26" s="87"/>
      <c r="F26" s="88">
        <f>F25-G25</f>
        <v>0</v>
      </c>
      <c r="G26" s="88"/>
      <c r="H26" s="44"/>
      <c r="I26" s="9"/>
      <c r="J26" s="9"/>
      <c r="K26" s="9"/>
    </row>
    <row r="27" spans="3:11" ht="21" x14ac:dyDescent="0.35">
      <c r="C27" s="38"/>
      <c r="D27" s="70"/>
      <c r="E27" s="70"/>
      <c r="F27" s="71"/>
      <c r="G27" s="71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83"/>
      <c r="G30" s="84"/>
      <c r="H30" s="8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84"/>
      <c r="G31" s="84"/>
      <c r="H31" s="84"/>
      <c r="I31" s="9"/>
      <c r="J31" s="9"/>
      <c r="K31" s="9"/>
    </row>
    <row r="32" spans="3:11" ht="21" x14ac:dyDescent="0.35">
      <c r="C32" s="39"/>
      <c r="D32" s="43"/>
      <c r="E32" s="43"/>
      <c r="F32" s="69"/>
      <c r="G32" s="69"/>
      <c r="H32" s="69"/>
      <c r="I32" s="9"/>
      <c r="J32" s="9"/>
      <c r="K32" s="9"/>
    </row>
    <row r="33" spans="2:12" ht="21" customHeight="1" x14ac:dyDescent="0.35">
      <c r="C33" s="37"/>
      <c r="D33" s="91"/>
      <c r="E33" s="91"/>
      <c r="F33" s="92"/>
      <c r="G33" s="92"/>
      <c r="H33" s="92"/>
      <c r="I33" s="92"/>
      <c r="J33" s="66"/>
      <c r="K33" s="66"/>
    </row>
    <row r="34" spans="2:12" ht="27" customHeight="1" x14ac:dyDescent="0.35">
      <c r="C34" s="39"/>
      <c r="D34" s="43"/>
      <c r="E34" s="43"/>
      <c r="F34" s="69"/>
      <c r="G34" s="69"/>
      <c r="H34" s="69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127.95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0" t="s">
        <v>17</v>
      </c>
      <c r="D41" s="90"/>
      <c r="E41" s="90"/>
      <c r="F41" s="90"/>
      <c r="G41" s="90"/>
      <c r="H41" s="90"/>
      <c r="I41" s="90"/>
      <c r="J41" s="90"/>
      <c r="K41" s="90"/>
      <c r="L41" s="3"/>
    </row>
    <row r="42" spans="2:12" s="8" customFormat="1" ht="21" x14ac:dyDescent="0.35">
      <c r="B42" s="3"/>
      <c r="C42" s="68"/>
      <c r="D42" s="68"/>
      <c r="E42" s="68"/>
      <c r="F42" s="68"/>
      <c r="G42" s="68"/>
      <c r="H42" s="68"/>
      <c r="I42" s="68"/>
      <c r="J42" s="68"/>
      <c r="K42" s="6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5"/>
      <c r="D45" s="85"/>
      <c r="E45" s="85"/>
      <c r="F45" s="85"/>
      <c r="G45" s="85"/>
      <c r="H45" s="85"/>
      <c r="I45" s="85"/>
      <c r="J45" s="85"/>
      <c r="K45" s="8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5" zoomScale="70" zoomScaleNormal="70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7" t="s">
        <v>14</v>
      </c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77"/>
      <c r="J4" s="77"/>
      <c r="K4" s="7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8" t="s">
        <v>12</v>
      </c>
      <c r="D14" s="79"/>
      <c r="E14" s="79"/>
      <c r="F14" s="79"/>
      <c r="G14" s="79"/>
      <c r="H14" s="79"/>
      <c r="I14" s="79"/>
      <c r="J14" s="79"/>
      <c r="K14" s="8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91</v>
      </c>
      <c r="E16" s="48" t="s">
        <v>92</v>
      </c>
      <c r="F16" s="18"/>
      <c r="G16" s="18"/>
      <c r="H16" s="18">
        <v>127.95</v>
      </c>
      <c r="I16" s="18">
        <f>K36</f>
        <v>7.32</v>
      </c>
      <c r="J16" s="18">
        <f>I16+H16+G16</f>
        <v>135.27000000000001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1" t="s">
        <v>8</v>
      </c>
      <c r="E19" s="81"/>
      <c r="F19" s="81" t="s">
        <v>9</v>
      </c>
      <c r="G19" s="81"/>
      <c r="H19" s="81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82" t="s">
        <v>32</v>
      </c>
      <c r="E20" s="82"/>
      <c r="F20" s="45" t="s">
        <v>93</v>
      </c>
      <c r="G20" s="45"/>
      <c r="H20" s="45"/>
      <c r="I20" s="9"/>
      <c r="J20" s="22">
        <v>0</v>
      </c>
      <c r="K20" s="9">
        <f>H21</f>
        <v>7.32</v>
      </c>
    </row>
    <row r="21" spans="3:11" ht="21" x14ac:dyDescent="0.35">
      <c r="C21" s="38"/>
      <c r="D21" s="8"/>
      <c r="E21" s="8"/>
      <c r="F21" s="45">
        <v>4</v>
      </c>
      <c r="G21" s="45">
        <v>3</v>
      </c>
      <c r="H21" s="46">
        <f>(F21-G21)*7.32</f>
        <v>7.32</v>
      </c>
      <c r="I21" s="9"/>
      <c r="J21" s="9"/>
      <c r="K21" s="9"/>
    </row>
    <row r="22" spans="3:11" ht="21" x14ac:dyDescent="0.35">
      <c r="C22" s="38"/>
      <c r="D22" s="87" t="s">
        <v>53</v>
      </c>
      <c r="E22" s="87"/>
      <c r="F22" s="88">
        <f>F21-G21</f>
        <v>1</v>
      </c>
      <c r="G22" s="88"/>
      <c r="H22" s="46"/>
      <c r="I22" s="9"/>
      <c r="J22" s="9"/>
      <c r="K22" s="9"/>
    </row>
    <row r="23" spans="3:11" ht="21" x14ac:dyDescent="0.35"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8" t="s">
        <v>15</v>
      </c>
      <c r="E24" s="8"/>
      <c r="F24" s="45" t="s">
        <v>94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87" t="s">
        <v>54</v>
      </c>
      <c r="E26" s="87"/>
      <c r="F26" s="88">
        <f>F25-G25</f>
        <v>0</v>
      </c>
      <c r="G26" s="88"/>
      <c r="H26" s="44"/>
      <c r="I26" s="9"/>
      <c r="J26" s="9"/>
      <c r="K26" s="9"/>
    </row>
    <row r="27" spans="3:11" ht="21" x14ac:dyDescent="0.35">
      <c r="C27" s="38"/>
      <c r="D27" s="74"/>
      <c r="E27" s="74"/>
      <c r="F27" s="75"/>
      <c r="G27" s="75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83"/>
      <c r="G30" s="84"/>
      <c r="H30" s="8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84"/>
      <c r="G31" s="84"/>
      <c r="H31" s="84"/>
      <c r="I31" s="9"/>
      <c r="J31" s="9"/>
      <c r="K31" s="9"/>
    </row>
    <row r="32" spans="3:11" ht="21" x14ac:dyDescent="0.35">
      <c r="C32" s="39"/>
      <c r="D32" s="43"/>
      <c r="E32" s="43"/>
      <c r="F32" s="73"/>
      <c r="G32" s="73"/>
      <c r="H32" s="73"/>
      <c r="I32" s="9"/>
      <c r="J32" s="9"/>
      <c r="K32" s="9"/>
    </row>
    <row r="33" spans="2:12" ht="21" customHeight="1" x14ac:dyDescent="0.35">
      <c r="C33" s="37"/>
      <c r="D33" s="91"/>
      <c r="E33" s="91"/>
      <c r="F33" s="92"/>
      <c r="G33" s="92"/>
      <c r="H33" s="92"/>
      <c r="I33" s="92"/>
      <c r="J33" s="66"/>
      <c r="K33" s="66"/>
    </row>
    <row r="34" spans="2:12" ht="27" customHeight="1" x14ac:dyDescent="0.35">
      <c r="C34" s="39"/>
      <c r="D34" s="43"/>
      <c r="E34" s="43"/>
      <c r="F34" s="73"/>
      <c r="G34" s="73"/>
      <c r="H34" s="73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7.32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135.27000000000001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0" t="s">
        <v>17</v>
      </c>
      <c r="D41" s="90"/>
      <c r="E41" s="90"/>
      <c r="F41" s="90"/>
      <c r="G41" s="90"/>
      <c r="H41" s="90"/>
      <c r="I41" s="90"/>
      <c r="J41" s="90"/>
      <c r="K41" s="90"/>
      <c r="L41" s="3"/>
    </row>
    <row r="42" spans="2:12" s="8" customFormat="1" ht="21" x14ac:dyDescent="0.35">
      <c r="B42" s="3"/>
      <c r="C42" s="72"/>
      <c r="D42" s="72"/>
      <c r="E42" s="72"/>
      <c r="F42" s="72"/>
      <c r="G42" s="72"/>
      <c r="H42" s="72"/>
      <c r="I42" s="72"/>
      <c r="J42" s="72"/>
      <c r="K42" s="72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5"/>
      <c r="D45" s="85"/>
      <c r="E45" s="85"/>
      <c r="F45" s="85"/>
      <c r="G45" s="85"/>
      <c r="H45" s="85"/>
      <c r="I45" s="85"/>
      <c r="J45" s="85"/>
      <c r="K45" s="8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D26:E26"/>
    <mergeCell ref="F26:G26"/>
    <mergeCell ref="F30:H31"/>
    <mergeCell ref="D33:E33"/>
    <mergeCell ref="F33:I33"/>
    <mergeCell ref="C41:K41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2019-11-05T02:35:12Z</cp:lastPrinted>
  <dcterms:created xsi:type="dcterms:W3CDTF">2018-02-28T02:33:50Z</dcterms:created>
  <dcterms:modified xsi:type="dcterms:W3CDTF">2020-11-04T12:03:39Z</dcterms:modified>
</cp:coreProperties>
</file>