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7" activeTab="14"/>
  </bookViews>
  <sheets>
    <sheet name="SEPTEMBER 2019" sheetId="2" r:id="rId1"/>
    <sheet name="OCTOBER 2019" sheetId="3" r:id="rId2"/>
    <sheet name="NOVEMBER 2019" sheetId="5" r:id="rId3"/>
    <sheet name="DECEMBER 2019" sheetId="7" r:id="rId4"/>
    <sheet name="JAN 2020" sheetId="8" r:id="rId5"/>
    <sheet name="FEB 2020" sheetId="9" r:id="rId6"/>
    <sheet name="MAR 2020" sheetId="10" r:id="rId7"/>
    <sheet name="APR 2020" sheetId="11" r:id="rId8"/>
    <sheet name="MAY 2020" sheetId="12" r:id="rId9"/>
    <sheet name="JUN 2020" sheetId="13" r:id="rId10"/>
    <sheet name="JUL 2020" sheetId="14" r:id="rId11"/>
    <sheet name="AUG 2020" sheetId="15" r:id="rId12"/>
    <sheet name="SEPT 2020" sheetId="16" r:id="rId13"/>
    <sheet name="OCT 2020" sheetId="17" r:id="rId14"/>
    <sheet name="DEC 2020" sheetId="18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2020'!$A$1:$K$56</definedName>
    <definedName name="_xlnm.Print_Area" localSheetId="14">'DEC 2020'!$A$1:$K$54</definedName>
    <definedName name="_xlnm.Print_Area" localSheetId="5">'FEB 2020'!$A$1:$K$57</definedName>
    <definedName name="_xlnm.Print_Area" localSheetId="10">'JUL 2020'!$A$1:$K$56</definedName>
    <definedName name="_xlnm.Print_Area" localSheetId="9">'JUN 2020'!$A$1:$K$56</definedName>
    <definedName name="_xlnm.Print_Area" localSheetId="6">'MAR 2020'!$A$1:$K$57</definedName>
    <definedName name="_xlnm.Print_Area" localSheetId="8">'MAY 2020'!$A$1:$K$60</definedName>
    <definedName name="_xlnm.Print_Area" localSheetId="13">'OCT 2020'!$A$1:$K$56</definedName>
    <definedName name="_xlnm.Print_Area" localSheetId="1">'OCTOBER 2019'!$A$1:$L$57</definedName>
    <definedName name="_xlnm.Print_Area" localSheetId="12">'SEPT 2020'!$A$1:$K$56</definedName>
  </definedNames>
  <calcPr calcId="152511"/>
</workbook>
</file>

<file path=xl/calcChain.xml><?xml version="1.0" encoding="utf-8"?>
<calcChain xmlns="http://schemas.openxmlformats.org/spreadsheetml/2006/main">
  <c r="H16" i="18" l="1"/>
  <c r="G16" i="18"/>
  <c r="H28" i="18"/>
  <c r="K27" i="18" s="1"/>
  <c r="K32" i="18"/>
  <c r="K30" i="18"/>
  <c r="F26" i="18"/>
  <c r="H25" i="18"/>
  <c r="I24" i="18"/>
  <c r="K24" i="18" s="1"/>
  <c r="F22" i="18"/>
  <c r="H21" i="18"/>
  <c r="K20" i="18" s="1"/>
  <c r="K33" i="18" l="1"/>
  <c r="I16" i="18" s="1"/>
  <c r="K35" i="18" s="1"/>
  <c r="J16" i="18" l="1"/>
  <c r="H25" i="17" l="1"/>
  <c r="H21" i="17" l="1"/>
  <c r="K20" i="17" s="1"/>
  <c r="K34" i="17"/>
  <c r="K32" i="17"/>
  <c r="K29" i="17"/>
  <c r="K27" i="17"/>
  <c r="F26" i="17"/>
  <c r="I24" i="17"/>
  <c r="K24" i="17" s="1"/>
  <c r="F22" i="17"/>
  <c r="K35" i="17" l="1"/>
  <c r="I16" i="17" s="1"/>
  <c r="J16" i="17"/>
  <c r="K37" i="17"/>
  <c r="H25" i="16"/>
  <c r="H21" i="16" l="1"/>
  <c r="K20" i="16" s="1"/>
  <c r="K34" i="16"/>
  <c r="K32" i="16"/>
  <c r="K29" i="16"/>
  <c r="K27" i="16"/>
  <c r="F26" i="16"/>
  <c r="I24" i="16"/>
  <c r="K24" i="16" s="1"/>
  <c r="F22" i="16"/>
  <c r="K35" i="16" l="1"/>
  <c r="I16" i="16" s="1"/>
  <c r="K37" i="16" s="1"/>
  <c r="K34" i="15"/>
  <c r="K32" i="15"/>
  <c r="K29" i="15"/>
  <c r="K27" i="15"/>
  <c r="F26" i="15"/>
  <c r="I24" i="15"/>
  <c r="K24" i="15" s="1"/>
  <c r="F22" i="15"/>
  <c r="H21" i="15"/>
  <c r="K20" i="15" s="1"/>
  <c r="K35" i="15" l="1"/>
  <c r="I16" i="15" s="1"/>
  <c r="K37" i="15" s="1"/>
  <c r="J16" i="16"/>
  <c r="K32" i="13"/>
  <c r="J16" i="15" l="1"/>
  <c r="K34" i="14"/>
  <c r="K32" i="14"/>
  <c r="K29" i="14"/>
  <c r="K27" i="14"/>
  <c r="F26" i="14"/>
  <c r="I24" i="14"/>
  <c r="K24" i="14" s="1"/>
  <c r="F22" i="14"/>
  <c r="H21" i="14"/>
  <c r="K20" i="14" s="1"/>
  <c r="K35" i="14" l="1"/>
  <c r="I16" i="14" s="1"/>
  <c r="K37" i="14" s="1"/>
  <c r="I24" i="13"/>
  <c r="H21" i="13"/>
  <c r="J16" i="14" l="1"/>
  <c r="K34" i="13"/>
  <c r="K29" i="13"/>
  <c r="F26" i="13"/>
  <c r="K24" i="13"/>
  <c r="F22" i="13"/>
  <c r="K27" i="13"/>
  <c r="K20" i="13"/>
  <c r="K35" i="13" s="1"/>
  <c r="I16" i="13" l="1"/>
  <c r="K35" i="12"/>
  <c r="K33" i="12"/>
  <c r="K30" i="12"/>
  <c r="F26" i="12"/>
  <c r="H25" i="12"/>
  <c r="K24" i="12" s="1"/>
  <c r="F22" i="12"/>
  <c r="H21" i="12"/>
  <c r="K20" i="12"/>
  <c r="I28" i="12" l="1"/>
  <c r="K28" i="12" s="1"/>
  <c r="K36" i="12" s="1"/>
  <c r="I16" i="12" s="1"/>
  <c r="K37" i="13"/>
  <c r="J16" i="13"/>
  <c r="F26" i="11"/>
  <c r="F22" i="11"/>
  <c r="K38" i="12" l="1"/>
  <c r="J16" i="12"/>
  <c r="H25" i="11"/>
  <c r="K24" i="11" s="1"/>
  <c r="H21" i="11"/>
  <c r="K35" i="11"/>
  <c r="K33" i="11"/>
  <c r="K30" i="11"/>
  <c r="K20" i="11" l="1"/>
  <c r="I28" i="11"/>
  <c r="K28" i="11" s="1"/>
  <c r="K36" i="11"/>
  <c r="I16" i="11" s="1"/>
  <c r="J16" i="11" s="1"/>
  <c r="K34" i="10"/>
  <c r="K32" i="10"/>
  <c r="K29" i="10"/>
  <c r="K27" i="10"/>
  <c r="H25" i="10"/>
  <c r="K24" i="10" s="1"/>
  <c r="H21" i="10"/>
  <c r="K20" i="10" s="1"/>
  <c r="K35" i="10" l="1"/>
  <c r="I16" i="10" s="1"/>
  <c r="K37" i="10" s="1"/>
  <c r="K38" i="11"/>
  <c r="H25" i="9"/>
  <c r="J16" i="10" l="1"/>
  <c r="K34" i="9"/>
  <c r="K32" i="9"/>
  <c r="K29" i="9"/>
  <c r="K27" i="9"/>
  <c r="K24" i="9"/>
  <c r="H21" i="9"/>
  <c r="K20" i="9"/>
  <c r="K35" i="9" l="1"/>
  <c r="I16" i="9" s="1"/>
  <c r="J16" i="9" s="1"/>
  <c r="H21" i="8"/>
  <c r="K37" i="9" l="1"/>
  <c r="H25" i="8"/>
  <c r="K34" i="8" l="1"/>
  <c r="K32" i="8"/>
  <c r="K29" i="8"/>
  <c r="K27" i="8"/>
  <c r="K24" i="8"/>
  <c r="K20" i="8"/>
  <c r="K35" i="8" l="1"/>
  <c r="I16" i="8" s="1"/>
  <c r="J16" i="8" s="1"/>
  <c r="H25" i="7"/>
  <c r="K37" i="8" l="1"/>
  <c r="H21" i="7"/>
  <c r="K20" i="7" l="1"/>
  <c r="K34" i="7"/>
  <c r="K32" i="7"/>
  <c r="K29" i="7"/>
  <c r="K27" i="7"/>
  <c r="K24" i="7"/>
  <c r="K35" i="7" l="1"/>
  <c r="I16" i="7" s="1"/>
  <c r="J16" i="7" s="1"/>
  <c r="H25" i="5"/>
  <c r="K37" i="7" l="1"/>
  <c r="H21" i="5"/>
  <c r="K20" i="5" s="1"/>
  <c r="K34" i="5"/>
  <c r="K32" i="5"/>
  <c r="K29" i="5"/>
  <c r="K27" i="5"/>
  <c r="K24" i="5"/>
  <c r="K35" i="5" l="1"/>
  <c r="I16" i="5" s="1"/>
  <c r="J16" i="5" s="1"/>
  <c r="K37" i="5"/>
  <c r="H25" i="3"/>
  <c r="H25" i="2"/>
  <c r="H21" i="3" l="1"/>
  <c r="K20" i="3" l="1"/>
  <c r="K34" i="3"/>
  <c r="K32" i="3"/>
  <c r="K29" i="3"/>
  <c r="K27" i="3"/>
  <c r="K24" i="3"/>
  <c r="K35" i="3" l="1"/>
  <c r="I16" i="3" s="1"/>
  <c r="K37" i="3" l="1"/>
  <c r="J16" i="3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<sst xmlns="http://schemas.openxmlformats.org/spreadsheetml/2006/main" count="649" uniqueCount="125">
  <si>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</si>
  <si>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</si>
  <si>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</si>
  <si>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</si>
  <si>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</si>
  <si>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</si>
  <si>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</si>
  <si>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</si>
  <si>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</si>
  <si>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</si>
  <si>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</si>
  <si>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</si>
  <si>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</si>
  <si>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</si>
  <si>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</si>
  <si>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</si>
  <si>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</si>
  <si>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</si>
  <si>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</si>
  <si>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</si>
  <si>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</si>
  <si>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</si>
  <si>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</si>
  <si>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</si>
  <si>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</si>
  <si>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</si>
  <si>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</si>
  <si>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</si>
  <si>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</si>
  <si>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</si>
  <si>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</si>
  <si>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</si>
  <si>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</si>
  <si>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</si>
  <si>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VERGEL SAN GABRIEL</t>
    </r>
  </si>
  <si>
    <t>UNIT: 9MA21</t>
  </si>
  <si>
    <t>BILLING MONTH: SEPTEMBER 2019</t>
  </si>
  <si>
    <t>OCT 5 2019</t>
  </si>
  <si>
    <t>OCT 15 2019</t>
  </si>
  <si>
    <t>PRES: SEPT 25 2019 - PREV: SEPT 23 2019 * 16.32</t>
  </si>
  <si>
    <t>PRES: SEPT 25 2019 - PREV: SEPT 23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</si>
  <si>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</si>
  <si>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</si>
  <si>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</si>
  <si>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</si>
  <si>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</si>
  <si>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PRES: NOV 25 2019 - PREV: OCT 26 2019 * 17.38</t>
  </si>
  <si>
    <t>BILLING MONTH: NOVEMBER 2019</t>
  </si>
  <si>
    <t>DEC 5 2019</t>
  </si>
  <si>
    <t>DEC 15 2019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</si>
  <si>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</si>
  <si>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</si>
  <si>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</si>
  <si>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</si>
  <si>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</si>
  <si>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</si>
  <si>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</si>
  <si>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</si>
  <si>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</si>
  <si>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</si>
  <si>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</si>
  <si>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</si>
  <si>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</si>
  <si>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</si>
  <si>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15.38</t>
  </si>
  <si>
    <t>PRES: FEB 25 2020 - PREV: JAN 26 2020 * 117.31</t>
  </si>
  <si>
    <t>BILLING MONTH: MARCH 2020</t>
  </si>
  <si>
    <t>APR 5 2020</t>
  </si>
  <si>
    <t>APR 15 2020</t>
  </si>
  <si>
    <t>PRES: MAR 25 2020 - PREV: FEB 26 2020 * 15.38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</si>
  <si>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</si>
  <si>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</si>
  <si>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</si>
  <si>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</si>
  <si>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 2020</t>
  </si>
  <si>
    <t>MAY 5 2020</t>
  </si>
  <si>
    <t>MAY 15 2020</t>
  </si>
  <si>
    <t>PRES: APR 25 2020 - PREV: MAR 26 2020 * 10.98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</si>
  <si>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</si>
  <si>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</si>
  <si>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</si>
  <si>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</si>
  <si>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</si>
  <si>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</si>
  <si>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</si>
  <si>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</si>
  <si>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APR 25 2020 - PREV: MAR 26 2020 * 97.76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</si>
  <si>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</si>
  <si>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</si>
  <si>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</si>
  <si>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</si>
  <si>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</si>
  <si>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</si>
  <si>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</si>
  <si>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</si>
  <si>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96.72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</si>
  <si>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</si>
  <si>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</si>
  <si>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</si>
  <si>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</si>
  <si>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</si>
  <si>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</si>
  <si>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</si>
  <si>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AUGUST 2020</t>
  </si>
  <si>
    <t>SEPT 5 2020</t>
  </si>
  <si>
    <t>SEPT 15 2020</t>
  </si>
  <si>
    <t>PRES: AUG 25 2020 - PREV: JUL 26 2020 * 8.99</t>
  </si>
  <si>
    <t>PRES: AUG 25 2020 - PREV: JUL 26 2020 * 96.72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</si>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</sst>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9MA21%20-%20SAN%20GABR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117.31</v>
          </cell>
          <cell r="L21">
            <v>105.21999999999998</v>
          </cell>
        </row>
      </sheetData>
      <sheetData sheetId="1">
        <row r="12">
          <cell r="E12">
            <v>6351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70" zoomScaleNormal="55" zoomScaleSheetLayoutView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2170</v>
      </c>
      <c r="G21" s="46">
        <v>2170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1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203.29</v>
      </c>
      <c r="I16" s="18">
        <f>K35</f>
        <v>-1.01</v>
      </c>
      <c r="J16" s="18">
        <f>I16+H16+G16</f>
        <v>202.28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2175</v>
      </c>
      <c r="G21" s="46">
        <v>2175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95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96.95" customHeight="1" x14ac:dyDescent="0.35">
      <c r="C32" s="38"/>
      <c r="D32" s="95" t="s">
        <v>101</v>
      </c>
      <c r="E32" s="95"/>
      <c r="F32" s="96" t="s">
        <v>102</v>
      </c>
      <c r="G32" s="96"/>
      <c r="H32" s="96"/>
      <c r="I32" s="96"/>
      <c r="J32" s="73">
        <v>0</v>
      </c>
      <c r="K32" s="73">
        <f>1.01</f>
        <v>1.01</v>
      </c>
    </row>
    <row r="33" spans="2:11" ht="27" customHeight="1" x14ac:dyDescent="0.35">
      <c r="C33" s="40"/>
      <c r="D33" s="44"/>
      <c r="E33" s="44"/>
      <c r="F33" s="67"/>
      <c r="G33" s="67"/>
      <c r="H33" s="67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-1.01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202.28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3" zoomScale="85" zoomScaleNormal="85" workbookViewId="0">
      <selection activeCell="M19" sqref="M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202.28</v>
      </c>
      <c r="I16" s="18">
        <f>K35</f>
        <v>19.239999999999998</v>
      </c>
      <c r="J16" s="18">
        <f>I16+H16+G16</f>
        <v>221.52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99</v>
      </c>
      <c r="G20" s="46"/>
      <c r="H20" s="46"/>
      <c r="I20" s="9"/>
      <c r="J20" s="22">
        <v>0</v>
      </c>
      <c r="K20" s="9">
        <f>H21</f>
        <v>19.239999999999998</v>
      </c>
    </row>
    <row r="21" spans="3:11" ht="21" x14ac:dyDescent="0.35">
      <c r="C21" s="39"/>
      <c r="D21" s="8"/>
      <c r="E21" s="8"/>
      <c r="F21" s="46">
        <v>2177</v>
      </c>
      <c r="G21" s="46">
        <v>2175</v>
      </c>
      <c r="H21" s="47">
        <f>(F21-G21)*9.62</f>
        <v>19.239999999999998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2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100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19.239999999999998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221.52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7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221.52</v>
      </c>
      <c r="I16" s="18">
        <f>K35</f>
        <v>0</v>
      </c>
      <c r="J16" s="18">
        <f>I16+H16+G16</f>
        <v>221.52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2177</v>
      </c>
      <c r="G21" s="46">
        <v>2177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107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72"/>
      <c r="G33" s="72"/>
      <c r="H33" s="72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221.52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1"/>
      <c r="D41" s="71"/>
      <c r="E41" s="71"/>
      <c r="F41" s="71"/>
      <c r="G41" s="71"/>
      <c r="H41" s="71"/>
      <c r="I41" s="71"/>
      <c r="J41" s="71"/>
      <c r="K41" s="71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2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221.52</v>
      </c>
      <c r="I16" s="18">
        <f>K35</f>
        <v>0</v>
      </c>
      <c r="J16" s="18">
        <f>I16+H16+G16</f>
        <v>221.52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2177</v>
      </c>
      <c r="G21" s="46">
        <v>2177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221.52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4"/>
      <c r="D41" s="74"/>
      <c r="E41" s="74"/>
      <c r="F41" s="74"/>
      <c r="G41" s="74"/>
      <c r="H41" s="74"/>
      <c r="I41" s="74"/>
      <c r="J41" s="74"/>
      <c r="K41" s="74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221.52</v>
      </c>
      <c r="I16" s="18">
        <f>K35</f>
        <v>65.88</v>
      </c>
      <c r="J16" s="18">
        <f>I16+H16+G16</f>
        <v>287.39999999999998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6" t="s">
        <v>32</v>
      </c>
      <c r="E20" s="86"/>
      <c r="F20" s="46" t="s">
        <v>116</v>
      </c>
      <c r="G20" s="46"/>
      <c r="H20" s="46"/>
      <c r="I20" s="9"/>
      <c r="J20" s="22">
        <v>0</v>
      </c>
      <c r="K20" s="9">
        <f>H21</f>
        <v>65.88</v>
      </c>
    </row>
    <row r="21" spans="3:11" ht="21" x14ac:dyDescent="0.35">
      <c r="C21" s="39"/>
      <c r="D21" s="8"/>
      <c r="E21" s="8"/>
      <c r="F21" s="46">
        <v>2186</v>
      </c>
      <c r="G21" s="46">
        <v>2177</v>
      </c>
      <c r="H21" s="47">
        <f>(F21-G21)*7.32</f>
        <v>65.88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9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7"/>
      <c r="G31" s="77"/>
      <c r="H31" s="77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77"/>
      <c r="G33" s="77"/>
      <c r="H33" s="77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65.88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287.39999999999998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6"/>
      <c r="D41" s="76"/>
      <c r="E41" s="76"/>
      <c r="F41" s="76"/>
      <c r="G41" s="76"/>
      <c r="H41" s="76"/>
      <c r="I41" s="76"/>
      <c r="J41" s="76"/>
      <c r="K41" s="76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zoomScale="70" zoomScaleNormal="70" workbookViewId="0">
      <selection activeCell="O36" sqref="O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>
        <f>[1]ASU!$E$12</f>
        <v>6351</v>
      </c>
      <c r="H16" s="18">
        <f>[1]Sheet1!$E$21+[1]Sheet1!$L$21</f>
        <v>222.52999999999997</v>
      </c>
      <c r="I16" s="18">
        <f>K33</f>
        <v>1270.2</v>
      </c>
      <c r="J16" s="18">
        <f>I16+H16+G16</f>
        <v>7843.73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86" t="s">
        <v>32</v>
      </c>
      <c r="E20" s="86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2186</v>
      </c>
      <c r="G21" s="46">
        <v>2186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124</v>
      </c>
      <c r="G24" s="46"/>
      <c r="H24" s="46"/>
      <c r="I24" s="47">
        <f>(F25-G25)*96.72</f>
        <v>0</v>
      </c>
      <c r="J24" s="22">
        <v>0</v>
      </c>
      <c r="K24" s="9">
        <f>I24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>
        <v>44170</v>
      </c>
      <c r="D27" s="97" t="s">
        <v>121</v>
      </c>
      <c r="E27" s="97"/>
      <c r="F27" s="46" t="s">
        <v>122</v>
      </c>
      <c r="G27" s="46"/>
      <c r="H27" s="46"/>
      <c r="I27" s="9"/>
      <c r="J27" s="22">
        <v>0</v>
      </c>
      <c r="K27" s="9">
        <f>H28</f>
        <v>1270.2</v>
      </c>
    </row>
    <row r="28" spans="3:11" ht="21" customHeight="1" x14ac:dyDescent="0.35">
      <c r="C28" s="39"/>
      <c r="D28" s="8"/>
      <c r="E28" s="8"/>
      <c r="F28" s="46">
        <v>21.17</v>
      </c>
      <c r="G28" s="46">
        <v>60</v>
      </c>
      <c r="H28" s="47">
        <f>F28*G28</f>
        <v>1270.2</v>
      </c>
      <c r="I28" s="9"/>
      <c r="J28" s="9"/>
      <c r="K28" s="9"/>
    </row>
    <row r="29" spans="3:11" ht="21" x14ac:dyDescent="0.35">
      <c r="C29" s="40"/>
      <c r="D29" s="44"/>
      <c r="E29" s="44"/>
      <c r="F29" s="79"/>
      <c r="G29" s="79"/>
      <c r="H29" s="79"/>
      <c r="I29" s="9"/>
      <c r="J29" s="9"/>
      <c r="K29" s="9"/>
    </row>
    <row r="30" spans="3:11" ht="21" x14ac:dyDescent="0.35">
      <c r="C30" s="38"/>
      <c r="D30" s="44"/>
      <c r="E30" s="44"/>
      <c r="F30" s="87"/>
      <c r="G30" s="88"/>
      <c r="H30" s="88"/>
      <c r="I30" s="9"/>
      <c r="J30" s="9">
        <v>0</v>
      </c>
      <c r="K30" s="9">
        <f>I30+J30</f>
        <v>0</v>
      </c>
    </row>
    <row r="31" spans="3:11" ht="27" customHeight="1" x14ac:dyDescent="0.35">
      <c r="C31" s="40"/>
      <c r="D31" s="44"/>
      <c r="E31" s="44"/>
      <c r="F31" s="79"/>
      <c r="G31" s="79"/>
      <c r="H31" s="79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SUM(K20:K32)</f>
        <v>1270.2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7843.73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4" t="s">
        <v>17</v>
      </c>
      <c r="D38" s="94"/>
      <c r="E38" s="94"/>
      <c r="F38" s="94"/>
      <c r="G38" s="94"/>
      <c r="H38" s="94"/>
      <c r="I38" s="94"/>
      <c r="J38" s="94"/>
      <c r="K38" s="94"/>
    </row>
    <row r="39" spans="2:11" s="8" customFormat="1" ht="21" x14ac:dyDescent="0.35">
      <c r="B39" s="3"/>
      <c r="C39" s="78"/>
      <c r="D39" s="78"/>
      <c r="E39" s="78"/>
      <c r="F39" s="78"/>
      <c r="G39" s="78"/>
      <c r="H39" s="78"/>
      <c r="I39" s="78"/>
      <c r="J39" s="78"/>
      <c r="K39" s="78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9"/>
      <c r="D42" s="89"/>
      <c r="E42" s="89"/>
      <c r="F42" s="89"/>
      <c r="G42" s="89"/>
      <c r="H42" s="89"/>
      <c r="I42" s="89"/>
      <c r="J42" s="89"/>
      <c r="K42" s="89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0"/>
    <mergeCell ref="C38:K38"/>
    <mergeCell ref="C51:E51"/>
    <mergeCell ref="G51:H51"/>
    <mergeCell ref="C52:E52"/>
    <mergeCell ref="G52:H52"/>
    <mergeCell ref="D27:E27"/>
    <mergeCell ref="C42:K4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G10" sqref="G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2171</v>
      </c>
      <c r="G21" s="46">
        <v>2170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16.420000000000002</v>
      </c>
      <c r="I16" s="18">
        <f>K35</f>
        <v>34.76</v>
      </c>
      <c r="J16" s="18">
        <f>I16+H16+G16</f>
        <v>51.18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46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2173</v>
      </c>
      <c r="G21" s="46">
        <v>2171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51.18</v>
      </c>
      <c r="I16" s="18">
        <f>K35</f>
        <v>0</v>
      </c>
      <c r="J16" s="18">
        <f>I16+H16+G16</f>
        <v>51.18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2173</v>
      </c>
      <c r="G21" s="46">
        <v>2173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B10" zoomScale="85" zoomScaleNormal="85" workbookViewId="0">
      <selection activeCell="N58" sqref="N5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51.18</v>
      </c>
      <c r="I16" s="18">
        <f>K35</f>
        <v>0</v>
      </c>
      <c r="J16" s="18">
        <f>I16+H16+G16</f>
        <v>51.18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2173</v>
      </c>
      <c r="G21" s="46">
        <v>2173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51.18</v>
      </c>
      <c r="I16" s="18">
        <f>K35</f>
        <v>34.799999999999997</v>
      </c>
      <c r="J16" s="18">
        <f>I16+H16+G16</f>
        <v>85.97999999999999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2175</v>
      </c>
      <c r="G21" s="46">
        <v>2173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85.97999999999999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0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85.98</v>
      </c>
      <c r="I16" s="18">
        <f>K35</f>
        <v>117.31</v>
      </c>
      <c r="J16" s="18">
        <f>I16+H16+G16</f>
        <v>203.29000000000002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2175</v>
      </c>
      <c r="G21" s="46">
        <v>2175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203.29000000000002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A16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203.29</v>
      </c>
      <c r="I16" s="18">
        <f>K36</f>
        <v>0</v>
      </c>
      <c r="J16" s="18">
        <f>I16+H16+G16</f>
        <v>203.29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2175</v>
      </c>
      <c r="G21" s="46">
        <v>2175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81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1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203.29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</row>
    <row r="42" spans="2:11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</row>
    <row r="44" spans="2:11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</row>
    <row r="45" spans="2:11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</row>
    <row r="46" spans="2:11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</row>
    <row r="47" spans="2:11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1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10" zoomScale="85" zoomScaleNormal="85" workbookViewId="0">
      <selection activeCell="L47" sqref="L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203.29</v>
      </c>
      <c r="I16" s="18">
        <f>K36</f>
        <v>0</v>
      </c>
      <c r="J16" s="18">
        <f>I16+H16+G16</f>
        <v>203.29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2175</v>
      </c>
      <c r="G21" s="46">
        <v>2175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79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80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3" t="s">
        <v>88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1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203.29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</row>
    <row r="42" spans="2:11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</row>
    <row r="43" spans="2:11" s="8" customFormat="1" ht="23.25" x14ac:dyDescent="0.35">
      <c r="B43" s="3"/>
      <c r="C43" s="65" t="s">
        <v>71</v>
      </c>
      <c r="D43" s="59" t="s">
        <v>89</v>
      </c>
      <c r="E43" s="3"/>
      <c r="F43" s="3"/>
      <c r="G43" s="3"/>
      <c r="H43" s="3"/>
      <c r="I43" s="4"/>
      <c r="J43" s="4"/>
      <c r="K43" s="4"/>
    </row>
    <row r="44" spans="2:11" s="8" customFormat="1" ht="23.25" x14ac:dyDescent="0.35">
      <c r="B44" s="3"/>
      <c r="C44" s="1"/>
      <c r="D44" s="59" t="s">
        <v>90</v>
      </c>
      <c r="E44" s="3"/>
      <c r="F44" s="3"/>
      <c r="G44" s="3"/>
      <c r="H44" s="3"/>
      <c r="I44" s="4"/>
      <c r="J44" s="4"/>
      <c r="K44" s="4"/>
    </row>
    <row r="45" spans="2:11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</row>
    <row r="46" spans="2:11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</row>
    <row r="47" spans="2:11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</row>
    <row r="48" spans="2:11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'OCTOBER 2019'!Print_Area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2020-08-26T05:17:22Z</cp:lastPrinted>
  <dcterms:created xsi:type="dcterms:W3CDTF">2018-02-28T02:33:50Z</dcterms:created>
  <dcterms:modified xsi:type="dcterms:W3CDTF">2020-11-30T04:09:13Z</dcterms:modified>
</cp:coreProperties>
</file>