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 tabRatio="662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26" r:id="rId15"/>
    <sheet name="Sheet15" sheetId="14" r:id="rId16"/>
    <sheet name="Sheet16" sheetId="15" r:id="rId17"/>
    <sheet name="Sheet17" sheetId="16" r:id="rId18"/>
    <sheet name="Sheet18" sheetId="17" r:id="rId19"/>
  </sheets>
  <definedNames>
    <definedName name="Data" localSheetId="10">Sheet10!$A$4:$A$15</definedName>
    <definedName name="Data" localSheetId="14">Sheet14!$B$4:$B$22</definedName>
    <definedName name="Data" localSheetId="16">Sheet16!$A$3:$A$21</definedName>
    <definedName name="data" localSheetId="2">Sheet2!$A$3:$D$14</definedName>
    <definedName name="Data" localSheetId="3">Sheet3!$A$3:$A$16</definedName>
    <definedName name="Data" localSheetId="4">Sheet4!$A$3:$C$14</definedName>
    <definedName name="Data" localSheetId="5">Sheet5!$B$4:$B$11</definedName>
    <definedName name="Data" localSheetId="8">Sheet8!$A$3:$A$17</definedName>
    <definedName name="Data" localSheetId="9">Sheet9!$A$4:$A$18</definedName>
    <definedName name="Master" localSheetId="11">Sheet11!$A$4:$A$19</definedName>
    <definedName name="MyData" localSheetId="7">Sheet7!$A$4:$B$20</definedName>
    <definedName name="MyList" localSheetId="11">Sheet11!$B$4:$B$9</definedName>
    <definedName name="n" localSheetId="14">Sheet14!$D$4</definedName>
    <definedName name="n" localSheetId="9">Sheet9!$E$5</definedName>
    <definedName name="NameList" localSheetId="6">Sheet6!$A$5:$E$24</definedName>
    <definedName name="Sales" localSheetId="18">Sheet18!$B$4:$B$15</definedName>
    <definedName name="Target" localSheetId="16">Sheet16!$D$3</definedName>
    <definedName name="TheName" localSheetId="6">Sheet6!$C$3</definedName>
    <definedName name="Value" localSheetId="9">Sheet9!$E$4</definedName>
    <definedName name="YourData" localSheetId="7">Sheet7!$D$4:$E$20</definedName>
  </definedNames>
  <calcPr calcId="144315"/>
  <webPublishing codePage="1252"/>
</workbook>
</file>

<file path=xl/calcChain.xml><?xml version="1.0" encoding="utf-8"?>
<calcChain xmlns="http://schemas.openxmlformats.org/spreadsheetml/2006/main">
  <c r="H5" i="17" l="1"/>
  <c r="H6" i="17"/>
  <c r="H7" i="17"/>
  <c r="H8" i="17"/>
  <c r="H9" i="17"/>
  <c r="H10" i="17"/>
  <c r="H11" i="17"/>
  <c r="H12" i="17"/>
  <c r="H13" i="17"/>
  <c r="H14" i="17"/>
  <c r="H15" i="17"/>
  <c r="H4" i="17"/>
  <c r="C19" i="1"/>
  <c r="B16" i="5" l="1"/>
  <c r="C4" i="1"/>
  <c r="C5" i="1"/>
  <c r="C6" i="1"/>
  <c r="C7" i="1"/>
  <c r="C8" i="1"/>
  <c r="C9" i="1"/>
  <c r="C10" i="1"/>
  <c r="C11" i="1"/>
  <c r="D3" i="2"/>
  <c r="A4" i="2"/>
  <c r="D4" i="2"/>
  <c r="A5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C12" i="2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B13" i="5"/>
  <c r="B14" i="5" a="1"/>
  <c r="B14" i="5" s="1"/>
  <c r="D3" i="6" a="1"/>
  <c r="D3" i="6" s="1"/>
  <c r="C27" i="6"/>
  <c r="D27" i="6"/>
  <c r="A5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B4" i="7" s="1"/>
  <c r="F3" i="8"/>
  <c r="F4" i="8" a="1"/>
  <c r="F4" i="8" s="1"/>
  <c r="F5" i="8" a="1"/>
  <c r="F5" i="8" s="1"/>
  <c r="E6" i="9" a="1"/>
  <c r="E6" i="9" s="1"/>
  <c r="D5" i="10" a="1"/>
  <c r="D5" i="10" s="1"/>
  <c r="E4" i="11" a="1"/>
  <c r="E4" i="11" s="1"/>
  <c r="E5" i="11" a="1"/>
  <c r="E5" i="11" s="1"/>
  <c r="E6" i="11" a="1"/>
  <c r="E6" i="11" s="1"/>
  <c r="E4" i="13"/>
  <c r="E5" i="13"/>
  <c r="E6" i="13"/>
  <c r="D4" i="15" a="1"/>
  <c r="D4" i="15" s="1"/>
  <c r="D4" i="16" a="1"/>
  <c r="D4" i="16" s="1"/>
  <c r="D5" i="16" a="1"/>
  <c r="D5" i="16" s="1"/>
  <c r="C4" i="17"/>
  <c r="D4" i="17" a="1"/>
  <c r="D4" i="17" s="1"/>
  <c r="C5" i="17"/>
  <c r="D5" i="17" a="1"/>
  <c r="D5" i="17" s="1"/>
  <c r="C6" i="17"/>
  <c r="D6" i="17" a="1"/>
  <c r="D6" i="17" s="1"/>
  <c r="C7" i="17"/>
  <c r="D7" i="17" a="1"/>
  <c r="D7" i="17" s="1"/>
  <c r="C8" i="17"/>
  <c r="D8" i="17" a="1"/>
  <c r="D8" i="17" s="1"/>
  <c r="C9" i="17"/>
  <c r="D9" i="17" a="1"/>
  <c r="D9" i="17" s="1"/>
  <c r="C10" i="17"/>
  <c r="D10" i="17" a="1"/>
  <c r="D10" i="17" s="1"/>
  <c r="C11" i="17"/>
  <c r="D11" i="17" a="1"/>
  <c r="D11" i="17" s="1"/>
  <c r="C12" i="17"/>
  <c r="D12" i="17" a="1"/>
  <c r="D12" i="17" s="1"/>
  <c r="C13" i="17"/>
  <c r="D13" i="17" a="1"/>
  <c r="D13" i="17" s="1"/>
  <c r="C14" i="17"/>
  <c r="D14" i="17" a="1"/>
  <c r="D14" i="17" s="1"/>
  <c r="C15" i="17"/>
  <c r="D15" i="17" a="1"/>
  <c r="D15" i="17" s="1"/>
  <c r="B8" i="12" a="1"/>
  <c r="B7" i="12" a="1"/>
  <c r="C5" i="12" a="1"/>
  <c r="C7" i="12" a="1"/>
  <c r="C4" i="12" a="1"/>
  <c r="B4" i="14" a="1"/>
  <c r="B6" i="14" a="1"/>
  <c r="B13" i="12" a="1"/>
  <c r="B10" i="12" a="1"/>
  <c r="B9" i="12" a="1"/>
  <c r="C8" i="12" a="1"/>
  <c r="C9" i="12" a="1"/>
  <c r="C18" i="4" a="1"/>
  <c r="B6" i="12" a="1"/>
  <c r="C6" i="12" a="1"/>
  <c r="B7" i="14" a="1"/>
  <c r="C13" i="12" a="1"/>
  <c r="B12" i="12" a="1"/>
  <c r="B11" i="12" a="1"/>
  <c r="C10" i="12" a="1"/>
  <c r="C11" i="12" a="1"/>
  <c r="B5" i="14" a="1"/>
  <c r="B8" i="14" a="1"/>
  <c r="D5" i="26" a="1"/>
  <c r="B5" i="12" a="1"/>
  <c r="B4" i="12" a="1"/>
  <c r="C12" i="12" a="1"/>
  <c r="C13" i="12" l="1"/>
  <c r="B13" i="12"/>
  <c r="B11" i="12"/>
  <c r="B9" i="12"/>
  <c r="B7" i="12"/>
  <c r="B6" i="12"/>
  <c r="B12" i="12"/>
  <c r="B10" i="12"/>
  <c r="B8" i="12"/>
  <c r="B5" i="12"/>
  <c r="B4" i="12"/>
  <c r="C12" i="12"/>
  <c r="C11" i="12"/>
  <c r="C9" i="12"/>
  <c r="C7" i="12"/>
  <c r="C6" i="12"/>
  <c r="C10" i="12"/>
  <c r="C8" i="12"/>
  <c r="C5" i="12"/>
  <c r="C4" i="12"/>
  <c r="C17" i="1" a="1"/>
  <c r="C17" i="1" s="1"/>
  <c r="A6" i="2"/>
  <c r="A7" i="2" s="1"/>
  <c r="A8" i="2" s="1"/>
  <c r="A9" i="2" s="1"/>
  <c r="A10" i="2" s="1"/>
  <c r="A11" i="2" s="1"/>
  <c r="A12" i="2" s="1"/>
  <c r="A13" i="2" s="1"/>
  <c r="A14" i="2" s="1"/>
  <c r="B3" i="2" s="1"/>
  <c r="C13" i="1" a="1"/>
  <c r="C13" i="1" s="1"/>
  <c r="E7" i="13"/>
  <c r="C18" i="4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G4" i="7" a="1"/>
  <c r="G4" i="7" s="1"/>
  <c r="C22" i="7" a="1"/>
  <c r="C22" i="7" s="1"/>
  <c r="B4" i="2"/>
  <c r="C3" i="2"/>
  <c r="C3" i="3" a="1"/>
  <c r="C3" i="3" s="1"/>
  <c r="E9" i="13" a="1"/>
  <c r="E9" i="13" s="1"/>
  <c r="C4" i="3" a="1"/>
  <c r="C4" i="3" s="1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D5" i="26"/>
  <c r="B8" i="14"/>
  <c r="B7" i="14"/>
  <c r="B4" i="14"/>
  <c r="B6" i="14"/>
  <c r="B5" i="14"/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B5" i="2"/>
  <c r="C4" i="2"/>
  <c r="I4" i="7" a="1"/>
  <c r="I4" i="7" s="1"/>
  <c r="J10" i="7"/>
  <c r="J18" i="7"/>
  <c r="I11" i="7"/>
  <c r="I19" i="7"/>
  <c r="C23" i="7" a="1"/>
  <c r="C23" i="7" s="1"/>
  <c r="I15" i="7" l="1"/>
  <c r="I6" i="7"/>
  <c r="J14" i="7"/>
  <c r="J6" i="7"/>
  <c r="I17" i="7"/>
  <c r="I13" i="7"/>
  <c r="I9" i="7"/>
  <c r="J20" i="7"/>
  <c r="J16" i="7"/>
  <c r="J12" i="7"/>
  <c r="J8" i="7"/>
  <c r="J4" i="7"/>
  <c r="B6" i="2"/>
  <c r="C5" i="2"/>
  <c r="I20" i="7"/>
  <c r="I18" i="7"/>
  <c r="I16" i="7"/>
  <c r="I14" i="7"/>
  <c r="I12" i="7"/>
  <c r="I10" i="7"/>
  <c r="I8" i="7"/>
  <c r="I5" i="7"/>
  <c r="J19" i="7"/>
  <c r="J17" i="7"/>
  <c r="J15" i="7"/>
  <c r="J13" i="7"/>
  <c r="J11" i="7"/>
  <c r="J9" i="7"/>
  <c r="J7" i="7"/>
  <c r="J5" i="7"/>
  <c r="I7" i="7"/>
  <c r="B7" i="2" l="1"/>
  <c r="C6" i="2"/>
  <c r="B8" i="2" l="1"/>
  <c r="C7" i="2"/>
  <c r="B9" i="2" l="1"/>
  <c r="C8" i="2"/>
  <c r="B10" i="2" l="1"/>
  <c r="C9" i="2"/>
  <c r="B11" i="2" l="1"/>
  <c r="C10" i="2"/>
  <c r="B12" i="2" l="1"/>
  <c r="B13" i="2" s="1"/>
  <c r="C11" i="2"/>
  <c r="B14" i="2" l="1"/>
  <c r="C14" i="2" s="1"/>
  <c r="A17" i="2" s="1" a="1"/>
  <c r="A17" i="2" s="1"/>
  <c r="C13" i="2"/>
</calcChain>
</file>

<file path=xl/sharedStrings.xml><?xml version="1.0" encoding="utf-8"?>
<sst xmlns="http://schemas.openxmlformats.org/spreadsheetml/2006/main" count="245" uniqueCount="235">
  <si>
    <t>Summing a range that contains error values</t>
  </si>
  <si>
    <t>Total</t>
  </si>
  <si>
    <t>Number</t>
  </si>
  <si>
    <t>Per Unit</t>
  </si>
  <si>
    <t>&lt;-- SUM, excluding errors</t>
  </si>
  <si>
    <t>TOTAL:</t>
  </si>
  <si>
    <t>&lt;-- Number of error values</t>
  </si>
  <si>
    <t>Counting error values in a range</t>
  </si>
  <si>
    <t>Conditional summing</t>
  </si>
  <si>
    <t xml:space="preserve"> &lt;-- Sum less than 0 OR greater than 5</t>
  </si>
  <si>
    <t xml:space="preserve"> &lt;-- Sum greater than 0 AND less than or equal to 5</t>
  </si>
  <si>
    <t>Summing the n largest values</t>
  </si>
  <si>
    <t>Number to sum?</t>
  </si>
  <si>
    <t>Sum:</t>
  </si>
  <si>
    <t>Exclude zero from average</t>
  </si>
  <si>
    <t>Sales Person</t>
  </si>
  <si>
    <t>Sales</t>
  </si>
  <si>
    <t>Abner</t>
  </si>
  <si>
    <t>Baker</t>
  </si>
  <si>
    <t>Charleston</t>
  </si>
  <si>
    <t>Davis</t>
  </si>
  <si>
    <t>Ellerman</t>
  </si>
  <si>
    <t>Flugelhart</t>
  </si>
  <si>
    <t>Gallaway</t>
  </si>
  <si>
    <t>Harrison</t>
  </si>
  <si>
    <t>&lt;-- Average with zeros</t>
  </si>
  <si>
    <t>&lt;-- Average without zeros (array formula)</t>
  </si>
  <si>
    <t>Is a value contained in a range?</t>
  </si>
  <si>
    <t>Enter a Name --&gt;</t>
  </si>
  <si>
    <t>Michelle</t>
  </si>
  <si>
    <t>Al</t>
  </si>
  <si>
    <t>Daniel</t>
  </si>
  <si>
    <t>Harold</t>
  </si>
  <si>
    <t>Lyle</t>
  </si>
  <si>
    <t>Richard</t>
  </si>
  <si>
    <t>Allen</t>
  </si>
  <si>
    <t>Dave</t>
  </si>
  <si>
    <t>Ian</t>
  </si>
  <si>
    <t>Maggie</t>
  </si>
  <si>
    <t>Rick</t>
  </si>
  <si>
    <t>Andrew</t>
  </si>
  <si>
    <t>David</t>
  </si>
  <si>
    <t>Jack</t>
  </si>
  <si>
    <t>Margaret</t>
  </si>
  <si>
    <t>Robert</t>
  </si>
  <si>
    <t>Anthony</t>
  </si>
  <si>
    <t>Dennis</t>
  </si>
  <si>
    <t>James</t>
  </si>
  <si>
    <t>Marilyn</t>
  </si>
  <si>
    <t>Rod</t>
  </si>
  <si>
    <t>Arthur</t>
  </si>
  <si>
    <t>Don</t>
  </si>
  <si>
    <t>Jan</t>
  </si>
  <si>
    <t>Mark</t>
  </si>
  <si>
    <t>Roger</t>
  </si>
  <si>
    <t>Barbara</t>
  </si>
  <si>
    <t>Donald</t>
  </si>
  <si>
    <t>Jeff</t>
  </si>
  <si>
    <t>Marvin</t>
  </si>
  <si>
    <t>Ronald</t>
  </si>
  <si>
    <t>Bernard</t>
  </si>
  <si>
    <t>Doug</t>
  </si>
  <si>
    <t>Jeffrey</t>
  </si>
  <si>
    <t>Mary</t>
  </si>
  <si>
    <t>Russ</t>
  </si>
  <si>
    <t>Beth</t>
  </si>
  <si>
    <t>Douglas</t>
  </si>
  <si>
    <t>Jerry</t>
  </si>
  <si>
    <t>Matt</t>
  </si>
  <si>
    <t>Sandra</t>
  </si>
  <si>
    <t>Bill</t>
  </si>
  <si>
    <t>Ed</t>
  </si>
  <si>
    <t>Jim</t>
  </si>
  <si>
    <t>Mel</t>
  </si>
  <si>
    <t>Scott</t>
  </si>
  <si>
    <t>Bob</t>
  </si>
  <si>
    <t>Edward</t>
  </si>
  <si>
    <t>Joe</t>
  </si>
  <si>
    <t>Merle</t>
  </si>
  <si>
    <t>Simon</t>
  </si>
  <si>
    <t>Brian</t>
  </si>
  <si>
    <t>Eric</t>
  </si>
  <si>
    <t>John</t>
  </si>
  <si>
    <t>Michael</t>
  </si>
  <si>
    <t>Stacy</t>
  </si>
  <si>
    <t>Bruce</t>
  </si>
  <si>
    <t>Fran</t>
  </si>
  <si>
    <t>Joseph</t>
  </si>
  <si>
    <t>Stephen</t>
  </si>
  <si>
    <t>Cark</t>
  </si>
  <si>
    <t>Frank</t>
  </si>
  <si>
    <t>Mike</t>
  </si>
  <si>
    <t>Steven</t>
  </si>
  <si>
    <t>Carl</t>
  </si>
  <si>
    <t>Fred</t>
  </si>
  <si>
    <t>Kathy</t>
  </si>
  <si>
    <t>Norman</t>
  </si>
  <si>
    <t>Stuart</t>
  </si>
  <si>
    <t>Charles</t>
  </si>
  <si>
    <t>Gary</t>
  </si>
  <si>
    <t>Keith</t>
  </si>
  <si>
    <t>Patrick</t>
  </si>
  <si>
    <t>Susan</t>
  </si>
  <si>
    <t>Chris</t>
  </si>
  <si>
    <t>George</t>
  </si>
  <si>
    <t>Kenneth</t>
  </si>
  <si>
    <t>Paul</t>
  </si>
  <si>
    <t>Terry</t>
  </si>
  <si>
    <t>Chuck</t>
  </si>
  <si>
    <t>Glenn</t>
  </si>
  <si>
    <t>Kevin</t>
  </si>
  <si>
    <t>Peter</t>
  </si>
  <si>
    <t>Thomas</t>
  </si>
  <si>
    <t>Clark</t>
  </si>
  <si>
    <t>Gordon</t>
  </si>
  <si>
    <t>Larry</t>
  </si>
  <si>
    <t>Phillip</t>
  </si>
  <si>
    <t>Timothy</t>
  </si>
  <si>
    <t>Curt</t>
  </si>
  <si>
    <t>Greg</t>
  </si>
  <si>
    <t>Leonard</t>
  </si>
  <si>
    <t>Ray</t>
  </si>
  <si>
    <t>Vincent</t>
  </si>
  <si>
    <t>Dan</t>
  </si>
  <si>
    <t>Gregory</t>
  </si>
  <si>
    <t>Louise</t>
  </si>
  <si>
    <t>Rebecca</t>
  </si>
  <si>
    <t>Counting the number of differences between two ranges</t>
  </si>
  <si>
    <t>MyData</t>
  </si>
  <si>
    <t>YourData</t>
  </si>
  <si>
    <t>Differences found:</t>
  </si>
  <si>
    <t>Location of the maximum value in a range</t>
  </si>
  <si>
    <t>Row of maximum value:</t>
  </si>
  <si>
    <t>Address of maximum value:</t>
  </si>
  <si>
    <t>Maximum value:</t>
  </si>
  <si>
    <t>The row of the nth occurrence of a value</t>
  </si>
  <si>
    <t>Value to find:</t>
  </si>
  <si>
    <t>Occurrence of Value:</t>
  </si>
  <si>
    <t>It's in row:</t>
  </si>
  <si>
    <t>Longest text in a range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</si>
  <si>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</si>
  <si>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</si>
  <si>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</si>
  <si>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</si>
  <si>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</si>
  <si>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</si>
  <si>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</si>
  <si>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</si>
  <si>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</si>
  <si>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</si>
  <si>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</si>
  <si>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</si>
  <si>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Valid items in a range</t>
  </si>
  <si>
    <t>Master</t>
  </si>
  <si>
    <t>MyList</t>
  </si>
  <si>
    <t>AZ-101</t>
  </si>
  <si>
    <t>AZ-102</t>
  </si>
  <si>
    <t>AZ-105</t>
  </si>
  <si>
    <t>AZ-103</t>
  </si>
  <si>
    <t>AZ-109</t>
  </si>
  <si>
    <t>AZ-104</t>
  </si>
  <si>
    <t>AZ-107</t>
  </si>
  <si>
    <t>AZ-121</t>
  </si>
  <si>
    <t>AZ-106</t>
  </si>
  <si>
    <t>AZ-122</t>
  </si>
  <si>
    <t>AZ-108</t>
  </si>
  <si>
    <t>AZ-110</t>
  </si>
  <si>
    <t>AZ-111</t>
  </si>
  <si>
    <t>AZ-112</t>
  </si>
  <si>
    <t>AZ-113</t>
  </si>
  <si>
    <t>AZ-114</t>
  </si>
  <si>
    <t>AZ-115</t>
  </si>
  <si>
    <t>AZ-116</t>
  </si>
  <si>
    <t>All items valid?</t>
  </si>
  <si>
    <t>Invalid items:</t>
  </si>
  <si>
    <t>First invalid item:</t>
  </si>
  <si>
    <t>Sum of the digits of a value</t>
  </si>
  <si>
    <t>Sum of Digits</t>
  </si>
  <si>
    <t>Description</t>
  </si>
  <si>
    <t>Quantity</t>
  </si>
  <si>
    <t>Unit Price</t>
  </si>
  <si>
    <t>Discount</t>
  </si>
  <si>
    <t>Widgets</t>
  </si>
  <si>
    <t>Sprockets</t>
  </si>
  <si>
    <t>Snapholytes</t>
  </si>
  <si>
    <t>GRAND TOTAL</t>
  </si>
  <si>
    <t>Summing rounded values</t>
  </si>
  <si>
    <t xml:space="preserve">  &lt;-- appears to be incorrect</t>
  </si>
  <si>
    <t>Sum of rounded values:</t>
  </si>
  <si>
    <t>Removing non-numeric characters from a cell</t>
  </si>
  <si>
    <t>5T5</t>
  </si>
  <si>
    <t>Target Value --&gt;</t>
  </si>
  <si>
    <t>Closest Match:</t>
  </si>
  <si>
    <t>Determining the closest value in a range</t>
  </si>
  <si>
    <t>Returning the last value in a column or row</t>
  </si>
  <si>
    <t>Data</t>
  </si>
  <si>
    <t>&lt;-- Last non-empty cell in Column A</t>
  </si>
  <si>
    <t>Salesperson</t>
  </si>
  <si>
    <t>Excel's Rank Function</t>
  </si>
  <si>
    <t>Ranks With Array Formula</t>
  </si>
  <si>
    <t>Adams</t>
  </si>
  <si>
    <t>Bigelow</t>
  </si>
  <si>
    <t>Fredericks</t>
  </si>
  <si>
    <t xml:space="preserve">  Assigned middle rank</t>
  </si>
  <si>
    <t>Georgio</t>
  </si>
  <si>
    <t>Jensen</t>
  </si>
  <si>
    <t>Juarez</t>
  </si>
  <si>
    <t>Klein</t>
  </si>
  <si>
    <t>Lynch</t>
  </si>
  <si>
    <t>Mayne</t>
  </si>
  <si>
    <t xml:space="preserve">  Assigned average rank</t>
  </si>
  <si>
    <t>Roberton</t>
  </si>
  <si>
    <t>Slokum</t>
  </si>
  <si>
    <t>Wu</t>
  </si>
  <si>
    <t>Ranking data with an array formula</t>
  </si>
  <si>
    <t>Single-cell array formula examples</t>
  </si>
  <si>
    <t>Note: All of the names in this workbook are sheet-level names.</t>
  </si>
  <si>
    <t>Alternate version:</t>
  </si>
  <si>
    <t xml:space="preserve"> =nth</t>
  </si>
  <si>
    <t xml:space="preserve"> = Result</t>
  </si>
  <si>
    <t>Non-array formula:</t>
  </si>
  <si>
    <t>Wendy</t>
  </si>
  <si>
    <t>Summing every nth value</t>
  </si>
  <si>
    <t>&lt;-- Last non-empty cell in Row 6</t>
  </si>
  <si>
    <t>&lt;-- Compatible with pre-Excel 2007</t>
  </si>
  <si>
    <t>&lt;-- Uses AVERAGEIF (no array formula)</t>
  </si>
  <si>
    <t xml:space="preserve">Longest text: </t>
  </si>
  <si>
    <t>123A6</t>
  </si>
  <si>
    <t>Improved Version</t>
  </si>
  <si>
    <t>123RX-T</t>
  </si>
  <si>
    <t>T1093</t>
  </si>
  <si>
    <t>666T</t>
  </si>
  <si>
    <t>XT-656</t>
  </si>
  <si>
    <t>&lt;-- Uses new AGGREGATE function</t>
  </si>
  <si>
    <t>XL 2010
RANK.AVG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</si>
</sst>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.000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Helv"/>
    </font>
    <font>
      <sz val="8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Helv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</patternFill>
    </fill>
    <fill>
      <patternFill patternType="solid">
        <fgColor theme="3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" fontId="2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4" fillId="0" borderId="0" xfId="0" applyFont="1" applyFill="1"/>
    <xf numFmtId="0" fontId="0" fillId="0" borderId="0" xfId="0" applyFont="1"/>
    <xf numFmtId="0" fontId="8" fillId="0" borderId="0" xfId="0" applyFont="1"/>
    <xf numFmtId="0" fontId="10" fillId="0" borderId="0" xfId="2" applyFont="1"/>
    <xf numFmtId="0" fontId="8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5" borderId="0" xfId="0" applyFont="1" applyFill="1"/>
    <xf numFmtId="165" fontId="8" fillId="0" borderId="0" xfId="0" applyNumberFormat="1" applyFont="1"/>
    <xf numFmtId="0" fontId="8" fillId="4" borderId="1" xfId="2" applyFont="1" applyFill="1" applyBorder="1" applyAlignment="1">
      <alignment vertical="center" wrapText="1"/>
    </xf>
    <xf numFmtId="3" fontId="8" fillId="4" borderId="2" xfId="1" applyFont="1" applyFill="1" applyBorder="1" applyAlignment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center" vertical="center" wrapText="1"/>
    </xf>
    <xf numFmtId="0" fontId="9" fillId="0" borderId="0" xfId="2" applyFont="1"/>
    <xf numFmtId="0" fontId="9" fillId="0" borderId="4" xfId="2" applyFont="1" applyBorder="1"/>
    <xf numFmtId="3" fontId="9" fillId="0" borderId="0" xfId="1" applyFont="1" applyBorder="1"/>
    <xf numFmtId="0" fontId="9" fillId="0" borderId="0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/>
    <xf numFmtId="3" fontId="9" fillId="0" borderId="7" xfId="1" applyFont="1" applyBorder="1"/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8" fillId="4" borderId="9" xfId="0" applyFont="1" applyFill="1" applyBorder="1"/>
    <xf numFmtId="0" fontId="0" fillId="0" borderId="9" xfId="0" applyBorder="1"/>
    <xf numFmtId="2" fontId="0" fillId="0" borderId="9" xfId="0" applyNumberFormat="1" applyBorder="1"/>
    <xf numFmtId="0" fontId="0" fillId="4" borderId="9" xfId="0" applyFill="1" applyBorder="1"/>
    <xf numFmtId="0" fontId="0" fillId="4" borderId="9" xfId="0" applyFont="1" applyFill="1" applyBorder="1"/>
    <xf numFmtId="0" fontId="0" fillId="0" borderId="9" xfId="0" applyFont="1" applyBorder="1"/>
    <xf numFmtId="3" fontId="0" fillId="0" borderId="9" xfId="0" applyNumberFormat="1" applyFont="1" applyBorder="1"/>
    <xf numFmtId="1" fontId="0" fillId="0" borderId="9" xfId="0" applyNumberFormat="1" applyFont="1" applyBorder="1"/>
    <xf numFmtId="14" fontId="0" fillId="0" borderId="9" xfId="0" applyNumberFormat="1" applyFont="1" applyBorder="1"/>
    <xf numFmtId="0" fontId="13" fillId="3" borderId="9" xfId="0" applyFont="1" applyFill="1" applyBorder="1" applyAlignment="1">
      <alignment horizontal="center"/>
    </xf>
    <xf numFmtId="0" fontId="8" fillId="0" borderId="9" xfId="0" applyFont="1" applyBorder="1"/>
    <xf numFmtId="0" fontId="0" fillId="7" borderId="9" xfId="0" applyFont="1" applyFill="1" applyBorder="1"/>
    <xf numFmtId="0" fontId="0" fillId="4" borderId="10" xfId="0" applyFont="1" applyFill="1" applyBorder="1"/>
    <xf numFmtId="0" fontId="6" fillId="5" borderId="9" xfId="0" applyFont="1" applyFill="1" applyBorder="1"/>
    <xf numFmtId="0" fontId="8" fillId="4" borderId="9" xfId="0" applyFont="1" applyFill="1" applyBorder="1" applyAlignment="1">
      <alignment horizontal="center"/>
    </xf>
    <xf numFmtId="8" fontId="0" fillId="0" borderId="9" xfId="0" applyNumberFormat="1" applyFont="1" applyBorder="1"/>
    <xf numFmtId="10" fontId="0" fillId="0" borderId="9" xfId="0" applyNumberFormat="1" applyFont="1" applyBorder="1"/>
    <xf numFmtId="165" fontId="0" fillId="0" borderId="9" xfId="0" applyNumberFormat="1" applyFont="1" applyBorder="1"/>
    <xf numFmtId="0" fontId="0" fillId="8" borderId="9" xfId="0" applyFont="1" applyFill="1" applyBorder="1"/>
    <xf numFmtId="3" fontId="4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3" fontId="7" fillId="0" borderId="0" xfId="0" applyNumberFormat="1" applyFont="1"/>
    <xf numFmtId="0" fontId="6" fillId="6" borderId="9" xfId="0" applyFont="1" applyFill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13" fillId="3" borderId="9" xfId="0" applyFont="1" applyFill="1" applyBorder="1" applyAlignment="1">
      <alignment horizontal="center" vertical="center"/>
    </xf>
    <xf numFmtId="0" fontId="8" fillId="4" borderId="11" xfId="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3">
    <cellStyle name="Comma [0]_Ranking" xfId="1"/>
    <cellStyle name="Normal" xfId="0" builtinId="0"/>
    <cellStyle name="Normal_Ranking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Sheet8!$A$3:$A$10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15</c:v>
                </c:pt>
                <c:pt idx="7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558848"/>
        <c:axId val="50560384"/>
      </c:barChart>
      <c:catAx>
        <c:axId val="50558848"/>
        <c:scaling>
          <c:orientation val="minMax"/>
        </c:scaling>
        <c:delete val="0"/>
        <c:axPos val="b"/>
        <c:majorTickMark val="out"/>
        <c:minorTickMark val="none"/>
        <c:tickLblPos val="nextTo"/>
        <c:crossAx val="50560384"/>
        <c:crosses val="autoZero"/>
        <c:auto val="1"/>
        <c:lblAlgn val="ctr"/>
        <c:lblOffset val="100"/>
        <c:noMultiLvlLbl val="0"/>
      </c:catAx>
      <c:valAx>
        <c:axId val="5056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5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71437</xdr:rowOff>
    </xdr:from>
    <xdr:to>
      <xdr:col>6</xdr:col>
      <xdr:colOff>457200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4</xdr:row>
      <xdr:rowOff>0</xdr:rowOff>
    </xdr:from>
    <xdr:to>
      <xdr:col>3</xdr:col>
      <xdr:colOff>809626</xdr:colOff>
      <xdr:row>7</xdr:row>
      <xdr:rowOff>57150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2505076" y="1209675"/>
          <a:ext cx="666750" cy="628650"/>
        </a:xfrm>
        <a:prstGeom prst="ellipse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142876</xdr:colOff>
      <xdr:row>9</xdr:row>
      <xdr:rowOff>142875</xdr:rowOff>
    </xdr:from>
    <xdr:to>
      <xdr:col>3</xdr:col>
      <xdr:colOff>771526</xdr:colOff>
      <xdr:row>12</xdr:row>
      <xdr:rowOff>19050</xdr:rowOff>
    </xdr:to>
    <xdr:sp macro="" textlink="">
      <xdr:nvSpPr>
        <xdr:cNvPr id="1026" name="Oval 2"/>
        <xdr:cNvSpPr>
          <a:spLocks noChangeArrowheads="1"/>
        </xdr:cNvSpPr>
      </xdr:nvSpPr>
      <xdr:spPr bwMode="auto">
        <a:xfrm>
          <a:off x="2505076" y="2305050"/>
          <a:ext cx="628650" cy="447675"/>
        </a:xfrm>
        <a:prstGeom prst="ellipse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showGridLines="0" tabSelected="1" workbookViewId="0"/>
  </sheetViews>
  <sheetFormatPr defaultRowHeight="15" x14ac:dyDescent="0.25"/>
  <sheetData>
    <row r="1" spans="1:1" ht="18.75" x14ac:dyDescent="0.3">
      <c r="A1" s="27" t="s">
        <v>215</v>
      </c>
    </row>
    <row r="2" spans="1:1" x14ac:dyDescent="0.25">
      <c r="A2" s="2"/>
    </row>
    <row r="3" spans="1:1" x14ac:dyDescent="0.25">
      <c r="A3" s="2"/>
    </row>
    <row r="4" spans="1:1" x14ac:dyDescent="0.25">
      <c r="A4" s="28" t="s">
        <v>216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"/>
  <sheetViews>
    <sheetView showGridLines="0" workbookViewId="0"/>
  </sheetViews>
  <sheetFormatPr defaultRowHeight="15" x14ac:dyDescent="0.25"/>
  <sheetData>
    <row r="1" spans="1:4" x14ac:dyDescent="0.25">
      <c r="A1" s="3" t="s">
        <v>0</v>
      </c>
    </row>
    <row r="3" spans="1:4" x14ac:dyDescent="0.25">
      <c r="A3" s="29" t="s">
        <v>1</v>
      </c>
      <c r="B3" s="29" t="s">
        <v>2</v>
      </c>
      <c r="C3" s="29" t="s">
        <v>3</v>
      </c>
    </row>
    <row r="4" spans="1:4" x14ac:dyDescent="0.25">
      <c r="A4" s="30">
        <v>80</v>
      </c>
      <c r="B4" s="30">
        <v>10</v>
      </c>
      <c r="C4" s="31">
        <f t="shared" ref="C4:C10" si="0">A4/B4</f>
        <v>8</v>
      </c>
    </row>
    <row r="5" spans="1:4" x14ac:dyDescent="0.25">
      <c r="A5" s="30">
        <v>120</v>
      </c>
      <c r="B5" s="30">
        <v>6</v>
      </c>
      <c r="C5" s="31">
        <f t="shared" si="0"/>
        <v>20</v>
      </c>
    </row>
    <row r="6" spans="1:4" x14ac:dyDescent="0.25">
      <c r="A6" s="30">
        <v>144</v>
      </c>
      <c r="B6" s="30">
        <v>12</v>
      </c>
      <c r="C6" s="31">
        <f t="shared" si="0"/>
        <v>12</v>
      </c>
    </row>
    <row r="7" spans="1:4" x14ac:dyDescent="0.25">
      <c r="A7" s="30"/>
      <c r="B7" s="30"/>
      <c r="C7" s="31" t="e">
        <f t="shared" si="0"/>
        <v>#DIV/0!</v>
      </c>
    </row>
    <row r="8" spans="1:4" x14ac:dyDescent="0.25">
      <c r="A8" s="30"/>
      <c r="B8" s="30"/>
      <c r="C8" s="31" t="e">
        <f t="shared" si="0"/>
        <v>#DIV/0!</v>
      </c>
    </row>
    <row r="9" spans="1:4" x14ac:dyDescent="0.25">
      <c r="A9" s="30">
        <v>100</v>
      </c>
      <c r="B9" s="30">
        <v>20</v>
      </c>
      <c r="C9" s="31">
        <f t="shared" si="0"/>
        <v>5</v>
      </c>
    </row>
    <row r="10" spans="1:4" x14ac:dyDescent="0.25">
      <c r="A10" s="30">
        <v>50</v>
      </c>
      <c r="B10" s="30">
        <v>5</v>
      </c>
      <c r="C10" s="31">
        <f t="shared" si="0"/>
        <v>10</v>
      </c>
    </row>
    <row r="11" spans="1:4" x14ac:dyDescent="0.25">
      <c r="A11" s="6" t="s">
        <v>5</v>
      </c>
      <c r="B11" s="7"/>
      <c r="C11" s="8" t="e">
        <f>SUM(C4:C10)</f>
        <v>#DIV/0!</v>
      </c>
    </row>
    <row r="13" spans="1:4" x14ac:dyDescent="0.25">
      <c r="C13" s="9">
        <f t="array" ref="C13">SUM(IFERROR(C4:C10,""))</f>
        <v>55</v>
      </c>
      <c r="D13" s="5" t="s">
        <v>4</v>
      </c>
    </row>
    <row r="17" spans="3:4" x14ac:dyDescent="0.25">
      <c r="C17" s="9">
        <f t="array" ref="C17">SUM(IF(ISERROR(C4:C10),"",C4:C10))</f>
        <v>55</v>
      </c>
      <c r="D17" s="5" t="s">
        <v>224</v>
      </c>
    </row>
    <row r="19" spans="3:4" x14ac:dyDescent="0.25">
      <c r="C19" s="9">
        <f>_xlfn.AGGREGATE(9,2,C4:C10)</f>
        <v>55</v>
      </c>
      <c r="D19" s="5" t="s">
        <v>233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"/>
  <sheetViews>
    <sheetView showGridLines="0" workbookViewId="0"/>
  </sheetViews>
  <sheetFormatPr defaultRowHeight="15" x14ac:dyDescent="0.25"/>
  <sheetData>
    <row r="1" spans="1:4" x14ac:dyDescent="0.25">
      <c r="A1" s="3" t="s">
        <v>7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3">
        <v>0</v>
      </c>
      <c r="B3" s="33">
        <f>A14+1</f>
        <v>12</v>
      </c>
      <c r="C3" s="33" t="e">
        <f>B3/A3</f>
        <v>#DIV/0!</v>
      </c>
      <c r="D3" s="33" t="e">
        <f>NA()</f>
        <v>#N/A</v>
      </c>
    </row>
    <row r="4" spans="1:4" x14ac:dyDescent="0.25">
      <c r="A4" s="33">
        <f>A3+1</f>
        <v>1</v>
      </c>
      <c r="B4" s="33">
        <f>B3+1</f>
        <v>13</v>
      </c>
      <c r="C4" s="33">
        <f t="shared" ref="C4:C14" si="0">B4/A4</f>
        <v>13</v>
      </c>
      <c r="D4" s="33" t="e">
        <f>test</f>
        <v>#NAME?</v>
      </c>
    </row>
    <row r="5" spans="1:4" x14ac:dyDescent="0.25">
      <c r="A5" s="33">
        <f t="shared" ref="A5:B14" si="1">A4+1</f>
        <v>2</v>
      </c>
      <c r="B5" s="33">
        <f t="shared" si="1"/>
        <v>14</v>
      </c>
      <c r="C5" s="33">
        <f t="shared" si="0"/>
        <v>7</v>
      </c>
      <c r="D5" s="33">
        <f>A5</f>
        <v>2</v>
      </c>
    </row>
    <row r="6" spans="1:4" x14ac:dyDescent="0.25">
      <c r="A6" s="33">
        <f t="shared" si="1"/>
        <v>3</v>
      </c>
      <c r="B6" s="33">
        <f t="shared" si="1"/>
        <v>15</v>
      </c>
      <c r="C6" s="33">
        <f t="shared" si="0"/>
        <v>5</v>
      </c>
      <c r="D6" s="33">
        <f t="shared" ref="D6:D14" si="2">D5+1</f>
        <v>3</v>
      </c>
    </row>
    <row r="7" spans="1:4" x14ac:dyDescent="0.25">
      <c r="A7" s="33">
        <f t="shared" si="1"/>
        <v>4</v>
      </c>
      <c r="B7" s="33">
        <f t="shared" si="1"/>
        <v>16</v>
      </c>
      <c r="C7" s="33">
        <f t="shared" si="0"/>
        <v>4</v>
      </c>
      <c r="D7" s="33">
        <f t="shared" si="2"/>
        <v>4</v>
      </c>
    </row>
    <row r="8" spans="1:4" x14ac:dyDescent="0.25">
      <c r="A8" s="33">
        <f t="shared" si="1"/>
        <v>5</v>
      </c>
      <c r="B8" s="33">
        <f t="shared" si="1"/>
        <v>17</v>
      </c>
      <c r="C8" s="33">
        <f t="shared" si="0"/>
        <v>3.4</v>
      </c>
      <c r="D8" s="33">
        <f t="shared" si="2"/>
        <v>5</v>
      </c>
    </row>
    <row r="9" spans="1:4" x14ac:dyDescent="0.25">
      <c r="A9" s="33">
        <f t="shared" si="1"/>
        <v>6</v>
      </c>
      <c r="B9" s="33">
        <f t="shared" si="1"/>
        <v>18</v>
      </c>
      <c r="C9" s="33">
        <f t="shared" si="0"/>
        <v>3</v>
      </c>
      <c r="D9" s="33">
        <f t="shared" si="2"/>
        <v>6</v>
      </c>
    </row>
    <row r="10" spans="1:4" x14ac:dyDescent="0.25">
      <c r="A10" s="33">
        <f t="shared" si="1"/>
        <v>7</v>
      </c>
      <c r="B10" s="33">
        <f t="shared" si="1"/>
        <v>19</v>
      </c>
      <c r="C10" s="33">
        <f t="shared" si="0"/>
        <v>2.7142857142857144</v>
      </c>
      <c r="D10" s="33">
        <f t="shared" si="2"/>
        <v>7</v>
      </c>
    </row>
    <row r="11" spans="1:4" x14ac:dyDescent="0.25">
      <c r="A11" s="33">
        <f t="shared" si="1"/>
        <v>8</v>
      </c>
      <c r="B11" s="33">
        <f t="shared" si="1"/>
        <v>20</v>
      </c>
      <c r="C11" s="33">
        <f t="shared" si="0"/>
        <v>2.5</v>
      </c>
      <c r="D11" s="33">
        <f t="shared" si="2"/>
        <v>8</v>
      </c>
    </row>
    <row r="12" spans="1:4" x14ac:dyDescent="0.25">
      <c r="A12" s="33">
        <f t="shared" si="1"/>
        <v>9</v>
      </c>
      <c r="B12" s="33">
        <f t="shared" si="1"/>
        <v>21</v>
      </c>
      <c r="C12" s="33" t="e">
        <f>SQRT(-1)</f>
        <v>#NUM!</v>
      </c>
      <c r="D12" s="33">
        <f t="shared" si="2"/>
        <v>9</v>
      </c>
    </row>
    <row r="13" spans="1:4" x14ac:dyDescent="0.25">
      <c r="A13" s="33">
        <f t="shared" si="1"/>
        <v>10</v>
      </c>
      <c r="B13" s="33">
        <f t="shared" si="1"/>
        <v>22</v>
      </c>
      <c r="C13" s="33">
        <f t="shared" si="0"/>
        <v>2.2000000000000002</v>
      </c>
      <c r="D13" s="33">
        <f t="shared" si="2"/>
        <v>10</v>
      </c>
    </row>
    <row r="14" spans="1:4" x14ac:dyDescent="0.25">
      <c r="A14" s="33">
        <f t="shared" si="1"/>
        <v>11</v>
      </c>
      <c r="B14" s="33">
        <f t="shared" si="1"/>
        <v>23</v>
      </c>
      <c r="C14" s="33">
        <f t="shared" si="0"/>
        <v>2.0909090909090908</v>
      </c>
      <c r="D14" s="33">
        <f t="shared" si="2"/>
        <v>11</v>
      </c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>
        <f t="array" ref="A17">SUM(ISERROR(data)*1)</f>
        <v>4</v>
      </c>
      <c r="B17" s="3" t="s">
        <v>6</v>
      </c>
      <c r="C17" s="2"/>
      <c r="D17" s="2"/>
    </row>
    <row r="19" spans="1:4" x14ac:dyDescent="0.25">
      <c r="B19" s="3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6"/>
  <sheetViews>
    <sheetView showGridLines="0" workbookViewId="0"/>
  </sheetViews>
  <sheetFormatPr defaultRowHeight="15" x14ac:dyDescent="0.25"/>
  <sheetData>
    <row r="1" spans="1:4" x14ac:dyDescent="0.25">
      <c r="A1" s="3" t="s">
        <v>8</v>
      </c>
    </row>
    <row r="3" spans="1:4" x14ac:dyDescent="0.25">
      <c r="A3" s="32">
        <v>-3</v>
      </c>
      <c r="C3">
        <f t="array" ref="C3">SUM((Data&gt;0)*(Data&lt;=5)*Data)</f>
        <v>15</v>
      </c>
      <c r="D3" t="s">
        <v>10</v>
      </c>
    </row>
    <row r="4" spans="1:4" x14ac:dyDescent="0.25">
      <c r="A4" s="32">
        <f>A3+1</f>
        <v>-2</v>
      </c>
      <c r="C4">
        <f t="array" ref="C4">SUM(IF((Data&lt;0)+(Data&gt;5),Data))</f>
        <v>34</v>
      </c>
      <c r="D4" t="s">
        <v>9</v>
      </c>
    </row>
    <row r="5" spans="1:4" x14ac:dyDescent="0.25">
      <c r="A5" s="32">
        <f t="shared" ref="A5:A16" si="0">A4+1</f>
        <v>-1</v>
      </c>
    </row>
    <row r="6" spans="1:4" x14ac:dyDescent="0.25">
      <c r="A6" s="32">
        <f t="shared" si="0"/>
        <v>0</v>
      </c>
    </row>
    <row r="7" spans="1:4" x14ac:dyDescent="0.25">
      <c r="A7" s="32">
        <f t="shared" si="0"/>
        <v>1</v>
      </c>
    </row>
    <row r="8" spans="1:4" x14ac:dyDescent="0.25">
      <c r="A8" s="32">
        <f t="shared" si="0"/>
        <v>2</v>
      </c>
    </row>
    <row r="9" spans="1:4" x14ac:dyDescent="0.25">
      <c r="A9" s="32">
        <f t="shared" si="0"/>
        <v>3</v>
      </c>
    </row>
    <row r="10" spans="1:4" x14ac:dyDescent="0.25">
      <c r="A10" s="32">
        <f t="shared" si="0"/>
        <v>4</v>
      </c>
    </row>
    <row r="11" spans="1:4" x14ac:dyDescent="0.25">
      <c r="A11" s="32">
        <f t="shared" si="0"/>
        <v>5</v>
      </c>
    </row>
    <row r="12" spans="1:4" x14ac:dyDescent="0.25">
      <c r="A12" s="32">
        <f t="shared" si="0"/>
        <v>6</v>
      </c>
    </row>
    <row r="13" spans="1:4" x14ac:dyDescent="0.25">
      <c r="A13" s="32">
        <f t="shared" si="0"/>
        <v>7</v>
      </c>
    </row>
    <row r="14" spans="1:4" x14ac:dyDescent="0.25">
      <c r="A14" s="32">
        <f t="shared" si="0"/>
        <v>8</v>
      </c>
    </row>
    <row r="15" spans="1:4" x14ac:dyDescent="0.25">
      <c r="A15" s="32">
        <f t="shared" si="0"/>
        <v>9</v>
      </c>
    </row>
    <row r="16" spans="1:4" x14ac:dyDescent="0.25">
      <c r="A16" s="32">
        <f t="shared" si="0"/>
        <v>10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8"/>
  <sheetViews>
    <sheetView showGridLines="0" workbookViewId="0"/>
  </sheetViews>
  <sheetFormatPr defaultRowHeight="15" x14ac:dyDescent="0.25"/>
  <sheetData>
    <row r="1" spans="1:3" x14ac:dyDescent="0.25">
      <c r="A1" s="3" t="s">
        <v>11</v>
      </c>
      <c r="B1" s="2"/>
      <c r="C1" s="2"/>
    </row>
    <row r="2" spans="1:3" x14ac:dyDescent="0.25">
      <c r="A2" s="2"/>
      <c r="B2" s="2"/>
      <c r="C2" s="2"/>
    </row>
    <row r="3" spans="1:3" x14ac:dyDescent="0.25">
      <c r="A3" s="33">
        <v>5</v>
      </c>
      <c r="B3" s="33">
        <v>9</v>
      </c>
      <c r="C3" s="33">
        <v>13</v>
      </c>
    </row>
    <row r="4" spans="1:3" x14ac:dyDescent="0.25">
      <c r="A4" s="33">
        <v>15</v>
      </c>
      <c r="B4" s="33">
        <v>19</v>
      </c>
      <c r="C4" s="33">
        <v>23</v>
      </c>
    </row>
    <row r="5" spans="1:3" x14ac:dyDescent="0.25">
      <c r="A5" s="33">
        <v>15</v>
      </c>
      <c r="B5" s="33">
        <v>19</v>
      </c>
      <c r="C5" s="33">
        <v>23</v>
      </c>
    </row>
    <row r="6" spans="1:3" x14ac:dyDescent="0.25">
      <c r="A6" s="33">
        <v>17</v>
      </c>
      <c r="B6" s="33">
        <v>21</v>
      </c>
      <c r="C6" s="33">
        <v>25</v>
      </c>
    </row>
    <row r="7" spans="1:3" x14ac:dyDescent="0.25">
      <c r="A7" s="33">
        <v>19</v>
      </c>
      <c r="B7" s="33">
        <v>23</v>
      </c>
      <c r="C7" s="33">
        <v>27</v>
      </c>
    </row>
    <row r="8" spans="1:3" x14ac:dyDescent="0.25">
      <c r="A8" s="33">
        <v>20</v>
      </c>
      <c r="B8" s="33">
        <v>24</v>
      </c>
      <c r="C8" s="33">
        <v>28</v>
      </c>
    </row>
    <row r="9" spans="1:3" x14ac:dyDescent="0.25">
      <c r="A9" s="33">
        <v>22</v>
      </c>
      <c r="B9" s="33">
        <v>26</v>
      </c>
      <c r="C9" s="33">
        <v>30</v>
      </c>
    </row>
    <row r="10" spans="1:3" x14ac:dyDescent="0.25">
      <c r="A10" s="33">
        <v>24</v>
      </c>
      <c r="B10" s="33">
        <v>28</v>
      </c>
      <c r="C10" s="33">
        <v>32</v>
      </c>
    </row>
    <row r="11" spans="1:3" x14ac:dyDescent="0.25">
      <c r="A11" s="33">
        <v>35</v>
      </c>
      <c r="B11" s="33">
        <v>39</v>
      </c>
      <c r="C11" s="33">
        <v>43</v>
      </c>
    </row>
    <row r="12" spans="1:3" x14ac:dyDescent="0.25">
      <c r="A12" s="33">
        <v>37</v>
      </c>
      <c r="B12" s="33">
        <v>41</v>
      </c>
      <c r="C12" s="33">
        <v>45</v>
      </c>
    </row>
    <row r="13" spans="1:3" x14ac:dyDescent="0.25">
      <c r="A13" s="33">
        <v>43</v>
      </c>
      <c r="B13" s="33">
        <v>47</v>
      </c>
      <c r="C13" s="33">
        <v>51</v>
      </c>
    </row>
    <row r="14" spans="1:3" x14ac:dyDescent="0.25">
      <c r="A14" s="33">
        <v>100</v>
      </c>
      <c r="B14" s="33">
        <v>101</v>
      </c>
      <c r="C14" s="33">
        <v>102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3" t="s">
        <v>12</v>
      </c>
      <c r="B17" s="2"/>
      <c r="C17" s="10">
        <v>10</v>
      </c>
    </row>
    <row r="18" spans="1:3" x14ac:dyDescent="0.25">
      <c r="A18" s="2"/>
      <c r="B18" s="3" t="s">
        <v>13</v>
      </c>
      <c r="C18" s="10">
        <f t="array" aca="1" ref="C18" ca="1">SUM(LARGE(Data,ROW(INDIRECT("1:"&amp;C17))))</f>
        <v>612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showGridLines="0" workbookViewId="0"/>
  </sheetViews>
  <sheetFormatPr defaultRowHeight="15" x14ac:dyDescent="0.25"/>
  <cols>
    <col min="1" max="1" width="15.85546875" customWidth="1"/>
  </cols>
  <sheetData>
    <row r="1" spans="1:3" x14ac:dyDescent="0.25">
      <c r="A1" s="3" t="s">
        <v>14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9" t="s">
        <v>15</v>
      </c>
      <c r="B3" s="29" t="s">
        <v>16</v>
      </c>
      <c r="C3" s="2"/>
    </row>
    <row r="4" spans="1:3" x14ac:dyDescent="0.25">
      <c r="A4" s="34" t="s">
        <v>17</v>
      </c>
      <c r="B4" s="35">
        <v>23991</v>
      </c>
      <c r="C4" s="2"/>
    </row>
    <row r="5" spans="1:3" x14ac:dyDescent="0.25">
      <c r="A5" s="34" t="s">
        <v>18</v>
      </c>
      <c r="B5" s="35">
        <v>15092</v>
      </c>
      <c r="C5" s="2"/>
    </row>
    <row r="6" spans="1:3" x14ac:dyDescent="0.25">
      <c r="A6" s="34" t="s">
        <v>19</v>
      </c>
      <c r="B6" s="35">
        <v>0</v>
      </c>
      <c r="C6" s="2"/>
    </row>
    <row r="7" spans="1:3" x14ac:dyDescent="0.25">
      <c r="A7" s="34" t="s">
        <v>20</v>
      </c>
      <c r="B7" s="35">
        <v>11893</v>
      </c>
      <c r="C7" s="2"/>
    </row>
    <row r="8" spans="1:3" x14ac:dyDescent="0.25">
      <c r="A8" s="34" t="s">
        <v>21</v>
      </c>
      <c r="B8" s="35">
        <v>32116</v>
      </c>
      <c r="C8" s="2"/>
    </row>
    <row r="9" spans="1:3" x14ac:dyDescent="0.25">
      <c r="A9" s="34" t="s">
        <v>22</v>
      </c>
      <c r="B9" s="35">
        <v>29089</v>
      </c>
      <c r="C9" s="2"/>
    </row>
    <row r="10" spans="1:3" x14ac:dyDescent="0.25">
      <c r="A10" s="34" t="s">
        <v>23</v>
      </c>
      <c r="B10" s="35">
        <v>0</v>
      </c>
      <c r="C10" s="2"/>
    </row>
    <row r="11" spans="1:3" x14ac:dyDescent="0.25">
      <c r="A11" s="34" t="s">
        <v>24</v>
      </c>
      <c r="B11" s="35">
        <v>33211</v>
      </c>
      <c r="C11" s="2"/>
    </row>
    <row r="12" spans="1:3" x14ac:dyDescent="0.25">
      <c r="A12" s="2"/>
      <c r="B12" s="2"/>
      <c r="C12" s="2"/>
    </row>
    <row r="13" spans="1:3" x14ac:dyDescent="0.25">
      <c r="A13" s="2"/>
      <c r="B13" s="50">
        <f>AVERAGE(Data)</f>
        <v>18174</v>
      </c>
      <c r="C13" s="7" t="s">
        <v>25</v>
      </c>
    </row>
    <row r="14" spans="1:3" x14ac:dyDescent="0.25">
      <c r="A14" s="2"/>
      <c r="B14" s="50">
        <f t="array" ref="B14">AVERAGE(IF(Data&lt;&gt;0,Data))</f>
        <v>24232</v>
      </c>
      <c r="C14" s="7" t="s">
        <v>26</v>
      </c>
    </row>
    <row r="15" spans="1:3" x14ac:dyDescent="0.25">
      <c r="B15" s="7"/>
      <c r="C15" s="7"/>
    </row>
    <row r="16" spans="1:3" x14ac:dyDescent="0.25">
      <c r="B16" s="50">
        <f>AVERAGEIF(Data,"&lt;&gt;0",Data)</f>
        <v>24232</v>
      </c>
      <c r="C16" s="7" t="s">
        <v>225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7"/>
  <sheetViews>
    <sheetView showGridLines="0" workbookViewId="0"/>
  </sheetViews>
  <sheetFormatPr defaultRowHeight="15" x14ac:dyDescent="0.25"/>
  <cols>
    <col min="1" max="5" width="11.140625" customWidth="1"/>
  </cols>
  <sheetData>
    <row r="1" spans="1:5" x14ac:dyDescent="0.25">
      <c r="A1" s="3" t="s">
        <v>27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18.75" x14ac:dyDescent="0.25">
      <c r="A3" s="51" t="s">
        <v>28</v>
      </c>
      <c r="B3" s="52"/>
      <c r="C3" s="53" t="s">
        <v>78</v>
      </c>
      <c r="D3" s="54" t="str">
        <f t="array" ref="D3">IF(OR(TheName=NameList),"Found","Not Found")</f>
        <v>Found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34" t="s">
        <v>30</v>
      </c>
      <c r="B5" s="34" t="s">
        <v>31</v>
      </c>
      <c r="C5" s="34" t="s">
        <v>32</v>
      </c>
      <c r="D5" s="34" t="s">
        <v>33</v>
      </c>
      <c r="E5" s="34" t="s">
        <v>34</v>
      </c>
    </row>
    <row r="6" spans="1:5" x14ac:dyDescent="0.25">
      <c r="A6" s="34" t="s">
        <v>35</v>
      </c>
      <c r="B6" s="34" t="s">
        <v>36</v>
      </c>
      <c r="C6" s="34" t="s">
        <v>37</v>
      </c>
      <c r="D6" s="34" t="s">
        <v>38</v>
      </c>
      <c r="E6" s="34" t="s">
        <v>39</v>
      </c>
    </row>
    <row r="7" spans="1:5" x14ac:dyDescent="0.25">
      <c r="A7" s="34" t="s">
        <v>40</v>
      </c>
      <c r="B7" s="34" t="s">
        <v>41</v>
      </c>
      <c r="C7" s="34" t="s">
        <v>42</v>
      </c>
      <c r="D7" s="34" t="s">
        <v>43</v>
      </c>
      <c r="E7" s="34" t="s">
        <v>44</v>
      </c>
    </row>
    <row r="8" spans="1:5" x14ac:dyDescent="0.25">
      <c r="A8" s="34" t="s">
        <v>45</v>
      </c>
      <c r="B8" s="34" t="s">
        <v>46</v>
      </c>
      <c r="C8" s="34" t="s">
        <v>47</v>
      </c>
      <c r="D8" s="34" t="s">
        <v>48</v>
      </c>
      <c r="E8" s="34" t="s">
        <v>49</v>
      </c>
    </row>
    <row r="9" spans="1:5" x14ac:dyDescent="0.25">
      <c r="A9" s="34" t="s">
        <v>50</v>
      </c>
      <c r="B9" s="34" t="s">
        <v>51</v>
      </c>
      <c r="C9" s="34" t="s">
        <v>52</v>
      </c>
      <c r="D9" s="34" t="s">
        <v>53</v>
      </c>
      <c r="E9" s="34" t="s">
        <v>54</v>
      </c>
    </row>
    <row r="10" spans="1:5" x14ac:dyDescent="0.25">
      <c r="A10" s="34" t="s">
        <v>55</v>
      </c>
      <c r="B10" s="34" t="s">
        <v>56</v>
      </c>
      <c r="C10" s="34" t="s">
        <v>57</v>
      </c>
      <c r="D10" s="34" t="s">
        <v>58</v>
      </c>
      <c r="E10" s="34" t="s">
        <v>59</v>
      </c>
    </row>
    <row r="11" spans="1:5" x14ac:dyDescent="0.25">
      <c r="A11" s="34" t="s">
        <v>60</v>
      </c>
      <c r="B11" s="34" t="s">
        <v>61</v>
      </c>
      <c r="C11" s="34" t="s">
        <v>62</v>
      </c>
      <c r="D11" s="34" t="s">
        <v>63</v>
      </c>
      <c r="E11" s="34" t="s">
        <v>64</v>
      </c>
    </row>
    <row r="12" spans="1:5" x14ac:dyDescent="0.25">
      <c r="A12" s="36" t="s">
        <v>65</v>
      </c>
      <c r="B12" s="34" t="s">
        <v>66</v>
      </c>
      <c r="C12" s="34" t="s">
        <v>67</v>
      </c>
      <c r="D12" s="34" t="s">
        <v>68</v>
      </c>
      <c r="E12" s="34" t="s">
        <v>69</v>
      </c>
    </row>
    <row r="13" spans="1:5" x14ac:dyDescent="0.25">
      <c r="A13" s="34" t="s">
        <v>70</v>
      </c>
      <c r="B13" s="34" t="s">
        <v>71</v>
      </c>
      <c r="C13" s="34" t="s">
        <v>72</v>
      </c>
      <c r="D13" s="34" t="s">
        <v>73</v>
      </c>
      <c r="E13" s="37" t="s">
        <v>74</v>
      </c>
    </row>
    <row r="14" spans="1:5" x14ac:dyDescent="0.25">
      <c r="A14" s="34" t="s">
        <v>75</v>
      </c>
      <c r="B14" s="34" t="s">
        <v>76</v>
      </c>
      <c r="C14" s="34" t="s">
        <v>77</v>
      </c>
      <c r="D14" s="34" t="s">
        <v>78</v>
      </c>
      <c r="E14" s="34" t="s">
        <v>79</v>
      </c>
    </row>
    <row r="15" spans="1:5" x14ac:dyDescent="0.25">
      <c r="A15" s="34" t="s">
        <v>80</v>
      </c>
      <c r="B15" s="34" t="s">
        <v>81</v>
      </c>
      <c r="C15" s="34" t="s">
        <v>82</v>
      </c>
      <c r="D15" s="36" t="s">
        <v>83</v>
      </c>
      <c r="E15" s="34" t="s">
        <v>84</v>
      </c>
    </row>
    <row r="16" spans="1:5" x14ac:dyDescent="0.25">
      <c r="A16" s="34" t="s">
        <v>85</v>
      </c>
      <c r="B16" s="34" t="s">
        <v>86</v>
      </c>
      <c r="C16" s="34" t="s">
        <v>87</v>
      </c>
      <c r="D16" s="34" t="s">
        <v>29</v>
      </c>
      <c r="E16" s="34" t="s">
        <v>88</v>
      </c>
    </row>
    <row r="17" spans="1:5" x14ac:dyDescent="0.25">
      <c r="A17" s="34" t="s">
        <v>89</v>
      </c>
      <c r="B17" s="34" t="s">
        <v>90</v>
      </c>
      <c r="C17" s="34" t="s">
        <v>95</v>
      </c>
      <c r="D17" s="34" t="s">
        <v>91</v>
      </c>
      <c r="E17" s="34" t="s">
        <v>92</v>
      </c>
    </row>
    <row r="18" spans="1:5" x14ac:dyDescent="0.25">
      <c r="A18" s="34" t="s">
        <v>93</v>
      </c>
      <c r="B18" s="34" t="s">
        <v>94</v>
      </c>
      <c r="C18" s="36" t="s">
        <v>95</v>
      </c>
      <c r="D18" s="34" t="s">
        <v>96</v>
      </c>
      <c r="E18" s="34" t="s">
        <v>97</v>
      </c>
    </row>
    <row r="19" spans="1:5" x14ac:dyDescent="0.25">
      <c r="A19" s="34" t="s">
        <v>98</v>
      </c>
      <c r="B19" s="34" t="s">
        <v>99</v>
      </c>
      <c r="C19" s="34" t="s">
        <v>100</v>
      </c>
      <c r="D19" s="34" t="s">
        <v>101</v>
      </c>
      <c r="E19" s="34" t="s">
        <v>102</v>
      </c>
    </row>
    <row r="20" spans="1:5" x14ac:dyDescent="0.25">
      <c r="A20" s="34" t="s">
        <v>103</v>
      </c>
      <c r="B20" s="34" t="s">
        <v>104</v>
      </c>
      <c r="C20" s="34" t="s">
        <v>105</v>
      </c>
      <c r="D20" s="34" t="s">
        <v>106</v>
      </c>
      <c r="E20" s="34" t="s">
        <v>107</v>
      </c>
    </row>
    <row r="21" spans="1:5" x14ac:dyDescent="0.25">
      <c r="A21" s="34" t="s">
        <v>108</v>
      </c>
      <c r="B21" s="34" t="s">
        <v>109</v>
      </c>
      <c r="C21" s="34" t="s">
        <v>110</v>
      </c>
      <c r="D21" s="34" t="s">
        <v>111</v>
      </c>
      <c r="E21" s="34" t="s">
        <v>112</v>
      </c>
    </row>
    <row r="22" spans="1:5" x14ac:dyDescent="0.25">
      <c r="A22" s="34" t="s">
        <v>113</v>
      </c>
      <c r="B22" s="34" t="s">
        <v>114</v>
      </c>
      <c r="C22" s="34" t="s">
        <v>115</v>
      </c>
      <c r="D22" s="34" t="s">
        <v>116</v>
      </c>
      <c r="E22" s="34" t="s">
        <v>117</v>
      </c>
    </row>
    <row r="23" spans="1:5" x14ac:dyDescent="0.25">
      <c r="A23" s="34" t="s">
        <v>118</v>
      </c>
      <c r="B23" s="34" t="s">
        <v>119</v>
      </c>
      <c r="C23" s="34" t="s">
        <v>120</v>
      </c>
      <c r="D23" s="34" t="s">
        <v>121</v>
      </c>
      <c r="E23" s="34" t="s">
        <v>122</v>
      </c>
    </row>
    <row r="24" spans="1:5" x14ac:dyDescent="0.25">
      <c r="A24" s="34" t="s">
        <v>123</v>
      </c>
      <c r="B24" s="34" t="s">
        <v>124</v>
      </c>
      <c r="C24" s="34" t="s">
        <v>125</v>
      </c>
      <c r="D24" s="34" t="s">
        <v>126</v>
      </c>
      <c r="E24" s="30" t="s">
        <v>221</v>
      </c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ht="18.75" x14ac:dyDescent="0.3">
      <c r="A27" s="39" t="s">
        <v>220</v>
      </c>
      <c r="B27" s="34"/>
      <c r="C27" s="29" t="str">
        <f>TheName</f>
        <v>Merle</v>
      </c>
      <c r="D27" s="38" t="str">
        <f>IF(COUNTIF(NameList,TheName)&gt;0,"Found","Not Found")</f>
        <v>Found</v>
      </c>
      <c r="E27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3"/>
  <sheetViews>
    <sheetView showGridLines="0" workbookViewId="0"/>
  </sheetViews>
  <sheetFormatPr defaultRowHeight="15" x14ac:dyDescent="0.25"/>
  <sheetData>
    <row r="1" spans="1:10" x14ac:dyDescent="0.25">
      <c r="A1" s="3" t="s">
        <v>127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59" t="s">
        <v>128</v>
      </c>
      <c r="B3" s="59"/>
      <c r="C3" s="2"/>
      <c r="D3" s="59" t="s">
        <v>129</v>
      </c>
      <c r="E3" s="59"/>
      <c r="F3" s="2"/>
      <c r="G3" s="2"/>
      <c r="H3" s="2"/>
      <c r="I3" s="2"/>
      <c r="J3" s="2"/>
    </row>
    <row r="4" spans="1:10" x14ac:dyDescent="0.25">
      <c r="A4" s="33">
        <v>1</v>
      </c>
      <c r="B4" s="33">
        <f>A20+1</f>
        <v>34</v>
      </c>
      <c r="C4" s="2"/>
      <c r="D4" s="40">
        <v>1</v>
      </c>
      <c r="E4" s="40">
        <v>34</v>
      </c>
      <c r="F4" s="2"/>
      <c r="G4" s="2" t="b">
        <f t="array" ref="G4:H20">MyData&lt;&gt;YourData</f>
        <v>0</v>
      </c>
      <c r="H4" s="2" t="b">
        <v>0</v>
      </c>
      <c r="I4" s="2">
        <f t="array" ref="I4:J20">G4:H20*1</f>
        <v>0</v>
      </c>
      <c r="J4" s="2">
        <v>0</v>
      </c>
    </row>
    <row r="5" spans="1:10" x14ac:dyDescent="0.25">
      <c r="A5" s="33">
        <f>A4+2</f>
        <v>3</v>
      </c>
      <c r="B5" s="33">
        <f>B4+1</f>
        <v>35</v>
      </c>
      <c r="C5" s="2"/>
      <c r="D5" s="40">
        <v>3</v>
      </c>
      <c r="E5" s="40">
        <v>35</v>
      </c>
      <c r="F5" s="2"/>
      <c r="G5" s="2" t="b">
        <v>0</v>
      </c>
      <c r="H5" s="2" t="b">
        <v>0</v>
      </c>
      <c r="I5" s="2">
        <v>0</v>
      </c>
      <c r="J5" s="2">
        <v>0</v>
      </c>
    </row>
    <row r="6" spans="1:10" x14ac:dyDescent="0.25">
      <c r="A6" s="33">
        <f t="shared" ref="A6:A20" si="0">A5+2</f>
        <v>5</v>
      </c>
      <c r="B6" s="33">
        <f t="shared" ref="B6:B20" si="1">B5+1</f>
        <v>36</v>
      </c>
      <c r="C6" s="2"/>
      <c r="D6" s="40">
        <v>5</v>
      </c>
      <c r="E6" s="40">
        <v>36</v>
      </c>
      <c r="F6" s="2"/>
      <c r="G6" s="2" t="b">
        <v>0</v>
      </c>
      <c r="H6" s="2" t="b">
        <v>0</v>
      </c>
      <c r="I6" s="2">
        <v>0</v>
      </c>
      <c r="J6" s="2">
        <v>0</v>
      </c>
    </row>
    <row r="7" spans="1:10" x14ac:dyDescent="0.25">
      <c r="A7" s="33">
        <f t="shared" si="0"/>
        <v>7</v>
      </c>
      <c r="B7" s="33">
        <f t="shared" si="1"/>
        <v>37</v>
      </c>
      <c r="C7" s="2"/>
      <c r="D7" s="40">
        <v>7</v>
      </c>
      <c r="E7" s="40">
        <v>37</v>
      </c>
      <c r="F7" s="2"/>
      <c r="G7" s="2" t="b">
        <v>0</v>
      </c>
      <c r="H7" s="2" t="b">
        <v>0</v>
      </c>
      <c r="I7" s="2">
        <v>0</v>
      </c>
      <c r="J7" s="2">
        <v>0</v>
      </c>
    </row>
    <row r="8" spans="1:10" x14ac:dyDescent="0.25">
      <c r="A8" s="33">
        <f t="shared" si="0"/>
        <v>9</v>
      </c>
      <c r="B8" s="33">
        <f t="shared" si="1"/>
        <v>38</v>
      </c>
      <c r="C8" s="2"/>
      <c r="D8" s="40">
        <v>9</v>
      </c>
      <c r="E8" s="40">
        <v>38</v>
      </c>
      <c r="F8" s="2"/>
      <c r="G8" s="2" t="b">
        <v>0</v>
      </c>
      <c r="H8" s="2" t="b">
        <v>0</v>
      </c>
      <c r="I8" s="2">
        <v>0</v>
      </c>
      <c r="J8" s="2">
        <v>0</v>
      </c>
    </row>
    <row r="9" spans="1:10" x14ac:dyDescent="0.25">
      <c r="A9" s="33">
        <f t="shared" si="0"/>
        <v>11</v>
      </c>
      <c r="B9" s="33">
        <f t="shared" si="1"/>
        <v>39</v>
      </c>
      <c r="C9" s="2"/>
      <c r="D9" s="40">
        <v>11</v>
      </c>
      <c r="E9" s="40">
        <v>39</v>
      </c>
      <c r="F9" s="2"/>
      <c r="G9" s="2" t="b">
        <v>0</v>
      </c>
      <c r="H9" s="2" t="b">
        <v>0</v>
      </c>
      <c r="I9" s="2">
        <v>0</v>
      </c>
      <c r="J9" s="2">
        <v>0</v>
      </c>
    </row>
    <row r="10" spans="1:10" x14ac:dyDescent="0.25">
      <c r="A10" s="33">
        <f t="shared" si="0"/>
        <v>13</v>
      </c>
      <c r="B10" s="33">
        <f t="shared" si="1"/>
        <v>40</v>
      </c>
      <c r="C10" s="2"/>
      <c r="D10" s="40">
        <v>13</v>
      </c>
      <c r="E10" s="40">
        <v>40</v>
      </c>
      <c r="F10" s="2"/>
      <c r="G10" s="2" t="b">
        <v>0</v>
      </c>
      <c r="H10" s="2" t="b">
        <v>0</v>
      </c>
      <c r="I10" s="2">
        <v>0</v>
      </c>
      <c r="J10" s="2">
        <v>0</v>
      </c>
    </row>
    <row r="11" spans="1:10" x14ac:dyDescent="0.25">
      <c r="A11" s="33">
        <f t="shared" si="0"/>
        <v>15</v>
      </c>
      <c r="B11" s="33">
        <f t="shared" si="1"/>
        <v>41</v>
      </c>
      <c r="C11" s="2"/>
      <c r="D11" s="40">
        <v>14</v>
      </c>
      <c r="E11" s="40">
        <v>41</v>
      </c>
      <c r="F11" s="2"/>
      <c r="G11" s="2" t="b">
        <v>1</v>
      </c>
      <c r="H11" s="2" t="b">
        <v>0</v>
      </c>
      <c r="I11" s="2">
        <v>1</v>
      </c>
      <c r="J11" s="2">
        <v>0</v>
      </c>
    </row>
    <row r="12" spans="1:10" x14ac:dyDescent="0.25">
      <c r="A12" s="33">
        <f t="shared" si="0"/>
        <v>17</v>
      </c>
      <c r="B12" s="33">
        <f t="shared" si="1"/>
        <v>42</v>
      </c>
      <c r="C12" s="2"/>
      <c r="D12" s="40">
        <v>17</v>
      </c>
      <c r="E12" s="40">
        <v>42</v>
      </c>
      <c r="F12" s="2"/>
      <c r="G12" s="2" t="b">
        <v>0</v>
      </c>
      <c r="H12" s="2" t="b">
        <v>0</v>
      </c>
      <c r="I12" s="2">
        <v>0</v>
      </c>
      <c r="J12" s="2">
        <v>0</v>
      </c>
    </row>
    <row r="13" spans="1:10" x14ac:dyDescent="0.25">
      <c r="A13" s="33">
        <f t="shared" si="0"/>
        <v>19</v>
      </c>
      <c r="B13" s="33">
        <f t="shared" si="1"/>
        <v>43</v>
      </c>
      <c r="C13" s="2"/>
      <c r="D13" s="40">
        <v>19</v>
      </c>
      <c r="E13" s="40">
        <v>43</v>
      </c>
      <c r="F13" s="2"/>
      <c r="G13" s="2" t="b">
        <v>0</v>
      </c>
      <c r="H13" s="2" t="b">
        <v>0</v>
      </c>
      <c r="I13" s="2">
        <v>0</v>
      </c>
      <c r="J13" s="2">
        <v>0</v>
      </c>
    </row>
    <row r="14" spans="1:10" x14ac:dyDescent="0.25">
      <c r="A14" s="33">
        <f t="shared" si="0"/>
        <v>21</v>
      </c>
      <c r="B14" s="33">
        <f t="shared" si="1"/>
        <v>44</v>
      </c>
      <c r="C14" s="2"/>
      <c r="D14" s="40">
        <v>21</v>
      </c>
      <c r="E14" s="40">
        <v>44</v>
      </c>
      <c r="F14" s="2"/>
      <c r="G14" s="2" t="b">
        <v>0</v>
      </c>
      <c r="H14" s="2" t="b">
        <v>0</v>
      </c>
      <c r="I14" s="2">
        <v>0</v>
      </c>
      <c r="J14" s="2">
        <v>0</v>
      </c>
    </row>
    <row r="15" spans="1:10" x14ac:dyDescent="0.25">
      <c r="A15" s="33">
        <f t="shared" si="0"/>
        <v>23</v>
      </c>
      <c r="B15" s="33">
        <f t="shared" si="1"/>
        <v>45</v>
      </c>
      <c r="C15" s="2"/>
      <c r="D15" s="40">
        <v>23</v>
      </c>
      <c r="E15" s="40">
        <v>43</v>
      </c>
      <c r="F15" s="2"/>
      <c r="G15" s="2" t="b">
        <v>0</v>
      </c>
      <c r="H15" s="2" t="b">
        <v>1</v>
      </c>
      <c r="I15" s="2">
        <v>0</v>
      </c>
      <c r="J15" s="2">
        <v>1</v>
      </c>
    </row>
    <row r="16" spans="1:10" x14ac:dyDescent="0.25">
      <c r="A16" s="33">
        <f t="shared" si="0"/>
        <v>25</v>
      </c>
      <c r="B16" s="33">
        <f t="shared" si="1"/>
        <v>46</v>
      </c>
      <c r="C16" s="2"/>
      <c r="D16" s="40">
        <v>25</v>
      </c>
      <c r="E16" s="40">
        <v>46</v>
      </c>
      <c r="F16" s="2"/>
      <c r="G16" s="2" t="b">
        <v>0</v>
      </c>
      <c r="H16" s="2" t="b">
        <v>0</v>
      </c>
      <c r="I16" s="2">
        <v>0</v>
      </c>
      <c r="J16" s="2">
        <v>0</v>
      </c>
    </row>
    <row r="17" spans="1:10" x14ac:dyDescent="0.25">
      <c r="A17" s="33">
        <f t="shared" si="0"/>
        <v>27</v>
      </c>
      <c r="B17" s="33">
        <f t="shared" si="1"/>
        <v>47</v>
      </c>
      <c r="C17" s="2"/>
      <c r="D17" s="40">
        <v>27</v>
      </c>
      <c r="E17" s="40">
        <v>47</v>
      </c>
      <c r="F17" s="2"/>
      <c r="G17" s="2" t="b">
        <v>0</v>
      </c>
      <c r="H17" s="2" t="b">
        <v>0</v>
      </c>
      <c r="I17" s="2">
        <v>0</v>
      </c>
      <c r="J17" s="2">
        <v>0</v>
      </c>
    </row>
    <row r="18" spans="1:10" x14ac:dyDescent="0.25">
      <c r="A18" s="33">
        <f t="shared" si="0"/>
        <v>29</v>
      </c>
      <c r="B18" s="33">
        <f t="shared" si="1"/>
        <v>48</v>
      </c>
      <c r="C18" s="2"/>
      <c r="D18" s="40">
        <v>29</v>
      </c>
      <c r="E18" s="40">
        <v>48</v>
      </c>
      <c r="F18" s="2"/>
      <c r="G18" s="2" t="b">
        <v>0</v>
      </c>
      <c r="H18" s="2" t="b">
        <v>0</v>
      </c>
      <c r="I18" s="2">
        <v>0</v>
      </c>
      <c r="J18" s="2">
        <v>0</v>
      </c>
    </row>
    <row r="19" spans="1:10" x14ac:dyDescent="0.25">
      <c r="A19" s="33">
        <f t="shared" si="0"/>
        <v>31</v>
      </c>
      <c r="B19" s="33">
        <f t="shared" si="1"/>
        <v>49</v>
      </c>
      <c r="C19" s="2"/>
      <c r="D19" s="40">
        <v>31</v>
      </c>
      <c r="E19" s="40">
        <v>49</v>
      </c>
      <c r="F19" s="2"/>
      <c r="G19" s="2" t="b">
        <v>0</v>
      </c>
      <c r="H19" s="2" t="b">
        <v>0</v>
      </c>
      <c r="I19" s="2">
        <v>0</v>
      </c>
      <c r="J19" s="2">
        <v>0</v>
      </c>
    </row>
    <row r="20" spans="1:10" x14ac:dyDescent="0.25">
      <c r="A20" s="33">
        <f t="shared" si="0"/>
        <v>33</v>
      </c>
      <c r="B20" s="33">
        <f t="shared" si="1"/>
        <v>50</v>
      </c>
      <c r="C20" s="2"/>
      <c r="D20" s="40">
        <v>33</v>
      </c>
      <c r="E20" s="40">
        <v>50</v>
      </c>
      <c r="F20" s="2"/>
      <c r="G20" s="2" t="b">
        <v>0</v>
      </c>
      <c r="H20" s="2" t="b">
        <v>0</v>
      </c>
      <c r="I20" s="2">
        <v>0</v>
      </c>
      <c r="J20" s="2">
        <v>0</v>
      </c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3" t="s">
        <v>130</v>
      </c>
      <c r="B22" s="2"/>
      <c r="C22" s="2">
        <f t="array" ref="C22">SUM(IF(MyData=YourData,0,1))</f>
        <v>2</v>
      </c>
      <c r="D22" s="2"/>
      <c r="E22" s="2"/>
      <c r="F22" s="2"/>
      <c r="G22" s="2"/>
      <c r="H22" s="2"/>
      <c r="I22" s="2"/>
      <c r="J22" s="2"/>
    </row>
    <row r="23" spans="1:10" x14ac:dyDescent="0.25">
      <c r="A23" s="3" t="s">
        <v>217</v>
      </c>
      <c r="B23" s="2"/>
      <c r="C23" s="2">
        <f t="array" ref="C23">SUM(1*(MyData&lt;&gt;YourData))</f>
        <v>2</v>
      </c>
      <c r="D23" s="2"/>
      <c r="E23" s="2"/>
      <c r="F23" s="2"/>
      <c r="G23" s="2"/>
      <c r="H23" s="2"/>
      <c r="I23" s="2"/>
      <c r="J23" s="2"/>
    </row>
  </sheetData>
  <mergeCells count="2">
    <mergeCell ref="D3:E3"/>
    <mergeCell ref="A3:B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7"/>
  <sheetViews>
    <sheetView showGridLines="0" workbookViewId="0"/>
  </sheetViews>
  <sheetFormatPr defaultRowHeight="15" x14ac:dyDescent="0.25"/>
  <sheetData>
    <row r="1" spans="1:6" x14ac:dyDescent="0.25">
      <c r="A1" s="3" t="s">
        <v>131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3">
        <v>1</v>
      </c>
      <c r="B3" s="2"/>
      <c r="C3" s="3" t="s">
        <v>134</v>
      </c>
      <c r="D3" s="2"/>
      <c r="E3" s="2"/>
      <c r="F3" s="10">
        <f>MAX(Data)</f>
        <v>78</v>
      </c>
    </row>
    <row r="4" spans="1:6" x14ac:dyDescent="0.25">
      <c r="A4" s="33">
        <v>3</v>
      </c>
      <c r="B4" s="2"/>
      <c r="C4" s="3" t="s">
        <v>132</v>
      </c>
      <c r="D4" s="2"/>
      <c r="E4" s="2"/>
      <c r="F4" s="10">
        <f t="array" ref="F4">MIN(IF(Data=MAX(Data),ROW(Data), ""))</f>
        <v>15</v>
      </c>
    </row>
    <row r="5" spans="1:6" x14ac:dyDescent="0.25">
      <c r="A5" s="33">
        <v>5</v>
      </c>
      <c r="B5" s="2"/>
      <c r="C5" s="3" t="s">
        <v>133</v>
      </c>
      <c r="D5" s="2"/>
      <c r="E5" s="2"/>
      <c r="F5" s="10" t="str">
        <f t="array" ref="F5">ADDRESS(MIN(IF(Data=MAX(Data),ROW(Data), "")),COLUMN(Data))</f>
        <v>$A$15</v>
      </c>
    </row>
    <row r="6" spans="1:6" x14ac:dyDescent="0.25">
      <c r="A6" s="33">
        <v>6</v>
      </c>
      <c r="B6" s="2"/>
      <c r="C6" s="2"/>
      <c r="D6" s="2"/>
      <c r="E6" s="2"/>
      <c r="F6" s="2"/>
    </row>
    <row r="7" spans="1:6" x14ac:dyDescent="0.25">
      <c r="A7" s="33">
        <v>9</v>
      </c>
      <c r="B7" s="2"/>
      <c r="C7" s="2"/>
      <c r="D7" s="2"/>
      <c r="E7" s="2"/>
      <c r="F7" s="2"/>
    </row>
    <row r="8" spans="1:6" x14ac:dyDescent="0.25">
      <c r="A8" s="33">
        <v>12</v>
      </c>
      <c r="B8" s="2"/>
      <c r="C8" s="2"/>
      <c r="D8" s="2"/>
      <c r="E8" s="2"/>
      <c r="F8" s="2"/>
    </row>
    <row r="9" spans="1:6" x14ac:dyDescent="0.25">
      <c r="A9" s="33">
        <v>15</v>
      </c>
      <c r="B9" s="2"/>
      <c r="C9" s="2"/>
      <c r="D9" s="2"/>
      <c r="E9" s="2"/>
      <c r="F9" s="2"/>
    </row>
    <row r="10" spans="1:6" x14ac:dyDescent="0.25">
      <c r="A10" s="33">
        <v>22</v>
      </c>
      <c r="B10" s="2"/>
      <c r="C10" s="2"/>
      <c r="D10" s="2"/>
      <c r="E10" s="2"/>
      <c r="F10" s="2"/>
    </row>
    <row r="11" spans="1:6" x14ac:dyDescent="0.25">
      <c r="A11" s="33">
        <v>32</v>
      </c>
      <c r="B11" s="2"/>
      <c r="C11" s="2"/>
      <c r="D11" s="2"/>
      <c r="E11" s="2"/>
      <c r="F11" s="2"/>
    </row>
    <row r="12" spans="1:6" x14ac:dyDescent="0.25">
      <c r="A12" s="33">
        <v>44</v>
      </c>
      <c r="B12" s="2"/>
      <c r="C12" s="2"/>
      <c r="D12" s="2"/>
      <c r="E12" s="2"/>
      <c r="F12" s="2"/>
    </row>
    <row r="13" spans="1:6" x14ac:dyDescent="0.25">
      <c r="A13" s="33">
        <v>32</v>
      </c>
      <c r="B13" s="2"/>
      <c r="C13" s="2"/>
      <c r="D13" s="2"/>
      <c r="E13" s="2"/>
      <c r="F13" s="2"/>
    </row>
    <row r="14" spans="1:6" x14ac:dyDescent="0.25">
      <c r="A14" s="33">
        <v>55</v>
      </c>
      <c r="B14" s="2"/>
      <c r="C14" s="2"/>
      <c r="D14" s="2"/>
      <c r="E14" s="2"/>
      <c r="F14" s="2"/>
    </row>
    <row r="15" spans="1:6" x14ac:dyDescent="0.25">
      <c r="A15" s="33">
        <v>78</v>
      </c>
      <c r="B15" s="2"/>
      <c r="C15" s="2"/>
      <c r="D15" s="2"/>
      <c r="E15" s="2"/>
      <c r="F15" s="2"/>
    </row>
    <row r="16" spans="1:6" x14ac:dyDescent="0.25">
      <c r="A16" s="33">
        <v>49</v>
      </c>
      <c r="B16" s="2"/>
      <c r="C16" s="2"/>
      <c r="D16" s="2"/>
      <c r="E16" s="2"/>
      <c r="F16" s="2"/>
    </row>
    <row r="17" spans="1:6" x14ac:dyDescent="0.25">
      <c r="A17" s="33">
        <v>41</v>
      </c>
      <c r="B17" s="2"/>
      <c r="C17" s="2"/>
      <c r="D17" s="2"/>
      <c r="E17" s="2"/>
      <c r="F17" s="2"/>
    </row>
  </sheetData>
  <phoneticPr fontId="3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18"/>
  <sheetViews>
    <sheetView showGridLines="0" workbookViewId="0"/>
  </sheetViews>
  <sheetFormatPr defaultRowHeight="15" x14ac:dyDescent="0.25"/>
  <sheetData>
    <row r="1" spans="1:5" x14ac:dyDescent="0.25">
      <c r="A1" s="3" t="s">
        <v>135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33">
        <v>1</v>
      </c>
      <c r="B4" s="2"/>
      <c r="C4" s="2"/>
      <c r="D4" s="11" t="s">
        <v>136</v>
      </c>
      <c r="E4" s="2">
        <v>1</v>
      </c>
    </row>
    <row r="5" spans="1:5" x14ac:dyDescent="0.25">
      <c r="A5" s="33">
        <v>3</v>
      </c>
      <c r="B5" s="2"/>
      <c r="C5" s="2"/>
      <c r="D5" s="11" t="s">
        <v>137</v>
      </c>
      <c r="E5" s="2">
        <v>3</v>
      </c>
    </row>
    <row r="6" spans="1:5" x14ac:dyDescent="0.25">
      <c r="A6" s="33">
        <v>3</v>
      </c>
      <c r="B6" s="2"/>
      <c r="C6" s="2"/>
      <c r="D6" s="11" t="s">
        <v>138</v>
      </c>
      <c r="E6" s="2">
        <f t="array" ref="E6">SMALL(IF(Data=Value,ROW(Data), ""),n)</f>
        <v>18</v>
      </c>
    </row>
    <row r="7" spans="1:5" x14ac:dyDescent="0.25">
      <c r="A7" s="33">
        <v>6</v>
      </c>
      <c r="B7" s="2"/>
      <c r="C7" s="2"/>
      <c r="D7" s="2"/>
      <c r="E7" s="2"/>
    </row>
    <row r="8" spans="1:5" x14ac:dyDescent="0.25">
      <c r="A8" s="33">
        <v>6</v>
      </c>
      <c r="B8" s="2"/>
      <c r="C8" s="2"/>
      <c r="D8" s="2"/>
      <c r="E8" s="2"/>
    </row>
    <row r="9" spans="1:5" x14ac:dyDescent="0.25">
      <c r="A9" s="33">
        <v>6</v>
      </c>
      <c r="B9" s="2"/>
      <c r="C9" s="2"/>
      <c r="D9" s="2"/>
      <c r="E9" s="2"/>
    </row>
    <row r="10" spans="1:5" x14ac:dyDescent="0.25">
      <c r="A10" s="33">
        <v>8</v>
      </c>
      <c r="B10" s="2"/>
      <c r="C10" s="2"/>
      <c r="D10" s="2"/>
      <c r="E10" s="2"/>
    </row>
    <row r="11" spans="1:5" x14ac:dyDescent="0.25">
      <c r="A11" s="33">
        <v>8</v>
      </c>
      <c r="B11" s="2"/>
      <c r="C11" s="2"/>
      <c r="D11" s="2"/>
      <c r="E11" s="2"/>
    </row>
    <row r="12" spans="1:5" x14ac:dyDescent="0.25">
      <c r="A12" s="33">
        <v>3</v>
      </c>
      <c r="B12" s="2"/>
      <c r="C12" s="2"/>
      <c r="D12" s="2"/>
      <c r="E12" s="2"/>
    </row>
    <row r="13" spans="1:5" x14ac:dyDescent="0.25">
      <c r="A13" s="33">
        <v>8</v>
      </c>
      <c r="B13" s="2"/>
      <c r="C13" s="2"/>
      <c r="D13" s="2"/>
      <c r="E13" s="2"/>
    </row>
    <row r="14" spans="1:5" x14ac:dyDescent="0.25">
      <c r="A14" s="33">
        <v>8</v>
      </c>
      <c r="B14" s="2"/>
      <c r="C14" s="2"/>
      <c r="D14" s="2"/>
      <c r="E14" s="2"/>
    </row>
    <row r="15" spans="1:5" x14ac:dyDescent="0.25">
      <c r="A15" s="33">
        <v>8</v>
      </c>
      <c r="B15" s="2"/>
      <c r="C15" s="2"/>
      <c r="D15" s="2"/>
      <c r="E15" s="2"/>
    </row>
    <row r="16" spans="1:5" x14ac:dyDescent="0.25">
      <c r="A16" s="33">
        <v>8</v>
      </c>
      <c r="B16" s="2"/>
      <c r="C16" s="2"/>
      <c r="D16" s="2"/>
      <c r="E16" s="2"/>
    </row>
    <row r="17" spans="1:5" x14ac:dyDescent="0.25">
      <c r="A17" s="33">
        <v>1</v>
      </c>
      <c r="B17" s="2"/>
      <c r="C17" s="2"/>
      <c r="D17" s="2"/>
      <c r="E17" s="2"/>
    </row>
    <row r="18" spans="1:5" x14ac:dyDescent="0.25">
      <c r="A18" s="33">
        <v>1</v>
      </c>
      <c r="B18" s="2"/>
      <c r="C18" s="2"/>
      <c r="D18" s="2"/>
      <c r="E18" s="2"/>
    </row>
  </sheetData>
  <phoneticPr fontId="3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5"/>
  <sheetViews>
    <sheetView showGridLines="0" workbookViewId="0"/>
  </sheetViews>
  <sheetFormatPr defaultRowHeight="15" x14ac:dyDescent="0.25"/>
  <cols>
    <col min="1" max="1" width="10.85546875" customWidth="1"/>
    <col min="3" max="3" width="11.7109375" customWidth="1"/>
    <col min="4" max="4" width="11.28515625" customWidth="1"/>
  </cols>
  <sheetData>
    <row r="1" spans="1:4" x14ac:dyDescent="0.25">
      <c r="A1" s="3" t="s">
        <v>139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33" t="s">
        <v>140</v>
      </c>
      <c r="B4" s="2"/>
      <c r="C4" s="2"/>
      <c r="D4" s="2"/>
    </row>
    <row r="5" spans="1:4" x14ac:dyDescent="0.25">
      <c r="A5" s="33" t="s">
        <v>141</v>
      </c>
      <c r="B5" s="2"/>
      <c r="C5" s="2" t="s">
        <v>226</v>
      </c>
      <c r="D5" s="3" t="str">
        <f t="array" ref="D5">INDEX(Data,MATCH(MAX(LEN(Data)),LEN(Data),FALSE),1)</f>
        <v>September</v>
      </c>
    </row>
    <row r="6" spans="1:4" x14ac:dyDescent="0.25">
      <c r="A6" s="33" t="s">
        <v>142</v>
      </c>
      <c r="B6" s="2"/>
      <c r="C6" s="2"/>
      <c r="D6" s="2"/>
    </row>
    <row r="7" spans="1:4" x14ac:dyDescent="0.25">
      <c r="A7" s="33" t="s">
        <v>143</v>
      </c>
      <c r="B7" s="2"/>
      <c r="C7" s="2"/>
      <c r="D7" s="2"/>
    </row>
    <row r="8" spans="1:4" x14ac:dyDescent="0.25">
      <c r="A8" s="33" t="s">
        <v>144</v>
      </c>
      <c r="B8" s="2"/>
      <c r="C8" s="2"/>
      <c r="D8" s="2"/>
    </row>
    <row r="9" spans="1:4" x14ac:dyDescent="0.25">
      <c r="A9" s="33" t="s">
        <v>145</v>
      </c>
      <c r="B9" s="2"/>
      <c r="C9" s="2"/>
      <c r="D9" s="2"/>
    </row>
    <row r="10" spans="1:4" x14ac:dyDescent="0.25">
      <c r="A10" s="33" t="s">
        <v>146</v>
      </c>
      <c r="B10" s="2"/>
      <c r="C10" s="2"/>
      <c r="D10" s="2"/>
    </row>
    <row r="11" spans="1:4" x14ac:dyDescent="0.25">
      <c r="A11" s="33" t="s">
        <v>147</v>
      </c>
      <c r="B11" s="2"/>
      <c r="C11" s="2"/>
      <c r="D11" s="2"/>
    </row>
    <row r="12" spans="1:4" x14ac:dyDescent="0.25">
      <c r="A12" s="33" t="s">
        <v>148</v>
      </c>
      <c r="B12" s="2"/>
      <c r="C12" s="2"/>
      <c r="D12" s="2"/>
    </row>
    <row r="13" spans="1:4" x14ac:dyDescent="0.25">
      <c r="A13" s="33" t="s">
        <v>149</v>
      </c>
      <c r="B13" s="2"/>
      <c r="C13" s="2"/>
      <c r="D13" s="2"/>
    </row>
    <row r="14" spans="1:4" x14ac:dyDescent="0.25">
      <c r="A14" s="33" t="s">
        <v>150</v>
      </c>
      <c r="B14" s="2"/>
      <c r="C14" s="2"/>
      <c r="D14" s="2"/>
    </row>
    <row r="15" spans="1:4" x14ac:dyDescent="0.25">
      <c r="A15" s="33" t="s">
        <v>151</v>
      </c>
      <c r="B15" s="2"/>
      <c r="C15" s="2"/>
      <c r="D15" s="2"/>
    </row>
  </sheetData>
  <phoneticPr fontId="3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9"/>
  <sheetViews>
    <sheetView showGridLines="0" workbookViewId="0"/>
  </sheetViews>
  <sheetFormatPr defaultRowHeight="15" x14ac:dyDescent="0.25"/>
  <cols>
    <col min="3" max="3" width="6" customWidth="1"/>
    <col min="4" max="4" width="17.7109375" customWidth="1"/>
  </cols>
  <sheetData>
    <row r="1" spans="1:5" x14ac:dyDescent="0.25">
      <c r="A1" s="3" t="s">
        <v>152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12" t="s">
        <v>153</v>
      </c>
      <c r="B3" s="42" t="s">
        <v>154</v>
      </c>
      <c r="C3" s="2"/>
      <c r="D3" s="2"/>
      <c r="E3" s="2"/>
    </row>
    <row r="4" spans="1:5" x14ac:dyDescent="0.25">
      <c r="A4" s="41" t="s">
        <v>155</v>
      </c>
      <c r="B4" s="40" t="s">
        <v>159</v>
      </c>
      <c r="C4" s="2"/>
      <c r="D4" s="3" t="s">
        <v>173</v>
      </c>
      <c r="E4" s="2" t="b">
        <f t="array" ref="E4">ISNA(MATCH(TRUE,ISNA(MATCH(MyList,Master,0)),0))</f>
        <v>0</v>
      </c>
    </row>
    <row r="5" spans="1:5" x14ac:dyDescent="0.25">
      <c r="A5" s="41" t="s">
        <v>156</v>
      </c>
      <c r="B5" s="40" t="s">
        <v>157</v>
      </c>
      <c r="C5" s="2"/>
      <c r="D5" s="3" t="s">
        <v>174</v>
      </c>
      <c r="E5" s="2">
        <f t="array" ref="E5">SUM(1*ISNA(MATCH(MyList,Master,0)))</f>
        <v>2</v>
      </c>
    </row>
    <row r="6" spans="1:5" x14ac:dyDescent="0.25">
      <c r="A6" s="41" t="s">
        <v>158</v>
      </c>
      <c r="B6" s="40" t="s">
        <v>159</v>
      </c>
      <c r="C6" s="2"/>
      <c r="D6" s="3" t="s">
        <v>175</v>
      </c>
      <c r="E6" s="2" t="str">
        <f t="array" ref="E6">INDEX(MyList,MATCH(TRUE,ISNA(MATCH(MyList,Master,0)),0))</f>
        <v>AZ-121</v>
      </c>
    </row>
    <row r="7" spans="1:5" x14ac:dyDescent="0.25">
      <c r="A7" s="41" t="s">
        <v>160</v>
      </c>
      <c r="B7" s="40" t="s">
        <v>161</v>
      </c>
      <c r="C7" s="2"/>
      <c r="D7" s="2"/>
      <c r="E7" s="2"/>
    </row>
    <row r="8" spans="1:5" x14ac:dyDescent="0.25">
      <c r="A8" s="41" t="s">
        <v>157</v>
      </c>
      <c r="B8" s="40" t="s">
        <v>162</v>
      </c>
      <c r="C8" s="2"/>
      <c r="D8" s="2"/>
      <c r="E8" s="2"/>
    </row>
    <row r="9" spans="1:5" x14ac:dyDescent="0.25">
      <c r="A9" s="41" t="s">
        <v>163</v>
      </c>
      <c r="B9" s="40" t="s">
        <v>164</v>
      </c>
      <c r="C9" s="2"/>
      <c r="D9" s="2"/>
      <c r="E9" s="2"/>
    </row>
    <row r="10" spans="1:5" x14ac:dyDescent="0.25">
      <c r="A10" s="33" t="s">
        <v>161</v>
      </c>
      <c r="B10" s="2"/>
      <c r="C10" s="2"/>
      <c r="D10" s="2"/>
      <c r="E10" s="2"/>
    </row>
    <row r="11" spans="1:5" x14ac:dyDescent="0.25">
      <c r="A11" s="33" t="s">
        <v>165</v>
      </c>
      <c r="B11" s="2"/>
      <c r="C11" s="2"/>
      <c r="D11" s="2"/>
      <c r="E11" s="2"/>
    </row>
    <row r="12" spans="1:5" x14ac:dyDescent="0.25">
      <c r="A12" s="33" t="s">
        <v>159</v>
      </c>
      <c r="B12" s="2"/>
      <c r="C12" s="2"/>
      <c r="D12" s="2"/>
      <c r="E12" s="2"/>
    </row>
    <row r="13" spans="1:5" x14ac:dyDescent="0.25">
      <c r="A13" s="33" t="s">
        <v>166</v>
      </c>
      <c r="B13" s="2"/>
      <c r="C13" s="2"/>
      <c r="D13" s="2"/>
      <c r="E13" s="2"/>
    </row>
    <row r="14" spans="1:5" x14ac:dyDescent="0.25">
      <c r="A14" s="33" t="s">
        <v>167</v>
      </c>
      <c r="B14" s="2"/>
      <c r="C14" s="2"/>
      <c r="D14" s="2"/>
      <c r="E14" s="2"/>
    </row>
    <row r="15" spans="1:5" x14ac:dyDescent="0.25">
      <c r="A15" s="33" t="s">
        <v>168</v>
      </c>
      <c r="B15" s="2"/>
      <c r="C15" s="2"/>
      <c r="D15" s="2"/>
      <c r="E15" s="2"/>
    </row>
    <row r="16" spans="1:5" x14ac:dyDescent="0.25">
      <c r="A16" s="33" t="s">
        <v>169</v>
      </c>
      <c r="B16" s="2"/>
      <c r="C16" s="2"/>
      <c r="D16" s="2"/>
      <c r="E16" s="2"/>
    </row>
    <row r="17" spans="1:5" x14ac:dyDescent="0.25">
      <c r="A17" s="33" t="s">
        <v>170</v>
      </c>
      <c r="B17" s="2"/>
      <c r="C17" s="2"/>
      <c r="D17" s="2"/>
      <c r="E17" s="2"/>
    </row>
    <row r="18" spans="1:5" x14ac:dyDescent="0.25">
      <c r="A18" s="33" t="s">
        <v>171</v>
      </c>
      <c r="B18" s="2"/>
      <c r="C18" s="2"/>
      <c r="D18" s="2"/>
      <c r="E18" s="2"/>
    </row>
    <row r="19" spans="1:5" x14ac:dyDescent="0.25">
      <c r="A19" s="33" t="s">
        <v>172</v>
      </c>
      <c r="B19" s="2"/>
      <c r="C19" s="2"/>
      <c r="D19" s="2"/>
      <c r="E19" s="2"/>
    </row>
  </sheetData>
  <phoneticPr fontId="3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3"/>
  <sheetViews>
    <sheetView showGridLines="0" workbookViewId="0"/>
  </sheetViews>
  <sheetFormatPr defaultRowHeight="15" x14ac:dyDescent="0.25"/>
  <cols>
    <col min="1" max="1" width="13.5703125" customWidth="1"/>
    <col min="2" max="2" width="14.140625" customWidth="1"/>
    <col min="3" max="3" width="16.5703125" customWidth="1"/>
  </cols>
  <sheetData>
    <row r="1" spans="1:3" x14ac:dyDescent="0.25">
      <c r="A1" s="3" t="s">
        <v>176</v>
      </c>
      <c r="B1" s="2"/>
    </row>
    <row r="2" spans="1:3" x14ac:dyDescent="0.25">
      <c r="A2" s="2"/>
      <c r="B2" s="2"/>
    </row>
    <row r="3" spans="1:3" x14ac:dyDescent="0.25">
      <c r="A3" s="29" t="s">
        <v>2</v>
      </c>
      <c r="B3" s="29" t="s">
        <v>177</v>
      </c>
      <c r="C3" s="29" t="s">
        <v>228</v>
      </c>
    </row>
    <row r="4" spans="1:3" x14ac:dyDescent="0.25">
      <c r="A4" s="34">
        <v>132</v>
      </c>
      <c r="B4" s="34">
        <f t="array" aca="1" ref="B4" ca="1">SUM(MID(A4,ROW(INDIRECT("1:"&amp;LEN(A4))),1)*1)</f>
        <v>6</v>
      </c>
      <c r="C4" s="34">
        <f t="array" aca="1" ref="C4" ca="1">SUM(IFERROR(MID(A4,ROW(INDIRECT("1:"&amp;LEN(A4))),1)*1,0))</f>
        <v>6</v>
      </c>
    </row>
    <row r="5" spans="1:3" x14ac:dyDescent="0.25">
      <c r="A5" s="34">
        <v>9</v>
      </c>
      <c r="B5" s="34">
        <f t="array" aca="1" ref="B5" ca="1">SUM(MID(A5,ROW(INDIRECT("1:"&amp;LEN(A5))),1)*1)</f>
        <v>9</v>
      </c>
      <c r="C5" s="34">
        <f t="array" aca="1" ref="C5" ca="1">SUM(IFERROR(MID(A5,ROW(INDIRECT("1:"&amp;LEN(A5))),1)*1,0))</f>
        <v>9</v>
      </c>
    </row>
    <row r="6" spans="1:3" x14ac:dyDescent="0.25">
      <c r="A6" s="34">
        <v>111111</v>
      </c>
      <c r="B6" s="34">
        <f t="array" aca="1" ref="B6" ca="1">SUM(MID(A6,ROW(INDIRECT("1:"&amp;LEN(A6))),1)*1)</f>
        <v>6</v>
      </c>
      <c r="C6" s="34">
        <f t="array" aca="1" ref="C6" ca="1">SUM(IFERROR(MID(A6,ROW(INDIRECT("1:"&amp;LEN(A6))),1)*1,0))</f>
        <v>6</v>
      </c>
    </row>
    <row r="7" spans="1:3" x14ac:dyDescent="0.25">
      <c r="A7" s="34">
        <v>980991</v>
      </c>
      <c r="B7" s="34">
        <f t="array" aca="1" ref="B7" ca="1">SUM(MID(A7,ROW(INDIRECT("1:"&amp;LEN(A7))),1)*1)</f>
        <v>36</v>
      </c>
      <c r="C7" s="34">
        <f t="array" aca="1" ref="C7" ca="1">SUM(IFERROR(MID(A7,ROW(INDIRECT("1:"&amp;LEN(A7))),1)*1,0))</f>
        <v>36</v>
      </c>
    </row>
    <row r="8" spans="1:3" x14ac:dyDescent="0.25">
      <c r="A8" s="34">
        <v>-980991</v>
      </c>
      <c r="B8" s="34" t="e">
        <f t="array" aca="1" ref="B8" ca="1">SUM(MID(A8,ROW(INDIRECT("1:"&amp;LEN(A8))),1)*1)</f>
        <v>#VALUE!</v>
      </c>
      <c r="C8" s="34">
        <f t="array" aca="1" ref="C8" ca="1">SUM(IFERROR(MID(A8,ROW(INDIRECT("1:"&amp;LEN(A8))),1)*1,0))</f>
        <v>36</v>
      </c>
    </row>
    <row r="9" spans="1:3" x14ac:dyDescent="0.25">
      <c r="A9" s="34">
        <v>409</v>
      </c>
      <c r="B9" s="34">
        <f t="array" aca="1" ref="B9" ca="1">SUM(MID(A9,ROW(INDIRECT("1:"&amp;LEN(A9))),1)*1)</f>
        <v>13</v>
      </c>
      <c r="C9" s="34">
        <f t="array" aca="1" ref="C9" ca="1">SUM(IFERROR(MID(A9,ROW(INDIRECT("1:"&amp;LEN(A9))),1)*1,0))</f>
        <v>13</v>
      </c>
    </row>
    <row r="10" spans="1:3" x14ac:dyDescent="0.25">
      <c r="A10" s="34" t="s">
        <v>227</v>
      </c>
      <c r="B10" s="34" t="e">
        <f t="array" aca="1" ref="B10" ca="1">SUM(MID(A10,ROW(INDIRECT("1:"&amp;LEN(A10))),1)*1)</f>
        <v>#VALUE!</v>
      </c>
      <c r="C10" s="34">
        <f t="array" aca="1" ref="C10" ca="1">SUM(IFERROR(MID(A10,ROW(INDIRECT("1:"&amp;LEN(A10))),1)*1,0))</f>
        <v>12</v>
      </c>
    </row>
    <row r="11" spans="1:3" x14ac:dyDescent="0.25">
      <c r="A11" s="34">
        <v>12</v>
      </c>
      <c r="B11" s="34">
        <f t="array" aca="1" ref="B11" ca="1">SUM(MID(A11,ROW(INDIRECT("1:"&amp;LEN(A11))),1)*1)</f>
        <v>3</v>
      </c>
      <c r="C11" s="34">
        <f t="array" aca="1" ref="C11" ca="1">SUM(IFERROR(MID(A11,ROW(INDIRECT("1:"&amp;LEN(A11))),1)*1,0))</f>
        <v>3</v>
      </c>
    </row>
    <row r="12" spans="1:3" x14ac:dyDescent="0.25">
      <c r="A12" s="35">
        <v>98763023</v>
      </c>
      <c r="B12" s="34">
        <f t="array" aca="1" ref="B12" ca="1">SUM(MID(A12,ROW(INDIRECT("1:"&amp;LEN(A12))),1)*1)</f>
        <v>38</v>
      </c>
      <c r="C12" s="34">
        <f t="array" aca="1" ref="C12" ca="1">SUM(IFERROR(MID(A12,ROW(INDIRECT("1:"&amp;LEN(A12))),1)*1,0))</f>
        <v>38</v>
      </c>
    </row>
    <row r="13" spans="1:3" x14ac:dyDescent="0.25">
      <c r="A13" s="35">
        <v>111111111</v>
      </c>
      <c r="B13" s="34">
        <f t="array" aca="1" ref="B13" ca="1">SUM(MID(A13,ROW(INDIRECT("1:"&amp;LEN(A13))),1)*1)</f>
        <v>9</v>
      </c>
      <c r="C13" s="34">
        <f t="array" aca="1" ref="C13" ca="1">SUM(IFERROR(MID(A13,ROW(INDIRECT("1:"&amp;LEN(A13))),1)*1,0))</f>
        <v>9</v>
      </c>
    </row>
  </sheetData>
  <phoneticPr fontId="3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autoPageBreaks="0"/>
  </sheetPr>
  <dimension ref="A1:G9"/>
  <sheetViews>
    <sheetView showGridLines="0" workbookViewId="0"/>
  </sheetViews>
  <sheetFormatPr defaultRowHeight="15" x14ac:dyDescent="0.25"/>
  <cols>
    <col min="1" max="1" width="15.42578125" customWidth="1"/>
    <col min="3" max="4" width="10.5703125" customWidth="1"/>
    <col min="5" max="5" width="10.28515625" customWidth="1"/>
    <col min="6" max="6" width="5.85546875" customWidth="1"/>
  </cols>
  <sheetData>
    <row r="1" spans="1:7" x14ac:dyDescent="0.25">
      <c r="A1" s="3" t="s">
        <v>186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43" t="s">
        <v>178</v>
      </c>
      <c r="B3" s="43" t="s">
        <v>179</v>
      </c>
      <c r="C3" s="43" t="s">
        <v>180</v>
      </c>
      <c r="D3" s="43" t="s">
        <v>181</v>
      </c>
      <c r="E3" s="43" t="s">
        <v>1</v>
      </c>
      <c r="F3" s="2"/>
      <c r="G3" s="2"/>
    </row>
    <row r="4" spans="1:7" x14ac:dyDescent="0.25">
      <c r="A4" s="34" t="s">
        <v>182</v>
      </c>
      <c r="B4" s="34">
        <v>6</v>
      </c>
      <c r="C4" s="44">
        <v>11.69</v>
      </c>
      <c r="D4" s="45">
        <v>5.2299999999999999E-2</v>
      </c>
      <c r="E4" s="46">
        <f>B4*C4*(1-D4)</f>
        <v>66.471677999999997</v>
      </c>
      <c r="F4" s="2"/>
      <c r="G4" s="2"/>
    </row>
    <row r="5" spans="1:7" x14ac:dyDescent="0.25">
      <c r="A5" s="34" t="s">
        <v>183</v>
      </c>
      <c r="B5" s="34">
        <v>8</v>
      </c>
      <c r="C5" s="44">
        <v>9.74</v>
      </c>
      <c r="D5" s="45">
        <v>5.2299999999999999E-2</v>
      </c>
      <c r="E5" s="46">
        <f>B5*C5*(1-D5)</f>
        <v>73.844784000000004</v>
      </c>
      <c r="F5" s="2"/>
      <c r="G5" s="2"/>
    </row>
    <row r="6" spans="1:7" x14ac:dyDescent="0.25">
      <c r="A6" s="34" t="s">
        <v>184</v>
      </c>
      <c r="B6" s="34">
        <v>3</v>
      </c>
      <c r="C6" s="44">
        <v>9.85</v>
      </c>
      <c r="D6" s="45">
        <v>5.2299999999999999E-2</v>
      </c>
      <c r="E6" s="46">
        <f>B6*C6*(1-D6)</f>
        <v>28.004534999999997</v>
      </c>
      <c r="F6" s="2"/>
      <c r="G6" s="2"/>
    </row>
    <row r="7" spans="1:7" x14ac:dyDescent="0.25">
      <c r="A7" s="3" t="s">
        <v>185</v>
      </c>
      <c r="B7" s="2"/>
      <c r="C7" s="2"/>
      <c r="D7" s="2"/>
      <c r="E7" s="13">
        <f>SUM(E4:E6)</f>
        <v>168.32099700000001</v>
      </c>
      <c r="F7" s="2"/>
      <c r="G7" s="2" t="s">
        <v>187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 t="s">
        <v>188</v>
      </c>
      <c r="D9" s="2"/>
      <c r="E9" s="13">
        <f t="array" ref="E9">SUM(ROUND(E4:E6,2))</f>
        <v>168.31</v>
      </c>
      <c r="F9" s="2"/>
      <c r="G9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22"/>
  <sheetViews>
    <sheetView showGridLines="0" workbookViewId="0"/>
  </sheetViews>
  <sheetFormatPr defaultRowHeight="15" x14ac:dyDescent="0.25"/>
  <cols>
    <col min="1" max="1" width="3.85546875" customWidth="1"/>
    <col min="2" max="2" width="8.140625" customWidth="1"/>
    <col min="8" max="8" width="10.7109375" customWidth="1"/>
  </cols>
  <sheetData>
    <row r="1" spans="1:5" x14ac:dyDescent="0.25">
      <c r="A1" s="7" t="s">
        <v>222</v>
      </c>
    </row>
    <row r="3" spans="1:5" x14ac:dyDescent="0.25">
      <c r="B3" s="1" t="s">
        <v>195</v>
      </c>
      <c r="D3" s="1"/>
    </row>
    <row r="4" spans="1:5" x14ac:dyDescent="0.25">
      <c r="B4" s="32">
        <v>1</v>
      </c>
      <c r="D4" s="48">
        <v>3</v>
      </c>
      <c r="E4" s="49" t="s">
        <v>218</v>
      </c>
    </row>
    <row r="5" spans="1:5" x14ac:dyDescent="0.25">
      <c r="B5" s="32">
        <v>2</v>
      </c>
      <c r="D5" s="48">
        <f t="array" aca="1" ref="D5" ca="1">IF(n=0,0,SUM(IF(MOD(ROW(INDIRECT("1:"&amp;COUNT(Data)))-1,n)=0,Data,"")))</f>
        <v>70</v>
      </c>
      <c r="E5" s="49" t="s">
        <v>219</v>
      </c>
    </row>
    <row r="6" spans="1:5" x14ac:dyDescent="0.25">
      <c r="B6" s="32">
        <v>3</v>
      </c>
    </row>
    <row r="7" spans="1:5" x14ac:dyDescent="0.25">
      <c r="B7" s="32">
        <v>4</v>
      </c>
    </row>
    <row r="8" spans="1:5" x14ac:dyDescent="0.25">
      <c r="B8" s="32">
        <v>5</v>
      </c>
    </row>
    <row r="9" spans="1:5" x14ac:dyDescent="0.25">
      <c r="B9" s="32">
        <v>6</v>
      </c>
    </row>
    <row r="10" spans="1:5" x14ac:dyDescent="0.25">
      <c r="B10" s="32">
        <v>7</v>
      </c>
    </row>
    <row r="11" spans="1:5" x14ac:dyDescent="0.25">
      <c r="B11" s="32">
        <v>8</v>
      </c>
    </row>
    <row r="12" spans="1:5" x14ac:dyDescent="0.25">
      <c r="B12" s="32">
        <v>9</v>
      </c>
    </row>
    <row r="13" spans="1:5" x14ac:dyDescent="0.25">
      <c r="B13" s="32">
        <v>10</v>
      </c>
    </row>
    <row r="14" spans="1:5" x14ac:dyDescent="0.25">
      <c r="B14" s="32">
        <v>11</v>
      </c>
    </row>
    <row r="15" spans="1:5" x14ac:dyDescent="0.25">
      <c r="B15" s="32">
        <v>12</v>
      </c>
    </row>
    <row r="16" spans="1:5" x14ac:dyDescent="0.25">
      <c r="B16" s="32">
        <v>13</v>
      </c>
    </row>
    <row r="17" spans="2:2" x14ac:dyDescent="0.25">
      <c r="B17" s="32">
        <v>14</v>
      </c>
    </row>
    <row r="18" spans="2:2" x14ac:dyDescent="0.25">
      <c r="B18" s="32">
        <v>15</v>
      </c>
    </row>
    <row r="19" spans="2:2" x14ac:dyDescent="0.25">
      <c r="B19" s="32">
        <v>16</v>
      </c>
    </row>
    <row r="20" spans="2:2" x14ac:dyDescent="0.25">
      <c r="B20" s="32">
        <v>17</v>
      </c>
    </row>
    <row r="21" spans="2:2" x14ac:dyDescent="0.25">
      <c r="B21" s="32">
        <v>18</v>
      </c>
    </row>
    <row r="22" spans="2:2" x14ac:dyDescent="0.25">
      <c r="B22" s="32">
        <v>19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8"/>
  <sheetViews>
    <sheetView showGridLines="0" workbookViewId="0"/>
  </sheetViews>
  <sheetFormatPr defaultRowHeight="15" x14ac:dyDescent="0.25"/>
  <sheetData>
    <row r="1" spans="1:2" x14ac:dyDescent="0.25">
      <c r="A1" s="3" t="s">
        <v>189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47" t="s">
        <v>229</v>
      </c>
      <c r="B4" s="34" t="str">
        <f t="array" aca="1" ref="B4" ca="1">MID(A4,MATCH(0,(ISERROR(MID(A4,ROW(INDIRECT("1:"&amp;LEN(A4))),1)*1)*1),0),LEN(A4)-SUM((ISERROR(MID(A4,ROW(INDIRECT("1:"&amp;LEN(A4))),1)*1)*1)))</f>
        <v>123</v>
      </c>
    </row>
    <row r="5" spans="1:2" x14ac:dyDescent="0.25">
      <c r="A5" s="47" t="s">
        <v>232</v>
      </c>
      <c r="B5" s="34" t="str">
        <f t="array" aca="1" ref="B5" ca="1">MID(A5,MATCH(0,(ISERROR(MID(A5,ROW(INDIRECT("1:"&amp;LEN(A5))),1)*1)*1),0),LEN(A5)-SUM((ISERROR(MID(A5,ROW(INDIRECT("1:"&amp;LEN(A5))),1)*1)*1)))</f>
        <v>656</v>
      </c>
    </row>
    <row r="6" spans="1:2" x14ac:dyDescent="0.25">
      <c r="A6" s="47" t="s">
        <v>231</v>
      </c>
      <c r="B6" s="34" t="str">
        <f t="array" aca="1" ref="B6" ca="1">MID(A6,MATCH(0,(ISERROR(MID(A6,ROW(INDIRECT("1:"&amp;LEN(A6))),1)*1)*1),0),LEN(A6)-SUM((ISERROR(MID(A6,ROW(INDIRECT("1:"&amp;LEN(A6))),1)*1)*1)))</f>
        <v>666</v>
      </c>
    </row>
    <row r="7" spans="1:2" x14ac:dyDescent="0.25">
      <c r="A7" s="47" t="s">
        <v>230</v>
      </c>
      <c r="B7" s="34" t="str">
        <f t="array" aca="1" ref="B7" ca="1">MID(A7,MATCH(0,(ISERROR(MID(A7,ROW(INDIRECT("1:"&amp;LEN(A7))),1)*1)*1),0),LEN(A7)-SUM((ISERROR(MID(A7,ROW(INDIRECT("1:"&amp;LEN(A7))),1)*1)*1)))</f>
        <v>1093</v>
      </c>
    </row>
    <row r="8" spans="1:2" x14ac:dyDescent="0.25">
      <c r="A8" s="47" t="s">
        <v>190</v>
      </c>
      <c r="B8" s="34" t="str">
        <f t="array" aca="1" ref="B8" ca="1">MID(A8,MATCH(0,(ISERROR(MID(A8,ROW(INDIRECT("1:"&amp;LEN(A8))),1)*1)*1),0),LEN(A8)-SUM((ISERROR(MID(A8,ROW(INDIRECT("1:"&amp;LEN(A8))),1)*1)*1)))</f>
        <v>5T</v>
      </c>
    </row>
  </sheetData>
  <phoneticPr fontId="3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1"/>
  <sheetViews>
    <sheetView showGridLines="0" workbookViewId="0"/>
  </sheetViews>
  <sheetFormatPr defaultRowHeight="15" x14ac:dyDescent="0.25"/>
  <cols>
    <col min="3" max="3" width="15.7109375" customWidth="1"/>
  </cols>
  <sheetData>
    <row r="1" spans="1:4" x14ac:dyDescent="0.25">
      <c r="A1" s="3" t="s">
        <v>193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3">
        <v>-12</v>
      </c>
      <c r="B3" s="2"/>
      <c r="C3" s="39" t="s">
        <v>191</v>
      </c>
      <c r="D3" s="39">
        <v>45</v>
      </c>
    </row>
    <row r="4" spans="1:4" x14ac:dyDescent="0.25">
      <c r="A4" s="33">
        <v>203</v>
      </c>
      <c r="B4" s="2"/>
      <c r="C4" s="39" t="s">
        <v>192</v>
      </c>
      <c r="D4" s="34">
        <f t="array" ref="D4">INDEX(Data,MATCH(SMALL(ABS(Target-Data),1),ABS(Target-Data),0))</f>
        <v>48</v>
      </c>
    </row>
    <row r="5" spans="1:4" x14ac:dyDescent="0.25">
      <c r="A5" s="33">
        <v>566</v>
      </c>
      <c r="B5" s="2"/>
      <c r="C5" s="2"/>
      <c r="D5" s="2"/>
    </row>
    <row r="6" spans="1:4" x14ac:dyDescent="0.25">
      <c r="A6" s="33">
        <v>12</v>
      </c>
      <c r="B6" s="2"/>
      <c r="C6" s="2"/>
      <c r="D6" s="2"/>
    </row>
    <row r="7" spans="1:4" x14ac:dyDescent="0.25">
      <c r="A7" s="33">
        <v>20</v>
      </c>
      <c r="B7" s="2"/>
      <c r="C7" s="2"/>
      <c r="D7" s="2"/>
    </row>
    <row r="8" spans="1:4" x14ac:dyDescent="0.25">
      <c r="A8" s="33">
        <v>21</v>
      </c>
      <c r="B8" s="2"/>
      <c r="C8" s="2"/>
      <c r="D8" s="2"/>
    </row>
    <row r="9" spans="1:4" x14ac:dyDescent="0.25">
      <c r="A9" s="33">
        <v>40</v>
      </c>
      <c r="B9" s="2"/>
      <c r="C9" s="2"/>
      <c r="D9" s="2"/>
    </row>
    <row r="10" spans="1:4" x14ac:dyDescent="0.25">
      <c r="A10" s="33">
        <v>48</v>
      </c>
      <c r="B10" s="2"/>
      <c r="C10" s="2"/>
      <c r="D10" s="2"/>
    </row>
    <row r="11" spans="1:4" x14ac:dyDescent="0.25">
      <c r="A11" s="33">
        <v>56</v>
      </c>
      <c r="B11" s="2"/>
      <c r="C11" s="2"/>
      <c r="D11" s="2"/>
    </row>
    <row r="12" spans="1:4" x14ac:dyDescent="0.25">
      <c r="A12" s="33">
        <v>72</v>
      </c>
      <c r="B12" s="2"/>
      <c r="C12" s="2"/>
      <c r="D12" s="2"/>
    </row>
    <row r="13" spans="1:4" x14ac:dyDescent="0.25">
      <c r="A13" s="33">
        <v>102</v>
      </c>
      <c r="B13" s="2"/>
      <c r="C13" s="2"/>
      <c r="D13" s="2"/>
    </row>
    <row r="14" spans="1:4" x14ac:dyDescent="0.25">
      <c r="A14" s="33">
        <v>109</v>
      </c>
      <c r="B14" s="2"/>
      <c r="C14" s="2"/>
      <c r="D14" s="2"/>
    </row>
    <row r="15" spans="1:4" x14ac:dyDescent="0.25">
      <c r="A15" s="33">
        <v>96</v>
      </c>
      <c r="B15" s="2"/>
      <c r="C15" s="2"/>
      <c r="D15" s="2"/>
    </row>
    <row r="16" spans="1:4" x14ac:dyDescent="0.25">
      <c r="A16" s="33">
        <v>97</v>
      </c>
      <c r="B16" s="2"/>
      <c r="C16" s="2"/>
      <c r="D16" s="2"/>
    </row>
    <row r="17" spans="1:4" x14ac:dyDescent="0.25">
      <c r="A17" s="33">
        <v>105</v>
      </c>
      <c r="B17" s="2"/>
      <c r="C17" s="2"/>
      <c r="D17" s="2"/>
    </row>
    <row r="18" spans="1:4" x14ac:dyDescent="0.25">
      <c r="A18" s="33">
        <v>137</v>
      </c>
      <c r="B18" s="2"/>
      <c r="C18" s="2"/>
      <c r="D18" s="2"/>
    </row>
    <row r="19" spans="1:4" x14ac:dyDescent="0.25">
      <c r="A19" s="33">
        <v>1234</v>
      </c>
      <c r="B19" s="2"/>
      <c r="C19" s="2"/>
      <c r="D19" s="2"/>
    </row>
    <row r="20" spans="1:4" x14ac:dyDescent="0.25">
      <c r="A20" s="33">
        <v>165</v>
      </c>
      <c r="B20" s="2"/>
      <c r="C20" s="2"/>
      <c r="D20" s="2"/>
    </row>
    <row r="21" spans="1:4" x14ac:dyDescent="0.25">
      <c r="A21" s="33">
        <v>7</v>
      </c>
      <c r="B21" s="2"/>
      <c r="C21" s="2"/>
      <c r="D21" s="2"/>
    </row>
  </sheetData>
  <phoneticPr fontId="3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5"/>
  <sheetViews>
    <sheetView showGridLines="0" workbookViewId="0"/>
  </sheetViews>
  <sheetFormatPr defaultRowHeight="15" x14ac:dyDescent="0.25"/>
  <sheetData>
    <row r="1" spans="1:5" x14ac:dyDescent="0.25">
      <c r="A1" s="3" t="s">
        <v>194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3" t="s">
        <v>195</v>
      </c>
      <c r="B4" s="2"/>
      <c r="C4" s="2"/>
      <c r="D4" s="2">
        <f t="array" ref="D4">INDEX(A1:A500,MAX(ROW(A1:A500)*(A1:A500&lt;&gt;"")))</f>
        <v>101</v>
      </c>
      <c r="E4" s="3" t="s">
        <v>196</v>
      </c>
    </row>
    <row r="5" spans="1:5" x14ac:dyDescent="0.25">
      <c r="A5" s="2"/>
      <c r="B5" s="2"/>
      <c r="C5" s="2"/>
      <c r="D5" s="2">
        <f t="array" ref="D5">INDEX(6:6,MAX(COLUMN(6:6)*(6:6&lt;&gt;"")))</f>
        <v>12</v>
      </c>
      <c r="E5" s="3" t="s">
        <v>223</v>
      </c>
    </row>
    <row r="6" spans="1:5" x14ac:dyDescent="0.25">
      <c r="A6" s="2">
        <v>5</v>
      </c>
      <c r="B6" s="2">
        <v>12</v>
      </c>
      <c r="C6" s="2"/>
      <c r="D6" s="2"/>
      <c r="E6" s="2"/>
    </row>
    <row r="7" spans="1:5" x14ac:dyDescent="0.25">
      <c r="A7" s="2">
        <v>23</v>
      </c>
      <c r="B7" s="2"/>
      <c r="C7" s="2"/>
      <c r="D7" s="2"/>
      <c r="E7" s="2"/>
    </row>
    <row r="8" spans="1:5" x14ac:dyDescent="0.25">
      <c r="A8" s="2">
        <v>43</v>
      </c>
      <c r="B8" s="2"/>
      <c r="C8" s="2"/>
      <c r="D8" s="2"/>
      <c r="E8" s="2"/>
    </row>
    <row r="9" spans="1:5" x14ac:dyDescent="0.25">
      <c r="A9" s="2">
        <v>2</v>
      </c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>
        <v>2</v>
      </c>
      <c r="B11" s="2"/>
      <c r="C11" s="2"/>
      <c r="D11" s="2"/>
      <c r="E11" s="2"/>
    </row>
    <row r="12" spans="1:5" x14ac:dyDescent="0.25">
      <c r="A12" s="2">
        <v>2</v>
      </c>
      <c r="B12" s="2"/>
      <c r="C12" s="2"/>
      <c r="D12" s="2"/>
      <c r="E12" s="2"/>
    </row>
    <row r="13" spans="1:5" x14ac:dyDescent="0.25">
      <c r="A13" s="2">
        <v>54</v>
      </c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>
        <v>101</v>
      </c>
      <c r="B15" s="2"/>
      <c r="C15" s="2"/>
      <c r="D15" s="2"/>
      <c r="E15" s="2"/>
    </row>
  </sheetData>
  <phoneticPr fontId="3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5"/>
  <sheetViews>
    <sheetView showGridLines="0" workbookViewId="0"/>
  </sheetViews>
  <sheetFormatPr defaultRowHeight="15" x14ac:dyDescent="0.25"/>
  <cols>
    <col min="1" max="1" width="12.7109375" customWidth="1"/>
    <col min="3" max="3" width="13.5703125" customWidth="1"/>
    <col min="4" max="4" width="13.140625" customWidth="1"/>
    <col min="8" max="8" width="11.140625" customWidth="1"/>
  </cols>
  <sheetData>
    <row r="1" spans="1:8" x14ac:dyDescent="0.25">
      <c r="A1" s="3" t="s">
        <v>214</v>
      </c>
      <c r="B1" s="2"/>
      <c r="C1" s="2"/>
      <c r="D1" s="2"/>
      <c r="E1" s="2"/>
    </row>
    <row r="2" spans="1:8" ht="15.75" thickBot="1" x14ac:dyDescent="0.3">
      <c r="A2" s="2"/>
      <c r="B2" s="2"/>
      <c r="C2" s="2"/>
      <c r="D2" s="2"/>
      <c r="E2" s="2"/>
    </row>
    <row r="3" spans="1:8" ht="34.5" customHeight="1" x14ac:dyDescent="0.25">
      <c r="A3" s="14" t="s">
        <v>197</v>
      </c>
      <c r="B3" s="15" t="s">
        <v>16</v>
      </c>
      <c r="C3" s="16" t="s">
        <v>198</v>
      </c>
      <c r="D3" s="17" t="s">
        <v>199</v>
      </c>
      <c r="E3" s="4"/>
      <c r="H3" s="55" t="s">
        <v>234</v>
      </c>
    </row>
    <row r="4" spans="1:8" x14ac:dyDescent="0.25">
      <c r="A4" s="19" t="s">
        <v>200</v>
      </c>
      <c r="B4" s="20">
        <v>123000</v>
      </c>
      <c r="C4" s="21">
        <f t="shared" ref="C4:C15" si="0">RANK(B4,Sales)</f>
        <v>6</v>
      </c>
      <c r="D4" s="22">
        <f t="array" ref="D4">SUM(1*(B4&lt;=Sales))-(SUM(1*(B4=Sales))-1)/2</f>
        <v>6</v>
      </c>
      <c r="E4" s="4"/>
      <c r="H4" s="56">
        <f t="shared" ref="H4:H15" si="1">_xlfn.RANK.AVG(B4,Sales)</f>
        <v>6</v>
      </c>
    </row>
    <row r="5" spans="1:8" x14ac:dyDescent="0.25">
      <c r="A5" s="19" t="s">
        <v>201</v>
      </c>
      <c r="B5" s="20">
        <v>98000</v>
      </c>
      <c r="C5" s="21">
        <f t="shared" si="0"/>
        <v>9</v>
      </c>
      <c r="D5" s="22">
        <f t="array" ref="D5">SUM(1*(B5&lt;=Sales))-(SUM(1*(B5=Sales))-1)/2</f>
        <v>10</v>
      </c>
      <c r="E5" s="4"/>
      <c r="H5" s="57">
        <f t="shared" si="1"/>
        <v>10</v>
      </c>
    </row>
    <row r="6" spans="1:8" x14ac:dyDescent="0.25">
      <c r="A6" s="19" t="s">
        <v>202</v>
      </c>
      <c r="B6" s="20">
        <v>98000</v>
      </c>
      <c r="C6" s="21">
        <f t="shared" si="0"/>
        <v>9</v>
      </c>
      <c r="D6" s="22">
        <f t="array" ref="D6">SUM(1*(B6&lt;=Sales))-(SUM(1*(B6=Sales))-1)/2</f>
        <v>10</v>
      </c>
      <c r="E6" s="18" t="s">
        <v>203</v>
      </c>
      <c r="H6" s="57">
        <f t="shared" si="1"/>
        <v>10</v>
      </c>
    </row>
    <row r="7" spans="1:8" x14ac:dyDescent="0.25">
      <c r="A7" s="19" t="s">
        <v>204</v>
      </c>
      <c r="B7" s="20">
        <v>98000</v>
      </c>
      <c r="C7" s="21">
        <f t="shared" si="0"/>
        <v>9</v>
      </c>
      <c r="D7" s="22">
        <f t="array" ref="D7">SUM(1*(B7&lt;=Sales))-(SUM(1*(B7=Sales))-1)/2</f>
        <v>10</v>
      </c>
      <c r="E7" s="18"/>
      <c r="H7" s="57">
        <f t="shared" si="1"/>
        <v>10</v>
      </c>
    </row>
    <row r="8" spans="1:8" x14ac:dyDescent="0.25">
      <c r="A8" s="19" t="s">
        <v>205</v>
      </c>
      <c r="B8" s="20">
        <v>25000</v>
      </c>
      <c r="C8" s="21">
        <f t="shared" si="0"/>
        <v>12</v>
      </c>
      <c r="D8" s="22">
        <f t="array" ref="D8">SUM(1*(B8&lt;=Sales))-(SUM(1*(B8=Sales))-1)/2</f>
        <v>12</v>
      </c>
      <c r="E8" s="18"/>
      <c r="H8" s="57">
        <f t="shared" si="1"/>
        <v>12</v>
      </c>
    </row>
    <row r="9" spans="1:8" x14ac:dyDescent="0.25">
      <c r="A9" s="19" t="s">
        <v>206</v>
      </c>
      <c r="B9" s="20">
        <v>101000</v>
      </c>
      <c r="C9" s="21">
        <f t="shared" si="0"/>
        <v>8</v>
      </c>
      <c r="D9" s="22">
        <f t="array" ref="D9">SUM(1*(B9&lt;=Sales))-(SUM(1*(B9=Sales))-1)/2</f>
        <v>8</v>
      </c>
      <c r="E9" s="18"/>
      <c r="H9" s="57">
        <f t="shared" si="1"/>
        <v>8</v>
      </c>
    </row>
    <row r="10" spans="1:8" x14ac:dyDescent="0.25">
      <c r="A10" s="19" t="s">
        <v>207</v>
      </c>
      <c r="B10" s="20">
        <v>305000</v>
      </c>
      <c r="C10" s="21">
        <f t="shared" si="0"/>
        <v>1</v>
      </c>
      <c r="D10" s="22">
        <f t="array" ref="D10">SUM(1*(B10&lt;=Sales))-(SUM(1*(B10=Sales))-1)/2</f>
        <v>1</v>
      </c>
      <c r="E10" s="18"/>
      <c r="H10" s="57">
        <f t="shared" si="1"/>
        <v>1</v>
      </c>
    </row>
    <row r="11" spans="1:8" x14ac:dyDescent="0.25">
      <c r="A11" s="19" t="s">
        <v>208</v>
      </c>
      <c r="B11" s="20">
        <v>145000</v>
      </c>
      <c r="C11" s="21">
        <f t="shared" si="0"/>
        <v>3</v>
      </c>
      <c r="D11" s="22">
        <f t="array" ref="D11">SUM(1*(B11&lt;=Sales))-(SUM(1*(B11=Sales))-1)/2</f>
        <v>3.5</v>
      </c>
      <c r="E11" s="18"/>
      <c r="H11" s="57">
        <f t="shared" si="1"/>
        <v>3.5</v>
      </c>
    </row>
    <row r="12" spans="1:8" x14ac:dyDescent="0.25">
      <c r="A12" s="19" t="s">
        <v>209</v>
      </c>
      <c r="B12" s="20">
        <v>145000</v>
      </c>
      <c r="C12" s="21">
        <f t="shared" si="0"/>
        <v>3</v>
      </c>
      <c r="D12" s="22">
        <f t="array" ref="D12">SUM(1*(B12&lt;=Sales))-(SUM(1*(B12=Sales))-1)/2</f>
        <v>3.5</v>
      </c>
      <c r="E12" s="18" t="s">
        <v>210</v>
      </c>
      <c r="H12" s="57">
        <f t="shared" si="1"/>
        <v>3.5</v>
      </c>
    </row>
    <row r="13" spans="1:8" x14ac:dyDescent="0.25">
      <c r="A13" s="19" t="s">
        <v>211</v>
      </c>
      <c r="B13" s="20">
        <v>121000</v>
      </c>
      <c r="C13" s="21">
        <f t="shared" si="0"/>
        <v>7</v>
      </c>
      <c r="D13" s="22">
        <f t="array" ref="D13">SUM(1*(B13&lt;=Sales))-(SUM(1*(B13=Sales))-1)/2</f>
        <v>7</v>
      </c>
      <c r="E13" s="4"/>
      <c r="H13" s="57">
        <f t="shared" si="1"/>
        <v>7</v>
      </c>
    </row>
    <row r="14" spans="1:8" x14ac:dyDescent="0.25">
      <c r="A14" s="19" t="s">
        <v>212</v>
      </c>
      <c r="B14" s="20">
        <v>124000</v>
      </c>
      <c r="C14" s="21">
        <f t="shared" si="0"/>
        <v>5</v>
      </c>
      <c r="D14" s="22">
        <f t="array" ref="D14">SUM(1*(B14&lt;=Sales))-(SUM(1*(B14=Sales))-1)/2</f>
        <v>5</v>
      </c>
      <c r="E14" s="4"/>
      <c r="H14" s="57">
        <f t="shared" si="1"/>
        <v>5</v>
      </c>
    </row>
    <row r="15" spans="1:8" ht="15.75" thickBot="1" x14ac:dyDescent="0.25">
      <c r="A15" s="23" t="s">
        <v>213</v>
      </c>
      <c r="B15" s="24">
        <v>150000</v>
      </c>
      <c r="C15" s="25">
        <f t="shared" si="0"/>
        <v>2</v>
      </c>
      <c r="D15" s="26">
        <f t="array" ref="D15">SUM(1*(B15&lt;=Sales))-(SUM(1*(B15=Sales))-1)/2</f>
        <v>2</v>
      </c>
      <c r="E15" s="4"/>
      <c r="H15" s="58">
        <f t="shared" si="1"/>
        <v>2</v>
      </c>
    </row>
  </sheetData>
  <phoneticPr fontId="3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2009-07-30T22:37:37Z</outs:dateTime>
      <outs:isPinned>true</outs:isPinned>
    </outs:relatedDate>
    <outs:relatedDate>
      <outs:type>2</outs:type>
      <outs:displayName>Created</outs:displayName>
      <outs:dateTime>1999-06-23T22:42:26Z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00DC0A5-0BF6-405B-B2E0-1EFEA1317DF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20</vt:i4>
      </vt:variant>
    </vt:vector>
  </HeadingPairs>
  <TitlesOfParts>
    <vt:vector size="39" baseType="lpstr">
      <vt:lpstr>Intro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Sheet10!Data</vt:lpstr>
      <vt:lpstr>Sheet14!Data</vt:lpstr>
      <vt:lpstr>Sheet16!Data</vt:lpstr>
      <vt:lpstr>Sheet2!data</vt:lpstr>
      <vt:lpstr>Sheet3!Data</vt:lpstr>
      <vt:lpstr>Sheet4!Data</vt:lpstr>
      <vt:lpstr>Sheet5!Data</vt:lpstr>
      <vt:lpstr>Sheet8!Data</vt:lpstr>
      <vt:lpstr>Sheet9!Data</vt:lpstr>
      <vt:lpstr>Sheet11!Master</vt:lpstr>
      <vt:lpstr>Sheet7!MyData</vt:lpstr>
      <vt:lpstr>Sheet11!MyList</vt:lpstr>
      <vt:lpstr>Sheet14!n</vt:lpstr>
      <vt:lpstr>Sheet9!n</vt:lpstr>
      <vt:lpstr>Sheet6!NameList</vt:lpstr>
      <vt:lpstr>Sheet18!Sales</vt:lpstr>
      <vt:lpstr>Sheet16!Target</vt:lpstr>
      <vt:lpstr>Sheet6!TheName</vt:lpstr>
      <vt:lpstr>Sheet9!Value</vt:lpstr>
      <vt:lpstr>Sheet7!YourData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single-cell array formulas.xlsx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1999-06-23T22:42:26Z</dcterms:created>
  <dcterms:modified xsi:type="dcterms:W3CDTF">2010-01-05T17:50:36Z</dcterms:modified>
  <cp:category>Excel 2010 Bible</cp:category>
</cp:coreProperties>
</file>