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01\"/>
    </mc:Choice>
  </mc:AlternateContent>
  <bookViews>
    <workbookView xWindow="-15" yWindow="-15" windowWidth="16020" windowHeight="12030"/>
  </bookViews>
  <sheets>
    <sheet name="Parameters" sheetId="1" r:id="rId1"/>
    <sheet name="AmortSched" sheetId="2" r:id="rId2"/>
  </sheets>
  <calcPr calcId="152511"/>
  <webPublishing codePage="1252"/>
</workbook>
</file>

<file path=xl/calcChain.xml><?xml version="1.0" encoding="utf-8"?>
<calcChain xmlns="http://schemas.openxmlformats.org/spreadsheetml/2006/main">
  <c r="H16" i="1" l="1"/>
  <c r="H7" i="1" s="1"/>
  <c r="C7" i="2"/>
  <c r="C6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C1" i="2"/>
  <c r="H11" i="1"/>
  <c r="C5" i="2"/>
  <c r="H4" i="1"/>
  <c r="C4" i="2" s="1"/>
  <c r="E15" i="1"/>
  <c r="C2" i="2" l="1"/>
  <c r="E17" i="1"/>
  <c r="C3" i="2"/>
  <c r="C13" i="2" s="1"/>
  <c r="E13" i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C10" i="2"/>
  <c r="C11" i="2"/>
  <c r="C12" i="2"/>
  <c r="C15" i="2"/>
  <c r="C16" i="2"/>
  <c r="C17" i="2"/>
  <c r="C18" i="2"/>
  <c r="C19" i="2"/>
  <c r="C20" i="2"/>
  <c r="C23" i="2"/>
  <c r="C24" i="2"/>
  <c r="C25" i="2"/>
  <c r="C26" i="2"/>
  <c r="C27" i="2"/>
  <c r="C28" i="2"/>
  <c r="C31" i="2"/>
  <c r="C32" i="2"/>
  <c r="C33" i="2"/>
  <c r="C34" i="2"/>
  <c r="C35" i="2"/>
  <c r="C36" i="2"/>
  <c r="C39" i="2"/>
  <c r="C40" i="2"/>
  <c r="C41" i="2"/>
  <c r="C42" i="2"/>
  <c r="C43" i="2"/>
  <c r="C44" i="2"/>
  <c r="C47" i="2"/>
  <c r="C48" i="2"/>
  <c r="C49" i="2"/>
  <c r="C50" i="2"/>
  <c r="C51" i="2"/>
  <c r="C52" i="2"/>
  <c r="C55" i="2"/>
  <c r="C56" i="2"/>
  <c r="C57" i="2"/>
  <c r="C58" i="2"/>
  <c r="C59" i="2"/>
  <c r="C60" i="2"/>
  <c r="C63" i="2"/>
  <c r="C64" i="2"/>
  <c r="C65" i="2"/>
  <c r="C66" i="2"/>
  <c r="C67" i="2"/>
  <c r="C68" i="2"/>
  <c r="C82" i="2"/>
  <c r="C83" i="2"/>
  <c r="C84" i="2"/>
  <c r="C85" i="2"/>
  <c r="C86" i="2"/>
  <c r="C87" i="2"/>
  <c r="C90" i="2"/>
  <c r="C91" i="2"/>
  <c r="C92" i="2"/>
  <c r="C93" i="2"/>
  <c r="C94" i="2"/>
  <c r="C95" i="2"/>
  <c r="C98" i="2"/>
  <c r="C99" i="2"/>
  <c r="C100" i="2"/>
  <c r="C101" i="2"/>
  <c r="C102" i="2"/>
  <c r="C103" i="2"/>
  <c r="C106" i="2"/>
  <c r="C107" i="2"/>
  <c r="C108" i="2"/>
  <c r="C109" i="2"/>
  <c r="C110" i="2"/>
  <c r="C111" i="2"/>
  <c r="C114" i="2"/>
  <c r="C115" i="2"/>
  <c r="C116" i="2"/>
  <c r="C117" i="2"/>
  <c r="C118" i="2"/>
  <c r="C119" i="2"/>
  <c r="C122" i="2"/>
  <c r="C123" i="2"/>
  <c r="C124" i="2"/>
  <c r="C125" i="2"/>
  <c r="C126" i="2"/>
  <c r="C127" i="2"/>
  <c r="C130" i="2"/>
  <c r="C131" i="2"/>
  <c r="C132" i="2"/>
  <c r="C133" i="2"/>
  <c r="C134" i="2"/>
  <c r="C135" i="2"/>
  <c r="E10" i="2"/>
  <c r="C71" i="2"/>
  <c r="C72" i="2"/>
  <c r="C73" i="2"/>
  <c r="C74" i="2"/>
  <c r="C75" i="2"/>
  <c r="C78" i="2"/>
  <c r="C79" i="2"/>
  <c r="C80" i="2"/>
  <c r="C81" i="2"/>
  <c r="C77" i="2" l="1"/>
  <c r="C137" i="2"/>
  <c r="C129" i="2"/>
  <c r="C121" i="2"/>
  <c r="C113" i="2"/>
  <c r="C105" i="2"/>
  <c r="C97" i="2"/>
  <c r="C89" i="2"/>
  <c r="C70" i="2"/>
  <c r="C62" i="2"/>
  <c r="C54" i="2"/>
  <c r="C46" i="2"/>
  <c r="C38" i="2"/>
  <c r="C30" i="2"/>
  <c r="C22" i="2"/>
  <c r="C14" i="2"/>
  <c r="C76" i="2"/>
  <c r="C136" i="2"/>
  <c r="C128" i="2"/>
  <c r="C120" i="2"/>
  <c r="C112" i="2"/>
  <c r="C104" i="2"/>
  <c r="C96" i="2"/>
  <c r="C88" i="2"/>
  <c r="C69" i="2"/>
  <c r="C61" i="2"/>
  <c r="C53" i="2"/>
  <c r="C45" i="2"/>
  <c r="C37" i="2"/>
  <c r="C29" i="2"/>
  <c r="C21" i="2"/>
  <c r="C176" i="2"/>
  <c r="C180" i="2"/>
  <c r="C182" i="2"/>
  <c r="C184" i="2"/>
  <c r="C186" i="2"/>
  <c r="C188" i="2"/>
  <c r="C190" i="2"/>
  <c r="C192" i="2"/>
  <c r="C194" i="2"/>
  <c r="C196" i="2"/>
  <c r="C198" i="2"/>
  <c r="C200" i="2"/>
  <c r="C202" i="2"/>
  <c r="C204" i="2"/>
  <c r="C206" i="2"/>
  <c r="C208" i="2"/>
  <c r="C210" i="2"/>
  <c r="C212" i="2"/>
  <c r="C214" i="2"/>
  <c r="C216" i="2"/>
  <c r="C218" i="2"/>
  <c r="C220" i="2"/>
  <c r="C222" i="2"/>
  <c r="C224" i="2"/>
  <c r="C226" i="2"/>
  <c r="C228" i="2"/>
  <c r="C230" i="2"/>
  <c r="C232" i="2"/>
  <c r="C234" i="2"/>
  <c r="C236" i="2"/>
  <c r="C238" i="2"/>
  <c r="C240" i="2"/>
  <c r="C242" i="2"/>
  <c r="C244" i="2"/>
  <c r="C246" i="2"/>
  <c r="C248" i="2"/>
  <c r="C250" i="2"/>
  <c r="C252" i="2"/>
  <c r="C254" i="2"/>
  <c r="C256" i="2"/>
  <c r="C258" i="2"/>
  <c r="C260" i="2"/>
  <c r="C262" i="2"/>
  <c r="C264" i="2"/>
  <c r="C266" i="2"/>
  <c r="C267" i="2"/>
  <c r="C269" i="2"/>
  <c r="C271" i="2"/>
  <c r="C273" i="2"/>
  <c r="C275" i="2"/>
  <c r="C277" i="2"/>
  <c r="C279" i="2"/>
  <c r="C281" i="2"/>
  <c r="C283" i="2"/>
  <c r="C285" i="2"/>
  <c r="C287" i="2"/>
  <c r="C289" i="2"/>
  <c r="C291" i="2"/>
  <c r="C293" i="2"/>
  <c r="C295" i="2"/>
  <c r="C297" i="2"/>
  <c r="C299" i="2"/>
  <c r="C301" i="2"/>
  <c r="C303" i="2"/>
  <c r="C305" i="2"/>
  <c r="C307" i="2"/>
  <c r="C309" i="2"/>
  <c r="C310" i="2"/>
  <c r="C312" i="2"/>
  <c r="C314" i="2"/>
  <c r="C316" i="2"/>
  <c r="C318" i="2"/>
  <c r="C320" i="2"/>
  <c r="C322" i="2"/>
  <c r="C324" i="2"/>
  <c r="C326" i="2"/>
  <c r="C328" i="2"/>
  <c r="C330" i="2"/>
  <c r="C332" i="2"/>
  <c r="C334" i="2"/>
  <c r="C336" i="2"/>
  <c r="C338" i="2"/>
  <c r="C340" i="2"/>
  <c r="C342" i="2"/>
  <c r="C344" i="2"/>
  <c r="C346" i="2"/>
  <c r="C348" i="2"/>
  <c r="C350" i="2"/>
  <c r="C352" i="2"/>
  <c r="C354" i="2"/>
  <c r="C356" i="2"/>
  <c r="C358" i="2"/>
  <c r="C360" i="2"/>
  <c r="C362" i="2"/>
  <c r="C364" i="2"/>
  <c r="C366" i="2"/>
  <c r="C368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7" i="2"/>
  <c r="C178" i="2"/>
  <c r="C179" i="2"/>
  <c r="C181" i="2"/>
  <c r="C183" i="2"/>
  <c r="C185" i="2"/>
  <c r="C187" i="2"/>
  <c r="C189" i="2"/>
  <c r="C191" i="2"/>
  <c r="C193" i="2"/>
  <c r="C195" i="2"/>
  <c r="C197" i="2"/>
  <c r="C199" i="2"/>
  <c r="C201" i="2"/>
  <c r="C203" i="2"/>
  <c r="C205" i="2"/>
  <c r="C207" i="2"/>
  <c r="C209" i="2"/>
  <c r="C211" i="2"/>
  <c r="C213" i="2"/>
  <c r="C215" i="2"/>
  <c r="C217" i="2"/>
  <c r="C219" i="2"/>
  <c r="C221" i="2"/>
  <c r="C223" i="2"/>
  <c r="C225" i="2"/>
  <c r="C227" i="2"/>
  <c r="C229" i="2"/>
  <c r="C231" i="2"/>
  <c r="C233" i="2"/>
  <c r="C235" i="2"/>
  <c r="C237" i="2"/>
  <c r="C239" i="2"/>
  <c r="C241" i="2"/>
  <c r="C243" i="2"/>
  <c r="C245" i="2"/>
  <c r="C247" i="2"/>
  <c r="C249" i="2"/>
  <c r="C251" i="2"/>
  <c r="C253" i="2"/>
  <c r="C255" i="2"/>
  <c r="C257" i="2"/>
  <c r="C259" i="2"/>
  <c r="C261" i="2"/>
  <c r="C263" i="2"/>
  <c r="C265" i="2"/>
  <c r="C268" i="2"/>
  <c r="C270" i="2"/>
  <c r="C272" i="2"/>
  <c r="C274" i="2"/>
  <c r="C276" i="2"/>
  <c r="C278" i="2"/>
  <c r="C280" i="2"/>
  <c r="C282" i="2"/>
  <c r="C284" i="2"/>
  <c r="C286" i="2"/>
  <c r="C288" i="2"/>
  <c r="C290" i="2"/>
  <c r="C292" i="2"/>
  <c r="C294" i="2"/>
  <c r="C296" i="2"/>
  <c r="C298" i="2"/>
  <c r="C300" i="2"/>
  <c r="C302" i="2"/>
  <c r="C304" i="2"/>
  <c r="C306" i="2"/>
  <c r="C308" i="2"/>
  <c r="C311" i="2"/>
  <c r="C313" i="2"/>
  <c r="C315" i="2"/>
  <c r="C317" i="2"/>
  <c r="C319" i="2"/>
  <c r="C321" i="2"/>
  <c r="C323" i="2"/>
  <c r="C325" i="2"/>
  <c r="C327" i="2"/>
  <c r="C329" i="2"/>
  <c r="C331" i="2"/>
  <c r="C333" i="2"/>
  <c r="C335" i="2"/>
  <c r="C337" i="2"/>
  <c r="C339" i="2"/>
  <c r="C341" i="2"/>
  <c r="C343" i="2"/>
  <c r="C345" i="2"/>
  <c r="C347" i="2"/>
  <c r="C349" i="2"/>
  <c r="C351" i="2"/>
  <c r="C353" i="2"/>
  <c r="C355" i="2"/>
  <c r="C357" i="2"/>
  <c r="C359" i="2"/>
  <c r="C361" i="2"/>
  <c r="C363" i="2"/>
  <c r="C365" i="2"/>
  <c r="C367" i="2"/>
  <c r="C369" i="2"/>
  <c r="D10" i="2"/>
  <c r="F10" i="2" s="1"/>
  <c r="E11" i="2" l="1"/>
  <c r="D11" i="2" s="1"/>
  <c r="F11" i="2" s="1"/>
  <c r="E12" i="2" l="1"/>
  <c r="D12" i="2" s="1"/>
  <c r="F12" i="2" s="1"/>
  <c r="E13" i="2" l="1"/>
  <c r="D13" i="2" s="1"/>
  <c r="F13" i="2" s="1"/>
  <c r="E14" i="2" l="1"/>
  <c r="D14" i="2" s="1"/>
  <c r="F14" i="2" s="1"/>
  <c r="E15" i="2" l="1"/>
  <c r="D15" i="2" s="1"/>
  <c r="F15" i="2" s="1"/>
  <c r="E16" i="2" l="1"/>
  <c r="D16" i="2" s="1"/>
  <c r="F16" i="2" s="1"/>
  <c r="E17" i="2" l="1"/>
  <c r="D17" i="2" s="1"/>
  <c r="F17" i="2" s="1"/>
  <c r="E18" i="2" l="1"/>
  <c r="D18" i="2" s="1"/>
  <c r="F18" i="2" s="1"/>
  <c r="E19" i="2" l="1"/>
  <c r="D19" i="2" s="1"/>
  <c r="F19" i="2" s="1"/>
  <c r="E20" i="2" l="1"/>
  <c r="D20" i="2" s="1"/>
  <c r="F20" i="2" s="1"/>
  <c r="E21" i="2" l="1"/>
  <c r="D21" i="2" s="1"/>
  <c r="F21" i="2" s="1"/>
  <c r="E22" i="2" l="1"/>
  <c r="D22" i="2" s="1"/>
  <c r="F22" i="2" s="1"/>
  <c r="E23" i="2" l="1"/>
  <c r="D23" i="2" s="1"/>
  <c r="F23" i="2" s="1"/>
  <c r="E24" i="2" l="1"/>
  <c r="D24" i="2" s="1"/>
  <c r="F24" i="2" s="1"/>
  <c r="E25" i="2" l="1"/>
  <c r="D25" i="2" s="1"/>
  <c r="F25" i="2" s="1"/>
  <c r="E26" i="2" l="1"/>
  <c r="D26" i="2" s="1"/>
  <c r="F26" i="2" s="1"/>
  <c r="E27" i="2" l="1"/>
  <c r="D27" i="2" s="1"/>
  <c r="F27" i="2" s="1"/>
  <c r="E28" i="2" l="1"/>
  <c r="D28" i="2" s="1"/>
  <c r="F28" i="2" s="1"/>
  <c r="E29" i="2" l="1"/>
  <c r="D29" i="2" s="1"/>
  <c r="F29" i="2" s="1"/>
  <c r="E30" i="2" l="1"/>
  <c r="D30" i="2" s="1"/>
  <c r="F30" i="2" s="1"/>
  <c r="E31" i="2" l="1"/>
  <c r="D31" i="2" s="1"/>
  <c r="F31" i="2" s="1"/>
  <c r="E32" i="2" l="1"/>
  <c r="D32" i="2" s="1"/>
  <c r="F32" i="2" s="1"/>
  <c r="E33" i="2" l="1"/>
  <c r="D33" i="2" s="1"/>
  <c r="F33" i="2" s="1"/>
  <c r="E34" i="2" l="1"/>
  <c r="D34" i="2" s="1"/>
  <c r="F34" i="2" s="1"/>
  <c r="E35" i="2" l="1"/>
  <c r="D35" i="2" s="1"/>
  <c r="F35" i="2" s="1"/>
  <c r="E36" i="2" l="1"/>
  <c r="D36" i="2" s="1"/>
  <c r="F36" i="2" s="1"/>
  <c r="E37" i="2" l="1"/>
  <c r="D37" i="2" s="1"/>
  <c r="F37" i="2" s="1"/>
  <c r="E38" i="2" l="1"/>
  <c r="D38" i="2" s="1"/>
  <c r="F38" i="2" s="1"/>
  <c r="E39" i="2" l="1"/>
  <c r="D39" i="2" s="1"/>
  <c r="F39" i="2" s="1"/>
  <c r="E40" i="2" l="1"/>
  <c r="D40" i="2" s="1"/>
  <c r="F40" i="2" s="1"/>
  <c r="E41" i="2" l="1"/>
  <c r="D41" i="2" s="1"/>
  <c r="F41" i="2" s="1"/>
  <c r="E42" i="2" l="1"/>
  <c r="D42" i="2" s="1"/>
  <c r="F42" i="2" s="1"/>
  <c r="E43" i="2" l="1"/>
  <c r="D43" i="2" s="1"/>
  <c r="F43" i="2" s="1"/>
  <c r="E44" i="2" l="1"/>
  <c r="D44" i="2" s="1"/>
  <c r="F44" i="2" s="1"/>
  <c r="E45" i="2" l="1"/>
  <c r="D45" i="2" s="1"/>
  <c r="F45" i="2" s="1"/>
  <c r="E46" i="2" l="1"/>
  <c r="D46" i="2" s="1"/>
  <c r="F46" i="2" s="1"/>
  <c r="E47" i="2" l="1"/>
  <c r="D47" i="2" s="1"/>
  <c r="F47" i="2" s="1"/>
  <c r="E48" i="2" l="1"/>
  <c r="D48" i="2" s="1"/>
  <c r="F48" i="2" s="1"/>
  <c r="E49" i="2" l="1"/>
  <c r="D49" i="2" s="1"/>
  <c r="F49" i="2" s="1"/>
  <c r="E50" i="2" l="1"/>
  <c r="D50" i="2" s="1"/>
  <c r="F50" i="2" s="1"/>
  <c r="E51" i="2" l="1"/>
  <c r="D51" i="2" s="1"/>
  <c r="F51" i="2" s="1"/>
  <c r="E52" i="2" l="1"/>
  <c r="D52" i="2" s="1"/>
  <c r="F52" i="2" s="1"/>
  <c r="E53" i="2" l="1"/>
  <c r="D53" i="2" s="1"/>
  <c r="F53" i="2" s="1"/>
  <c r="E54" i="2" l="1"/>
  <c r="D54" i="2" s="1"/>
  <c r="F54" i="2" s="1"/>
  <c r="E55" i="2" l="1"/>
  <c r="D55" i="2" s="1"/>
  <c r="F55" i="2" s="1"/>
  <c r="E56" i="2" l="1"/>
  <c r="D56" i="2" s="1"/>
  <c r="F56" i="2" s="1"/>
  <c r="E57" i="2" l="1"/>
  <c r="D57" i="2" s="1"/>
  <c r="F57" i="2" s="1"/>
  <c r="E58" i="2" l="1"/>
  <c r="D58" i="2" s="1"/>
  <c r="F58" i="2" s="1"/>
  <c r="E59" i="2" l="1"/>
  <c r="D59" i="2" s="1"/>
  <c r="F59" i="2" s="1"/>
  <c r="E60" i="2" l="1"/>
  <c r="D60" i="2" s="1"/>
  <c r="F60" i="2" s="1"/>
  <c r="E61" i="2" l="1"/>
  <c r="D61" i="2" s="1"/>
  <c r="F61" i="2" s="1"/>
  <c r="E62" i="2" l="1"/>
  <c r="D62" i="2" s="1"/>
  <c r="F62" i="2" s="1"/>
  <c r="E63" i="2" l="1"/>
  <c r="D63" i="2" s="1"/>
  <c r="F63" i="2" s="1"/>
  <c r="E64" i="2" l="1"/>
  <c r="D64" i="2" s="1"/>
  <c r="F64" i="2" s="1"/>
  <c r="E65" i="2" l="1"/>
  <c r="D65" i="2" s="1"/>
  <c r="F65" i="2" s="1"/>
  <c r="E66" i="2" l="1"/>
  <c r="D66" i="2" s="1"/>
  <c r="F66" i="2" s="1"/>
  <c r="E67" i="2" l="1"/>
  <c r="D67" i="2" s="1"/>
  <c r="F67" i="2" s="1"/>
  <c r="E68" i="2" l="1"/>
  <c r="D68" i="2" s="1"/>
  <c r="F68" i="2" s="1"/>
  <c r="E69" i="2" l="1"/>
  <c r="D69" i="2" s="1"/>
  <c r="F69" i="2" s="1"/>
  <c r="E70" i="2" l="1"/>
  <c r="D70" i="2" s="1"/>
  <c r="F70" i="2" s="1"/>
  <c r="E71" i="2" l="1"/>
  <c r="D71" i="2" s="1"/>
  <c r="F71" i="2" s="1"/>
  <c r="E72" i="2" l="1"/>
  <c r="D72" i="2" s="1"/>
  <c r="F72" i="2" s="1"/>
  <c r="E73" i="2" l="1"/>
  <c r="D73" i="2" s="1"/>
  <c r="F73" i="2" s="1"/>
  <c r="E74" i="2" l="1"/>
  <c r="D74" i="2" s="1"/>
  <c r="F74" i="2" s="1"/>
  <c r="E75" i="2" l="1"/>
  <c r="D75" i="2" s="1"/>
  <c r="F75" i="2" s="1"/>
  <c r="E76" i="2" l="1"/>
  <c r="D76" i="2" s="1"/>
  <c r="F76" i="2" s="1"/>
  <c r="E77" i="2" l="1"/>
  <c r="D77" i="2" s="1"/>
  <c r="F77" i="2" s="1"/>
  <c r="E78" i="2" l="1"/>
  <c r="D78" i="2" s="1"/>
  <c r="F78" i="2" s="1"/>
  <c r="E79" i="2" l="1"/>
  <c r="D79" i="2" s="1"/>
  <c r="F79" i="2" s="1"/>
  <c r="E80" i="2" l="1"/>
  <c r="D80" i="2" s="1"/>
  <c r="F80" i="2" s="1"/>
  <c r="E81" i="2" l="1"/>
  <c r="D81" i="2" s="1"/>
  <c r="F81" i="2" s="1"/>
  <c r="E82" i="2" l="1"/>
  <c r="D82" i="2" s="1"/>
  <c r="F82" i="2" s="1"/>
  <c r="E83" i="2" l="1"/>
  <c r="D83" i="2" s="1"/>
  <c r="F83" i="2" s="1"/>
  <c r="E84" i="2" l="1"/>
  <c r="D84" i="2" s="1"/>
  <c r="F84" i="2" s="1"/>
  <c r="E85" i="2" l="1"/>
  <c r="D85" i="2" s="1"/>
  <c r="F85" i="2" s="1"/>
  <c r="E86" i="2" l="1"/>
  <c r="D86" i="2" s="1"/>
  <c r="F86" i="2" s="1"/>
  <c r="E87" i="2" l="1"/>
  <c r="D87" i="2" s="1"/>
  <c r="F87" i="2" s="1"/>
  <c r="E88" i="2" l="1"/>
  <c r="D88" i="2" s="1"/>
  <c r="F88" i="2" s="1"/>
  <c r="E89" i="2" l="1"/>
  <c r="D89" i="2" s="1"/>
  <c r="F89" i="2" s="1"/>
  <c r="E90" i="2" l="1"/>
  <c r="D90" i="2" s="1"/>
  <c r="F90" i="2" s="1"/>
  <c r="E91" i="2" l="1"/>
  <c r="D91" i="2" s="1"/>
  <c r="F91" i="2" s="1"/>
  <c r="E92" i="2" l="1"/>
  <c r="D92" i="2" s="1"/>
  <c r="F92" i="2" s="1"/>
  <c r="E93" i="2" l="1"/>
  <c r="D93" i="2" s="1"/>
  <c r="F93" i="2" s="1"/>
  <c r="E94" i="2" l="1"/>
  <c r="D94" i="2" s="1"/>
  <c r="F94" i="2" s="1"/>
  <c r="E95" i="2" l="1"/>
  <c r="D95" i="2" s="1"/>
  <c r="F95" i="2" s="1"/>
  <c r="E96" i="2" l="1"/>
  <c r="D96" i="2" s="1"/>
  <c r="F96" i="2" s="1"/>
  <c r="E97" i="2" l="1"/>
  <c r="D97" i="2" s="1"/>
  <c r="F97" i="2" s="1"/>
  <c r="E98" i="2" l="1"/>
  <c r="D98" i="2" s="1"/>
  <c r="F98" i="2" s="1"/>
  <c r="E99" i="2" l="1"/>
  <c r="D99" i="2" s="1"/>
  <c r="F99" i="2" s="1"/>
  <c r="E100" i="2" l="1"/>
  <c r="D100" i="2" s="1"/>
  <c r="F100" i="2" s="1"/>
  <c r="E101" i="2" l="1"/>
  <c r="D101" i="2" s="1"/>
  <c r="F101" i="2" s="1"/>
  <c r="E102" i="2" l="1"/>
  <c r="D102" i="2" s="1"/>
  <c r="F102" i="2" s="1"/>
  <c r="E103" i="2" l="1"/>
  <c r="D103" i="2" s="1"/>
  <c r="F103" i="2" s="1"/>
  <c r="E104" i="2" l="1"/>
  <c r="D104" i="2" s="1"/>
  <c r="F104" i="2" s="1"/>
  <c r="E105" i="2" l="1"/>
  <c r="D105" i="2" s="1"/>
  <c r="F105" i="2" s="1"/>
  <c r="E106" i="2" l="1"/>
  <c r="D106" i="2" s="1"/>
  <c r="F106" i="2" s="1"/>
  <c r="E107" i="2" l="1"/>
  <c r="D107" i="2" s="1"/>
  <c r="F107" i="2" s="1"/>
  <c r="E108" i="2" l="1"/>
  <c r="D108" i="2" s="1"/>
  <c r="F108" i="2" s="1"/>
  <c r="E109" i="2" l="1"/>
  <c r="D109" i="2" s="1"/>
  <c r="F109" i="2" s="1"/>
  <c r="E110" i="2" l="1"/>
  <c r="D110" i="2" s="1"/>
  <c r="F110" i="2" s="1"/>
  <c r="E111" i="2" l="1"/>
  <c r="D111" i="2" s="1"/>
  <c r="F111" i="2" s="1"/>
  <c r="E112" i="2" l="1"/>
  <c r="D112" i="2" s="1"/>
  <c r="F112" i="2" s="1"/>
  <c r="E113" i="2" l="1"/>
  <c r="D113" i="2" s="1"/>
  <c r="F113" i="2" s="1"/>
  <c r="E114" i="2" l="1"/>
  <c r="D114" i="2" s="1"/>
  <c r="F114" i="2" s="1"/>
  <c r="E115" i="2" l="1"/>
  <c r="D115" i="2" s="1"/>
  <c r="F115" i="2" s="1"/>
  <c r="E116" i="2" l="1"/>
  <c r="D116" i="2" s="1"/>
  <c r="F116" i="2" s="1"/>
  <c r="E117" i="2" l="1"/>
  <c r="D117" i="2" s="1"/>
  <c r="F117" i="2" s="1"/>
  <c r="E118" i="2" l="1"/>
  <c r="D118" i="2" s="1"/>
  <c r="F118" i="2" s="1"/>
  <c r="E119" i="2" l="1"/>
  <c r="D119" i="2" s="1"/>
  <c r="F119" i="2" s="1"/>
  <c r="E120" i="2" l="1"/>
  <c r="D120" i="2" s="1"/>
  <c r="F120" i="2" s="1"/>
  <c r="E121" i="2" l="1"/>
  <c r="D121" i="2" s="1"/>
  <c r="F121" i="2" s="1"/>
  <c r="E122" i="2" l="1"/>
  <c r="D122" i="2" s="1"/>
  <c r="F122" i="2" s="1"/>
  <c r="E123" i="2" l="1"/>
  <c r="D123" i="2" s="1"/>
  <c r="F123" i="2" s="1"/>
  <c r="E124" i="2" l="1"/>
  <c r="D124" i="2" s="1"/>
  <c r="F124" i="2" s="1"/>
  <c r="E125" i="2" l="1"/>
  <c r="D125" i="2" s="1"/>
  <c r="F125" i="2" s="1"/>
  <c r="E126" i="2" l="1"/>
  <c r="D126" i="2" s="1"/>
  <c r="F126" i="2" s="1"/>
  <c r="E127" i="2" l="1"/>
  <c r="D127" i="2" s="1"/>
  <c r="F127" i="2" s="1"/>
  <c r="E128" i="2" l="1"/>
  <c r="D128" i="2" s="1"/>
  <c r="F128" i="2" s="1"/>
  <c r="E129" i="2" l="1"/>
  <c r="D129" i="2" s="1"/>
  <c r="F129" i="2" s="1"/>
  <c r="E130" i="2" l="1"/>
  <c r="D130" i="2" s="1"/>
  <c r="F130" i="2" s="1"/>
  <c r="E131" i="2" l="1"/>
  <c r="D131" i="2" s="1"/>
  <c r="F131" i="2" s="1"/>
  <c r="E132" i="2" l="1"/>
  <c r="D132" i="2" s="1"/>
  <c r="F132" i="2" s="1"/>
  <c r="E133" i="2" l="1"/>
  <c r="D133" i="2" s="1"/>
  <c r="F133" i="2" s="1"/>
  <c r="E134" i="2" l="1"/>
  <c r="D134" i="2" s="1"/>
  <c r="F134" i="2" s="1"/>
  <c r="E135" i="2" l="1"/>
  <c r="D135" i="2" s="1"/>
  <c r="F135" i="2" s="1"/>
  <c r="E136" i="2" l="1"/>
  <c r="D136" i="2" s="1"/>
  <c r="F136" i="2" s="1"/>
  <c r="E137" i="2" l="1"/>
  <c r="D137" i="2" s="1"/>
  <c r="F137" i="2" s="1"/>
  <c r="E138" i="2" l="1"/>
  <c r="D138" i="2" s="1"/>
  <c r="F138" i="2" s="1"/>
  <c r="E139" i="2" s="1"/>
  <c r="D139" i="2" s="1"/>
  <c r="F139" i="2" s="1"/>
  <c r="E140" i="2" s="1"/>
  <c r="D140" i="2" s="1"/>
  <c r="F140" i="2" s="1"/>
  <c r="E141" i="2" s="1"/>
  <c r="D141" i="2" s="1"/>
  <c r="F141" i="2" s="1"/>
  <c r="E142" i="2" s="1"/>
  <c r="D142" i="2" s="1"/>
  <c r="F142" i="2" s="1"/>
  <c r="E143" i="2" s="1"/>
  <c r="D143" i="2" s="1"/>
  <c r="F143" i="2" s="1"/>
  <c r="E144" i="2" s="1"/>
  <c r="D144" i="2" s="1"/>
  <c r="F144" i="2" s="1"/>
  <c r="E145" i="2" s="1"/>
  <c r="D145" i="2" s="1"/>
  <c r="F145" i="2" s="1"/>
  <c r="E146" i="2" s="1"/>
  <c r="D146" i="2" s="1"/>
  <c r="F146" i="2" s="1"/>
  <c r="E147" i="2" s="1"/>
  <c r="D147" i="2" s="1"/>
  <c r="F147" i="2" s="1"/>
  <c r="E148" i="2" s="1"/>
  <c r="D148" i="2" s="1"/>
  <c r="F148" i="2" s="1"/>
  <c r="E149" i="2" s="1"/>
  <c r="D149" i="2" s="1"/>
  <c r="F149" i="2" s="1"/>
  <c r="E150" i="2" s="1"/>
  <c r="D150" i="2" s="1"/>
  <c r="F150" i="2" s="1"/>
  <c r="E151" i="2" s="1"/>
  <c r="D151" i="2" s="1"/>
  <c r="F151" i="2" s="1"/>
  <c r="E152" i="2" s="1"/>
  <c r="D152" i="2" s="1"/>
  <c r="F152" i="2" s="1"/>
  <c r="E153" i="2" s="1"/>
  <c r="D153" i="2" s="1"/>
  <c r="F153" i="2" s="1"/>
  <c r="E154" i="2" s="1"/>
  <c r="D154" i="2" s="1"/>
  <c r="F154" i="2" s="1"/>
  <c r="E155" i="2" s="1"/>
  <c r="D155" i="2" s="1"/>
  <c r="F155" i="2" s="1"/>
  <c r="E156" i="2" s="1"/>
  <c r="D156" i="2" s="1"/>
  <c r="F156" i="2" s="1"/>
  <c r="E157" i="2" s="1"/>
  <c r="D157" i="2" s="1"/>
  <c r="F157" i="2" s="1"/>
  <c r="E158" i="2" s="1"/>
  <c r="D158" i="2" s="1"/>
  <c r="F158" i="2" s="1"/>
  <c r="E159" i="2" s="1"/>
  <c r="D159" i="2" s="1"/>
  <c r="F159" i="2" s="1"/>
  <c r="E160" i="2" s="1"/>
  <c r="D160" i="2" s="1"/>
  <c r="F160" i="2" s="1"/>
  <c r="E161" i="2" s="1"/>
  <c r="D161" i="2" s="1"/>
  <c r="F161" i="2" s="1"/>
  <c r="E162" i="2" s="1"/>
  <c r="D162" i="2" s="1"/>
  <c r="F162" i="2" s="1"/>
  <c r="E163" i="2" s="1"/>
  <c r="D163" i="2" s="1"/>
  <c r="F163" i="2" s="1"/>
  <c r="E164" i="2" s="1"/>
  <c r="D164" i="2" s="1"/>
  <c r="F164" i="2" s="1"/>
  <c r="E165" i="2" s="1"/>
  <c r="D165" i="2" s="1"/>
  <c r="F165" i="2" s="1"/>
  <c r="E166" i="2" s="1"/>
  <c r="D166" i="2" s="1"/>
  <c r="F166" i="2" s="1"/>
  <c r="E167" i="2" s="1"/>
  <c r="D167" i="2" s="1"/>
  <c r="F167" i="2" s="1"/>
  <c r="E168" i="2" s="1"/>
  <c r="D168" i="2" s="1"/>
  <c r="F168" i="2" s="1"/>
  <c r="E169" i="2" s="1"/>
  <c r="D169" i="2" s="1"/>
  <c r="F169" i="2" s="1"/>
  <c r="E170" i="2" s="1"/>
  <c r="D170" i="2" s="1"/>
  <c r="F170" i="2" s="1"/>
  <c r="E171" i="2" s="1"/>
  <c r="D171" i="2" s="1"/>
  <c r="F171" i="2" s="1"/>
  <c r="E172" i="2" s="1"/>
  <c r="D172" i="2" s="1"/>
  <c r="F172" i="2" s="1"/>
  <c r="E173" i="2" s="1"/>
  <c r="D173" i="2" s="1"/>
  <c r="F173" i="2" s="1"/>
  <c r="E174" i="2" s="1"/>
  <c r="D174" i="2" s="1"/>
  <c r="F174" i="2" s="1"/>
  <c r="E175" i="2" s="1"/>
  <c r="D175" i="2" s="1"/>
  <c r="F175" i="2" s="1"/>
  <c r="E176" i="2" s="1"/>
  <c r="D176" i="2" s="1"/>
  <c r="F176" i="2" s="1"/>
  <c r="E177" i="2" s="1"/>
  <c r="D177" i="2" s="1"/>
  <c r="F177" i="2" s="1"/>
  <c r="E178" i="2" s="1"/>
  <c r="D178" i="2" s="1"/>
  <c r="F178" i="2" s="1"/>
  <c r="E179" i="2" s="1"/>
  <c r="D179" i="2" s="1"/>
  <c r="F179" i="2" s="1"/>
  <c r="E180" i="2" s="1"/>
  <c r="D180" i="2" s="1"/>
  <c r="F180" i="2" s="1"/>
  <c r="E181" i="2" s="1"/>
  <c r="D181" i="2" s="1"/>
  <c r="F181" i="2" s="1"/>
  <c r="E182" i="2" s="1"/>
  <c r="D182" i="2" s="1"/>
  <c r="F182" i="2" s="1"/>
  <c r="E183" i="2" s="1"/>
  <c r="D183" i="2" s="1"/>
  <c r="F183" i="2" s="1"/>
  <c r="E184" i="2" s="1"/>
  <c r="D184" i="2" s="1"/>
  <c r="F184" i="2" s="1"/>
  <c r="E185" i="2" s="1"/>
  <c r="D185" i="2" s="1"/>
  <c r="F185" i="2" s="1"/>
  <c r="E186" i="2" s="1"/>
  <c r="D186" i="2" s="1"/>
  <c r="F186" i="2" s="1"/>
  <c r="E187" i="2" s="1"/>
  <c r="D187" i="2" s="1"/>
  <c r="F187" i="2" s="1"/>
  <c r="E188" i="2" s="1"/>
  <c r="D188" i="2" s="1"/>
  <c r="F188" i="2" s="1"/>
  <c r="E189" i="2" s="1"/>
  <c r="D189" i="2" s="1"/>
  <c r="F189" i="2" s="1"/>
  <c r="E190" i="2" s="1"/>
  <c r="D190" i="2" s="1"/>
  <c r="F190" i="2" s="1"/>
  <c r="E191" i="2" s="1"/>
  <c r="D191" i="2" s="1"/>
  <c r="F191" i="2" s="1"/>
  <c r="E192" i="2" s="1"/>
  <c r="D192" i="2" s="1"/>
  <c r="F192" i="2" s="1"/>
  <c r="E193" i="2" s="1"/>
  <c r="D193" i="2" s="1"/>
  <c r="F193" i="2" s="1"/>
  <c r="E194" i="2" s="1"/>
  <c r="D194" i="2" s="1"/>
  <c r="F194" i="2" s="1"/>
  <c r="E195" i="2" s="1"/>
  <c r="D195" i="2" s="1"/>
  <c r="F195" i="2" s="1"/>
  <c r="E196" i="2" s="1"/>
  <c r="D196" i="2" s="1"/>
  <c r="F196" i="2" s="1"/>
  <c r="E197" i="2" s="1"/>
  <c r="D197" i="2" s="1"/>
  <c r="F197" i="2" s="1"/>
  <c r="E198" i="2" s="1"/>
  <c r="D198" i="2" s="1"/>
  <c r="F198" i="2" s="1"/>
  <c r="E199" i="2" s="1"/>
  <c r="D199" i="2" s="1"/>
  <c r="F199" i="2" s="1"/>
  <c r="E200" i="2" s="1"/>
  <c r="D200" i="2" s="1"/>
  <c r="F200" i="2" s="1"/>
  <c r="E201" i="2" s="1"/>
  <c r="D201" i="2" s="1"/>
  <c r="F201" i="2" s="1"/>
  <c r="E202" i="2" s="1"/>
  <c r="D202" i="2" s="1"/>
  <c r="F202" i="2" s="1"/>
  <c r="E203" i="2" s="1"/>
  <c r="D203" i="2" s="1"/>
  <c r="F203" i="2" s="1"/>
  <c r="E204" i="2" s="1"/>
  <c r="D204" i="2" s="1"/>
  <c r="F204" i="2" s="1"/>
  <c r="E205" i="2" s="1"/>
  <c r="D205" i="2" s="1"/>
  <c r="F205" i="2" s="1"/>
  <c r="E206" i="2" s="1"/>
  <c r="D206" i="2" s="1"/>
  <c r="F206" i="2" s="1"/>
  <c r="E207" i="2" s="1"/>
  <c r="D207" i="2" s="1"/>
  <c r="F207" i="2" s="1"/>
  <c r="E208" i="2" s="1"/>
  <c r="D208" i="2" s="1"/>
  <c r="F208" i="2" s="1"/>
  <c r="E209" i="2" s="1"/>
  <c r="D209" i="2" s="1"/>
  <c r="F209" i="2" s="1"/>
  <c r="E210" i="2" s="1"/>
  <c r="D210" i="2" s="1"/>
  <c r="F210" i="2" s="1"/>
  <c r="E211" i="2" s="1"/>
  <c r="D211" i="2" s="1"/>
  <c r="F211" i="2" s="1"/>
  <c r="E212" i="2" s="1"/>
  <c r="D212" i="2" s="1"/>
  <c r="F212" i="2" s="1"/>
  <c r="E213" i="2" s="1"/>
  <c r="D213" i="2" s="1"/>
  <c r="F213" i="2" s="1"/>
  <c r="E214" i="2" s="1"/>
  <c r="D214" i="2" s="1"/>
  <c r="F214" i="2" s="1"/>
  <c r="E215" i="2" s="1"/>
  <c r="D215" i="2" s="1"/>
  <c r="F215" i="2" s="1"/>
  <c r="E216" i="2" s="1"/>
  <c r="D216" i="2" s="1"/>
  <c r="F216" i="2" s="1"/>
  <c r="E217" i="2" s="1"/>
  <c r="D217" i="2" s="1"/>
  <c r="F217" i="2" s="1"/>
  <c r="E218" i="2" s="1"/>
  <c r="D218" i="2" s="1"/>
  <c r="F218" i="2" s="1"/>
  <c r="E219" i="2" s="1"/>
  <c r="D219" i="2" s="1"/>
  <c r="F219" i="2" s="1"/>
  <c r="E220" i="2" s="1"/>
  <c r="D220" i="2" s="1"/>
  <c r="F220" i="2" s="1"/>
  <c r="E221" i="2" s="1"/>
  <c r="D221" i="2" s="1"/>
  <c r="F221" i="2" s="1"/>
  <c r="E222" i="2" s="1"/>
  <c r="D222" i="2" s="1"/>
  <c r="F222" i="2" s="1"/>
  <c r="E223" i="2" s="1"/>
  <c r="D223" i="2" s="1"/>
  <c r="F223" i="2" s="1"/>
  <c r="E224" i="2" s="1"/>
  <c r="D224" i="2" s="1"/>
  <c r="F224" i="2" s="1"/>
  <c r="E225" i="2" s="1"/>
  <c r="D225" i="2" s="1"/>
  <c r="F225" i="2" s="1"/>
  <c r="E226" i="2" s="1"/>
  <c r="D226" i="2" s="1"/>
  <c r="F226" i="2" s="1"/>
  <c r="E227" i="2" s="1"/>
  <c r="D227" i="2" s="1"/>
  <c r="F227" i="2" s="1"/>
  <c r="E228" i="2" s="1"/>
  <c r="D228" i="2" s="1"/>
  <c r="F228" i="2" s="1"/>
  <c r="E229" i="2" s="1"/>
  <c r="D229" i="2" s="1"/>
  <c r="F229" i="2" s="1"/>
  <c r="E230" i="2" s="1"/>
  <c r="D230" i="2" s="1"/>
  <c r="F230" i="2" s="1"/>
  <c r="E231" i="2" s="1"/>
  <c r="D231" i="2" s="1"/>
  <c r="F231" i="2" s="1"/>
  <c r="E232" i="2" s="1"/>
  <c r="D232" i="2" s="1"/>
  <c r="F232" i="2" s="1"/>
  <c r="E233" i="2" s="1"/>
  <c r="D233" i="2" s="1"/>
  <c r="F233" i="2" s="1"/>
  <c r="E234" i="2" s="1"/>
  <c r="D234" i="2" s="1"/>
  <c r="F234" i="2" s="1"/>
  <c r="E235" i="2" s="1"/>
  <c r="D235" i="2" s="1"/>
  <c r="F235" i="2" s="1"/>
  <c r="E236" i="2" s="1"/>
  <c r="D236" i="2" s="1"/>
  <c r="F236" i="2" s="1"/>
  <c r="E237" i="2" s="1"/>
  <c r="D237" i="2" s="1"/>
  <c r="F237" i="2" s="1"/>
  <c r="E238" i="2" s="1"/>
  <c r="D238" i="2" s="1"/>
  <c r="F238" i="2" s="1"/>
  <c r="E239" i="2" s="1"/>
  <c r="D239" i="2" s="1"/>
  <c r="F239" i="2" s="1"/>
  <c r="E240" i="2" s="1"/>
  <c r="D240" i="2" s="1"/>
  <c r="F240" i="2" s="1"/>
  <c r="E241" i="2" s="1"/>
  <c r="D241" i="2" s="1"/>
  <c r="F241" i="2" s="1"/>
  <c r="E242" i="2" s="1"/>
  <c r="D242" i="2" s="1"/>
  <c r="F242" i="2" s="1"/>
  <c r="E243" i="2" s="1"/>
  <c r="D243" i="2" s="1"/>
  <c r="F243" i="2" s="1"/>
  <c r="E244" i="2" s="1"/>
  <c r="D244" i="2" s="1"/>
  <c r="F244" i="2" s="1"/>
  <c r="E245" i="2" s="1"/>
  <c r="D245" i="2" s="1"/>
  <c r="F245" i="2" s="1"/>
  <c r="E246" i="2" s="1"/>
  <c r="D246" i="2" s="1"/>
  <c r="F246" i="2" s="1"/>
  <c r="E247" i="2" s="1"/>
  <c r="D247" i="2" s="1"/>
  <c r="F247" i="2" s="1"/>
  <c r="E248" i="2" s="1"/>
  <c r="D248" i="2" s="1"/>
  <c r="F248" i="2" s="1"/>
  <c r="E249" i="2" s="1"/>
  <c r="D249" i="2" s="1"/>
  <c r="F249" i="2" s="1"/>
  <c r="E250" i="2" s="1"/>
  <c r="D250" i="2" s="1"/>
  <c r="F250" i="2" s="1"/>
  <c r="E251" i="2" s="1"/>
  <c r="D251" i="2" s="1"/>
  <c r="F251" i="2" s="1"/>
  <c r="E252" i="2" s="1"/>
  <c r="D252" i="2" s="1"/>
  <c r="F252" i="2" s="1"/>
  <c r="E253" i="2" s="1"/>
  <c r="D253" i="2" s="1"/>
  <c r="F253" i="2" s="1"/>
  <c r="E254" i="2" s="1"/>
  <c r="D254" i="2" s="1"/>
  <c r="F254" i="2" s="1"/>
  <c r="E255" i="2" s="1"/>
  <c r="D255" i="2" s="1"/>
  <c r="F255" i="2" s="1"/>
  <c r="E256" i="2" s="1"/>
  <c r="D256" i="2" s="1"/>
  <c r="F256" i="2" s="1"/>
  <c r="E257" i="2" s="1"/>
  <c r="D257" i="2" s="1"/>
  <c r="F257" i="2" s="1"/>
  <c r="E258" i="2" s="1"/>
  <c r="D258" i="2" s="1"/>
  <c r="F258" i="2" s="1"/>
  <c r="E259" i="2" s="1"/>
  <c r="D259" i="2" s="1"/>
  <c r="F259" i="2" s="1"/>
  <c r="E260" i="2" s="1"/>
  <c r="D260" i="2" s="1"/>
  <c r="F260" i="2" s="1"/>
  <c r="E261" i="2" s="1"/>
  <c r="D261" i="2" s="1"/>
  <c r="F261" i="2" s="1"/>
  <c r="E262" i="2" s="1"/>
  <c r="D262" i="2" s="1"/>
  <c r="F262" i="2" s="1"/>
  <c r="E263" i="2" s="1"/>
  <c r="D263" i="2" s="1"/>
  <c r="F263" i="2" s="1"/>
  <c r="E264" i="2" s="1"/>
  <c r="D264" i="2" s="1"/>
  <c r="F264" i="2" s="1"/>
  <c r="E265" i="2" s="1"/>
  <c r="D265" i="2" s="1"/>
  <c r="F265" i="2" s="1"/>
  <c r="E266" i="2" s="1"/>
  <c r="D266" i="2" s="1"/>
  <c r="F266" i="2" s="1"/>
  <c r="E267" i="2" s="1"/>
  <c r="D267" i="2" s="1"/>
  <c r="F267" i="2" s="1"/>
  <c r="E268" i="2" s="1"/>
  <c r="D268" i="2" s="1"/>
  <c r="F268" i="2" s="1"/>
  <c r="E269" i="2" s="1"/>
  <c r="D269" i="2" s="1"/>
  <c r="F269" i="2" s="1"/>
  <c r="E270" i="2" l="1"/>
  <c r="D270" i="2" s="1"/>
  <c r="F270" i="2" s="1"/>
  <c r="E271" i="2" l="1"/>
  <c r="D271" i="2" s="1"/>
  <c r="F271" i="2" s="1"/>
  <c r="E272" i="2" l="1"/>
  <c r="D272" i="2" s="1"/>
  <c r="F272" i="2" s="1"/>
  <c r="E273" i="2" l="1"/>
  <c r="D273" i="2" s="1"/>
  <c r="F273" i="2" s="1"/>
  <c r="E274" i="2" l="1"/>
  <c r="D274" i="2" s="1"/>
  <c r="F274" i="2" s="1"/>
  <c r="E275" i="2" l="1"/>
  <c r="D275" i="2" s="1"/>
  <c r="F275" i="2" s="1"/>
  <c r="E276" i="2" l="1"/>
  <c r="D276" i="2" s="1"/>
  <c r="F276" i="2" s="1"/>
  <c r="E277" i="2" l="1"/>
  <c r="D277" i="2" s="1"/>
  <c r="F277" i="2" s="1"/>
  <c r="E278" i="2" l="1"/>
  <c r="D278" i="2" s="1"/>
  <c r="F278" i="2" s="1"/>
  <c r="E279" i="2" l="1"/>
  <c r="D279" i="2" s="1"/>
  <c r="F279" i="2" s="1"/>
  <c r="E280" i="2" l="1"/>
  <c r="D280" i="2" s="1"/>
  <c r="F280" i="2" s="1"/>
  <c r="E281" i="2" l="1"/>
  <c r="D281" i="2" s="1"/>
  <c r="F281" i="2" s="1"/>
  <c r="E282" i="2" l="1"/>
  <c r="D282" i="2" s="1"/>
  <c r="F282" i="2" s="1"/>
  <c r="E283" i="2" l="1"/>
  <c r="D283" i="2" s="1"/>
  <c r="F283" i="2" s="1"/>
  <c r="E284" i="2" l="1"/>
  <c r="D284" i="2" s="1"/>
  <c r="F284" i="2" s="1"/>
  <c r="E285" i="2" l="1"/>
  <c r="D285" i="2" s="1"/>
  <c r="F285" i="2" s="1"/>
  <c r="E286" i="2" l="1"/>
  <c r="D286" i="2" s="1"/>
  <c r="F286" i="2" s="1"/>
  <c r="E287" i="2" l="1"/>
  <c r="D287" i="2" s="1"/>
  <c r="F287" i="2" s="1"/>
  <c r="E288" i="2" l="1"/>
  <c r="D288" i="2" s="1"/>
  <c r="F288" i="2" s="1"/>
  <c r="E289" i="2" l="1"/>
  <c r="D289" i="2" s="1"/>
  <c r="F289" i="2" s="1"/>
  <c r="E290" i="2" l="1"/>
  <c r="D290" i="2" s="1"/>
  <c r="F290" i="2" s="1"/>
  <c r="E291" i="2" l="1"/>
  <c r="D291" i="2" s="1"/>
  <c r="F291" i="2" s="1"/>
  <c r="E292" i="2" l="1"/>
  <c r="D292" i="2" s="1"/>
  <c r="F292" i="2" s="1"/>
  <c r="E293" i="2" l="1"/>
  <c r="D293" i="2" s="1"/>
  <c r="F293" i="2" s="1"/>
  <c r="E294" i="2" l="1"/>
  <c r="D294" i="2" s="1"/>
  <c r="F294" i="2" s="1"/>
  <c r="E295" i="2" l="1"/>
  <c r="D295" i="2" s="1"/>
  <c r="F295" i="2" s="1"/>
  <c r="E296" i="2" l="1"/>
  <c r="D296" i="2" s="1"/>
  <c r="F296" i="2" s="1"/>
  <c r="E297" i="2" l="1"/>
  <c r="D297" i="2" s="1"/>
  <c r="F297" i="2" s="1"/>
  <c r="E298" i="2" l="1"/>
  <c r="D298" i="2" s="1"/>
  <c r="F298" i="2" s="1"/>
  <c r="E299" i="2" l="1"/>
  <c r="D299" i="2" s="1"/>
  <c r="F299" i="2" s="1"/>
  <c r="E300" i="2" l="1"/>
  <c r="D300" i="2" s="1"/>
  <c r="F300" i="2" s="1"/>
  <c r="E301" i="2" l="1"/>
  <c r="D301" i="2" s="1"/>
  <c r="F301" i="2" s="1"/>
  <c r="E302" i="2" l="1"/>
  <c r="D302" i="2" s="1"/>
  <c r="F302" i="2" s="1"/>
  <c r="E303" i="2" l="1"/>
  <c r="D303" i="2" s="1"/>
  <c r="F303" i="2" s="1"/>
  <c r="E304" i="2" l="1"/>
  <c r="D304" i="2" s="1"/>
  <c r="F304" i="2" s="1"/>
  <c r="E305" i="2" l="1"/>
  <c r="D305" i="2" s="1"/>
  <c r="F305" i="2" s="1"/>
  <c r="E306" i="2" l="1"/>
  <c r="D306" i="2" s="1"/>
  <c r="F306" i="2" s="1"/>
  <c r="E307" i="2" l="1"/>
  <c r="D307" i="2" s="1"/>
  <c r="F307" i="2" s="1"/>
  <c r="E308" i="2" l="1"/>
  <c r="D308" i="2" s="1"/>
  <c r="F308" i="2" s="1"/>
  <c r="E309" i="2" l="1"/>
  <c r="D309" i="2" s="1"/>
  <c r="F309" i="2" s="1"/>
  <c r="E310" i="2" l="1"/>
  <c r="D310" i="2" s="1"/>
  <c r="F310" i="2" s="1"/>
  <c r="E311" i="2" l="1"/>
  <c r="D311" i="2" s="1"/>
  <c r="F311" i="2" s="1"/>
  <c r="E312" i="2" l="1"/>
  <c r="D312" i="2" s="1"/>
  <c r="F312" i="2" s="1"/>
  <c r="E313" i="2" l="1"/>
  <c r="D313" i="2" s="1"/>
  <c r="F313" i="2" s="1"/>
  <c r="E314" i="2" l="1"/>
  <c r="D314" i="2" s="1"/>
  <c r="F314" i="2" s="1"/>
  <c r="E315" i="2" l="1"/>
  <c r="D315" i="2" s="1"/>
  <c r="F315" i="2" s="1"/>
  <c r="E316" i="2" l="1"/>
  <c r="D316" i="2" s="1"/>
  <c r="F316" i="2" s="1"/>
  <c r="E317" i="2" l="1"/>
  <c r="D317" i="2" s="1"/>
  <c r="F317" i="2" s="1"/>
  <c r="E318" i="2" l="1"/>
  <c r="D318" i="2" s="1"/>
  <c r="F318" i="2" s="1"/>
  <c r="E319" i="2" l="1"/>
  <c r="D319" i="2" s="1"/>
  <c r="F319" i="2" s="1"/>
  <c r="E320" i="2" l="1"/>
  <c r="D320" i="2" s="1"/>
  <c r="F320" i="2" s="1"/>
  <c r="E321" i="2" l="1"/>
  <c r="D321" i="2" s="1"/>
  <c r="F321" i="2" s="1"/>
  <c r="E322" i="2" l="1"/>
  <c r="D322" i="2" s="1"/>
  <c r="F322" i="2" s="1"/>
  <c r="E323" i="2" l="1"/>
  <c r="D323" i="2" s="1"/>
  <c r="F323" i="2" s="1"/>
  <c r="E324" i="2" l="1"/>
  <c r="D324" i="2" s="1"/>
  <c r="F324" i="2" s="1"/>
  <c r="E325" i="2" l="1"/>
  <c r="D325" i="2" s="1"/>
  <c r="F325" i="2" s="1"/>
  <c r="E326" i="2" l="1"/>
  <c r="D326" i="2" s="1"/>
  <c r="F326" i="2" s="1"/>
  <c r="E327" i="2" l="1"/>
  <c r="D327" i="2" s="1"/>
  <c r="F327" i="2" s="1"/>
  <c r="E328" i="2" l="1"/>
  <c r="D328" i="2" s="1"/>
  <c r="F328" i="2" s="1"/>
  <c r="E329" i="2" l="1"/>
  <c r="D329" i="2" s="1"/>
  <c r="F329" i="2" s="1"/>
  <c r="E330" i="2" l="1"/>
  <c r="D330" i="2" s="1"/>
  <c r="F330" i="2" s="1"/>
  <c r="E331" i="2" l="1"/>
  <c r="D331" i="2" s="1"/>
  <c r="F331" i="2" s="1"/>
  <c r="E332" i="2" l="1"/>
  <c r="D332" i="2" s="1"/>
  <c r="F332" i="2" s="1"/>
  <c r="E333" i="2" l="1"/>
  <c r="D333" i="2" s="1"/>
  <c r="F333" i="2" s="1"/>
  <c r="E334" i="2" l="1"/>
  <c r="D334" i="2" s="1"/>
  <c r="F334" i="2" s="1"/>
  <c r="E335" i="2" l="1"/>
  <c r="D335" i="2" s="1"/>
  <c r="F335" i="2" s="1"/>
  <c r="E336" i="2" l="1"/>
  <c r="D336" i="2" s="1"/>
  <c r="F336" i="2" s="1"/>
  <c r="E337" i="2" l="1"/>
  <c r="D337" i="2" s="1"/>
  <c r="F337" i="2" s="1"/>
  <c r="E338" i="2" l="1"/>
  <c r="D338" i="2" s="1"/>
  <c r="F338" i="2" s="1"/>
  <c r="E339" i="2" l="1"/>
  <c r="D339" i="2" s="1"/>
  <c r="F339" i="2" s="1"/>
  <c r="E340" i="2" l="1"/>
  <c r="D340" i="2" s="1"/>
  <c r="F340" i="2" s="1"/>
  <c r="E341" i="2" l="1"/>
  <c r="D341" i="2" s="1"/>
  <c r="F341" i="2" s="1"/>
  <c r="E342" i="2" l="1"/>
  <c r="D342" i="2" s="1"/>
  <c r="F342" i="2" s="1"/>
  <c r="E343" i="2" l="1"/>
  <c r="D343" i="2" s="1"/>
  <c r="F343" i="2" s="1"/>
  <c r="E344" i="2" l="1"/>
  <c r="D344" i="2" s="1"/>
  <c r="F344" i="2" s="1"/>
  <c r="E345" i="2" l="1"/>
  <c r="D345" i="2" s="1"/>
  <c r="F345" i="2" s="1"/>
  <c r="E346" i="2" l="1"/>
  <c r="D346" i="2" s="1"/>
  <c r="F346" i="2" s="1"/>
  <c r="E347" i="2" l="1"/>
  <c r="D347" i="2" s="1"/>
  <c r="F347" i="2" s="1"/>
  <c r="E348" i="2" l="1"/>
  <c r="D348" i="2" s="1"/>
  <c r="F348" i="2" s="1"/>
  <c r="E349" i="2" l="1"/>
  <c r="D349" i="2" s="1"/>
  <c r="F349" i="2" s="1"/>
  <c r="E350" i="2" l="1"/>
  <c r="D350" i="2" s="1"/>
  <c r="F350" i="2" s="1"/>
  <c r="E351" i="2" l="1"/>
  <c r="D351" i="2" s="1"/>
  <c r="F351" i="2" s="1"/>
  <c r="E352" i="2" l="1"/>
  <c r="D352" i="2" s="1"/>
  <c r="F352" i="2" s="1"/>
  <c r="E353" i="2" l="1"/>
  <c r="D353" i="2" s="1"/>
  <c r="F353" i="2" s="1"/>
  <c r="E354" i="2" l="1"/>
  <c r="D354" i="2" s="1"/>
  <c r="F354" i="2" s="1"/>
  <c r="E355" i="2" l="1"/>
  <c r="D355" i="2" s="1"/>
  <c r="F355" i="2" s="1"/>
  <c r="E356" i="2" l="1"/>
  <c r="D356" i="2" s="1"/>
  <c r="F356" i="2" s="1"/>
  <c r="E357" i="2" l="1"/>
  <c r="D357" i="2" s="1"/>
  <c r="F357" i="2" s="1"/>
  <c r="E358" i="2" l="1"/>
  <c r="D358" i="2" s="1"/>
  <c r="F358" i="2" s="1"/>
  <c r="E359" i="2" l="1"/>
  <c r="D359" i="2" s="1"/>
  <c r="F359" i="2" s="1"/>
  <c r="E360" i="2" l="1"/>
  <c r="D360" i="2" s="1"/>
  <c r="F360" i="2" s="1"/>
  <c r="E361" i="2" l="1"/>
  <c r="D361" i="2" s="1"/>
  <c r="F361" i="2" s="1"/>
  <c r="E362" i="2" l="1"/>
  <c r="D362" i="2" s="1"/>
  <c r="F362" i="2" s="1"/>
  <c r="E363" i="2" l="1"/>
  <c r="D363" i="2" s="1"/>
  <c r="F363" i="2" s="1"/>
  <c r="E364" i="2" l="1"/>
  <c r="D364" i="2" s="1"/>
  <c r="F364" i="2" s="1"/>
  <c r="E365" i="2" l="1"/>
  <c r="D365" i="2" s="1"/>
  <c r="F365" i="2" s="1"/>
  <c r="E366" i="2" l="1"/>
  <c r="D366" i="2" s="1"/>
  <c r="F366" i="2" s="1"/>
  <c r="E367" i="2" l="1"/>
  <c r="D367" i="2" s="1"/>
  <c r="F367" i="2" s="1"/>
  <c r="E368" i="2" l="1"/>
  <c r="D368" i="2" s="1"/>
  <c r="F368" i="2" s="1"/>
  <c r="E369" i="2" l="1"/>
  <c r="D369" i="2" s="1"/>
  <c r="F369" i="2" s="1"/>
</calcChain>
</file>

<file path=xl/sharedStrings.xml><?xml version="1.0" encoding="utf-8"?>
<sst xmlns="http://schemas.openxmlformats.org/spreadsheetml/2006/main" count="35" uniqueCount="33">
  <si>
    <t>Mortgage Loan Parameters</t>
  </si>
  <si>
    <t>Interest from scroller</t>
  </si>
  <si>
    <t>Purchase Price:</t>
  </si>
  <si>
    <t>Percent</t>
  </si>
  <si>
    <t>Loan</t>
  </si>
  <si>
    <t>Loan Amount:</t>
  </si>
  <si>
    <t>Monthly Payment:</t>
  </si>
  <si>
    <t>30-year</t>
  </si>
  <si>
    <t>15-year</t>
  </si>
  <si>
    <t>Year term</t>
  </si>
  <si>
    <t>10% down</t>
  </si>
  <si>
    <t>15% down</t>
  </si>
  <si>
    <t>20% down</t>
  </si>
  <si>
    <t>Beginning Month:</t>
  </si>
  <si>
    <t>Beginning Year:</t>
  </si>
  <si>
    <t>Month</t>
  </si>
  <si>
    <t>Interest Rate:</t>
  </si>
  <si>
    <t>Loan Term (months):</t>
  </si>
  <si>
    <t>Percent Down Pmt:</t>
  </si>
  <si>
    <t>Pmt No.</t>
  </si>
  <si>
    <t>Pmt</t>
  </si>
  <si>
    <t>Principal</t>
  </si>
  <si>
    <t>Interest</t>
  </si>
  <si>
    <t>Balance</t>
  </si>
  <si>
    <t>Linked Cells</t>
  </si>
  <si>
    <t>Amortization Schedule</t>
  </si>
  <si>
    <t>Down payment</t>
  </si>
  <si>
    <t xml:space="preserve"> Loan Term:</t>
  </si>
  <si>
    <t xml:space="preserve"> Pct. Down Payment:</t>
  </si>
  <si>
    <t>Loan Fee</t>
  </si>
  <si>
    <t>To see how these controls work, use Developer - Controls - Design Mode.</t>
  </si>
  <si>
    <t>Then select a control and choose Developer - Controls - Properties.</t>
  </si>
  <si>
    <t>To actually use the controls, exit Design Mode.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</si>
</sst>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0.00&quot;% Interest&quot;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theme="6" tint="0.79998168889431442"/>
      </patternFill>
    </fill>
    <fill>
      <patternFill patternType="solid">
        <fgColor theme="5" tint="0.79998168889431442"/>
        <bgColor theme="5" tint="0.79998168889431442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" fillId="5" borderId="0" applyNumberFormat="0" applyBorder="0" applyAlignment="0" applyProtection="0"/>
  </cellStyleXfs>
  <cellXfs count="57">
    <xf numFmtId="0" fontId="0" fillId="0" borderId="0" xfId="0"/>
    <xf numFmtId="6" fontId="0" fillId="0" borderId="0" xfId="0" applyNumberFormat="1"/>
    <xf numFmtId="17" fontId="0" fillId="0" borderId="0" xfId="0" applyNumberFormat="1"/>
    <xf numFmtId="10" fontId="0" fillId="0" borderId="0" xfId="1" applyNumberFormat="1" applyFont="1"/>
    <xf numFmtId="0" fontId="0" fillId="0" borderId="0" xfId="1" applyNumberFormat="1" applyFont="1"/>
    <xf numFmtId="9" fontId="0" fillId="0" borderId="0" xfId="0" applyNumberFormat="1"/>
    <xf numFmtId="8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0" fontId="7" fillId="2" borderId="1" xfId="2" applyFont="1" applyBorder="1" applyAlignment="1">
      <alignment horizontal="centerContinuous"/>
    </xf>
    <xf numFmtId="0" fontId="7" fillId="2" borderId="2" xfId="2" applyFont="1" applyBorder="1" applyAlignment="1">
      <alignment horizontal="centerContinuous"/>
    </xf>
    <xf numFmtId="0" fontId="7" fillId="2" borderId="3" xfId="2" applyFont="1" applyBorder="1" applyAlignment="1">
      <alignment horizontal="centerContinuous"/>
    </xf>
    <xf numFmtId="0" fontId="0" fillId="0" borderId="4" xfId="3" applyFont="1" applyFill="1" applyBorder="1"/>
    <xf numFmtId="0" fontId="0" fillId="0" borderId="0" xfId="3" applyFont="1" applyFill="1" applyBorder="1"/>
    <xf numFmtId="0" fontId="0" fillId="0" borderId="5" xfId="3" applyFont="1" applyFill="1" applyBorder="1"/>
    <xf numFmtId="0" fontId="0" fillId="0" borderId="0" xfId="3" applyFont="1" applyFill="1" applyBorder="1" applyAlignment="1">
      <alignment horizontal="right"/>
    </xf>
    <xf numFmtId="6" fontId="2" fillId="0" borderId="0" xfId="3" applyNumberFormat="1" applyFill="1" applyBorder="1"/>
    <xf numFmtId="0" fontId="0" fillId="0" borderId="0" xfId="3" applyFont="1" applyFill="1" applyBorder="1" applyAlignment="1">
      <alignment horizontal="center"/>
    </xf>
    <xf numFmtId="8" fontId="0" fillId="0" borderId="0" xfId="3" applyNumberFormat="1" applyFont="1" applyFill="1" applyBorder="1"/>
    <xf numFmtId="0" fontId="0" fillId="0" borderId="6" xfId="3" applyFont="1" applyFill="1" applyBorder="1"/>
    <xf numFmtId="0" fontId="0" fillId="0" borderId="7" xfId="3" applyFont="1" applyFill="1" applyBorder="1"/>
    <xf numFmtId="0" fontId="0" fillId="0" borderId="8" xfId="3" applyFont="1" applyFill="1" applyBorder="1"/>
    <xf numFmtId="0" fontId="4" fillId="2" borderId="4" xfId="2" applyBorder="1"/>
    <xf numFmtId="0" fontId="4" fillId="2" borderId="5" xfId="2" applyBorder="1"/>
    <xf numFmtId="0" fontId="3" fillId="0" borderId="0" xfId="3" applyFont="1" applyFill="1" applyBorder="1" applyAlignment="1">
      <alignment horizontal="right"/>
    </xf>
    <xf numFmtId="6" fontId="3" fillId="0" borderId="0" xfId="3" applyNumberFormat="1" applyFont="1" applyFill="1" applyBorder="1" applyAlignment="1" applyProtection="1">
      <alignment horizontal="center"/>
      <protection locked="0"/>
    </xf>
    <xf numFmtId="6" fontId="3" fillId="0" borderId="9" xfId="3" applyNumberFormat="1" applyFont="1" applyFill="1" applyBorder="1" applyAlignment="1" applyProtection="1">
      <alignment horizontal="center"/>
      <protection locked="0"/>
    </xf>
    <xf numFmtId="0" fontId="0" fillId="0" borderId="12" xfId="3" applyFont="1" applyFill="1" applyBorder="1"/>
    <xf numFmtId="0" fontId="0" fillId="0" borderId="13" xfId="3" applyFont="1" applyFill="1" applyBorder="1"/>
    <xf numFmtId="0" fontId="0" fillId="0" borderId="16" xfId="3" applyFont="1" applyFill="1" applyBorder="1"/>
    <xf numFmtId="0" fontId="0" fillId="0" borderId="17" xfId="3" applyFont="1" applyFill="1" applyBorder="1"/>
    <xf numFmtId="0" fontId="8" fillId="0" borderId="15" xfId="3" applyFont="1" applyFill="1" applyBorder="1"/>
    <xf numFmtId="0" fontId="8" fillId="0" borderId="11" xfId="3" applyFont="1" applyFill="1" applyBorder="1"/>
    <xf numFmtId="6" fontId="3" fillId="0" borderId="14" xfId="3" applyNumberFormat="1" applyFont="1" applyFill="1" applyBorder="1" applyAlignment="1">
      <alignment horizontal="center"/>
    </xf>
    <xf numFmtId="164" fontId="0" fillId="0" borderId="10" xfId="3" applyNumberFormat="1" applyFont="1" applyFill="1" applyBorder="1" applyAlignment="1">
      <alignment horizontal="center"/>
    </xf>
    <xf numFmtId="0" fontId="6" fillId="2" borderId="0" xfId="2" applyFont="1" applyBorder="1" applyAlignment="1">
      <alignment horizontal="right" vertical="center"/>
    </xf>
    <xf numFmtId="0" fontId="7" fillId="2" borderId="0" xfId="2" applyFont="1" applyBorder="1" applyAlignment="1">
      <alignment horizontal="right" vertical="center"/>
    </xf>
    <xf numFmtId="8" fontId="7" fillId="2" borderId="0" xfId="2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0" fillId="4" borderId="4" xfId="3" applyFont="1" applyFill="1" applyBorder="1" applyProtection="1">
      <protection locked="0"/>
    </xf>
    <xf numFmtId="0" fontId="0" fillId="4" borderId="5" xfId="3" applyFont="1" applyFill="1" applyBorder="1"/>
    <xf numFmtId="0" fontId="0" fillId="4" borderId="4" xfId="3" applyFont="1" applyFill="1" applyBorder="1"/>
    <xf numFmtId="6" fontId="0" fillId="4" borderId="4" xfId="3" applyNumberFormat="1" applyFont="1" applyFill="1" applyBorder="1"/>
    <xf numFmtId="9" fontId="2" fillId="4" borderId="6" xfId="3" applyNumberFormat="1" applyFill="1" applyBorder="1"/>
    <xf numFmtId="0" fontId="0" fillId="4" borderId="8" xfId="3" applyFont="1" applyFill="1" applyBorder="1"/>
    <xf numFmtId="0" fontId="9" fillId="5" borderId="18" xfId="5" applyFont="1" applyBorder="1" applyAlignment="1"/>
    <xf numFmtId="0" fontId="9" fillId="5" borderId="19" xfId="5" applyFont="1" applyBorder="1" applyAlignment="1"/>
    <xf numFmtId="0" fontId="9" fillId="5" borderId="20" xfId="5" applyFont="1" applyBorder="1" applyAlignment="1"/>
    <xf numFmtId="0" fontId="9" fillId="5" borderId="21" xfId="5" applyFont="1" applyBorder="1" applyAlignment="1"/>
    <xf numFmtId="0" fontId="9" fillId="5" borderId="0" xfId="5" applyFont="1" applyBorder="1" applyAlignment="1"/>
    <xf numFmtId="0" fontId="9" fillId="5" borderId="22" xfId="5" applyFont="1" applyBorder="1" applyAlignment="1"/>
    <xf numFmtId="0" fontId="9" fillId="5" borderId="23" xfId="5" applyFont="1" applyBorder="1" applyAlignment="1"/>
    <xf numFmtId="0" fontId="9" fillId="5" borderId="24" xfId="5" applyFont="1" applyBorder="1" applyAlignment="1"/>
    <xf numFmtId="0" fontId="9" fillId="5" borderId="25" xfId="5" applyFont="1" applyBorder="1" applyAlignment="1"/>
    <xf numFmtId="0" fontId="7" fillId="2" borderId="1" xfId="2" applyFont="1" applyBorder="1" applyAlignment="1">
      <alignment horizontal="center" vertical="center"/>
    </xf>
    <xf numFmtId="0" fontId="7" fillId="2" borderId="3" xfId="2" applyFont="1" applyBorder="1" applyAlignment="1">
      <alignment horizontal="center" vertical="center"/>
    </xf>
    <xf numFmtId="0" fontId="5" fillId="0" borderId="0" xfId="4" applyFill="1" applyBorder="1" applyAlignment="1" applyProtection="1">
      <alignment horizontal="center"/>
    </xf>
  </cellXfs>
  <cellStyles count="6">
    <cellStyle name="20% - Accent2" xfId="5" builtinId="34"/>
    <cellStyle name="20% - Accent3" xfId="3" builtinId="38"/>
    <cellStyle name="Accent2" xfId="2" builtinId="33"/>
    <cellStyle name="Hyperlink" xfId="4" builtinId="8"/>
    <cellStyle name="Normal" xfId="0" builtinId="0"/>
    <cellStyle name="Percent" xfId="1" builtinId="5"/>
  </cellStyles>
  <dxfs count="6">
    <dxf>
      <numFmt numFmtId="165" formatCode="\$#,##0.00_);[Red]\(\$#,##0.00\)"/>
    </dxf>
    <dxf>
      <numFmt numFmtId="165" formatCode="\$#,##0.00_);[Red]\(\$#,##0.00\)"/>
    </dxf>
    <dxf>
      <numFmt numFmtId="165" formatCode="\$#,##0.00_);[Red]\(\$#,##0.00\)"/>
    </dxf>
    <dxf>
      <numFmt numFmtId="165" formatCode="\$#,##0.00_);[Red]\(\$#,##0.00\)"/>
    </dxf>
    <dxf>
      <numFmt numFmtId="22" formatCode="mmm\-yy"/>
    </dxf>
    <dxf>
      <font>
        <b/>
        <u val="none"/>
        <vertAlign val="baseline"/>
        <sz val="12"/>
        <color theme="0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7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13</xdr:row>
          <xdr:rowOff>161925</xdr:rowOff>
        </xdr:from>
        <xdr:to>
          <xdr:col>3</xdr:col>
          <xdr:colOff>38100</xdr:colOff>
          <xdr:row>14</xdr:row>
          <xdr:rowOff>171450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7</xdr:row>
          <xdr:rowOff>47625</xdr:rowOff>
        </xdr:from>
        <xdr:to>
          <xdr:col>2</xdr:col>
          <xdr:colOff>942975</xdr:colOff>
          <xdr:row>8</xdr:row>
          <xdr:rowOff>66675</xdr:rowOff>
        </xdr:to>
        <xdr:sp macro="" textlink="">
          <xdr:nvSpPr>
            <xdr:cNvPr id="1026" name="OptionButton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8</xdr:row>
          <xdr:rowOff>76200</xdr:rowOff>
        </xdr:from>
        <xdr:to>
          <xdr:col>2</xdr:col>
          <xdr:colOff>942975</xdr:colOff>
          <xdr:row>9</xdr:row>
          <xdr:rowOff>95250</xdr:rowOff>
        </xdr:to>
        <xdr:sp macro="" textlink="">
          <xdr:nvSpPr>
            <xdr:cNvPr id="1027" name="OptionButton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9</xdr:row>
          <xdr:rowOff>104775</xdr:rowOff>
        </xdr:from>
        <xdr:to>
          <xdr:col>2</xdr:col>
          <xdr:colOff>942975</xdr:colOff>
          <xdr:row>10</xdr:row>
          <xdr:rowOff>123825</xdr:rowOff>
        </xdr:to>
        <xdr:sp macro="" textlink="">
          <xdr:nvSpPr>
            <xdr:cNvPr id="1028" name="OptionButton3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28575</xdr:rowOff>
        </xdr:from>
        <xdr:to>
          <xdr:col>4</xdr:col>
          <xdr:colOff>1076325</xdr:colOff>
          <xdr:row>8</xdr:row>
          <xdr:rowOff>76200</xdr:rowOff>
        </xdr:to>
        <xdr:sp macro="" textlink="">
          <xdr:nvSpPr>
            <xdr:cNvPr id="1029" name="OptionButton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8</xdr:row>
          <xdr:rowOff>114300</xdr:rowOff>
        </xdr:from>
        <xdr:to>
          <xdr:col>4</xdr:col>
          <xdr:colOff>1076325</xdr:colOff>
          <xdr:row>9</xdr:row>
          <xdr:rowOff>161925</xdr:rowOff>
        </xdr:to>
        <xdr:sp macro="" textlink="">
          <xdr:nvSpPr>
            <xdr:cNvPr id="1030" name="OptionButton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4</xdr:row>
          <xdr:rowOff>47625</xdr:rowOff>
        </xdr:from>
        <xdr:to>
          <xdr:col>4</xdr:col>
          <xdr:colOff>752475</xdr:colOff>
          <xdr:row>5</xdr:row>
          <xdr:rowOff>66675</xdr:rowOff>
        </xdr:to>
        <xdr:sp macro="" textlink="">
          <xdr:nvSpPr>
            <xdr:cNvPr id="1060" name="CheckBox1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9:F369" totalsRowShown="0" headerRowDxfId="5">
  <autoFilter ref="A9:F369"/>
  <tableColumns count="6">
    <tableColumn id="1" name="Month" dataDxfId="4">
      <calculatedColumnFormula>DATE(YEAR(A9),MONTH(A9)+1,1)</calculatedColumnFormula>
    </tableColumn>
    <tableColumn id="2" name="Pmt No.">
      <calculatedColumnFormula>B9+1</calculatedColumnFormula>
    </tableColumn>
    <tableColumn id="3" name="Pmt" dataDxfId="3">
      <calculatedColumnFormula>-PMT($C$4/12,$C$5,$C$3,0)</calculatedColumnFormula>
    </tableColumn>
    <tableColumn id="4" name="Principal" dataDxfId="2">
      <calculatedColumnFormula>C10-E10</calculatedColumnFormula>
    </tableColumn>
    <tableColumn id="5" name="Interest" dataDxfId="1">
      <calculatedColumnFormula>($C$4/12)*F9</calculatedColumnFormula>
    </tableColumn>
    <tableColumn id="6" name="Balance" dataDxfId="0">
      <calculatedColumnFormula>F9-D10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5"/>
  <sheetViews>
    <sheetView showGridLines="0" tabSelected="1" workbookViewId="0"/>
  </sheetViews>
  <sheetFormatPr defaultRowHeight="15" x14ac:dyDescent="0.25"/>
  <cols>
    <col min="1" max="1" width="3.42578125" customWidth="1"/>
    <col min="2" max="2" width="3.85546875" customWidth="1"/>
    <col min="3" max="3" width="19.5703125" customWidth="1"/>
    <col min="4" max="4" width="3.28515625" customWidth="1"/>
    <col min="5" max="5" width="18.42578125" customWidth="1"/>
    <col min="6" max="6" width="4.140625" customWidth="1"/>
    <col min="7" max="7" width="9.5703125" customWidth="1"/>
    <col min="8" max="8" width="11.7109375" customWidth="1"/>
    <col min="9" max="9" width="20" bestFit="1" customWidth="1"/>
  </cols>
  <sheetData>
    <row r="1" spans="1:9" ht="15.75" thickBot="1" x14ac:dyDescent="0.3">
      <c r="A1" s="7"/>
      <c r="B1" s="7"/>
      <c r="C1" s="7"/>
      <c r="D1" s="7"/>
      <c r="E1" s="7"/>
      <c r="F1" s="7"/>
      <c r="G1" s="7"/>
      <c r="H1" s="7"/>
      <c r="I1" s="7"/>
    </row>
    <row r="2" spans="1:9" ht="18.75" x14ac:dyDescent="0.25">
      <c r="A2" s="7"/>
      <c r="B2" s="9" t="s">
        <v>0</v>
      </c>
      <c r="C2" s="10"/>
      <c r="D2" s="10"/>
      <c r="E2" s="10"/>
      <c r="F2" s="11"/>
      <c r="G2" s="7"/>
      <c r="H2" s="54" t="s">
        <v>24</v>
      </c>
      <c r="I2" s="55"/>
    </row>
    <row r="3" spans="1:9" x14ac:dyDescent="0.25">
      <c r="A3" s="7"/>
      <c r="B3" s="12"/>
      <c r="C3" s="13"/>
      <c r="D3" s="13"/>
      <c r="E3" s="13"/>
      <c r="F3" s="14"/>
      <c r="G3" s="7"/>
      <c r="H3" s="39">
        <v>565</v>
      </c>
      <c r="I3" s="40" t="s">
        <v>1</v>
      </c>
    </row>
    <row r="4" spans="1:9" x14ac:dyDescent="0.25">
      <c r="A4" s="7"/>
      <c r="B4" s="12"/>
      <c r="C4" s="24" t="s">
        <v>2</v>
      </c>
      <c r="D4" s="24"/>
      <c r="E4" s="26">
        <v>345000</v>
      </c>
      <c r="F4" s="14"/>
      <c r="G4" s="7"/>
      <c r="H4" s="41">
        <f>H3/100</f>
        <v>5.65</v>
      </c>
      <c r="I4" s="40" t="s">
        <v>3</v>
      </c>
    </row>
    <row r="5" spans="1:9" x14ac:dyDescent="0.25">
      <c r="A5" s="7"/>
      <c r="B5" s="12"/>
      <c r="C5" s="24"/>
      <c r="D5" s="24"/>
      <c r="E5" s="25"/>
      <c r="F5" s="14"/>
      <c r="G5" s="7"/>
      <c r="H5" s="41"/>
      <c r="I5" s="40"/>
    </row>
    <row r="6" spans="1:9" x14ac:dyDescent="0.25">
      <c r="A6" s="7"/>
      <c r="B6" s="12"/>
      <c r="C6" s="13"/>
      <c r="D6" s="13"/>
      <c r="E6" s="13"/>
      <c r="F6" s="14"/>
      <c r="G6" s="7"/>
      <c r="H6" s="41" t="b">
        <v>0</v>
      </c>
      <c r="I6" s="40" t="s">
        <v>29</v>
      </c>
    </row>
    <row r="7" spans="1:9" x14ac:dyDescent="0.25">
      <c r="A7" s="7"/>
      <c r="B7" s="12"/>
      <c r="C7" s="31" t="s">
        <v>28</v>
      </c>
      <c r="D7" s="13"/>
      <c r="E7" s="32" t="s">
        <v>27</v>
      </c>
      <c r="F7" s="14"/>
      <c r="G7" s="7"/>
      <c r="H7" s="42">
        <f>IF(H6,E4-(E4*H16)+5000,E4-(E4*H16))</f>
        <v>276000</v>
      </c>
      <c r="I7" s="40" t="s">
        <v>4</v>
      </c>
    </row>
    <row r="8" spans="1:9" x14ac:dyDescent="0.25">
      <c r="A8" s="7"/>
      <c r="B8" s="12"/>
      <c r="C8" s="29"/>
      <c r="D8" s="13"/>
      <c r="E8" s="27"/>
      <c r="F8" s="14"/>
      <c r="G8" s="7"/>
      <c r="H8" s="22"/>
      <c r="I8" s="23"/>
    </row>
    <row r="9" spans="1:9" x14ac:dyDescent="0.25">
      <c r="A9" s="7"/>
      <c r="B9" s="12"/>
      <c r="C9" s="29"/>
      <c r="D9" s="13"/>
      <c r="E9" s="27"/>
      <c r="F9" s="14"/>
      <c r="G9" s="7"/>
      <c r="H9" s="39" t="b">
        <v>0</v>
      </c>
      <c r="I9" s="40" t="s">
        <v>7</v>
      </c>
    </row>
    <row r="10" spans="1:9" x14ac:dyDescent="0.25">
      <c r="A10" s="7"/>
      <c r="B10" s="12"/>
      <c r="C10" s="29"/>
      <c r="D10" s="13"/>
      <c r="E10" s="27"/>
      <c r="F10" s="14"/>
      <c r="G10" s="7"/>
      <c r="H10" s="39" t="b">
        <v>1</v>
      </c>
      <c r="I10" s="40" t="s">
        <v>8</v>
      </c>
    </row>
    <row r="11" spans="1:9" x14ac:dyDescent="0.25">
      <c r="A11" s="7"/>
      <c r="B11" s="12"/>
      <c r="C11" s="30"/>
      <c r="D11" s="13"/>
      <c r="E11" s="28"/>
      <c r="F11" s="14"/>
      <c r="G11" s="7"/>
      <c r="H11" s="41">
        <f>IF(H9,30,15)</f>
        <v>15</v>
      </c>
      <c r="I11" s="40" t="s">
        <v>9</v>
      </c>
    </row>
    <row r="12" spans="1:9" x14ac:dyDescent="0.25">
      <c r="A12" s="7"/>
      <c r="B12" s="12"/>
      <c r="C12" s="13"/>
      <c r="D12" s="13"/>
      <c r="E12" s="13"/>
      <c r="F12" s="14"/>
      <c r="G12" s="7"/>
      <c r="H12" s="22"/>
      <c r="I12" s="23"/>
    </row>
    <row r="13" spans="1:9" x14ac:dyDescent="0.25">
      <c r="A13" s="7"/>
      <c r="B13" s="12"/>
      <c r="C13" s="24" t="s">
        <v>5</v>
      </c>
      <c r="D13" s="24"/>
      <c r="E13" s="33">
        <f>H7</f>
        <v>276000</v>
      </c>
      <c r="F13" s="14"/>
      <c r="G13" s="7"/>
      <c r="H13" s="39" t="b">
        <v>0</v>
      </c>
      <c r="I13" s="40" t="s">
        <v>10</v>
      </c>
    </row>
    <row r="14" spans="1:9" x14ac:dyDescent="0.25">
      <c r="A14" s="7"/>
      <c r="B14" s="12"/>
      <c r="C14" s="15"/>
      <c r="D14" s="15"/>
      <c r="E14" s="16"/>
      <c r="F14" s="14"/>
      <c r="G14" s="7"/>
      <c r="H14" s="39" t="b">
        <v>0</v>
      </c>
      <c r="I14" s="40" t="s">
        <v>11</v>
      </c>
    </row>
    <row r="15" spans="1:9" x14ac:dyDescent="0.25">
      <c r="A15" s="7"/>
      <c r="B15" s="12"/>
      <c r="C15" s="13"/>
      <c r="D15" s="13"/>
      <c r="E15" s="34">
        <f>H4</f>
        <v>5.65</v>
      </c>
      <c r="F15" s="14"/>
      <c r="G15" s="7"/>
      <c r="H15" s="39" t="b">
        <v>1</v>
      </c>
      <c r="I15" s="40" t="s">
        <v>12</v>
      </c>
    </row>
    <row r="16" spans="1:9" ht="15.75" thickBot="1" x14ac:dyDescent="0.25">
      <c r="A16" s="7"/>
      <c r="B16" s="12"/>
      <c r="C16" s="17"/>
      <c r="D16" s="17"/>
      <c r="E16" s="13"/>
      <c r="F16" s="14"/>
      <c r="G16" s="7"/>
      <c r="H16" s="43">
        <f>IF(H13,0.1,IF(H14,0.15,0.2))</f>
        <v>0.2</v>
      </c>
      <c r="I16" s="44" t="s">
        <v>26</v>
      </c>
    </row>
    <row r="17" spans="1:9" ht="19.5" customHeight="1" x14ac:dyDescent="0.25">
      <c r="A17" s="7"/>
      <c r="B17" s="12"/>
      <c r="C17" s="35" t="s">
        <v>6</v>
      </c>
      <c r="D17" s="36"/>
      <c r="E17" s="37">
        <f>-PMT((H4/100)/12,H11*12,H7,0)</f>
        <v>2277.1793350941216</v>
      </c>
      <c r="F17" s="14"/>
      <c r="G17" s="7"/>
      <c r="H17" s="8"/>
      <c r="I17" s="7"/>
    </row>
    <row r="18" spans="1:9" x14ac:dyDescent="0.25">
      <c r="A18" s="7"/>
      <c r="B18" s="12"/>
      <c r="C18" s="15"/>
      <c r="D18" s="15"/>
      <c r="E18" s="18"/>
      <c r="F18" s="14"/>
      <c r="G18" s="7"/>
      <c r="H18" s="7"/>
      <c r="I18" s="7"/>
    </row>
    <row r="19" spans="1:9" x14ac:dyDescent="0.25">
      <c r="A19" s="7"/>
      <c r="B19" s="12"/>
      <c r="C19" s="56" t="s">
        <v>25</v>
      </c>
      <c r="D19" s="56"/>
      <c r="E19" s="56"/>
      <c r="F19" s="14"/>
      <c r="G19" s="7"/>
      <c r="H19" s="7"/>
      <c r="I19" s="7"/>
    </row>
    <row r="20" spans="1:9" ht="10.5" customHeight="1" thickBot="1" x14ac:dyDescent="0.25">
      <c r="A20" s="7"/>
      <c r="B20" s="19"/>
      <c r="C20" s="20"/>
      <c r="D20" s="20"/>
      <c r="E20" s="20"/>
      <c r="F20" s="21"/>
      <c r="G20" s="7"/>
      <c r="H20" s="7"/>
      <c r="I20" s="7"/>
    </row>
    <row r="23" spans="1:9" ht="12.75" customHeight="1" x14ac:dyDescent="0.25">
      <c r="B23" s="45" t="s">
        <v>30</v>
      </c>
      <c r="C23" s="46"/>
      <c r="D23" s="46"/>
      <c r="E23" s="46"/>
      <c r="F23" s="46"/>
      <c r="G23" s="47"/>
    </row>
    <row r="24" spans="1:9" ht="12.75" customHeight="1" x14ac:dyDescent="0.25">
      <c r="B24" s="48" t="s">
        <v>31</v>
      </c>
      <c r="C24" s="49"/>
      <c r="D24" s="49"/>
      <c r="E24" s="49"/>
      <c r="F24" s="49"/>
      <c r="G24" s="50"/>
    </row>
    <row r="25" spans="1:9" ht="12.75" customHeight="1" x14ac:dyDescent="0.25">
      <c r="B25" s="51" t="s">
        <v>32</v>
      </c>
      <c r="C25" s="52"/>
      <c r="D25" s="52"/>
      <c r="E25" s="52"/>
      <c r="F25" s="52"/>
      <c r="G25" s="53"/>
    </row>
  </sheetData>
  <mergeCells count="2">
    <mergeCell ref="H2:I2"/>
    <mergeCell ref="C19:E19"/>
  </mergeCells>
  <phoneticPr fontId="0" type="noConversion"/>
  <hyperlinks>
    <hyperlink ref="C19:E19" location="AmortSched!A1" display="Amortization Schedule"/>
  </hyperlinks>
  <printOptions gridLinesSet="0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  <drawing r:id="rId2"/>
  <legacyDrawing r:id="rId3"/>
  <controls>
    <mc:AlternateContent xmlns:mc="http://schemas.openxmlformats.org/markup-compatibility/2006">
      <mc:Choice Requires="x14">
        <control shapeId="1060" r:id="rId4" name="CheckBox1">
          <controlPr defaultSize="0" autoLine="0" autoPict="0" linkedCell="H6" r:id="rId5">
            <anchor moveWithCells="1">
              <from>
                <xdr:col>2</xdr:col>
                <xdr:colOff>409575</xdr:colOff>
                <xdr:row>4</xdr:row>
                <xdr:rowOff>47625</xdr:rowOff>
              </from>
              <to>
                <xdr:col>4</xdr:col>
                <xdr:colOff>752475</xdr:colOff>
                <xdr:row>5</xdr:row>
                <xdr:rowOff>66675</xdr:rowOff>
              </to>
            </anchor>
          </controlPr>
        </control>
      </mc:Choice>
      <mc:Fallback>
        <control shapeId="1060" r:id="rId4" name="CheckBox1"/>
      </mc:Fallback>
    </mc:AlternateContent>
    <mc:AlternateContent xmlns:mc="http://schemas.openxmlformats.org/markup-compatibility/2006">
      <mc:Choice Requires="x14">
        <control shapeId="1025" r:id="rId6" name="ScrollBar1">
          <controlPr defaultSize="0" autoLine="0" linkedCell="H3" r:id="rId7">
            <anchor moveWithCells="1">
              <from>
                <xdr:col>2</xdr:col>
                <xdr:colOff>28575</xdr:colOff>
                <xdr:row>13</xdr:row>
                <xdr:rowOff>161925</xdr:rowOff>
              </from>
              <to>
                <xdr:col>3</xdr:col>
                <xdr:colOff>38100</xdr:colOff>
                <xdr:row>14</xdr:row>
                <xdr:rowOff>171450</xdr:rowOff>
              </to>
            </anchor>
          </controlPr>
        </control>
      </mc:Choice>
      <mc:Fallback>
        <control shapeId="1025" r:id="rId6" name="ScrollBar1"/>
      </mc:Fallback>
    </mc:AlternateContent>
    <mc:AlternateContent xmlns:mc="http://schemas.openxmlformats.org/markup-compatibility/2006">
      <mc:Choice Requires="x14">
        <control shapeId="1026" r:id="rId8" name="OptionButton1">
          <controlPr defaultSize="0" autoLine="0" linkedCell="H13" r:id="rId9">
            <anchor moveWithCells="1">
              <from>
                <xdr:col>2</xdr:col>
                <xdr:colOff>257175</xdr:colOff>
                <xdr:row>7</xdr:row>
                <xdr:rowOff>47625</xdr:rowOff>
              </from>
              <to>
                <xdr:col>2</xdr:col>
                <xdr:colOff>942975</xdr:colOff>
                <xdr:row>8</xdr:row>
                <xdr:rowOff>66675</xdr:rowOff>
              </to>
            </anchor>
          </controlPr>
        </control>
      </mc:Choice>
      <mc:Fallback>
        <control shapeId="1026" r:id="rId8" name="OptionButton1"/>
      </mc:Fallback>
    </mc:AlternateContent>
    <mc:AlternateContent xmlns:mc="http://schemas.openxmlformats.org/markup-compatibility/2006">
      <mc:Choice Requires="x14">
        <control shapeId="1027" r:id="rId10" name="OptionButton2">
          <controlPr defaultSize="0" autoLine="0" linkedCell="H14" r:id="rId11">
            <anchor moveWithCells="1">
              <from>
                <xdr:col>2</xdr:col>
                <xdr:colOff>257175</xdr:colOff>
                <xdr:row>8</xdr:row>
                <xdr:rowOff>76200</xdr:rowOff>
              </from>
              <to>
                <xdr:col>2</xdr:col>
                <xdr:colOff>942975</xdr:colOff>
                <xdr:row>9</xdr:row>
                <xdr:rowOff>95250</xdr:rowOff>
              </to>
            </anchor>
          </controlPr>
        </control>
      </mc:Choice>
      <mc:Fallback>
        <control shapeId="1027" r:id="rId10" name="OptionButton2"/>
      </mc:Fallback>
    </mc:AlternateContent>
    <mc:AlternateContent xmlns:mc="http://schemas.openxmlformats.org/markup-compatibility/2006">
      <mc:Choice Requires="x14">
        <control shapeId="1028" r:id="rId12" name="OptionButton3">
          <controlPr defaultSize="0" autoLine="0" linkedCell="H15" r:id="rId13">
            <anchor moveWithCells="1">
              <from>
                <xdr:col>2</xdr:col>
                <xdr:colOff>257175</xdr:colOff>
                <xdr:row>9</xdr:row>
                <xdr:rowOff>104775</xdr:rowOff>
              </from>
              <to>
                <xdr:col>2</xdr:col>
                <xdr:colOff>942975</xdr:colOff>
                <xdr:row>10</xdr:row>
                <xdr:rowOff>123825</xdr:rowOff>
              </to>
            </anchor>
          </controlPr>
        </control>
      </mc:Choice>
      <mc:Fallback>
        <control shapeId="1028" r:id="rId12" name="OptionButton3"/>
      </mc:Fallback>
    </mc:AlternateContent>
    <mc:AlternateContent xmlns:mc="http://schemas.openxmlformats.org/markup-compatibility/2006">
      <mc:Choice Requires="x14">
        <control shapeId="1029" r:id="rId14" name="OptionButton4">
          <controlPr defaultSize="0" autoLine="0" linkedCell="H9" r:id="rId15">
            <anchor moveWithCells="1">
              <from>
                <xdr:col>4</xdr:col>
                <xdr:colOff>76200</xdr:colOff>
                <xdr:row>7</xdr:row>
                <xdr:rowOff>28575</xdr:rowOff>
              </from>
              <to>
                <xdr:col>4</xdr:col>
                <xdr:colOff>1076325</xdr:colOff>
                <xdr:row>8</xdr:row>
                <xdr:rowOff>76200</xdr:rowOff>
              </to>
            </anchor>
          </controlPr>
        </control>
      </mc:Choice>
      <mc:Fallback>
        <control shapeId="1029" r:id="rId14" name="OptionButton4"/>
      </mc:Fallback>
    </mc:AlternateContent>
    <mc:AlternateContent xmlns:mc="http://schemas.openxmlformats.org/markup-compatibility/2006">
      <mc:Choice Requires="x14">
        <control shapeId="1030" r:id="rId16" name="OptionButton5">
          <controlPr defaultSize="0" autoLine="0" linkedCell="H10" r:id="rId17">
            <anchor moveWithCells="1">
              <from>
                <xdr:col>4</xdr:col>
                <xdr:colOff>76200</xdr:colOff>
                <xdr:row>8</xdr:row>
                <xdr:rowOff>114300</xdr:rowOff>
              </from>
              <to>
                <xdr:col>4</xdr:col>
                <xdr:colOff>1076325</xdr:colOff>
                <xdr:row>9</xdr:row>
                <xdr:rowOff>161925</xdr:rowOff>
              </to>
            </anchor>
          </controlPr>
        </control>
      </mc:Choice>
      <mc:Fallback>
        <control shapeId="1030" r:id="rId16" name="OptionButton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70"/>
  <sheetViews>
    <sheetView showGridLines="0" workbookViewId="0"/>
  </sheetViews>
  <sheetFormatPr defaultRowHeight="15" x14ac:dyDescent="0.25"/>
  <cols>
    <col min="1" max="1" width="18.42578125" customWidth="1"/>
    <col min="2" max="2" width="11.140625" customWidth="1"/>
    <col min="3" max="3" width="10.28515625" customWidth="1"/>
    <col min="4" max="4" width="11.7109375" customWidth="1"/>
    <col min="5" max="5" width="12.140625" customWidth="1"/>
    <col min="6" max="6" width="17" customWidth="1"/>
    <col min="7" max="7" width="10.7109375" customWidth="1"/>
  </cols>
  <sheetData>
    <row r="1" spans="1:7" x14ac:dyDescent="0.25">
      <c r="A1" t="s">
        <v>2</v>
      </c>
      <c r="C1" s="1">
        <f>Parameters!E4</f>
        <v>345000</v>
      </c>
    </row>
    <row r="2" spans="1:7" x14ac:dyDescent="0.25">
      <c r="A2" t="s">
        <v>18</v>
      </c>
      <c r="C2" s="5">
        <f>Parameters!H16</f>
        <v>0.2</v>
      </c>
    </row>
    <row r="3" spans="1:7" x14ac:dyDescent="0.25">
      <c r="A3" t="s">
        <v>5</v>
      </c>
      <c r="C3" s="1">
        <f>Parameters!H7</f>
        <v>276000</v>
      </c>
    </row>
    <row r="4" spans="1:7" x14ac:dyDescent="0.25">
      <c r="A4" t="s">
        <v>16</v>
      </c>
      <c r="C4" s="3">
        <f>Parameters!H4/100</f>
        <v>5.6500000000000002E-2</v>
      </c>
    </row>
    <row r="5" spans="1:7" x14ac:dyDescent="0.25">
      <c r="A5" t="s">
        <v>17</v>
      </c>
      <c r="C5" s="4">
        <f>Parameters!H11*12</f>
        <v>180</v>
      </c>
    </row>
    <row r="6" spans="1:7" x14ac:dyDescent="0.25">
      <c r="A6" t="s">
        <v>13</v>
      </c>
      <c r="C6">
        <f ca="1">MONTH(NOW())</f>
        <v>1</v>
      </c>
    </row>
    <row r="7" spans="1:7" x14ac:dyDescent="0.25">
      <c r="A7" t="s">
        <v>14</v>
      </c>
      <c r="C7">
        <f ca="1">YEAR(NOW())</f>
        <v>2013</v>
      </c>
    </row>
    <row r="9" spans="1:7" ht="15.75" x14ac:dyDescent="0.25">
      <c r="A9" s="38" t="s">
        <v>15</v>
      </c>
      <c r="B9" s="38" t="s">
        <v>19</v>
      </c>
      <c r="C9" s="38" t="s">
        <v>20</v>
      </c>
      <c r="D9" s="38" t="s">
        <v>21</v>
      </c>
      <c r="E9" s="38" t="s">
        <v>22</v>
      </c>
      <c r="F9" s="38" t="s">
        <v>23</v>
      </c>
    </row>
    <row r="10" spans="1:7" x14ac:dyDescent="0.25">
      <c r="A10" s="2">
        <f ca="1">DATE($C$7,$C$6,1)</f>
        <v>41275</v>
      </c>
      <c r="B10">
        <v>1</v>
      </c>
      <c r="C10" s="6">
        <f>-PMT($C$4/12,$C$5,$C$3,0)</f>
        <v>2277.1793350941216</v>
      </c>
      <c r="D10" s="6">
        <f>C10-E10</f>
        <v>977.6793350941216</v>
      </c>
      <c r="E10" s="6">
        <f>($C$4/12)*C3</f>
        <v>1299.5</v>
      </c>
      <c r="F10" s="6">
        <f>C3-D10</f>
        <v>275022.32066490588</v>
      </c>
      <c r="G10" s="6"/>
    </row>
    <row r="11" spans="1:7" x14ac:dyDescent="0.25">
      <c r="A11" s="2">
        <f ca="1">DATE(YEAR(A10),MONTH(A10)+1,1)</f>
        <v>41306</v>
      </c>
      <c r="B11">
        <f>B10+1</f>
        <v>2</v>
      </c>
      <c r="C11" s="6">
        <f t="shared" ref="C11:C74" si="0">-PMT($C$4/12,$C$5,$C$3,0)</f>
        <v>2277.1793350941216</v>
      </c>
      <c r="D11" s="6">
        <f t="shared" ref="D11:D74" si="1">C11-E11</f>
        <v>982.28257529685629</v>
      </c>
      <c r="E11" s="6">
        <f>($C$4/12)*F10</f>
        <v>1294.8967597972653</v>
      </c>
      <c r="F11" s="6">
        <f>F10-D11</f>
        <v>274040.03808960901</v>
      </c>
      <c r="G11" s="6"/>
    </row>
    <row r="12" spans="1:7" x14ac:dyDescent="0.25">
      <c r="A12" s="2">
        <f t="shared" ref="A12:A75" ca="1" si="2">DATE(YEAR(A11),MONTH(A11)+1,1)</f>
        <v>41334</v>
      </c>
      <c r="B12">
        <f t="shared" ref="B12:B75" si="3">B11+1</f>
        <v>3</v>
      </c>
      <c r="C12" s="6">
        <f t="shared" si="0"/>
        <v>2277.1793350941216</v>
      </c>
      <c r="D12" s="6">
        <f t="shared" si="1"/>
        <v>986.90748908887917</v>
      </c>
      <c r="E12" s="6">
        <f t="shared" ref="E12:E75" si="4">($C$4/12)*F11</f>
        <v>1290.2718460052424</v>
      </c>
      <c r="F12" s="6">
        <f>F11-D12</f>
        <v>273053.13060052012</v>
      </c>
      <c r="G12" s="6"/>
    </row>
    <row r="13" spans="1:7" x14ac:dyDescent="0.25">
      <c r="A13" s="2">
        <f t="shared" ca="1" si="2"/>
        <v>41365</v>
      </c>
      <c r="B13">
        <f t="shared" si="3"/>
        <v>4</v>
      </c>
      <c r="C13" s="6">
        <f t="shared" si="0"/>
        <v>2277.1793350941216</v>
      </c>
      <c r="D13" s="6">
        <f t="shared" si="1"/>
        <v>991.55417851667266</v>
      </c>
      <c r="E13" s="6">
        <f t="shared" si="4"/>
        <v>1285.6251565774489</v>
      </c>
      <c r="F13" s="6">
        <f>F12-D13</f>
        <v>272061.57642200345</v>
      </c>
      <c r="G13" s="6"/>
    </row>
    <row r="14" spans="1:7" x14ac:dyDescent="0.25">
      <c r="A14" s="2">
        <f t="shared" ca="1" si="2"/>
        <v>41395</v>
      </c>
      <c r="B14">
        <f t="shared" si="3"/>
        <v>5</v>
      </c>
      <c r="C14" s="6">
        <f t="shared" si="0"/>
        <v>2277.1793350941216</v>
      </c>
      <c r="D14" s="6">
        <f t="shared" si="1"/>
        <v>996.22274610718864</v>
      </c>
      <c r="E14" s="6">
        <f t="shared" si="4"/>
        <v>1280.956588986933</v>
      </c>
      <c r="F14" s="6">
        <f t="shared" ref="F14:F77" si="5">F13-D14</f>
        <v>271065.35367589624</v>
      </c>
      <c r="G14" s="6"/>
    </row>
    <row r="15" spans="1:7" x14ac:dyDescent="0.25">
      <c r="A15" s="2">
        <f t="shared" ca="1" si="2"/>
        <v>41426</v>
      </c>
      <c r="B15">
        <f t="shared" si="3"/>
        <v>6</v>
      </c>
      <c r="C15" s="6">
        <f t="shared" si="0"/>
        <v>2277.1793350941216</v>
      </c>
      <c r="D15" s="6">
        <f t="shared" si="1"/>
        <v>1000.9132948701101</v>
      </c>
      <c r="E15" s="6">
        <f t="shared" si="4"/>
        <v>1276.2660402240115</v>
      </c>
      <c r="F15" s="6">
        <f t="shared" si="5"/>
        <v>270064.44038102613</v>
      </c>
      <c r="G15" s="6"/>
    </row>
    <row r="16" spans="1:7" x14ac:dyDescent="0.25">
      <c r="A16" s="2">
        <f t="shared" ca="1" si="2"/>
        <v>41456</v>
      </c>
      <c r="B16">
        <f t="shared" si="3"/>
        <v>7</v>
      </c>
      <c r="C16" s="6">
        <f t="shared" si="0"/>
        <v>2277.1793350941216</v>
      </c>
      <c r="D16" s="6">
        <f t="shared" si="1"/>
        <v>1005.6259283001236</v>
      </c>
      <c r="E16" s="6">
        <f t="shared" si="4"/>
        <v>1271.553406793998</v>
      </c>
      <c r="F16" s="6">
        <f t="shared" si="5"/>
        <v>269058.81445272599</v>
      </c>
      <c r="G16" s="6"/>
    </row>
    <row r="17" spans="1:7" x14ac:dyDescent="0.25">
      <c r="A17" s="2">
        <f t="shared" ca="1" si="2"/>
        <v>41487</v>
      </c>
      <c r="B17">
        <f t="shared" si="3"/>
        <v>8</v>
      </c>
      <c r="C17" s="6">
        <f t="shared" si="0"/>
        <v>2277.1793350941216</v>
      </c>
      <c r="D17" s="6">
        <f t="shared" si="1"/>
        <v>1010.3607503792034</v>
      </c>
      <c r="E17" s="6">
        <f t="shared" si="4"/>
        <v>1266.8185847149182</v>
      </c>
      <c r="F17" s="6">
        <f t="shared" si="5"/>
        <v>268048.45370234677</v>
      </c>
      <c r="G17" s="6"/>
    </row>
    <row r="18" spans="1:7" x14ac:dyDescent="0.25">
      <c r="A18" s="2">
        <f t="shared" ca="1" si="2"/>
        <v>41518</v>
      </c>
      <c r="B18">
        <f t="shared" si="3"/>
        <v>9</v>
      </c>
      <c r="C18" s="6">
        <f t="shared" si="0"/>
        <v>2277.1793350941216</v>
      </c>
      <c r="D18" s="6">
        <f t="shared" si="1"/>
        <v>1015.1178655789056</v>
      </c>
      <c r="E18" s="6">
        <f t="shared" si="4"/>
        <v>1262.061469515216</v>
      </c>
      <c r="F18" s="6">
        <f t="shared" si="5"/>
        <v>267033.33583676786</v>
      </c>
      <c r="G18" s="6"/>
    </row>
    <row r="19" spans="1:7" x14ac:dyDescent="0.25">
      <c r="A19" s="2">
        <f t="shared" ca="1" si="2"/>
        <v>41548</v>
      </c>
      <c r="B19">
        <f t="shared" si="3"/>
        <v>10</v>
      </c>
      <c r="C19" s="6">
        <f t="shared" si="0"/>
        <v>2277.1793350941216</v>
      </c>
      <c r="D19" s="6">
        <f t="shared" si="1"/>
        <v>1019.8973788626729</v>
      </c>
      <c r="E19" s="6">
        <f t="shared" si="4"/>
        <v>1257.2819562314487</v>
      </c>
      <c r="F19" s="6">
        <f t="shared" si="5"/>
        <v>266013.4384579052</v>
      </c>
      <c r="G19" s="6"/>
    </row>
    <row r="20" spans="1:7" x14ac:dyDescent="0.25">
      <c r="A20" s="2">
        <f t="shared" ca="1" si="2"/>
        <v>41579</v>
      </c>
      <c r="B20">
        <f t="shared" si="3"/>
        <v>11</v>
      </c>
      <c r="C20" s="6">
        <f t="shared" si="0"/>
        <v>2277.1793350941216</v>
      </c>
      <c r="D20" s="6">
        <f t="shared" si="1"/>
        <v>1024.6993956881513</v>
      </c>
      <c r="E20" s="6">
        <f t="shared" si="4"/>
        <v>1252.4799394059703</v>
      </c>
      <c r="F20" s="6">
        <f t="shared" si="5"/>
        <v>264988.73906221706</v>
      </c>
      <c r="G20" s="6"/>
    </row>
    <row r="21" spans="1:7" x14ac:dyDescent="0.25">
      <c r="A21" s="2">
        <f t="shared" ca="1" si="2"/>
        <v>41609</v>
      </c>
      <c r="B21">
        <f t="shared" si="3"/>
        <v>12</v>
      </c>
      <c r="C21" s="6">
        <f t="shared" si="0"/>
        <v>2277.1793350941216</v>
      </c>
      <c r="D21" s="6">
        <f t="shared" si="1"/>
        <v>1029.5240220095163</v>
      </c>
      <c r="E21" s="6">
        <f t="shared" si="4"/>
        <v>1247.6553130846053</v>
      </c>
      <c r="F21" s="6">
        <f t="shared" si="5"/>
        <v>263959.21504020755</v>
      </c>
      <c r="G21" s="6"/>
    </row>
    <row r="22" spans="1:7" x14ac:dyDescent="0.25">
      <c r="A22" s="2">
        <f t="shared" ca="1" si="2"/>
        <v>41640</v>
      </c>
      <c r="B22">
        <f t="shared" si="3"/>
        <v>13</v>
      </c>
      <c r="C22" s="6">
        <f t="shared" si="0"/>
        <v>2277.1793350941216</v>
      </c>
      <c r="D22" s="6">
        <f t="shared" si="1"/>
        <v>1034.3713642798109</v>
      </c>
      <c r="E22" s="6">
        <f t="shared" si="4"/>
        <v>1242.8079708143107</v>
      </c>
      <c r="F22" s="6">
        <f t="shared" si="5"/>
        <v>262924.84367592772</v>
      </c>
      <c r="G22" s="6"/>
    </row>
    <row r="23" spans="1:7" x14ac:dyDescent="0.25">
      <c r="A23" s="2">
        <f t="shared" ca="1" si="2"/>
        <v>41671</v>
      </c>
      <c r="B23">
        <f t="shared" si="3"/>
        <v>14</v>
      </c>
      <c r="C23" s="6">
        <f t="shared" si="0"/>
        <v>2277.1793350941216</v>
      </c>
      <c r="D23" s="6">
        <f t="shared" si="1"/>
        <v>1039.2415294532952</v>
      </c>
      <c r="E23" s="6">
        <f t="shared" si="4"/>
        <v>1237.9378056408264</v>
      </c>
      <c r="F23" s="6">
        <f t="shared" si="5"/>
        <v>261885.60214647444</v>
      </c>
      <c r="G23" s="6"/>
    </row>
    <row r="24" spans="1:7" x14ac:dyDescent="0.25">
      <c r="A24" s="2">
        <f t="shared" ca="1" si="2"/>
        <v>41699</v>
      </c>
      <c r="B24">
        <f t="shared" si="3"/>
        <v>15</v>
      </c>
      <c r="C24" s="6">
        <f t="shared" si="0"/>
        <v>2277.1793350941216</v>
      </c>
      <c r="D24" s="6">
        <f t="shared" si="1"/>
        <v>1044.1346249878045</v>
      </c>
      <c r="E24" s="6">
        <f t="shared" si="4"/>
        <v>1233.0447101063171</v>
      </c>
      <c r="F24" s="6">
        <f t="shared" si="5"/>
        <v>260841.46752148663</v>
      </c>
      <c r="G24" s="6"/>
    </row>
    <row r="25" spans="1:7" x14ac:dyDescent="0.25">
      <c r="A25" s="2">
        <f t="shared" ca="1" si="2"/>
        <v>41730</v>
      </c>
      <c r="B25">
        <f t="shared" si="3"/>
        <v>16</v>
      </c>
      <c r="C25" s="6">
        <f t="shared" si="0"/>
        <v>2277.1793350941216</v>
      </c>
      <c r="D25" s="6">
        <f t="shared" si="1"/>
        <v>1049.0507588471221</v>
      </c>
      <c r="E25" s="6">
        <f t="shared" si="4"/>
        <v>1228.1285762469995</v>
      </c>
      <c r="F25" s="6">
        <f t="shared" si="5"/>
        <v>259792.41676263951</v>
      </c>
      <c r="G25" s="6"/>
    </row>
    <row r="26" spans="1:7" x14ac:dyDescent="0.25">
      <c r="A26" s="2">
        <f t="shared" ca="1" si="2"/>
        <v>41760</v>
      </c>
      <c r="B26">
        <f t="shared" si="3"/>
        <v>17</v>
      </c>
      <c r="C26" s="6">
        <f t="shared" si="0"/>
        <v>2277.1793350941216</v>
      </c>
      <c r="D26" s="6">
        <f t="shared" si="1"/>
        <v>1053.9900395033605</v>
      </c>
      <c r="E26" s="6">
        <f t="shared" si="4"/>
        <v>1223.189295590761</v>
      </c>
      <c r="F26" s="6">
        <f t="shared" si="5"/>
        <v>258738.42672313616</v>
      </c>
      <c r="G26" s="6"/>
    </row>
    <row r="27" spans="1:7" x14ac:dyDescent="0.25">
      <c r="A27" s="2">
        <f t="shared" ca="1" si="2"/>
        <v>41791</v>
      </c>
      <c r="B27">
        <f t="shared" si="3"/>
        <v>18</v>
      </c>
      <c r="C27" s="6">
        <f t="shared" si="0"/>
        <v>2277.1793350941216</v>
      </c>
      <c r="D27" s="6">
        <f t="shared" si="1"/>
        <v>1058.9525759393555</v>
      </c>
      <c r="E27" s="6">
        <f t="shared" si="4"/>
        <v>1218.2267591547661</v>
      </c>
      <c r="F27" s="6">
        <f t="shared" si="5"/>
        <v>257679.4741471968</v>
      </c>
      <c r="G27" s="6"/>
    </row>
    <row r="28" spans="1:7" x14ac:dyDescent="0.25">
      <c r="A28" s="2">
        <f t="shared" ca="1" si="2"/>
        <v>41821</v>
      </c>
      <c r="B28">
        <f t="shared" si="3"/>
        <v>19</v>
      </c>
      <c r="C28" s="6">
        <f t="shared" si="0"/>
        <v>2277.1793350941216</v>
      </c>
      <c r="D28" s="6">
        <f t="shared" si="1"/>
        <v>1063.9384776510699</v>
      </c>
      <c r="E28" s="6">
        <f t="shared" si="4"/>
        <v>1213.2408574430517</v>
      </c>
      <c r="F28" s="6">
        <f t="shared" si="5"/>
        <v>256615.53566954573</v>
      </c>
      <c r="G28" s="6"/>
    </row>
    <row r="29" spans="1:7" x14ac:dyDescent="0.25">
      <c r="A29" s="2">
        <f t="shared" ca="1" si="2"/>
        <v>41852</v>
      </c>
      <c r="B29">
        <f t="shared" si="3"/>
        <v>20</v>
      </c>
      <c r="C29" s="6">
        <f t="shared" si="0"/>
        <v>2277.1793350941216</v>
      </c>
      <c r="D29" s="6">
        <f t="shared" si="1"/>
        <v>1068.9478546500104</v>
      </c>
      <c r="E29" s="6">
        <f t="shared" si="4"/>
        <v>1208.2314804441112</v>
      </c>
      <c r="F29" s="6">
        <f t="shared" si="5"/>
        <v>255546.58781489573</v>
      </c>
      <c r="G29" s="6"/>
    </row>
    <row r="30" spans="1:7" x14ac:dyDescent="0.25">
      <c r="A30" s="2">
        <f t="shared" ca="1" si="2"/>
        <v>41883</v>
      </c>
      <c r="B30">
        <f t="shared" si="3"/>
        <v>21</v>
      </c>
      <c r="C30" s="6">
        <f t="shared" si="0"/>
        <v>2277.1793350941216</v>
      </c>
      <c r="D30" s="6">
        <f t="shared" si="1"/>
        <v>1073.9808174656541</v>
      </c>
      <c r="E30" s="6">
        <f t="shared" si="4"/>
        <v>1203.1985176284675</v>
      </c>
      <c r="F30" s="6">
        <f t="shared" si="5"/>
        <v>254472.60699743006</v>
      </c>
      <c r="G30" s="6"/>
    </row>
    <row r="31" spans="1:7" x14ac:dyDescent="0.25">
      <c r="A31" s="2">
        <f t="shared" ca="1" si="2"/>
        <v>41913</v>
      </c>
      <c r="B31">
        <f t="shared" si="3"/>
        <v>22</v>
      </c>
      <c r="C31" s="6">
        <f t="shared" si="0"/>
        <v>2277.1793350941216</v>
      </c>
      <c r="D31" s="6">
        <f t="shared" si="1"/>
        <v>1079.0374771478882</v>
      </c>
      <c r="E31" s="6">
        <f t="shared" si="4"/>
        <v>1198.1418579462334</v>
      </c>
      <c r="F31" s="6">
        <f t="shared" si="5"/>
        <v>253393.56952028218</v>
      </c>
      <c r="G31" s="6"/>
    </row>
    <row r="32" spans="1:7" x14ac:dyDescent="0.25">
      <c r="A32" s="2">
        <f t="shared" ca="1" si="2"/>
        <v>41944</v>
      </c>
      <c r="B32">
        <f t="shared" si="3"/>
        <v>23</v>
      </c>
      <c r="C32" s="6">
        <f t="shared" si="0"/>
        <v>2277.1793350941216</v>
      </c>
      <c r="D32" s="6">
        <f t="shared" si="1"/>
        <v>1084.1179452694596</v>
      </c>
      <c r="E32" s="6">
        <f t="shared" si="4"/>
        <v>1193.061389824662</v>
      </c>
      <c r="F32" s="6">
        <f t="shared" si="5"/>
        <v>252309.45157501273</v>
      </c>
      <c r="G32" s="6"/>
    </row>
    <row r="33" spans="1:7" x14ac:dyDescent="0.25">
      <c r="A33" s="2">
        <f t="shared" ca="1" si="2"/>
        <v>41974</v>
      </c>
      <c r="B33">
        <f t="shared" si="3"/>
        <v>24</v>
      </c>
      <c r="C33" s="6">
        <f t="shared" si="0"/>
        <v>2277.1793350941216</v>
      </c>
      <c r="D33" s="6">
        <f t="shared" si="1"/>
        <v>1089.2223339284367</v>
      </c>
      <c r="E33" s="6">
        <f t="shared" si="4"/>
        <v>1187.9570011656849</v>
      </c>
      <c r="F33" s="6">
        <f t="shared" si="5"/>
        <v>251220.22924108431</v>
      </c>
      <c r="G33" s="6"/>
    </row>
    <row r="34" spans="1:7" x14ac:dyDescent="0.25">
      <c r="A34" s="2">
        <f t="shared" ca="1" si="2"/>
        <v>42005</v>
      </c>
      <c r="B34">
        <f t="shared" si="3"/>
        <v>25</v>
      </c>
      <c r="C34" s="6">
        <f t="shared" si="0"/>
        <v>2277.1793350941216</v>
      </c>
      <c r="D34" s="6">
        <f t="shared" si="1"/>
        <v>1094.350755750683</v>
      </c>
      <c r="E34" s="6">
        <f t="shared" si="4"/>
        <v>1182.8285793434386</v>
      </c>
      <c r="F34" s="6">
        <f t="shared" si="5"/>
        <v>250125.87848533361</v>
      </c>
      <c r="G34" s="6"/>
    </row>
    <row r="35" spans="1:7" x14ac:dyDescent="0.25">
      <c r="A35" s="2">
        <f t="shared" ca="1" si="2"/>
        <v>42036</v>
      </c>
      <c r="B35">
        <f t="shared" si="3"/>
        <v>26</v>
      </c>
      <c r="C35" s="6">
        <f t="shared" si="0"/>
        <v>2277.1793350941216</v>
      </c>
      <c r="D35" s="6">
        <f t="shared" si="1"/>
        <v>1099.5033238923425</v>
      </c>
      <c r="E35" s="6">
        <f t="shared" si="4"/>
        <v>1177.6760112017791</v>
      </c>
      <c r="F35" s="6">
        <f t="shared" si="5"/>
        <v>249026.37516144128</v>
      </c>
      <c r="G35" s="6"/>
    </row>
    <row r="36" spans="1:7" x14ac:dyDescent="0.25">
      <c r="A36" s="2">
        <f t="shared" ca="1" si="2"/>
        <v>42064</v>
      </c>
      <c r="B36">
        <f t="shared" si="3"/>
        <v>27</v>
      </c>
      <c r="C36" s="6">
        <f t="shared" si="0"/>
        <v>2277.1793350941216</v>
      </c>
      <c r="D36" s="6">
        <f t="shared" si="1"/>
        <v>1104.6801520423355</v>
      </c>
      <c r="E36" s="6">
        <f t="shared" si="4"/>
        <v>1172.4991830517861</v>
      </c>
      <c r="F36" s="6">
        <f t="shared" si="5"/>
        <v>247921.69500939894</v>
      </c>
      <c r="G36" s="6"/>
    </row>
    <row r="37" spans="1:7" x14ac:dyDescent="0.25">
      <c r="A37" s="2">
        <f t="shared" ca="1" si="2"/>
        <v>42095</v>
      </c>
      <c r="B37">
        <f t="shared" si="3"/>
        <v>28</v>
      </c>
      <c r="C37" s="6">
        <f t="shared" si="0"/>
        <v>2277.1793350941216</v>
      </c>
      <c r="D37" s="6">
        <f t="shared" si="1"/>
        <v>1109.8813544248683</v>
      </c>
      <c r="E37" s="6">
        <f t="shared" si="4"/>
        <v>1167.2979806692533</v>
      </c>
      <c r="F37" s="6">
        <f t="shared" si="5"/>
        <v>246811.81365497407</v>
      </c>
      <c r="G37" s="6"/>
    </row>
    <row r="38" spans="1:7" x14ac:dyDescent="0.25">
      <c r="A38" s="2">
        <f t="shared" ca="1" si="2"/>
        <v>42125</v>
      </c>
      <c r="B38">
        <f t="shared" si="3"/>
        <v>29</v>
      </c>
      <c r="C38" s="6">
        <f t="shared" si="0"/>
        <v>2277.1793350941216</v>
      </c>
      <c r="D38" s="6">
        <f t="shared" si="1"/>
        <v>1115.1070458019519</v>
      </c>
      <c r="E38" s="6">
        <f t="shared" si="4"/>
        <v>1162.0722892921697</v>
      </c>
      <c r="F38" s="6">
        <f t="shared" si="5"/>
        <v>245696.70660917214</v>
      </c>
      <c r="G38" s="6"/>
    </row>
    <row r="39" spans="1:7" x14ac:dyDescent="0.25">
      <c r="A39" s="2">
        <f t="shared" ca="1" si="2"/>
        <v>42156</v>
      </c>
      <c r="B39">
        <f t="shared" si="3"/>
        <v>30</v>
      </c>
      <c r="C39" s="6">
        <f t="shared" si="0"/>
        <v>2277.1793350941216</v>
      </c>
      <c r="D39" s="6">
        <f t="shared" si="1"/>
        <v>1120.357341475936</v>
      </c>
      <c r="E39" s="6">
        <f t="shared" si="4"/>
        <v>1156.8219936181856</v>
      </c>
      <c r="F39" s="6">
        <f t="shared" si="5"/>
        <v>244576.34926769621</v>
      </c>
      <c r="G39" s="6"/>
    </row>
    <row r="40" spans="1:7" x14ac:dyDescent="0.25">
      <c r="A40" s="2">
        <f t="shared" ca="1" si="2"/>
        <v>42186</v>
      </c>
      <c r="B40">
        <f t="shared" si="3"/>
        <v>31</v>
      </c>
      <c r="C40" s="6">
        <f t="shared" si="0"/>
        <v>2277.1793350941216</v>
      </c>
      <c r="D40" s="6">
        <f t="shared" si="1"/>
        <v>1125.6323572920519</v>
      </c>
      <c r="E40" s="6">
        <f t="shared" si="4"/>
        <v>1151.5469778020697</v>
      </c>
      <c r="F40" s="6">
        <f t="shared" si="5"/>
        <v>243450.71691040415</v>
      </c>
      <c r="G40" s="6"/>
    </row>
    <row r="41" spans="1:7" x14ac:dyDescent="0.25">
      <c r="A41" s="2">
        <f t="shared" ca="1" si="2"/>
        <v>42217</v>
      </c>
      <c r="B41">
        <f t="shared" si="3"/>
        <v>32</v>
      </c>
      <c r="C41" s="6">
        <f t="shared" si="0"/>
        <v>2277.1793350941216</v>
      </c>
      <c r="D41" s="6">
        <f t="shared" si="1"/>
        <v>1130.9322096409687</v>
      </c>
      <c r="E41" s="6">
        <f t="shared" si="4"/>
        <v>1146.2471254531529</v>
      </c>
      <c r="F41" s="6">
        <f t="shared" si="5"/>
        <v>242319.78470076318</v>
      </c>
      <c r="G41" s="6"/>
    </row>
    <row r="42" spans="1:7" x14ac:dyDescent="0.25">
      <c r="A42" s="2">
        <f t="shared" ca="1" si="2"/>
        <v>42248</v>
      </c>
      <c r="B42">
        <f t="shared" si="3"/>
        <v>33</v>
      </c>
      <c r="C42" s="6">
        <f t="shared" si="0"/>
        <v>2277.1793350941216</v>
      </c>
      <c r="D42" s="6">
        <f t="shared" si="1"/>
        <v>1136.2570154613616</v>
      </c>
      <c r="E42" s="6">
        <f t="shared" si="4"/>
        <v>1140.92231963276</v>
      </c>
      <c r="F42" s="6">
        <f t="shared" si="5"/>
        <v>241183.52768530181</v>
      </c>
      <c r="G42" s="6"/>
    </row>
    <row r="43" spans="1:7" x14ac:dyDescent="0.25">
      <c r="A43" s="2">
        <f t="shared" ca="1" si="2"/>
        <v>42278</v>
      </c>
      <c r="B43">
        <f t="shared" si="3"/>
        <v>34</v>
      </c>
      <c r="C43" s="6">
        <f t="shared" si="0"/>
        <v>2277.1793350941216</v>
      </c>
      <c r="D43" s="6">
        <f t="shared" si="1"/>
        <v>1141.6068922424922</v>
      </c>
      <c r="E43" s="6">
        <f t="shared" si="4"/>
        <v>1135.5724428516294</v>
      </c>
      <c r="F43" s="6">
        <f t="shared" si="5"/>
        <v>240041.92079305931</v>
      </c>
      <c r="G43" s="6"/>
    </row>
    <row r="44" spans="1:7" x14ac:dyDescent="0.25">
      <c r="A44" s="2">
        <f t="shared" ca="1" si="2"/>
        <v>42309</v>
      </c>
      <c r="B44">
        <f t="shared" si="3"/>
        <v>35</v>
      </c>
      <c r="C44" s="6">
        <f t="shared" si="0"/>
        <v>2277.1793350941216</v>
      </c>
      <c r="D44" s="6">
        <f t="shared" si="1"/>
        <v>1146.9819580268006</v>
      </c>
      <c r="E44" s="6">
        <f t="shared" si="4"/>
        <v>1130.197377067321</v>
      </c>
      <c r="F44" s="6">
        <f t="shared" si="5"/>
        <v>238894.93883503252</v>
      </c>
      <c r="G44" s="6"/>
    </row>
    <row r="45" spans="1:7" x14ac:dyDescent="0.25">
      <c r="A45" s="2">
        <f t="shared" ca="1" si="2"/>
        <v>42339</v>
      </c>
      <c r="B45">
        <f t="shared" si="3"/>
        <v>36</v>
      </c>
      <c r="C45" s="6">
        <f t="shared" si="0"/>
        <v>2277.1793350941216</v>
      </c>
      <c r="D45" s="6">
        <f t="shared" si="1"/>
        <v>1152.3823314125102</v>
      </c>
      <c r="E45" s="6">
        <f t="shared" si="4"/>
        <v>1124.7970036816114</v>
      </c>
      <c r="F45" s="6">
        <f t="shared" si="5"/>
        <v>237742.55650362</v>
      </c>
      <c r="G45" s="6"/>
    </row>
    <row r="46" spans="1:7" x14ac:dyDescent="0.25">
      <c r="A46" s="2">
        <f t="shared" ca="1" si="2"/>
        <v>42370</v>
      </c>
      <c r="B46">
        <f t="shared" si="3"/>
        <v>37</v>
      </c>
      <c r="C46" s="6">
        <f t="shared" si="0"/>
        <v>2277.1793350941216</v>
      </c>
      <c r="D46" s="6">
        <f t="shared" si="1"/>
        <v>1157.808131556244</v>
      </c>
      <c r="E46" s="6">
        <f t="shared" si="4"/>
        <v>1119.3712035378776</v>
      </c>
      <c r="F46" s="6">
        <f t="shared" si="5"/>
        <v>236584.74837206377</v>
      </c>
      <c r="G46" s="6"/>
    </row>
    <row r="47" spans="1:7" x14ac:dyDescent="0.25">
      <c r="A47" s="2">
        <f t="shared" ca="1" si="2"/>
        <v>42401</v>
      </c>
      <c r="B47">
        <f t="shared" si="3"/>
        <v>38</v>
      </c>
      <c r="C47" s="6">
        <f t="shared" si="0"/>
        <v>2277.1793350941216</v>
      </c>
      <c r="D47" s="6">
        <f t="shared" si="1"/>
        <v>1163.2594781756547</v>
      </c>
      <c r="E47" s="6">
        <f t="shared" si="4"/>
        <v>1113.9198569184668</v>
      </c>
      <c r="F47" s="6">
        <f t="shared" si="5"/>
        <v>235421.4888938881</v>
      </c>
      <c r="G47" s="6"/>
    </row>
    <row r="48" spans="1:7" x14ac:dyDescent="0.25">
      <c r="A48" s="2">
        <f t="shared" ca="1" si="2"/>
        <v>42430</v>
      </c>
      <c r="B48">
        <f t="shared" si="3"/>
        <v>39</v>
      </c>
      <c r="C48" s="6">
        <f t="shared" si="0"/>
        <v>2277.1793350941216</v>
      </c>
      <c r="D48" s="6">
        <f t="shared" si="1"/>
        <v>1168.736491552065</v>
      </c>
      <c r="E48" s="6">
        <f t="shared" si="4"/>
        <v>1108.4428435420566</v>
      </c>
      <c r="F48" s="6">
        <f t="shared" si="5"/>
        <v>234252.75240233605</v>
      </c>
      <c r="G48" s="6"/>
    </row>
    <row r="49" spans="1:7" x14ac:dyDescent="0.25">
      <c r="A49" s="2">
        <f t="shared" ca="1" si="2"/>
        <v>42461</v>
      </c>
      <c r="B49">
        <f t="shared" si="3"/>
        <v>40</v>
      </c>
      <c r="C49" s="6">
        <f t="shared" si="0"/>
        <v>2277.1793350941216</v>
      </c>
      <c r="D49" s="6">
        <f t="shared" si="1"/>
        <v>1174.2392925331226</v>
      </c>
      <c r="E49" s="6">
        <f t="shared" si="4"/>
        <v>1102.940042560999</v>
      </c>
      <c r="F49" s="6">
        <f t="shared" si="5"/>
        <v>233078.51310980291</v>
      </c>
      <c r="G49" s="6"/>
    </row>
    <row r="50" spans="1:7" x14ac:dyDescent="0.25">
      <c r="A50" s="2">
        <f t="shared" ca="1" si="2"/>
        <v>42491</v>
      </c>
      <c r="B50">
        <f t="shared" si="3"/>
        <v>41</v>
      </c>
      <c r="C50" s="6">
        <f t="shared" si="0"/>
        <v>2277.1793350941216</v>
      </c>
      <c r="D50" s="6">
        <f t="shared" si="1"/>
        <v>1179.7680025354662</v>
      </c>
      <c r="E50" s="6">
        <f t="shared" si="4"/>
        <v>1097.4113325586554</v>
      </c>
      <c r="F50" s="6">
        <f t="shared" si="5"/>
        <v>231898.74510726743</v>
      </c>
      <c r="G50" s="6"/>
    </row>
    <row r="51" spans="1:7" x14ac:dyDescent="0.25">
      <c r="A51" s="2">
        <f t="shared" ca="1" si="2"/>
        <v>42522</v>
      </c>
      <c r="B51">
        <f t="shared" si="3"/>
        <v>42</v>
      </c>
      <c r="C51" s="6">
        <f t="shared" si="0"/>
        <v>2277.1793350941216</v>
      </c>
      <c r="D51" s="6">
        <f t="shared" si="1"/>
        <v>1185.3227435474041</v>
      </c>
      <c r="E51" s="6">
        <f t="shared" si="4"/>
        <v>1091.8565915467175</v>
      </c>
      <c r="F51" s="6">
        <f t="shared" si="5"/>
        <v>230713.42236372002</v>
      </c>
      <c r="G51" s="6"/>
    </row>
    <row r="52" spans="1:7" x14ac:dyDescent="0.25">
      <c r="A52" s="2">
        <f t="shared" ca="1" si="2"/>
        <v>42552</v>
      </c>
      <c r="B52">
        <f t="shared" si="3"/>
        <v>43</v>
      </c>
      <c r="C52" s="6">
        <f t="shared" si="0"/>
        <v>2277.1793350941216</v>
      </c>
      <c r="D52" s="6">
        <f t="shared" si="1"/>
        <v>1190.9036381316064</v>
      </c>
      <c r="E52" s="6">
        <f t="shared" si="4"/>
        <v>1086.2756969625152</v>
      </c>
      <c r="F52" s="6">
        <f t="shared" si="5"/>
        <v>229522.51872558842</v>
      </c>
      <c r="G52" s="6"/>
    </row>
    <row r="53" spans="1:7" x14ac:dyDescent="0.25">
      <c r="A53" s="2">
        <f t="shared" ca="1" si="2"/>
        <v>42583</v>
      </c>
      <c r="B53">
        <f t="shared" si="3"/>
        <v>44</v>
      </c>
      <c r="C53" s="6">
        <f t="shared" si="0"/>
        <v>2277.1793350941216</v>
      </c>
      <c r="D53" s="6">
        <f t="shared" si="1"/>
        <v>1196.5108094278094</v>
      </c>
      <c r="E53" s="6">
        <f t="shared" si="4"/>
        <v>1080.6685256663122</v>
      </c>
      <c r="F53" s="6">
        <f t="shared" si="5"/>
        <v>228326.00791616063</v>
      </c>
      <c r="G53" s="6"/>
    </row>
    <row r="54" spans="1:7" x14ac:dyDescent="0.25">
      <c r="A54" s="2">
        <f t="shared" ca="1" si="2"/>
        <v>42614</v>
      </c>
      <c r="B54">
        <f t="shared" si="3"/>
        <v>45</v>
      </c>
      <c r="C54" s="6">
        <f t="shared" si="0"/>
        <v>2277.1793350941216</v>
      </c>
      <c r="D54" s="6">
        <f t="shared" si="1"/>
        <v>1202.1443811555318</v>
      </c>
      <c r="E54" s="6">
        <f t="shared" si="4"/>
        <v>1075.0349539385898</v>
      </c>
      <c r="F54" s="6">
        <f t="shared" si="5"/>
        <v>227123.8635350051</v>
      </c>
      <c r="G54" s="6"/>
    </row>
    <row r="55" spans="1:7" x14ac:dyDescent="0.25">
      <c r="A55" s="2">
        <f t="shared" ca="1" si="2"/>
        <v>42644</v>
      </c>
      <c r="B55">
        <f t="shared" si="3"/>
        <v>46</v>
      </c>
      <c r="C55" s="6">
        <f t="shared" si="0"/>
        <v>2277.1793350941216</v>
      </c>
      <c r="D55" s="6">
        <f t="shared" si="1"/>
        <v>1207.8044776168058</v>
      </c>
      <c r="E55" s="6">
        <f t="shared" si="4"/>
        <v>1069.3748574773158</v>
      </c>
      <c r="F55" s="6">
        <f t="shared" si="5"/>
        <v>225916.05905738831</v>
      </c>
      <c r="G55" s="6"/>
    </row>
    <row r="56" spans="1:7" x14ac:dyDescent="0.25">
      <c r="A56" s="2">
        <f t="shared" ca="1" si="2"/>
        <v>42675</v>
      </c>
      <c r="B56">
        <f t="shared" si="3"/>
        <v>47</v>
      </c>
      <c r="C56" s="6">
        <f t="shared" si="0"/>
        <v>2277.1793350941216</v>
      </c>
      <c r="D56" s="6">
        <f t="shared" si="1"/>
        <v>1213.4912236989182</v>
      </c>
      <c r="E56" s="6">
        <f t="shared" si="4"/>
        <v>1063.6881113952034</v>
      </c>
      <c r="F56" s="6">
        <f t="shared" si="5"/>
        <v>224702.56783368939</v>
      </c>
      <c r="G56" s="6"/>
    </row>
    <row r="57" spans="1:7" x14ac:dyDescent="0.25">
      <c r="A57" s="2">
        <f t="shared" ca="1" si="2"/>
        <v>42705</v>
      </c>
      <c r="B57">
        <f t="shared" si="3"/>
        <v>48</v>
      </c>
      <c r="C57" s="6">
        <f t="shared" si="0"/>
        <v>2277.1793350941216</v>
      </c>
      <c r="D57" s="6">
        <f t="shared" si="1"/>
        <v>1219.2047448771673</v>
      </c>
      <c r="E57" s="6">
        <f t="shared" si="4"/>
        <v>1057.9745902169543</v>
      </c>
      <c r="F57" s="6">
        <f t="shared" si="5"/>
        <v>223483.36308881221</v>
      </c>
      <c r="G57" s="6"/>
    </row>
    <row r="58" spans="1:7" x14ac:dyDescent="0.25">
      <c r="A58" s="2">
        <f t="shared" ca="1" si="2"/>
        <v>42736</v>
      </c>
      <c r="B58">
        <f t="shared" si="3"/>
        <v>49</v>
      </c>
      <c r="C58" s="6">
        <f t="shared" si="0"/>
        <v>2277.1793350941216</v>
      </c>
      <c r="D58" s="6">
        <f t="shared" si="1"/>
        <v>1224.9451672176308</v>
      </c>
      <c r="E58" s="6">
        <f t="shared" si="4"/>
        <v>1052.2341678764908</v>
      </c>
      <c r="F58" s="6">
        <f t="shared" si="5"/>
        <v>222258.41792159458</v>
      </c>
      <c r="G58" s="6"/>
    </row>
    <row r="59" spans="1:7" x14ac:dyDescent="0.25">
      <c r="A59" s="2">
        <f t="shared" ca="1" si="2"/>
        <v>42767</v>
      </c>
      <c r="B59">
        <f t="shared" si="3"/>
        <v>50</v>
      </c>
      <c r="C59" s="6">
        <f t="shared" si="0"/>
        <v>2277.1793350941216</v>
      </c>
      <c r="D59" s="6">
        <f t="shared" si="1"/>
        <v>1230.712617379947</v>
      </c>
      <c r="E59" s="6">
        <f t="shared" si="4"/>
        <v>1046.4667177141746</v>
      </c>
      <c r="F59" s="6">
        <f t="shared" si="5"/>
        <v>221027.70530421464</v>
      </c>
      <c r="G59" s="6"/>
    </row>
    <row r="60" spans="1:7" x14ac:dyDescent="0.25">
      <c r="A60" s="2">
        <f t="shared" ca="1" si="2"/>
        <v>42795</v>
      </c>
      <c r="B60">
        <f t="shared" si="3"/>
        <v>51</v>
      </c>
      <c r="C60" s="6">
        <f t="shared" si="0"/>
        <v>2277.1793350941216</v>
      </c>
      <c r="D60" s="6">
        <f t="shared" si="1"/>
        <v>1236.507222620111</v>
      </c>
      <c r="E60" s="6">
        <f t="shared" si="4"/>
        <v>1040.6721124740106</v>
      </c>
      <c r="F60" s="6">
        <f t="shared" si="5"/>
        <v>219791.19808159454</v>
      </c>
      <c r="G60" s="6"/>
    </row>
    <row r="61" spans="1:7" x14ac:dyDescent="0.25">
      <c r="A61" s="2">
        <f t="shared" ca="1" si="2"/>
        <v>42826</v>
      </c>
      <c r="B61">
        <f t="shared" si="3"/>
        <v>52</v>
      </c>
      <c r="C61" s="6">
        <f t="shared" si="0"/>
        <v>2277.1793350941216</v>
      </c>
      <c r="D61" s="6">
        <f t="shared" si="1"/>
        <v>1242.3291107932805</v>
      </c>
      <c r="E61" s="6">
        <f t="shared" si="4"/>
        <v>1034.8502243008411</v>
      </c>
      <c r="F61" s="6">
        <f t="shared" si="5"/>
        <v>218548.86897080127</v>
      </c>
      <c r="G61" s="6"/>
    </row>
    <row r="62" spans="1:7" x14ac:dyDescent="0.25">
      <c r="A62" s="2">
        <f t="shared" ca="1" si="2"/>
        <v>42856</v>
      </c>
      <c r="B62">
        <f t="shared" si="3"/>
        <v>53</v>
      </c>
      <c r="C62" s="6">
        <f t="shared" si="0"/>
        <v>2277.1793350941216</v>
      </c>
      <c r="D62" s="6">
        <f t="shared" si="1"/>
        <v>1248.178410356599</v>
      </c>
      <c r="E62" s="6">
        <f t="shared" si="4"/>
        <v>1029.0009247375226</v>
      </c>
      <c r="F62" s="6">
        <f t="shared" si="5"/>
        <v>217300.69056044467</v>
      </c>
      <c r="G62" s="6"/>
    </row>
    <row r="63" spans="1:7" x14ac:dyDescent="0.25">
      <c r="A63" s="2">
        <f t="shared" ca="1" si="2"/>
        <v>42887</v>
      </c>
      <c r="B63">
        <f t="shared" si="3"/>
        <v>54</v>
      </c>
      <c r="C63" s="6">
        <f t="shared" si="0"/>
        <v>2277.1793350941216</v>
      </c>
      <c r="D63" s="6">
        <f t="shared" si="1"/>
        <v>1254.0552503720278</v>
      </c>
      <c r="E63" s="6">
        <f t="shared" si="4"/>
        <v>1023.1240847220937</v>
      </c>
      <c r="F63" s="6">
        <f t="shared" si="5"/>
        <v>216046.63531007263</v>
      </c>
      <c r="G63" s="6"/>
    </row>
    <row r="64" spans="1:7" x14ac:dyDescent="0.25">
      <c r="A64" s="2">
        <f t="shared" ca="1" si="2"/>
        <v>42917</v>
      </c>
      <c r="B64">
        <f t="shared" si="3"/>
        <v>55</v>
      </c>
      <c r="C64" s="6">
        <f t="shared" si="0"/>
        <v>2277.1793350941216</v>
      </c>
      <c r="D64" s="6">
        <f t="shared" si="1"/>
        <v>1259.9597605091963</v>
      </c>
      <c r="E64" s="6">
        <f t="shared" si="4"/>
        <v>1017.2195745849253</v>
      </c>
      <c r="F64" s="6">
        <f t="shared" si="5"/>
        <v>214786.67554956343</v>
      </c>
      <c r="G64" s="6"/>
    </row>
    <row r="65" spans="1:7" x14ac:dyDescent="0.25">
      <c r="A65" s="2">
        <f t="shared" ca="1" si="2"/>
        <v>42948</v>
      </c>
      <c r="B65">
        <f t="shared" si="3"/>
        <v>56</v>
      </c>
      <c r="C65" s="6">
        <f t="shared" si="0"/>
        <v>2277.1793350941216</v>
      </c>
      <c r="D65" s="6">
        <f t="shared" si="1"/>
        <v>1265.8920710482603</v>
      </c>
      <c r="E65" s="6">
        <f t="shared" si="4"/>
        <v>1011.2872640458612</v>
      </c>
      <c r="F65" s="6">
        <f t="shared" si="5"/>
        <v>213520.78347851516</v>
      </c>
      <c r="G65" s="6"/>
    </row>
    <row r="66" spans="1:7" x14ac:dyDescent="0.25">
      <c r="A66" s="2">
        <f t="shared" ca="1" si="2"/>
        <v>42979</v>
      </c>
      <c r="B66">
        <f t="shared" si="3"/>
        <v>57</v>
      </c>
      <c r="C66" s="6">
        <f t="shared" si="0"/>
        <v>2277.1793350941216</v>
      </c>
      <c r="D66" s="6">
        <f t="shared" si="1"/>
        <v>1271.8523128827792</v>
      </c>
      <c r="E66" s="6">
        <f t="shared" si="4"/>
        <v>1005.3270222113423</v>
      </c>
      <c r="F66" s="6">
        <f t="shared" si="5"/>
        <v>212248.93116563238</v>
      </c>
      <c r="G66" s="6"/>
    </row>
    <row r="67" spans="1:7" x14ac:dyDescent="0.25">
      <c r="A67" s="2">
        <f t="shared" ca="1" si="2"/>
        <v>43009</v>
      </c>
      <c r="B67">
        <f t="shared" si="3"/>
        <v>58</v>
      </c>
      <c r="C67" s="6">
        <f t="shared" si="0"/>
        <v>2277.1793350941216</v>
      </c>
      <c r="D67" s="6">
        <f t="shared" si="1"/>
        <v>1277.8406175226023</v>
      </c>
      <c r="E67" s="6">
        <f t="shared" si="4"/>
        <v>999.33871757151917</v>
      </c>
      <c r="F67" s="6">
        <f t="shared" si="5"/>
        <v>210971.09054810979</v>
      </c>
      <c r="G67" s="6"/>
    </row>
    <row r="68" spans="1:7" x14ac:dyDescent="0.25">
      <c r="A68" s="2">
        <f t="shared" ca="1" si="2"/>
        <v>43040</v>
      </c>
      <c r="B68">
        <f t="shared" si="3"/>
        <v>59</v>
      </c>
      <c r="C68" s="6">
        <f t="shared" si="0"/>
        <v>2277.1793350941216</v>
      </c>
      <c r="D68" s="6">
        <f t="shared" si="1"/>
        <v>1283.8571170967712</v>
      </c>
      <c r="E68" s="6">
        <f t="shared" si="4"/>
        <v>993.32221799735032</v>
      </c>
      <c r="F68" s="6">
        <f t="shared" si="5"/>
        <v>209687.23343101301</v>
      </c>
      <c r="G68" s="6"/>
    </row>
    <row r="69" spans="1:7" x14ac:dyDescent="0.25">
      <c r="A69" s="2">
        <f t="shared" ca="1" si="2"/>
        <v>43070</v>
      </c>
      <c r="B69">
        <f t="shared" si="3"/>
        <v>60</v>
      </c>
      <c r="C69" s="6">
        <f t="shared" si="0"/>
        <v>2277.1793350941216</v>
      </c>
      <c r="D69" s="6">
        <f t="shared" si="1"/>
        <v>1289.9019443564353</v>
      </c>
      <c r="E69" s="6">
        <f t="shared" si="4"/>
        <v>987.27739073768623</v>
      </c>
      <c r="F69" s="6">
        <f t="shared" si="5"/>
        <v>208397.33148665656</v>
      </c>
      <c r="G69" s="6"/>
    </row>
    <row r="70" spans="1:7" x14ac:dyDescent="0.25">
      <c r="A70" s="2">
        <f t="shared" ca="1" si="2"/>
        <v>43101</v>
      </c>
      <c r="B70">
        <f t="shared" si="3"/>
        <v>61</v>
      </c>
      <c r="C70" s="6">
        <f t="shared" si="0"/>
        <v>2277.1793350941216</v>
      </c>
      <c r="D70" s="6">
        <f t="shared" si="1"/>
        <v>1295.9752326777802</v>
      </c>
      <c r="E70" s="6">
        <f t="shared" si="4"/>
        <v>981.20410241634136</v>
      </c>
      <c r="F70" s="6">
        <f t="shared" si="5"/>
        <v>207101.3562539788</v>
      </c>
      <c r="G70" s="6"/>
    </row>
    <row r="71" spans="1:7" x14ac:dyDescent="0.25">
      <c r="A71" s="2">
        <f t="shared" ca="1" si="2"/>
        <v>43132</v>
      </c>
      <c r="B71">
        <f t="shared" si="3"/>
        <v>62</v>
      </c>
      <c r="C71" s="6">
        <f t="shared" si="0"/>
        <v>2277.1793350941216</v>
      </c>
      <c r="D71" s="6">
        <f t="shared" si="1"/>
        <v>1302.0771160649715</v>
      </c>
      <c r="E71" s="6">
        <f t="shared" si="4"/>
        <v>975.10221902915021</v>
      </c>
      <c r="F71" s="6">
        <f t="shared" si="5"/>
        <v>205799.27913791384</v>
      </c>
      <c r="G71" s="6"/>
    </row>
    <row r="72" spans="1:7" x14ac:dyDescent="0.25">
      <c r="A72" s="2">
        <f t="shared" ca="1" si="2"/>
        <v>43160</v>
      </c>
      <c r="B72">
        <f t="shared" si="3"/>
        <v>63</v>
      </c>
      <c r="C72" s="6">
        <f t="shared" si="0"/>
        <v>2277.1793350941216</v>
      </c>
      <c r="D72" s="6">
        <f t="shared" si="1"/>
        <v>1308.2077291531104</v>
      </c>
      <c r="E72" s="6">
        <f t="shared" si="4"/>
        <v>968.97160594101103</v>
      </c>
      <c r="F72" s="6">
        <f t="shared" si="5"/>
        <v>204491.07140876073</v>
      </c>
      <c r="G72" s="6"/>
    </row>
    <row r="73" spans="1:7" x14ac:dyDescent="0.25">
      <c r="A73" s="2">
        <f t="shared" ca="1" si="2"/>
        <v>43191</v>
      </c>
      <c r="B73">
        <f t="shared" si="3"/>
        <v>64</v>
      </c>
      <c r="C73" s="6">
        <f t="shared" si="0"/>
        <v>2277.1793350941216</v>
      </c>
      <c r="D73" s="6">
        <f t="shared" si="1"/>
        <v>1314.3672072112063</v>
      </c>
      <c r="E73" s="6">
        <f t="shared" si="4"/>
        <v>962.81212788291521</v>
      </c>
      <c r="F73" s="6">
        <f t="shared" si="5"/>
        <v>203176.70420154952</v>
      </c>
      <c r="G73" s="6"/>
    </row>
    <row r="74" spans="1:7" x14ac:dyDescent="0.25">
      <c r="A74" s="2">
        <f t="shared" ca="1" si="2"/>
        <v>43221</v>
      </c>
      <c r="B74">
        <f t="shared" si="3"/>
        <v>65</v>
      </c>
      <c r="C74" s="6">
        <f t="shared" si="0"/>
        <v>2277.1793350941216</v>
      </c>
      <c r="D74" s="6">
        <f t="shared" si="1"/>
        <v>1320.5556861451591</v>
      </c>
      <c r="E74" s="6">
        <f t="shared" si="4"/>
        <v>956.62364894896234</v>
      </c>
      <c r="F74" s="6">
        <f t="shared" si="5"/>
        <v>201856.14851540438</v>
      </c>
      <c r="G74" s="6"/>
    </row>
    <row r="75" spans="1:7" x14ac:dyDescent="0.25">
      <c r="A75" s="2">
        <f t="shared" ca="1" si="2"/>
        <v>43252</v>
      </c>
      <c r="B75">
        <f t="shared" si="3"/>
        <v>66</v>
      </c>
      <c r="C75" s="6">
        <f t="shared" ref="C75:C138" si="6">-PMT($C$4/12,$C$5,$C$3,0)</f>
        <v>2277.1793350941216</v>
      </c>
      <c r="D75" s="6">
        <f t="shared" ref="D75:D138" si="7">C75-E75</f>
        <v>1326.7733025007592</v>
      </c>
      <c r="E75" s="6">
        <f t="shared" si="4"/>
        <v>950.40603259336228</v>
      </c>
      <c r="F75" s="6">
        <f t="shared" si="5"/>
        <v>200529.37521290363</v>
      </c>
      <c r="G75" s="6"/>
    </row>
    <row r="76" spans="1:7" x14ac:dyDescent="0.25">
      <c r="A76" s="2">
        <f t="shared" ref="A76:A139" ca="1" si="8">DATE(YEAR(A75),MONTH(A75)+1,1)</f>
        <v>43282</v>
      </c>
      <c r="B76">
        <f t="shared" ref="B76:B139" si="9">B75+1</f>
        <v>67</v>
      </c>
      <c r="C76" s="6">
        <f t="shared" si="6"/>
        <v>2277.1793350941216</v>
      </c>
      <c r="D76" s="6">
        <f t="shared" si="7"/>
        <v>1333.0201934667002</v>
      </c>
      <c r="E76" s="6">
        <f t="shared" ref="E76:E139" si="10">($C$4/12)*F75</f>
        <v>944.15914162742126</v>
      </c>
      <c r="F76" s="6">
        <f t="shared" si="5"/>
        <v>199196.35501943692</v>
      </c>
      <c r="G76" s="6"/>
    </row>
    <row r="77" spans="1:7" x14ac:dyDescent="0.25">
      <c r="A77" s="2">
        <f t="shared" ca="1" si="8"/>
        <v>43313</v>
      </c>
      <c r="B77">
        <f t="shared" si="9"/>
        <v>68</v>
      </c>
      <c r="C77" s="6">
        <f t="shared" si="6"/>
        <v>2277.1793350941216</v>
      </c>
      <c r="D77" s="6">
        <f t="shared" si="7"/>
        <v>1339.2964968776059</v>
      </c>
      <c r="E77" s="6">
        <f t="shared" si="10"/>
        <v>937.88283821651555</v>
      </c>
      <c r="F77" s="6">
        <f t="shared" si="5"/>
        <v>197857.05852255932</v>
      </c>
      <c r="G77" s="6"/>
    </row>
    <row r="78" spans="1:7" x14ac:dyDescent="0.25">
      <c r="A78" s="2">
        <f t="shared" ca="1" si="8"/>
        <v>43344</v>
      </c>
      <c r="B78">
        <f t="shared" si="9"/>
        <v>69</v>
      </c>
      <c r="C78" s="6">
        <f t="shared" si="6"/>
        <v>2277.1793350941216</v>
      </c>
      <c r="D78" s="6">
        <f t="shared" si="7"/>
        <v>1345.6023512170714</v>
      </c>
      <c r="E78" s="6">
        <f t="shared" si="10"/>
        <v>931.57698387705022</v>
      </c>
      <c r="F78" s="6">
        <f t="shared" ref="F78:F141" si="11">F77-D78</f>
        <v>196511.45617134226</v>
      </c>
      <c r="G78" s="6"/>
    </row>
    <row r="79" spans="1:7" x14ac:dyDescent="0.25">
      <c r="A79" s="2">
        <f t="shared" ca="1" si="8"/>
        <v>43374</v>
      </c>
      <c r="B79">
        <f t="shared" si="9"/>
        <v>70</v>
      </c>
      <c r="C79" s="6">
        <f t="shared" si="6"/>
        <v>2277.1793350941216</v>
      </c>
      <c r="D79" s="6">
        <f t="shared" si="7"/>
        <v>1351.9378956207183</v>
      </c>
      <c r="E79" s="6">
        <f t="shared" si="10"/>
        <v>925.24143947340315</v>
      </c>
      <c r="F79" s="6">
        <f t="shared" si="11"/>
        <v>195159.51827572155</v>
      </c>
      <c r="G79" s="6"/>
    </row>
    <row r="80" spans="1:7" x14ac:dyDescent="0.25">
      <c r="A80" s="2">
        <f t="shared" ca="1" si="8"/>
        <v>43405</v>
      </c>
      <c r="B80">
        <f t="shared" si="9"/>
        <v>71</v>
      </c>
      <c r="C80" s="6">
        <f t="shared" si="6"/>
        <v>2277.1793350941216</v>
      </c>
      <c r="D80" s="6">
        <f t="shared" si="7"/>
        <v>1358.3032698792658</v>
      </c>
      <c r="E80" s="6">
        <f t="shared" si="10"/>
        <v>918.87606521485566</v>
      </c>
      <c r="F80" s="6">
        <f t="shared" si="11"/>
        <v>193801.2150058423</v>
      </c>
      <c r="G80" s="6"/>
    </row>
    <row r="81" spans="1:7" x14ac:dyDescent="0.25">
      <c r="A81" s="2">
        <f t="shared" ca="1" si="8"/>
        <v>43435</v>
      </c>
      <c r="B81">
        <f t="shared" si="9"/>
        <v>72</v>
      </c>
      <c r="C81" s="6">
        <f t="shared" si="6"/>
        <v>2277.1793350941216</v>
      </c>
      <c r="D81" s="6">
        <f t="shared" si="7"/>
        <v>1364.6986144416142</v>
      </c>
      <c r="E81" s="6">
        <f t="shared" si="10"/>
        <v>912.48072065250756</v>
      </c>
      <c r="F81" s="6">
        <f t="shared" si="11"/>
        <v>192436.51639140068</v>
      </c>
      <c r="G81" s="6"/>
    </row>
    <row r="82" spans="1:7" x14ac:dyDescent="0.25">
      <c r="A82" s="2">
        <f t="shared" ca="1" si="8"/>
        <v>43466</v>
      </c>
      <c r="B82">
        <f t="shared" si="9"/>
        <v>73</v>
      </c>
      <c r="C82" s="6">
        <f t="shared" si="6"/>
        <v>2277.1793350941216</v>
      </c>
      <c r="D82" s="6">
        <f t="shared" si="7"/>
        <v>1371.1240704179434</v>
      </c>
      <c r="E82" s="6">
        <f t="shared" si="10"/>
        <v>906.05526467617824</v>
      </c>
      <c r="F82" s="6">
        <f t="shared" si="11"/>
        <v>191065.39232098273</v>
      </c>
      <c r="G82" s="6"/>
    </row>
    <row r="83" spans="1:7" x14ac:dyDescent="0.25">
      <c r="A83" s="2">
        <f t="shared" ca="1" si="8"/>
        <v>43497</v>
      </c>
      <c r="B83">
        <f t="shared" si="9"/>
        <v>74</v>
      </c>
      <c r="C83" s="6">
        <f t="shared" si="6"/>
        <v>2277.1793350941216</v>
      </c>
      <c r="D83" s="6">
        <f t="shared" si="7"/>
        <v>1377.579779582828</v>
      </c>
      <c r="E83" s="6">
        <f t="shared" si="10"/>
        <v>899.59955551129372</v>
      </c>
      <c r="F83" s="6">
        <f t="shared" si="11"/>
        <v>189687.81254139991</v>
      </c>
      <c r="G83" s="6"/>
    </row>
    <row r="84" spans="1:7" x14ac:dyDescent="0.25">
      <c r="A84" s="2">
        <f t="shared" ca="1" si="8"/>
        <v>43525</v>
      </c>
      <c r="B84">
        <f t="shared" si="9"/>
        <v>75</v>
      </c>
      <c r="C84" s="6">
        <f t="shared" si="6"/>
        <v>2277.1793350941216</v>
      </c>
      <c r="D84" s="6">
        <f t="shared" si="7"/>
        <v>1384.0658843783635</v>
      </c>
      <c r="E84" s="6">
        <f t="shared" si="10"/>
        <v>893.11345071575795</v>
      </c>
      <c r="F84" s="6">
        <f t="shared" si="11"/>
        <v>188303.74665702155</v>
      </c>
      <c r="G84" s="6"/>
    </row>
    <row r="85" spans="1:7" x14ac:dyDescent="0.25">
      <c r="A85" s="2">
        <f t="shared" ca="1" si="8"/>
        <v>43556</v>
      </c>
      <c r="B85">
        <f t="shared" si="9"/>
        <v>76</v>
      </c>
      <c r="C85" s="6">
        <f t="shared" si="6"/>
        <v>2277.1793350941216</v>
      </c>
      <c r="D85" s="6">
        <f t="shared" si="7"/>
        <v>1390.5825279173118</v>
      </c>
      <c r="E85" s="6">
        <f t="shared" si="10"/>
        <v>886.59680717680976</v>
      </c>
      <c r="F85" s="6">
        <f t="shared" si="11"/>
        <v>186913.16412910423</v>
      </c>
      <c r="G85" s="6"/>
    </row>
    <row r="86" spans="1:7" x14ac:dyDescent="0.25">
      <c r="A86" s="2">
        <f t="shared" ca="1" si="8"/>
        <v>43586</v>
      </c>
      <c r="B86">
        <f t="shared" si="9"/>
        <v>77</v>
      </c>
      <c r="C86" s="6">
        <f t="shared" si="6"/>
        <v>2277.1793350941216</v>
      </c>
      <c r="D86" s="6">
        <f t="shared" si="7"/>
        <v>1397.129853986256</v>
      </c>
      <c r="E86" s="6">
        <f t="shared" si="10"/>
        <v>880.04948110786574</v>
      </c>
      <c r="F86" s="6">
        <f t="shared" si="11"/>
        <v>185516.03427511797</v>
      </c>
      <c r="G86" s="6"/>
    </row>
    <row r="87" spans="1:7" x14ac:dyDescent="0.25">
      <c r="A87" s="2">
        <f t="shared" ca="1" si="8"/>
        <v>43617</v>
      </c>
      <c r="B87">
        <f t="shared" si="9"/>
        <v>78</v>
      </c>
      <c r="C87" s="6">
        <f t="shared" si="6"/>
        <v>2277.1793350941216</v>
      </c>
      <c r="D87" s="6">
        <f t="shared" si="7"/>
        <v>1403.7080070487746</v>
      </c>
      <c r="E87" s="6">
        <f t="shared" si="10"/>
        <v>873.47132804534715</v>
      </c>
      <c r="F87" s="6">
        <f t="shared" si="11"/>
        <v>184112.32626806918</v>
      </c>
      <c r="G87" s="6"/>
    </row>
    <row r="88" spans="1:7" x14ac:dyDescent="0.25">
      <c r="A88" s="2">
        <f t="shared" ca="1" si="8"/>
        <v>43647</v>
      </c>
      <c r="B88">
        <f t="shared" si="9"/>
        <v>79</v>
      </c>
      <c r="C88" s="6">
        <f t="shared" si="6"/>
        <v>2277.1793350941216</v>
      </c>
      <c r="D88" s="6">
        <f t="shared" si="7"/>
        <v>1410.3171322486292</v>
      </c>
      <c r="E88" s="6">
        <f t="shared" si="10"/>
        <v>866.86220284549245</v>
      </c>
      <c r="F88" s="6">
        <f t="shared" si="11"/>
        <v>182702.00913582055</v>
      </c>
      <c r="G88" s="6"/>
    </row>
    <row r="89" spans="1:7" x14ac:dyDescent="0.25">
      <c r="A89" s="2">
        <f t="shared" ca="1" si="8"/>
        <v>43678</v>
      </c>
      <c r="B89">
        <f t="shared" si="9"/>
        <v>80</v>
      </c>
      <c r="C89" s="6">
        <f t="shared" si="6"/>
        <v>2277.1793350941216</v>
      </c>
      <c r="D89" s="6">
        <f t="shared" si="7"/>
        <v>1416.9573754129665</v>
      </c>
      <c r="E89" s="6">
        <f t="shared" si="10"/>
        <v>860.22195968115511</v>
      </c>
      <c r="F89" s="6">
        <f t="shared" si="11"/>
        <v>181285.0517604076</v>
      </c>
      <c r="G89" s="6"/>
    </row>
    <row r="90" spans="1:7" x14ac:dyDescent="0.25">
      <c r="A90" s="2">
        <f t="shared" ca="1" si="8"/>
        <v>43709</v>
      </c>
      <c r="B90">
        <f t="shared" si="9"/>
        <v>81</v>
      </c>
      <c r="C90" s="6">
        <f t="shared" si="6"/>
        <v>2277.1793350941216</v>
      </c>
      <c r="D90" s="6">
        <f t="shared" si="7"/>
        <v>1423.6288830555359</v>
      </c>
      <c r="E90" s="6">
        <f t="shared" si="10"/>
        <v>853.55045203858583</v>
      </c>
      <c r="F90" s="6">
        <f t="shared" si="11"/>
        <v>179861.42287735207</v>
      </c>
      <c r="G90" s="6"/>
    </row>
    <row r="91" spans="1:7" x14ac:dyDescent="0.25">
      <c r="A91" s="2">
        <f t="shared" ca="1" si="8"/>
        <v>43739</v>
      </c>
      <c r="B91">
        <f t="shared" si="9"/>
        <v>82</v>
      </c>
      <c r="C91" s="6">
        <f t="shared" si="6"/>
        <v>2277.1793350941216</v>
      </c>
      <c r="D91" s="6">
        <f t="shared" si="7"/>
        <v>1430.3318023799222</v>
      </c>
      <c r="E91" s="6">
        <f t="shared" si="10"/>
        <v>846.84753271419936</v>
      </c>
      <c r="F91" s="6">
        <f t="shared" si="11"/>
        <v>178431.09107497215</v>
      </c>
      <c r="G91" s="6"/>
    </row>
    <row r="92" spans="1:7" x14ac:dyDescent="0.25">
      <c r="A92" s="2">
        <f t="shared" ca="1" si="8"/>
        <v>43770</v>
      </c>
      <c r="B92">
        <f t="shared" si="9"/>
        <v>83</v>
      </c>
      <c r="C92" s="6">
        <f t="shared" si="6"/>
        <v>2277.1793350941216</v>
      </c>
      <c r="D92" s="6">
        <f t="shared" si="7"/>
        <v>1437.0662812827943</v>
      </c>
      <c r="E92" s="6">
        <f t="shared" si="10"/>
        <v>840.11305381132729</v>
      </c>
      <c r="F92" s="6">
        <f t="shared" si="11"/>
        <v>176994.02479368934</v>
      </c>
      <c r="G92" s="6"/>
    </row>
    <row r="93" spans="1:7" x14ac:dyDescent="0.25">
      <c r="A93" s="2">
        <f t="shared" ca="1" si="8"/>
        <v>43800</v>
      </c>
      <c r="B93">
        <f t="shared" si="9"/>
        <v>84</v>
      </c>
      <c r="C93" s="6">
        <f t="shared" si="6"/>
        <v>2277.1793350941216</v>
      </c>
      <c r="D93" s="6">
        <f t="shared" si="7"/>
        <v>1443.8324683571677</v>
      </c>
      <c r="E93" s="6">
        <f t="shared" si="10"/>
        <v>833.34686673695398</v>
      </c>
      <c r="F93" s="6">
        <f t="shared" si="11"/>
        <v>175550.19232533217</v>
      </c>
      <c r="G93" s="6"/>
    </row>
    <row r="94" spans="1:7" x14ac:dyDescent="0.25">
      <c r="A94" s="2">
        <f t="shared" ca="1" si="8"/>
        <v>43831</v>
      </c>
      <c r="B94">
        <f t="shared" si="9"/>
        <v>85</v>
      </c>
      <c r="C94" s="6">
        <f t="shared" si="6"/>
        <v>2277.1793350941216</v>
      </c>
      <c r="D94" s="6">
        <f t="shared" si="7"/>
        <v>1450.6305128956826</v>
      </c>
      <c r="E94" s="6">
        <f t="shared" si="10"/>
        <v>826.54882219843898</v>
      </c>
      <c r="F94" s="6">
        <f t="shared" si="11"/>
        <v>174099.5618124365</v>
      </c>
      <c r="G94" s="6"/>
    </row>
    <row r="95" spans="1:7" x14ac:dyDescent="0.25">
      <c r="A95" s="2">
        <f t="shared" ca="1" si="8"/>
        <v>43862</v>
      </c>
      <c r="B95">
        <f t="shared" si="9"/>
        <v>86</v>
      </c>
      <c r="C95" s="6">
        <f t="shared" si="6"/>
        <v>2277.1793350941216</v>
      </c>
      <c r="D95" s="6">
        <f t="shared" si="7"/>
        <v>1457.4605648938996</v>
      </c>
      <c r="E95" s="6">
        <f t="shared" si="10"/>
        <v>819.71877020022191</v>
      </c>
      <c r="F95" s="6">
        <f t="shared" si="11"/>
        <v>172642.1012475426</v>
      </c>
      <c r="G95" s="6"/>
    </row>
    <row r="96" spans="1:7" x14ac:dyDescent="0.25">
      <c r="A96" s="2">
        <f t="shared" ca="1" si="8"/>
        <v>43891</v>
      </c>
      <c r="B96">
        <f t="shared" si="9"/>
        <v>87</v>
      </c>
      <c r="C96" s="6">
        <f t="shared" si="6"/>
        <v>2277.1793350941216</v>
      </c>
      <c r="D96" s="6">
        <f t="shared" si="7"/>
        <v>1464.3227750536084</v>
      </c>
      <c r="E96" s="6">
        <f t="shared" si="10"/>
        <v>812.85656004051305</v>
      </c>
      <c r="F96" s="6">
        <f t="shared" si="11"/>
        <v>171177.77847248898</v>
      </c>
      <c r="G96" s="6"/>
    </row>
    <row r="97" spans="1:7" x14ac:dyDescent="0.25">
      <c r="A97" s="2">
        <f t="shared" ca="1" si="8"/>
        <v>43922</v>
      </c>
      <c r="B97">
        <f t="shared" si="9"/>
        <v>88</v>
      </c>
      <c r="C97" s="6">
        <f t="shared" si="6"/>
        <v>2277.1793350941216</v>
      </c>
      <c r="D97" s="6">
        <f t="shared" si="7"/>
        <v>1471.2172947861527</v>
      </c>
      <c r="E97" s="6">
        <f t="shared" si="10"/>
        <v>805.962040307969</v>
      </c>
      <c r="F97" s="6">
        <f t="shared" si="11"/>
        <v>169706.56117770282</v>
      </c>
      <c r="G97" s="6"/>
    </row>
    <row r="98" spans="1:7" x14ac:dyDescent="0.25">
      <c r="A98" s="2">
        <f t="shared" ca="1" si="8"/>
        <v>43952</v>
      </c>
      <c r="B98">
        <f t="shared" si="9"/>
        <v>89</v>
      </c>
      <c r="C98" s="6">
        <f t="shared" si="6"/>
        <v>2277.1793350941216</v>
      </c>
      <c r="D98" s="6">
        <f t="shared" si="7"/>
        <v>1478.1442762157708</v>
      </c>
      <c r="E98" s="6">
        <f t="shared" si="10"/>
        <v>799.03505887835081</v>
      </c>
      <c r="F98" s="6">
        <f t="shared" si="11"/>
        <v>168228.41690148704</v>
      </c>
      <c r="G98" s="6"/>
    </row>
    <row r="99" spans="1:7" x14ac:dyDescent="0.25">
      <c r="A99" s="2">
        <f t="shared" ca="1" si="8"/>
        <v>43983</v>
      </c>
      <c r="B99">
        <f t="shared" si="9"/>
        <v>90</v>
      </c>
      <c r="C99" s="6">
        <f t="shared" si="6"/>
        <v>2277.1793350941216</v>
      </c>
      <c r="D99" s="6">
        <f t="shared" si="7"/>
        <v>1485.1038721829534</v>
      </c>
      <c r="E99" s="6">
        <f t="shared" si="10"/>
        <v>792.07546291116819</v>
      </c>
      <c r="F99" s="6">
        <f t="shared" si="11"/>
        <v>166743.31302930409</v>
      </c>
      <c r="G99" s="6"/>
    </row>
    <row r="100" spans="1:7" x14ac:dyDescent="0.25">
      <c r="A100" s="2">
        <f t="shared" ca="1" si="8"/>
        <v>44013</v>
      </c>
      <c r="B100">
        <f t="shared" si="9"/>
        <v>91</v>
      </c>
      <c r="C100" s="6">
        <f t="shared" si="6"/>
        <v>2277.1793350941216</v>
      </c>
      <c r="D100" s="6">
        <f t="shared" si="7"/>
        <v>1492.0962362478149</v>
      </c>
      <c r="E100" s="6">
        <f t="shared" si="10"/>
        <v>785.08309884630683</v>
      </c>
      <c r="F100" s="6">
        <f t="shared" si="11"/>
        <v>165251.21679305629</v>
      </c>
      <c r="G100" s="6"/>
    </row>
    <row r="101" spans="1:7" x14ac:dyDescent="0.25">
      <c r="A101" s="2">
        <f t="shared" ca="1" si="8"/>
        <v>44044</v>
      </c>
      <c r="B101">
        <f t="shared" si="9"/>
        <v>92</v>
      </c>
      <c r="C101" s="6">
        <f t="shared" si="6"/>
        <v>2277.1793350941216</v>
      </c>
      <c r="D101" s="6">
        <f t="shared" si="7"/>
        <v>1499.1215226934814</v>
      </c>
      <c r="E101" s="6">
        <f t="shared" si="10"/>
        <v>778.05781240064005</v>
      </c>
      <c r="F101" s="6">
        <f t="shared" si="11"/>
        <v>163752.0952703628</v>
      </c>
      <c r="G101" s="6"/>
    </row>
    <row r="102" spans="1:7" x14ac:dyDescent="0.25">
      <c r="A102" s="2">
        <f t="shared" ca="1" si="8"/>
        <v>44075</v>
      </c>
      <c r="B102">
        <f t="shared" si="9"/>
        <v>93</v>
      </c>
      <c r="C102" s="6">
        <f t="shared" si="6"/>
        <v>2277.1793350941216</v>
      </c>
      <c r="D102" s="6">
        <f t="shared" si="7"/>
        <v>1506.1798865294968</v>
      </c>
      <c r="E102" s="6">
        <f t="shared" si="10"/>
        <v>770.99944856462491</v>
      </c>
      <c r="F102" s="6">
        <f t="shared" si="11"/>
        <v>162245.91538383331</v>
      </c>
      <c r="G102" s="6"/>
    </row>
    <row r="103" spans="1:7" x14ac:dyDescent="0.25">
      <c r="A103" s="2">
        <f t="shared" ca="1" si="8"/>
        <v>44105</v>
      </c>
      <c r="B103">
        <f t="shared" si="9"/>
        <v>94</v>
      </c>
      <c r="C103" s="6">
        <f t="shared" si="6"/>
        <v>2277.1793350941216</v>
      </c>
      <c r="D103" s="6">
        <f t="shared" si="7"/>
        <v>1513.2714834952399</v>
      </c>
      <c r="E103" s="6">
        <f t="shared" si="10"/>
        <v>763.90785159888185</v>
      </c>
      <c r="F103" s="6">
        <f t="shared" si="11"/>
        <v>160732.64390033807</v>
      </c>
      <c r="G103" s="6"/>
    </row>
    <row r="104" spans="1:7" x14ac:dyDescent="0.25">
      <c r="A104" s="2">
        <f t="shared" ca="1" si="8"/>
        <v>44136</v>
      </c>
      <c r="B104">
        <f t="shared" si="9"/>
        <v>95</v>
      </c>
      <c r="C104" s="6">
        <f t="shared" si="6"/>
        <v>2277.1793350941216</v>
      </c>
      <c r="D104" s="6">
        <f t="shared" si="7"/>
        <v>1520.3964700633633</v>
      </c>
      <c r="E104" s="6">
        <f t="shared" si="10"/>
        <v>756.78286503075844</v>
      </c>
      <c r="F104" s="6">
        <f t="shared" si="11"/>
        <v>159212.2474302747</v>
      </c>
      <c r="G104" s="6"/>
    </row>
    <row r="105" spans="1:7" x14ac:dyDescent="0.25">
      <c r="A105" s="2">
        <f t="shared" ca="1" si="8"/>
        <v>44166</v>
      </c>
      <c r="B105">
        <f t="shared" si="9"/>
        <v>96</v>
      </c>
      <c r="C105" s="6">
        <f t="shared" si="6"/>
        <v>2277.1793350941216</v>
      </c>
      <c r="D105" s="6">
        <f t="shared" si="7"/>
        <v>1527.5550034432449</v>
      </c>
      <c r="E105" s="6">
        <f t="shared" si="10"/>
        <v>749.62433165087668</v>
      </c>
      <c r="F105" s="6">
        <f t="shared" si="11"/>
        <v>157684.69242683146</v>
      </c>
      <c r="G105" s="6"/>
    </row>
    <row r="106" spans="1:7" x14ac:dyDescent="0.25">
      <c r="A106" s="2">
        <f t="shared" ca="1" si="8"/>
        <v>44197</v>
      </c>
      <c r="B106">
        <f t="shared" si="9"/>
        <v>97</v>
      </c>
      <c r="C106" s="6">
        <f t="shared" si="6"/>
        <v>2277.1793350941216</v>
      </c>
      <c r="D106" s="6">
        <f t="shared" si="7"/>
        <v>1534.7472415844568</v>
      </c>
      <c r="E106" s="6">
        <f t="shared" si="10"/>
        <v>742.43209350966481</v>
      </c>
      <c r="F106" s="6">
        <f t="shared" si="11"/>
        <v>156149.94518524699</v>
      </c>
      <c r="G106" s="6"/>
    </row>
    <row r="107" spans="1:7" x14ac:dyDescent="0.25">
      <c r="A107" s="2">
        <f t="shared" ca="1" si="8"/>
        <v>44228</v>
      </c>
      <c r="B107">
        <f t="shared" si="9"/>
        <v>98</v>
      </c>
      <c r="C107" s="6">
        <f t="shared" si="6"/>
        <v>2277.1793350941216</v>
      </c>
      <c r="D107" s="6">
        <f t="shared" si="7"/>
        <v>1541.9733431802504</v>
      </c>
      <c r="E107" s="6">
        <f t="shared" si="10"/>
        <v>735.20599191387123</v>
      </c>
      <c r="F107" s="6">
        <f t="shared" si="11"/>
        <v>154607.97184206673</v>
      </c>
      <c r="G107" s="6"/>
    </row>
    <row r="108" spans="1:7" x14ac:dyDescent="0.25">
      <c r="A108" s="2">
        <f t="shared" ca="1" si="8"/>
        <v>44256</v>
      </c>
      <c r="B108">
        <f t="shared" si="9"/>
        <v>99</v>
      </c>
      <c r="C108" s="6">
        <f t="shared" si="6"/>
        <v>2277.1793350941216</v>
      </c>
      <c r="D108" s="6">
        <f t="shared" si="7"/>
        <v>1549.2334676710575</v>
      </c>
      <c r="E108" s="6">
        <f t="shared" si="10"/>
        <v>727.94586742306421</v>
      </c>
      <c r="F108" s="6">
        <f t="shared" si="11"/>
        <v>153058.73837439567</v>
      </c>
      <c r="G108" s="6"/>
    </row>
    <row r="109" spans="1:7" x14ac:dyDescent="0.25">
      <c r="A109" s="2">
        <f t="shared" ca="1" si="8"/>
        <v>44287</v>
      </c>
      <c r="B109">
        <f t="shared" si="9"/>
        <v>100</v>
      </c>
      <c r="C109" s="6">
        <f t="shared" si="6"/>
        <v>2277.1793350941216</v>
      </c>
      <c r="D109" s="6">
        <f t="shared" si="7"/>
        <v>1556.5277752480088</v>
      </c>
      <c r="E109" s="6">
        <f t="shared" si="10"/>
        <v>720.65155984611295</v>
      </c>
      <c r="F109" s="6">
        <f t="shared" si="11"/>
        <v>151502.21059914766</v>
      </c>
      <c r="G109" s="6"/>
    </row>
    <row r="110" spans="1:7" x14ac:dyDescent="0.25">
      <c r="A110" s="2">
        <f t="shared" ca="1" si="8"/>
        <v>44317</v>
      </c>
      <c r="B110">
        <f t="shared" si="9"/>
        <v>101</v>
      </c>
      <c r="C110" s="6">
        <f t="shared" si="6"/>
        <v>2277.1793350941216</v>
      </c>
      <c r="D110" s="6">
        <f t="shared" si="7"/>
        <v>1563.856426856468</v>
      </c>
      <c r="E110" s="6">
        <f t="shared" si="10"/>
        <v>713.32290823765356</v>
      </c>
      <c r="F110" s="6">
        <f t="shared" si="11"/>
        <v>149938.35417229118</v>
      </c>
      <c r="G110" s="6"/>
    </row>
    <row r="111" spans="1:7" x14ac:dyDescent="0.25">
      <c r="A111" s="2">
        <f t="shared" ca="1" si="8"/>
        <v>44348</v>
      </c>
      <c r="B111">
        <f t="shared" si="9"/>
        <v>102</v>
      </c>
      <c r="C111" s="6">
        <f t="shared" si="6"/>
        <v>2277.1793350941216</v>
      </c>
      <c r="D111" s="6">
        <f t="shared" si="7"/>
        <v>1571.219584199584</v>
      </c>
      <c r="E111" s="6">
        <f t="shared" si="10"/>
        <v>705.95975089453759</v>
      </c>
      <c r="F111" s="6">
        <f t="shared" si="11"/>
        <v>148367.13458809161</v>
      </c>
      <c r="G111" s="6"/>
    </row>
    <row r="112" spans="1:7" x14ac:dyDescent="0.25">
      <c r="A112" s="2">
        <f t="shared" ca="1" si="8"/>
        <v>44378</v>
      </c>
      <c r="B112">
        <f t="shared" si="9"/>
        <v>103</v>
      </c>
      <c r="C112" s="6">
        <f t="shared" si="6"/>
        <v>2277.1793350941216</v>
      </c>
      <c r="D112" s="6">
        <f t="shared" si="7"/>
        <v>1578.617409741857</v>
      </c>
      <c r="E112" s="6">
        <f t="shared" si="10"/>
        <v>698.56192535226467</v>
      </c>
      <c r="F112" s="6">
        <f t="shared" si="11"/>
        <v>146788.51717834975</v>
      </c>
      <c r="G112" s="6"/>
    </row>
    <row r="113" spans="1:7" x14ac:dyDescent="0.25">
      <c r="A113" s="2">
        <f t="shared" ca="1" si="8"/>
        <v>44409</v>
      </c>
      <c r="B113">
        <f t="shared" si="9"/>
        <v>104</v>
      </c>
      <c r="C113" s="6">
        <f t="shared" si="6"/>
        <v>2277.1793350941216</v>
      </c>
      <c r="D113" s="6">
        <f t="shared" si="7"/>
        <v>1586.0500667127249</v>
      </c>
      <c r="E113" s="6">
        <f t="shared" si="10"/>
        <v>691.12926838139674</v>
      </c>
      <c r="F113" s="6">
        <f t="shared" si="11"/>
        <v>145202.46711163703</v>
      </c>
      <c r="G113" s="6"/>
    </row>
    <row r="114" spans="1:7" x14ac:dyDescent="0.25">
      <c r="A114" s="2">
        <f t="shared" ca="1" si="8"/>
        <v>44440</v>
      </c>
      <c r="B114">
        <f t="shared" si="9"/>
        <v>105</v>
      </c>
      <c r="C114" s="6">
        <f t="shared" si="6"/>
        <v>2277.1793350941216</v>
      </c>
      <c r="D114" s="6">
        <f t="shared" si="7"/>
        <v>1593.5177191101639</v>
      </c>
      <c r="E114" s="6">
        <f t="shared" si="10"/>
        <v>683.66161598395774</v>
      </c>
      <c r="F114" s="6">
        <f t="shared" si="11"/>
        <v>143608.94939252688</v>
      </c>
      <c r="G114" s="6"/>
    </row>
    <row r="115" spans="1:7" x14ac:dyDescent="0.25">
      <c r="A115" s="2">
        <f t="shared" ca="1" si="8"/>
        <v>44470</v>
      </c>
      <c r="B115">
        <f t="shared" si="9"/>
        <v>106</v>
      </c>
      <c r="C115" s="6">
        <f t="shared" si="6"/>
        <v>2277.1793350941216</v>
      </c>
      <c r="D115" s="6">
        <f t="shared" si="7"/>
        <v>1601.0205317043076</v>
      </c>
      <c r="E115" s="6">
        <f t="shared" si="10"/>
        <v>676.15880338981401</v>
      </c>
      <c r="F115" s="6">
        <f t="shared" si="11"/>
        <v>142007.92886082258</v>
      </c>
      <c r="G115" s="6"/>
    </row>
    <row r="116" spans="1:7" x14ac:dyDescent="0.25">
      <c r="A116" s="2">
        <f t="shared" ca="1" si="8"/>
        <v>44501</v>
      </c>
      <c r="B116">
        <f t="shared" si="9"/>
        <v>107</v>
      </c>
      <c r="C116" s="6">
        <f t="shared" si="6"/>
        <v>2277.1793350941216</v>
      </c>
      <c r="D116" s="6">
        <f t="shared" si="7"/>
        <v>1608.558670041082</v>
      </c>
      <c r="E116" s="6">
        <f t="shared" si="10"/>
        <v>668.6206650530396</v>
      </c>
      <c r="F116" s="6">
        <f t="shared" si="11"/>
        <v>140399.37019078148</v>
      </c>
      <c r="G116" s="6"/>
    </row>
    <row r="117" spans="1:7" x14ac:dyDescent="0.25">
      <c r="A117" s="2">
        <f t="shared" ca="1" si="8"/>
        <v>44531</v>
      </c>
      <c r="B117">
        <f t="shared" si="9"/>
        <v>108</v>
      </c>
      <c r="C117" s="6">
        <f t="shared" si="6"/>
        <v>2277.1793350941216</v>
      </c>
      <c r="D117" s="6">
        <f t="shared" si="7"/>
        <v>1616.1323004458586</v>
      </c>
      <c r="E117" s="6">
        <f t="shared" si="10"/>
        <v>661.04703464826287</v>
      </c>
      <c r="F117" s="6">
        <f t="shared" si="11"/>
        <v>138783.23789033561</v>
      </c>
      <c r="G117" s="6"/>
    </row>
    <row r="118" spans="1:7" x14ac:dyDescent="0.25">
      <c r="A118" s="2">
        <f t="shared" ca="1" si="8"/>
        <v>44562</v>
      </c>
      <c r="B118">
        <f t="shared" si="9"/>
        <v>109</v>
      </c>
      <c r="C118" s="6">
        <f t="shared" si="6"/>
        <v>2277.1793350941216</v>
      </c>
      <c r="D118" s="6">
        <f t="shared" si="7"/>
        <v>1623.7415900271249</v>
      </c>
      <c r="E118" s="6">
        <f t="shared" si="10"/>
        <v>653.43774506699685</v>
      </c>
      <c r="F118" s="6">
        <f t="shared" si="11"/>
        <v>137159.4963003085</v>
      </c>
      <c r="G118" s="6"/>
    </row>
    <row r="119" spans="1:7" x14ac:dyDescent="0.25">
      <c r="A119" s="2">
        <f t="shared" ca="1" si="8"/>
        <v>44593</v>
      </c>
      <c r="B119">
        <f t="shared" si="9"/>
        <v>110</v>
      </c>
      <c r="C119" s="6">
        <f t="shared" si="6"/>
        <v>2277.1793350941216</v>
      </c>
      <c r="D119" s="6">
        <f t="shared" si="7"/>
        <v>1631.386706680169</v>
      </c>
      <c r="E119" s="6">
        <f t="shared" si="10"/>
        <v>645.79262841395257</v>
      </c>
      <c r="F119" s="6">
        <f t="shared" si="11"/>
        <v>135528.10959362832</v>
      </c>
      <c r="G119" s="6"/>
    </row>
    <row r="120" spans="1:7" x14ac:dyDescent="0.25">
      <c r="A120" s="2">
        <f t="shared" ca="1" si="8"/>
        <v>44621</v>
      </c>
      <c r="B120">
        <f t="shared" si="9"/>
        <v>111</v>
      </c>
      <c r="C120" s="6">
        <f t="shared" si="6"/>
        <v>2277.1793350941216</v>
      </c>
      <c r="D120" s="6">
        <f t="shared" si="7"/>
        <v>1639.0678190907884</v>
      </c>
      <c r="E120" s="6">
        <f t="shared" si="10"/>
        <v>638.11151600333335</v>
      </c>
      <c r="F120" s="6">
        <f t="shared" si="11"/>
        <v>133889.04177453753</v>
      </c>
      <c r="G120" s="6"/>
    </row>
    <row r="121" spans="1:7" x14ac:dyDescent="0.25">
      <c r="A121" s="2">
        <f t="shared" ca="1" si="8"/>
        <v>44652</v>
      </c>
      <c r="B121">
        <f t="shared" si="9"/>
        <v>112</v>
      </c>
      <c r="C121" s="6">
        <f t="shared" si="6"/>
        <v>2277.1793350941216</v>
      </c>
      <c r="D121" s="6">
        <f t="shared" si="7"/>
        <v>1646.7850967390073</v>
      </c>
      <c r="E121" s="6">
        <f t="shared" si="10"/>
        <v>630.39423835511423</v>
      </c>
      <c r="F121" s="6">
        <f t="shared" si="11"/>
        <v>132242.25667779852</v>
      </c>
      <c r="G121" s="6"/>
    </row>
    <row r="122" spans="1:7" x14ac:dyDescent="0.25">
      <c r="A122" s="2">
        <f t="shared" ca="1" si="8"/>
        <v>44682</v>
      </c>
      <c r="B122">
        <f t="shared" si="9"/>
        <v>113</v>
      </c>
      <c r="C122" s="6">
        <f t="shared" si="6"/>
        <v>2277.1793350941216</v>
      </c>
      <c r="D122" s="6">
        <f t="shared" si="7"/>
        <v>1654.5387099028203</v>
      </c>
      <c r="E122" s="6">
        <f t="shared" si="10"/>
        <v>622.64062519130141</v>
      </c>
      <c r="F122" s="6">
        <f t="shared" si="11"/>
        <v>130587.7179678957</v>
      </c>
      <c r="G122" s="6"/>
    </row>
    <row r="123" spans="1:7" x14ac:dyDescent="0.25">
      <c r="A123" s="2">
        <f t="shared" ca="1" si="8"/>
        <v>44713</v>
      </c>
      <c r="B123">
        <f t="shared" si="9"/>
        <v>114</v>
      </c>
      <c r="C123" s="6">
        <f t="shared" si="6"/>
        <v>2277.1793350941216</v>
      </c>
      <c r="D123" s="6">
        <f t="shared" si="7"/>
        <v>1662.328829661946</v>
      </c>
      <c r="E123" s="6">
        <f t="shared" si="10"/>
        <v>614.85050543217562</v>
      </c>
      <c r="F123" s="6">
        <f t="shared" si="11"/>
        <v>128925.38913823376</v>
      </c>
      <c r="G123" s="6"/>
    </row>
    <row r="124" spans="1:7" x14ac:dyDescent="0.25">
      <c r="A124" s="2">
        <f t="shared" ca="1" si="8"/>
        <v>44743</v>
      </c>
      <c r="B124">
        <f t="shared" si="9"/>
        <v>115</v>
      </c>
      <c r="C124" s="6">
        <f t="shared" si="6"/>
        <v>2277.1793350941216</v>
      </c>
      <c r="D124" s="6">
        <f t="shared" si="7"/>
        <v>1670.1556279016042</v>
      </c>
      <c r="E124" s="6">
        <f t="shared" si="10"/>
        <v>607.02370719251735</v>
      </c>
      <c r="F124" s="6">
        <f t="shared" si="11"/>
        <v>127255.23351033215</v>
      </c>
      <c r="G124" s="6"/>
    </row>
    <row r="125" spans="1:7" x14ac:dyDescent="0.25">
      <c r="A125" s="2">
        <f t="shared" ca="1" si="8"/>
        <v>44774</v>
      </c>
      <c r="B125">
        <f t="shared" si="9"/>
        <v>116</v>
      </c>
      <c r="C125" s="6">
        <f t="shared" si="6"/>
        <v>2277.1793350941216</v>
      </c>
      <c r="D125" s="6">
        <f t="shared" si="7"/>
        <v>1678.0192773163076</v>
      </c>
      <c r="E125" s="6">
        <f t="shared" si="10"/>
        <v>599.1600577778139</v>
      </c>
      <c r="F125" s="6">
        <f t="shared" si="11"/>
        <v>125577.21423301584</v>
      </c>
      <c r="G125" s="6"/>
    </row>
    <row r="126" spans="1:7" x14ac:dyDescent="0.25">
      <c r="A126" s="2">
        <f t="shared" ca="1" si="8"/>
        <v>44805</v>
      </c>
      <c r="B126">
        <f t="shared" si="9"/>
        <v>117</v>
      </c>
      <c r="C126" s="6">
        <f t="shared" si="6"/>
        <v>2277.1793350941216</v>
      </c>
      <c r="D126" s="6">
        <f t="shared" si="7"/>
        <v>1685.9199514136722</v>
      </c>
      <c r="E126" s="6">
        <f t="shared" si="10"/>
        <v>591.25938368044956</v>
      </c>
      <c r="F126" s="6">
        <f t="shared" si="11"/>
        <v>123891.29428160217</v>
      </c>
      <c r="G126" s="6"/>
    </row>
    <row r="127" spans="1:7" x14ac:dyDescent="0.25">
      <c r="A127" s="2">
        <f t="shared" ca="1" si="8"/>
        <v>44835</v>
      </c>
      <c r="B127">
        <f t="shared" si="9"/>
        <v>118</v>
      </c>
      <c r="C127" s="6">
        <f t="shared" si="6"/>
        <v>2277.1793350941216</v>
      </c>
      <c r="D127" s="6">
        <f t="shared" si="7"/>
        <v>1693.8578245182448</v>
      </c>
      <c r="E127" s="6">
        <f t="shared" si="10"/>
        <v>583.32151057587691</v>
      </c>
      <c r="F127" s="6">
        <f t="shared" si="11"/>
        <v>122197.43645708392</v>
      </c>
      <c r="G127" s="6"/>
    </row>
    <row r="128" spans="1:7" x14ac:dyDescent="0.25">
      <c r="A128" s="2">
        <f t="shared" ca="1" si="8"/>
        <v>44866</v>
      </c>
      <c r="B128">
        <f t="shared" si="9"/>
        <v>119</v>
      </c>
      <c r="C128" s="6">
        <f t="shared" si="6"/>
        <v>2277.1793350941216</v>
      </c>
      <c r="D128" s="6">
        <f t="shared" si="7"/>
        <v>1701.8330717753515</v>
      </c>
      <c r="E128" s="6">
        <f t="shared" si="10"/>
        <v>575.34626331877018</v>
      </c>
      <c r="F128" s="6">
        <f t="shared" si="11"/>
        <v>120495.60338530857</v>
      </c>
      <c r="G128" s="6"/>
    </row>
    <row r="129" spans="1:7" x14ac:dyDescent="0.25">
      <c r="A129" s="2">
        <f t="shared" ca="1" si="8"/>
        <v>44896</v>
      </c>
      <c r="B129">
        <f t="shared" si="9"/>
        <v>120</v>
      </c>
      <c r="C129" s="6">
        <f t="shared" si="6"/>
        <v>2277.1793350941216</v>
      </c>
      <c r="D129" s="6">
        <f t="shared" si="7"/>
        <v>1709.8458691549604</v>
      </c>
      <c r="E129" s="6">
        <f t="shared" si="10"/>
        <v>567.33346593916121</v>
      </c>
      <c r="F129" s="6">
        <f t="shared" si="11"/>
        <v>118785.75751615361</v>
      </c>
      <c r="G129" s="6"/>
    </row>
    <row r="130" spans="1:7" x14ac:dyDescent="0.25">
      <c r="A130" s="2">
        <f t="shared" ca="1" si="8"/>
        <v>44927</v>
      </c>
      <c r="B130">
        <f t="shared" si="9"/>
        <v>121</v>
      </c>
      <c r="C130" s="6">
        <f t="shared" si="6"/>
        <v>2277.1793350941216</v>
      </c>
      <c r="D130" s="6">
        <f t="shared" si="7"/>
        <v>1717.896393455565</v>
      </c>
      <c r="E130" s="6">
        <f t="shared" si="10"/>
        <v>559.28294163855662</v>
      </c>
      <c r="F130" s="6">
        <f t="shared" si="11"/>
        <v>117067.86112269804</v>
      </c>
      <c r="G130" s="6"/>
    </row>
    <row r="131" spans="1:7" x14ac:dyDescent="0.25">
      <c r="A131" s="2">
        <f t="shared" ca="1" si="8"/>
        <v>44958</v>
      </c>
      <c r="B131">
        <f t="shared" si="9"/>
        <v>122</v>
      </c>
      <c r="C131" s="6">
        <f t="shared" si="6"/>
        <v>2277.1793350941216</v>
      </c>
      <c r="D131" s="6">
        <f t="shared" si="7"/>
        <v>1725.9848223080849</v>
      </c>
      <c r="E131" s="6">
        <f t="shared" si="10"/>
        <v>551.19451278603663</v>
      </c>
      <c r="F131" s="6">
        <f t="shared" si="11"/>
        <v>115341.87630038995</v>
      </c>
      <c r="G131" s="6"/>
    </row>
    <row r="132" spans="1:7" x14ac:dyDescent="0.25">
      <c r="A132" s="2">
        <f t="shared" ca="1" si="8"/>
        <v>44986</v>
      </c>
      <c r="B132">
        <f t="shared" si="9"/>
        <v>123</v>
      </c>
      <c r="C132" s="6">
        <f t="shared" si="6"/>
        <v>2277.1793350941216</v>
      </c>
      <c r="D132" s="6">
        <f t="shared" si="7"/>
        <v>1734.1113341797854</v>
      </c>
      <c r="E132" s="6">
        <f t="shared" si="10"/>
        <v>543.06800091433604</v>
      </c>
      <c r="F132" s="6">
        <f t="shared" si="11"/>
        <v>113607.76496621016</v>
      </c>
      <c r="G132" s="6"/>
    </row>
    <row r="133" spans="1:7" x14ac:dyDescent="0.25">
      <c r="A133" s="2">
        <f t="shared" ca="1" si="8"/>
        <v>45017</v>
      </c>
      <c r="B133">
        <f t="shared" si="9"/>
        <v>124</v>
      </c>
      <c r="C133" s="6">
        <f t="shared" si="6"/>
        <v>2277.1793350941216</v>
      </c>
      <c r="D133" s="6">
        <f t="shared" si="7"/>
        <v>1742.2761083782154</v>
      </c>
      <c r="E133" s="6">
        <f t="shared" si="10"/>
        <v>534.90322671590616</v>
      </c>
      <c r="F133" s="6">
        <f t="shared" si="11"/>
        <v>111865.48885783195</v>
      </c>
      <c r="G133" s="6"/>
    </row>
    <row r="134" spans="1:7" x14ac:dyDescent="0.25">
      <c r="A134" s="2">
        <f t="shared" ca="1" si="8"/>
        <v>45047</v>
      </c>
      <c r="B134">
        <f t="shared" si="9"/>
        <v>125</v>
      </c>
      <c r="C134" s="6">
        <f t="shared" si="6"/>
        <v>2277.1793350941216</v>
      </c>
      <c r="D134" s="6">
        <f t="shared" si="7"/>
        <v>1750.4793250551629</v>
      </c>
      <c r="E134" s="6">
        <f t="shared" si="10"/>
        <v>526.70001003895879</v>
      </c>
      <c r="F134" s="6">
        <f t="shared" si="11"/>
        <v>110115.00953277679</v>
      </c>
      <c r="G134" s="6"/>
    </row>
    <row r="135" spans="1:7" x14ac:dyDescent="0.25">
      <c r="A135" s="2">
        <f t="shared" ca="1" si="8"/>
        <v>45078</v>
      </c>
      <c r="B135">
        <f t="shared" si="9"/>
        <v>126</v>
      </c>
      <c r="C135" s="6">
        <f t="shared" si="6"/>
        <v>2277.1793350941216</v>
      </c>
      <c r="D135" s="6">
        <f t="shared" si="7"/>
        <v>1758.7211652106307</v>
      </c>
      <c r="E135" s="6">
        <f t="shared" si="10"/>
        <v>518.45816988349077</v>
      </c>
      <c r="F135" s="6">
        <f t="shared" si="11"/>
        <v>108356.28836756616</v>
      </c>
      <c r="G135" s="6"/>
    </row>
    <row r="136" spans="1:7" x14ac:dyDescent="0.25">
      <c r="A136" s="2">
        <f t="shared" ca="1" si="8"/>
        <v>45108</v>
      </c>
      <c r="B136">
        <f t="shared" si="9"/>
        <v>127</v>
      </c>
      <c r="C136" s="6">
        <f t="shared" si="6"/>
        <v>2277.1793350941216</v>
      </c>
      <c r="D136" s="6">
        <f t="shared" si="7"/>
        <v>1767.0018106968309</v>
      </c>
      <c r="E136" s="6">
        <f t="shared" si="10"/>
        <v>510.17752439729065</v>
      </c>
      <c r="F136" s="6">
        <f t="shared" si="11"/>
        <v>106589.28655686932</v>
      </c>
      <c r="G136" s="6"/>
    </row>
    <row r="137" spans="1:7" x14ac:dyDescent="0.25">
      <c r="A137" s="2">
        <f t="shared" ca="1" si="8"/>
        <v>45139</v>
      </c>
      <c r="B137">
        <f t="shared" si="9"/>
        <v>128</v>
      </c>
      <c r="C137" s="6">
        <f t="shared" si="6"/>
        <v>2277.1793350941216</v>
      </c>
      <c r="D137" s="6">
        <f t="shared" si="7"/>
        <v>1775.3214442221952</v>
      </c>
      <c r="E137" s="6">
        <f t="shared" si="10"/>
        <v>501.85789087192643</v>
      </c>
      <c r="F137" s="6">
        <f t="shared" si="11"/>
        <v>104813.96511264713</v>
      </c>
      <c r="G137" s="6"/>
    </row>
    <row r="138" spans="1:7" x14ac:dyDescent="0.25">
      <c r="A138" s="2">
        <f t="shared" ca="1" si="8"/>
        <v>45170</v>
      </c>
      <c r="B138">
        <f t="shared" si="9"/>
        <v>129</v>
      </c>
      <c r="C138" s="6">
        <f t="shared" si="6"/>
        <v>2277.1793350941216</v>
      </c>
      <c r="D138" s="6">
        <f t="shared" si="7"/>
        <v>1783.680249355408</v>
      </c>
      <c r="E138" s="6">
        <f t="shared" si="10"/>
        <v>493.49908573871357</v>
      </c>
      <c r="F138" s="6">
        <f t="shared" si="11"/>
        <v>103030.28486329172</v>
      </c>
      <c r="G138" s="6"/>
    </row>
    <row r="139" spans="1:7" x14ac:dyDescent="0.25">
      <c r="A139" s="2">
        <f t="shared" ca="1" si="8"/>
        <v>45200</v>
      </c>
      <c r="B139">
        <f t="shared" si="9"/>
        <v>130</v>
      </c>
      <c r="C139" s="6">
        <f t="shared" ref="C139:C202" si="12">-PMT($C$4/12,$C$5,$C$3,0)</f>
        <v>2277.1793350941216</v>
      </c>
      <c r="D139" s="6">
        <f t="shared" ref="D139:D202" si="13">C139-E139</f>
        <v>1792.0784105294565</v>
      </c>
      <c r="E139" s="6">
        <f t="shared" si="10"/>
        <v>485.10092456466515</v>
      </c>
      <c r="F139" s="6">
        <f t="shared" si="11"/>
        <v>101238.20645276226</v>
      </c>
      <c r="G139" s="6"/>
    </row>
    <row r="140" spans="1:7" x14ac:dyDescent="0.25">
      <c r="A140" s="2">
        <f t="shared" ref="A140:A203" ca="1" si="14">DATE(YEAR(A139),MONTH(A139)+1,1)</f>
        <v>45231</v>
      </c>
      <c r="B140">
        <f t="shared" ref="B140:B203" si="15">B139+1</f>
        <v>131</v>
      </c>
      <c r="C140" s="6">
        <f t="shared" si="12"/>
        <v>2277.1793350941216</v>
      </c>
      <c r="D140" s="6">
        <f t="shared" si="13"/>
        <v>1800.5161130456993</v>
      </c>
      <c r="E140" s="6">
        <f t="shared" ref="E140:E203" si="16">($C$4/12)*F139</f>
        <v>476.66322204842231</v>
      </c>
      <c r="F140" s="6">
        <f t="shared" si="11"/>
        <v>99437.690339716559</v>
      </c>
      <c r="G140" s="6"/>
    </row>
    <row r="141" spans="1:7" x14ac:dyDescent="0.25">
      <c r="A141" s="2">
        <f t="shared" ca="1" si="14"/>
        <v>45261</v>
      </c>
      <c r="B141">
        <f t="shared" si="15"/>
        <v>132</v>
      </c>
      <c r="C141" s="6">
        <f t="shared" si="12"/>
        <v>2277.1793350941216</v>
      </c>
      <c r="D141" s="6">
        <f t="shared" si="13"/>
        <v>1808.993543077956</v>
      </c>
      <c r="E141" s="6">
        <f t="shared" si="16"/>
        <v>468.18579201616546</v>
      </c>
      <c r="F141" s="6">
        <f t="shared" si="11"/>
        <v>97628.6967966386</v>
      </c>
      <c r="G141" s="6"/>
    </row>
    <row r="142" spans="1:7" x14ac:dyDescent="0.25">
      <c r="A142" s="2">
        <f t="shared" ca="1" si="14"/>
        <v>45292</v>
      </c>
      <c r="B142">
        <f t="shared" si="15"/>
        <v>133</v>
      </c>
      <c r="C142" s="6">
        <f t="shared" si="12"/>
        <v>2277.1793350941216</v>
      </c>
      <c r="D142" s="6">
        <f t="shared" si="13"/>
        <v>1817.5108876766149</v>
      </c>
      <c r="E142" s="6">
        <f t="shared" si="16"/>
        <v>459.66844741750674</v>
      </c>
      <c r="F142" s="6">
        <f t="shared" ref="F142:F205" si="17">F141-D142</f>
        <v>95811.185908961983</v>
      </c>
      <c r="G142" s="6"/>
    </row>
    <row r="143" spans="1:7" x14ac:dyDescent="0.25">
      <c r="A143" s="2">
        <f t="shared" ca="1" si="14"/>
        <v>45323</v>
      </c>
      <c r="B143">
        <f t="shared" si="15"/>
        <v>134</v>
      </c>
      <c r="C143" s="6">
        <f t="shared" si="12"/>
        <v>2277.1793350941216</v>
      </c>
      <c r="D143" s="6">
        <f t="shared" si="13"/>
        <v>1826.068334772759</v>
      </c>
      <c r="E143" s="6">
        <f t="shared" si="16"/>
        <v>451.11100032136267</v>
      </c>
      <c r="F143" s="6">
        <f t="shared" si="17"/>
        <v>93985.117574189222</v>
      </c>
      <c r="G143" s="6"/>
    </row>
    <row r="144" spans="1:7" x14ac:dyDescent="0.25">
      <c r="A144" s="2">
        <f t="shared" ca="1" si="14"/>
        <v>45352</v>
      </c>
      <c r="B144">
        <f t="shared" si="15"/>
        <v>135</v>
      </c>
      <c r="C144" s="6">
        <f t="shared" si="12"/>
        <v>2277.1793350941216</v>
      </c>
      <c r="D144" s="6">
        <f t="shared" si="13"/>
        <v>1834.666073182314</v>
      </c>
      <c r="E144" s="6">
        <f t="shared" si="16"/>
        <v>442.5132619118076</v>
      </c>
      <c r="F144" s="6">
        <f t="shared" si="17"/>
        <v>92150.451501006901</v>
      </c>
      <c r="G144" s="6"/>
    </row>
    <row r="145" spans="1:7" x14ac:dyDescent="0.25">
      <c r="A145" s="2">
        <f t="shared" ca="1" si="14"/>
        <v>45383</v>
      </c>
      <c r="B145">
        <f t="shared" si="15"/>
        <v>136</v>
      </c>
      <c r="C145" s="6">
        <f t="shared" si="12"/>
        <v>2277.1793350941216</v>
      </c>
      <c r="D145" s="6">
        <f t="shared" si="13"/>
        <v>1843.3042926102141</v>
      </c>
      <c r="E145" s="6">
        <f t="shared" si="16"/>
        <v>433.87504248390752</v>
      </c>
      <c r="F145" s="6">
        <f t="shared" si="17"/>
        <v>90307.14720839668</v>
      </c>
      <c r="G145" s="6"/>
    </row>
    <row r="146" spans="1:7" x14ac:dyDescent="0.25">
      <c r="A146" s="2">
        <f t="shared" ca="1" si="14"/>
        <v>45413</v>
      </c>
      <c r="B146">
        <f t="shared" si="15"/>
        <v>137</v>
      </c>
      <c r="C146" s="6">
        <f t="shared" si="12"/>
        <v>2277.1793350941216</v>
      </c>
      <c r="D146" s="6">
        <f t="shared" si="13"/>
        <v>1851.9831836545873</v>
      </c>
      <c r="E146" s="6">
        <f t="shared" si="16"/>
        <v>425.19615143953439</v>
      </c>
      <c r="F146" s="6">
        <f t="shared" si="17"/>
        <v>88455.164024742087</v>
      </c>
      <c r="G146" s="6"/>
    </row>
    <row r="147" spans="1:7" x14ac:dyDescent="0.25">
      <c r="A147" s="2">
        <f t="shared" ca="1" si="14"/>
        <v>45444</v>
      </c>
      <c r="B147">
        <f t="shared" si="15"/>
        <v>138</v>
      </c>
      <c r="C147" s="6">
        <f t="shared" si="12"/>
        <v>2277.1793350941216</v>
      </c>
      <c r="D147" s="6">
        <f t="shared" si="13"/>
        <v>1860.702937810961</v>
      </c>
      <c r="E147" s="6">
        <f t="shared" si="16"/>
        <v>416.47639728316068</v>
      </c>
      <c r="F147" s="6">
        <f t="shared" si="17"/>
        <v>86594.461086931129</v>
      </c>
      <c r="G147" s="6"/>
    </row>
    <row r="148" spans="1:7" x14ac:dyDescent="0.25">
      <c r="A148" s="2">
        <f t="shared" ca="1" si="14"/>
        <v>45474</v>
      </c>
      <c r="B148">
        <f t="shared" si="15"/>
        <v>139</v>
      </c>
      <c r="C148" s="6">
        <f t="shared" si="12"/>
        <v>2277.1793350941216</v>
      </c>
      <c r="D148" s="6">
        <f t="shared" si="13"/>
        <v>1869.4637474764875</v>
      </c>
      <c r="E148" s="6">
        <f t="shared" si="16"/>
        <v>407.71558761763407</v>
      </c>
      <c r="F148" s="6">
        <f t="shared" si="17"/>
        <v>84724.99733945464</v>
      </c>
      <c r="G148" s="6"/>
    </row>
    <row r="149" spans="1:7" x14ac:dyDescent="0.25">
      <c r="A149" s="2">
        <f t="shared" ca="1" si="14"/>
        <v>45505</v>
      </c>
      <c r="B149">
        <f t="shared" si="15"/>
        <v>140</v>
      </c>
      <c r="C149" s="6">
        <f t="shared" si="12"/>
        <v>2277.1793350941216</v>
      </c>
      <c r="D149" s="6">
        <f t="shared" si="13"/>
        <v>1878.2658059541893</v>
      </c>
      <c r="E149" s="6">
        <f t="shared" si="16"/>
        <v>398.91352913993228</v>
      </c>
      <c r="F149" s="6">
        <f t="shared" si="17"/>
        <v>82846.731533500453</v>
      </c>
      <c r="G149" s="6"/>
    </row>
    <row r="150" spans="1:7" x14ac:dyDescent="0.25">
      <c r="A150" s="2">
        <f t="shared" ca="1" si="14"/>
        <v>45536</v>
      </c>
      <c r="B150">
        <f t="shared" si="15"/>
        <v>141</v>
      </c>
      <c r="C150" s="6">
        <f t="shared" si="12"/>
        <v>2277.1793350941216</v>
      </c>
      <c r="D150" s="6">
        <f t="shared" si="13"/>
        <v>1887.1093074572236</v>
      </c>
      <c r="E150" s="6">
        <f t="shared" si="16"/>
        <v>390.07002763689798</v>
      </c>
      <c r="F150" s="6">
        <f t="shared" si="17"/>
        <v>80959.622226043226</v>
      </c>
      <c r="G150" s="6"/>
    </row>
    <row r="151" spans="1:7" x14ac:dyDescent="0.25">
      <c r="A151" s="2">
        <f t="shared" ca="1" si="14"/>
        <v>45566</v>
      </c>
      <c r="B151">
        <f t="shared" si="15"/>
        <v>142</v>
      </c>
      <c r="C151" s="6">
        <f t="shared" si="12"/>
        <v>2277.1793350941216</v>
      </c>
      <c r="D151" s="6">
        <f t="shared" si="13"/>
        <v>1895.994447113168</v>
      </c>
      <c r="E151" s="6">
        <f t="shared" si="16"/>
        <v>381.18488798095353</v>
      </c>
      <c r="F151" s="6">
        <f t="shared" si="17"/>
        <v>79063.627778930051</v>
      </c>
      <c r="G151" s="6"/>
    </row>
    <row r="152" spans="1:7" x14ac:dyDescent="0.25">
      <c r="A152" s="2">
        <f t="shared" ca="1" si="14"/>
        <v>45597</v>
      </c>
      <c r="B152">
        <f t="shared" si="15"/>
        <v>143</v>
      </c>
      <c r="C152" s="6">
        <f t="shared" si="12"/>
        <v>2277.1793350941216</v>
      </c>
      <c r="D152" s="6">
        <f t="shared" si="13"/>
        <v>1904.9214209683259</v>
      </c>
      <c r="E152" s="6">
        <f t="shared" si="16"/>
        <v>372.25791412579565</v>
      </c>
      <c r="F152" s="6">
        <f t="shared" si="17"/>
        <v>77158.706357961724</v>
      </c>
      <c r="G152" s="6"/>
    </row>
    <row r="153" spans="1:7" x14ac:dyDescent="0.25">
      <c r="A153" s="2">
        <f t="shared" ca="1" si="14"/>
        <v>45627</v>
      </c>
      <c r="B153">
        <f t="shared" si="15"/>
        <v>144</v>
      </c>
      <c r="C153" s="6">
        <f t="shared" si="12"/>
        <v>2277.1793350941216</v>
      </c>
      <c r="D153" s="6">
        <f t="shared" si="13"/>
        <v>1913.8904259920519</v>
      </c>
      <c r="E153" s="6">
        <f t="shared" si="16"/>
        <v>363.28890910206979</v>
      </c>
      <c r="F153" s="6">
        <f t="shared" si="17"/>
        <v>75244.815931969672</v>
      </c>
      <c r="G153" s="6"/>
    </row>
    <row r="154" spans="1:7" x14ac:dyDescent="0.25">
      <c r="A154" s="2">
        <f t="shared" ca="1" si="14"/>
        <v>45658</v>
      </c>
      <c r="B154">
        <f t="shared" si="15"/>
        <v>145</v>
      </c>
      <c r="C154" s="6">
        <f t="shared" si="12"/>
        <v>2277.1793350941216</v>
      </c>
      <c r="D154" s="6">
        <f t="shared" si="13"/>
        <v>1922.9016600810978</v>
      </c>
      <c r="E154" s="6">
        <f t="shared" si="16"/>
        <v>354.2776750130239</v>
      </c>
      <c r="F154" s="6">
        <f t="shared" si="17"/>
        <v>73321.914271888571</v>
      </c>
      <c r="G154" s="6"/>
    </row>
    <row r="155" spans="1:7" x14ac:dyDescent="0.25">
      <c r="A155" s="2">
        <f t="shared" ca="1" si="14"/>
        <v>45689</v>
      </c>
      <c r="B155">
        <f t="shared" si="15"/>
        <v>146</v>
      </c>
      <c r="C155" s="6">
        <f t="shared" si="12"/>
        <v>2277.1793350941216</v>
      </c>
      <c r="D155" s="6">
        <f t="shared" si="13"/>
        <v>1931.9553220639796</v>
      </c>
      <c r="E155" s="6">
        <f t="shared" si="16"/>
        <v>345.22401303014203</v>
      </c>
      <c r="F155" s="6">
        <f t="shared" si="17"/>
        <v>71389.958949824591</v>
      </c>
      <c r="G155" s="6"/>
    </row>
    <row r="156" spans="1:7" x14ac:dyDescent="0.25">
      <c r="A156" s="2">
        <f t="shared" ca="1" si="14"/>
        <v>45717</v>
      </c>
      <c r="B156">
        <f t="shared" si="15"/>
        <v>147</v>
      </c>
      <c r="C156" s="6">
        <f t="shared" si="12"/>
        <v>2277.1793350941216</v>
      </c>
      <c r="D156" s="6">
        <f t="shared" si="13"/>
        <v>1941.0516117053642</v>
      </c>
      <c r="E156" s="6">
        <f t="shared" si="16"/>
        <v>336.12772338875749</v>
      </c>
      <c r="F156" s="6">
        <f t="shared" si="17"/>
        <v>69448.907338119228</v>
      </c>
      <c r="G156" s="6"/>
    </row>
    <row r="157" spans="1:7" x14ac:dyDescent="0.25">
      <c r="A157" s="2">
        <f t="shared" ca="1" si="14"/>
        <v>45748</v>
      </c>
      <c r="B157">
        <f t="shared" si="15"/>
        <v>148</v>
      </c>
      <c r="C157" s="6">
        <f t="shared" si="12"/>
        <v>2277.1793350941216</v>
      </c>
      <c r="D157" s="6">
        <f t="shared" si="13"/>
        <v>1950.1907297104769</v>
      </c>
      <c r="E157" s="6">
        <f t="shared" si="16"/>
        <v>326.98860538364471</v>
      </c>
      <c r="F157" s="6">
        <f t="shared" si="17"/>
        <v>67498.716608408751</v>
      </c>
      <c r="G157" s="6"/>
    </row>
    <row r="158" spans="1:7" x14ac:dyDescent="0.25">
      <c r="A158" s="2">
        <f t="shared" ca="1" si="14"/>
        <v>45778</v>
      </c>
      <c r="B158">
        <f t="shared" si="15"/>
        <v>149</v>
      </c>
      <c r="C158" s="6">
        <f t="shared" si="12"/>
        <v>2277.1793350941216</v>
      </c>
      <c r="D158" s="6">
        <f t="shared" si="13"/>
        <v>1959.3728777295305</v>
      </c>
      <c r="E158" s="6">
        <f t="shared" si="16"/>
        <v>317.80645736459121</v>
      </c>
      <c r="F158" s="6">
        <f t="shared" si="17"/>
        <v>65539.343730679218</v>
      </c>
      <c r="G158" s="6"/>
    </row>
    <row r="159" spans="1:7" x14ac:dyDescent="0.25">
      <c r="A159" s="2">
        <f t="shared" ca="1" si="14"/>
        <v>45809</v>
      </c>
      <c r="B159">
        <f t="shared" si="15"/>
        <v>150</v>
      </c>
      <c r="C159" s="6">
        <f t="shared" si="12"/>
        <v>2277.1793350941216</v>
      </c>
      <c r="D159" s="6">
        <f t="shared" si="13"/>
        <v>1968.5982583621735</v>
      </c>
      <c r="E159" s="6">
        <f t="shared" si="16"/>
        <v>308.58107673194797</v>
      </c>
      <c r="F159" s="6">
        <f t="shared" si="17"/>
        <v>63570.745472317045</v>
      </c>
      <c r="G159" s="6"/>
    </row>
    <row r="160" spans="1:7" x14ac:dyDescent="0.25">
      <c r="A160" s="2">
        <f t="shared" ca="1" si="14"/>
        <v>45839</v>
      </c>
      <c r="B160">
        <f t="shared" si="15"/>
        <v>151</v>
      </c>
      <c r="C160" s="6">
        <f t="shared" si="12"/>
        <v>2277.1793350941216</v>
      </c>
      <c r="D160" s="6">
        <f t="shared" si="13"/>
        <v>1977.8670751619622</v>
      </c>
      <c r="E160" s="6">
        <f t="shared" si="16"/>
        <v>299.31225993215941</v>
      </c>
      <c r="F160" s="6">
        <f t="shared" si="17"/>
        <v>61592.87839715508</v>
      </c>
      <c r="G160" s="6"/>
    </row>
    <row r="161" spans="1:7" x14ac:dyDescent="0.25">
      <c r="A161" s="2">
        <f t="shared" ca="1" si="14"/>
        <v>45870</v>
      </c>
      <c r="B161">
        <f t="shared" si="15"/>
        <v>152</v>
      </c>
      <c r="C161" s="6">
        <f t="shared" si="12"/>
        <v>2277.1793350941216</v>
      </c>
      <c r="D161" s="6">
        <f t="shared" si="13"/>
        <v>1987.1795326408496</v>
      </c>
      <c r="E161" s="6">
        <f t="shared" si="16"/>
        <v>289.99980245327185</v>
      </c>
      <c r="F161" s="6">
        <f t="shared" si="17"/>
        <v>59605.698864514234</v>
      </c>
      <c r="G161" s="6"/>
    </row>
    <row r="162" spans="1:7" x14ac:dyDescent="0.25">
      <c r="A162" s="2">
        <f t="shared" ca="1" si="14"/>
        <v>45901</v>
      </c>
      <c r="B162">
        <f t="shared" si="15"/>
        <v>153</v>
      </c>
      <c r="C162" s="6">
        <f t="shared" si="12"/>
        <v>2277.1793350941216</v>
      </c>
      <c r="D162" s="6">
        <f t="shared" si="13"/>
        <v>1996.5358362737004</v>
      </c>
      <c r="E162" s="6">
        <f t="shared" si="16"/>
        <v>280.6434988204212</v>
      </c>
      <c r="F162" s="6">
        <f t="shared" si="17"/>
        <v>57609.163028240531</v>
      </c>
      <c r="G162" s="6"/>
    </row>
    <row r="163" spans="1:7" x14ac:dyDescent="0.25">
      <c r="A163" s="2">
        <f t="shared" ca="1" si="14"/>
        <v>45931</v>
      </c>
      <c r="B163">
        <f t="shared" si="15"/>
        <v>154</v>
      </c>
      <c r="C163" s="6">
        <f t="shared" si="12"/>
        <v>2277.1793350941216</v>
      </c>
      <c r="D163" s="6">
        <f t="shared" si="13"/>
        <v>2005.9361925028225</v>
      </c>
      <c r="E163" s="6">
        <f t="shared" si="16"/>
        <v>271.2431425912992</v>
      </c>
      <c r="F163" s="6">
        <f t="shared" si="17"/>
        <v>55603.226835737711</v>
      </c>
      <c r="G163" s="6"/>
    </row>
    <row r="164" spans="1:7" x14ac:dyDescent="0.25">
      <c r="A164" s="2">
        <f t="shared" ca="1" si="14"/>
        <v>45962</v>
      </c>
      <c r="B164">
        <f t="shared" si="15"/>
        <v>155</v>
      </c>
      <c r="C164" s="6">
        <f t="shared" si="12"/>
        <v>2277.1793350941216</v>
      </c>
      <c r="D164" s="6">
        <f t="shared" si="13"/>
        <v>2015.3808087425232</v>
      </c>
      <c r="E164" s="6">
        <f t="shared" si="16"/>
        <v>261.79852635159841</v>
      </c>
      <c r="F164" s="6">
        <f t="shared" si="17"/>
        <v>53587.84602699519</v>
      </c>
      <c r="G164" s="6"/>
    </row>
    <row r="165" spans="1:7" x14ac:dyDescent="0.25">
      <c r="A165" s="2">
        <f t="shared" ca="1" si="14"/>
        <v>45992</v>
      </c>
      <c r="B165">
        <f t="shared" si="15"/>
        <v>156</v>
      </c>
      <c r="C165" s="6">
        <f t="shared" si="12"/>
        <v>2277.1793350941216</v>
      </c>
      <c r="D165" s="6">
        <f t="shared" si="13"/>
        <v>2024.8698933836858</v>
      </c>
      <c r="E165" s="6">
        <f t="shared" si="16"/>
        <v>252.30944171043569</v>
      </c>
      <c r="F165" s="6">
        <f t="shared" si="17"/>
        <v>51562.976133611504</v>
      </c>
      <c r="G165" s="6"/>
    </row>
    <row r="166" spans="1:7" x14ac:dyDescent="0.25">
      <c r="A166" s="2">
        <f t="shared" ca="1" si="14"/>
        <v>46023</v>
      </c>
      <c r="B166">
        <f t="shared" si="15"/>
        <v>157</v>
      </c>
      <c r="C166" s="6">
        <f t="shared" si="12"/>
        <v>2277.1793350941216</v>
      </c>
      <c r="D166" s="6">
        <f t="shared" si="13"/>
        <v>2034.4036557983675</v>
      </c>
      <c r="E166" s="6">
        <f t="shared" si="16"/>
        <v>242.77567929575417</v>
      </c>
      <c r="F166" s="6">
        <f t="shared" si="17"/>
        <v>49528.572477813133</v>
      </c>
      <c r="G166" s="6"/>
    </row>
    <row r="167" spans="1:7" x14ac:dyDescent="0.25">
      <c r="A167" s="2">
        <f t="shared" ca="1" si="14"/>
        <v>46054</v>
      </c>
      <c r="B167">
        <f t="shared" si="15"/>
        <v>158</v>
      </c>
      <c r="C167" s="6">
        <f t="shared" si="12"/>
        <v>2277.1793350941216</v>
      </c>
      <c r="D167" s="6">
        <f t="shared" si="13"/>
        <v>2043.982306344418</v>
      </c>
      <c r="E167" s="6">
        <f t="shared" si="16"/>
        <v>233.19702874970352</v>
      </c>
      <c r="F167" s="6">
        <f t="shared" si="17"/>
        <v>47484.590171468713</v>
      </c>
      <c r="G167" s="6"/>
    </row>
    <row r="168" spans="1:7" x14ac:dyDescent="0.25">
      <c r="A168" s="2">
        <f t="shared" ca="1" si="14"/>
        <v>46082</v>
      </c>
      <c r="B168">
        <f t="shared" si="15"/>
        <v>159</v>
      </c>
      <c r="C168" s="6">
        <f t="shared" si="12"/>
        <v>2277.1793350941216</v>
      </c>
      <c r="D168" s="6">
        <f t="shared" si="13"/>
        <v>2053.606056370123</v>
      </c>
      <c r="E168" s="6">
        <f t="shared" si="16"/>
        <v>223.57327872399853</v>
      </c>
      <c r="F168" s="6">
        <f t="shared" si="17"/>
        <v>45430.984115098589</v>
      </c>
      <c r="G168" s="6"/>
    </row>
    <row r="169" spans="1:7" x14ac:dyDescent="0.25">
      <c r="A169" s="2">
        <f t="shared" ca="1" si="14"/>
        <v>46113</v>
      </c>
      <c r="B169">
        <f t="shared" si="15"/>
        <v>160</v>
      </c>
      <c r="C169" s="6">
        <f t="shared" si="12"/>
        <v>2277.1793350941216</v>
      </c>
      <c r="D169" s="6">
        <f t="shared" si="13"/>
        <v>2063.2751182188658</v>
      </c>
      <c r="E169" s="6">
        <f t="shared" si="16"/>
        <v>213.90421687525586</v>
      </c>
      <c r="F169" s="6">
        <f t="shared" si="17"/>
        <v>43367.708996879723</v>
      </c>
      <c r="G169" s="6"/>
    </row>
    <row r="170" spans="1:7" x14ac:dyDescent="0.25">
      <c r="A170" s="2">
        <f t="shared" ca="1" si="14"/>
        <v>46143</v>
      </c>
      <c r="B170">
        <f t="shared" si="15"/>
        <v>161</v>
      </c>
      <c r="C170" s="6">
        <f t="shared" si="12"/>
        <v>2277.1793350941216</v>
      </c>
      <c r="D170" s="6">
        <f t="shared" si="13"/>
        <v>2072.9897052338129</v>
      </c>
      <c r="E170" s="6">
        <f t="shared" si="16"/>
        <v>204.18962986030871</v>
      </c>
      <c r="F170" s="6">
        <f t="shared" si="17"/>
        <v>41294.71929164591</v>
      </c>
      <c r="G170" s="6"/>
    </row>
    <row r="171" spans="1:7" x14ac:dyDescent="0.25">
      <c r="A171" s="2">
        <f t="shared" ca="1" si="14"/>
        <v>46174</v>
      </c>
      <c r="B171">
        <f t="shared" si="15"/>
        <v>162</v>
      </c>
      <c r="C171" s="6">
        <f t="shared" si="12"/>
        <v>2277.1793350941216</v>
      </c>
      <c r="D171" s="6">
        <f t="shared" si="13"/>
        <v>2082.7500317626223</v>
      </c>
      <c r="E171" s="6">
        <f t="shared" si="16"/>
        <v>194.42930333149951</v>
      </c>
      <c r="F171" s="6">
        <f t="shared" si="17"/>
        <v>39211.969259883284</v>
      </c>
      <c r="G171" s="6"/>
    </row>
    <row r="172" spans="1:7" x14ac:dyDescent="0.25">
      <c r="A172" s="2">
        <f t="shared" ca="1" si="14"/>
        <v>46204</v>
      </c>
      <c r="B172">
        <f t="shared" si="15"/>
        <v>163</v>
      </c>
      <c r="C172" s="6">
        <f t="shared" si="12"/>
        <v>2277.1793350941216</v>
      </c>
      <c r="D172" s="6">
        <f t="shared" si="13"/>
        <v>2092.5563131621711</v>
      </c>
      <c r="E172" s="6">
        <f t="shared" si="16"/>
        <v>184.62302193195046</v>
      </c>
      <c r="F172" s="6">
        <f t="shared" si="17"/>
        <v>37119.412946721117</v>
      </c>
      <c r="G172" s="6"/>
    </row>
    <row r="173" spans="1:7" x14ac:dyDescent="0.25">
      <c r="A173" s="2">
        <f t="shared" ca="1" si="14"/>
        <v>46235</v>
      </c>
      <c r="B173">
        <f t="shared" si="15"/>
        <v>164</v>
      </c>
      <c r="C173" s="6">
        <f t="shared" si="12"/>
        <v>2277.1793350941216</v>
      </c>
      <c r="D173" s="6">
        <f t="shared" si="13"/>
        <v>2102.4087658033095</v>
      </c>
      <c r="E173" s="6">
        <f t="shared" si="16"/>
        <v>174.77056929081192</v>
      </c>
      <c r="F173" s="6">
        <f t="shared" si="17"/>
        <v>35017.004180917807</v>
      </c>
      <c r="G173" s="6"/>
    </row>
    <row r="174" spans="1:7" x14ac:dyDescent="0.25">
      <c r="A174" s="2">
        <f t="shared" ca="1" si="14"/>
        <v>46266</v>
      </c>
      <c r="B174">
        <f t="shared" si="15"/>
        <v>165</v>
      </c>
      <c r="C174" s="6">
        <f t="shared" si="12"/>
        <v>2277.1793350941216</v>
      </c>
      <c r="D174" s="6">
        <f t="shared" si="13"/>
        <v>2112.3076070756338</v>
      </c>
      <c r="E174" s="6">
        <f t="shared" si="16"/>
        <v>164.87172801848803</v>
      </c>
      <c r="F174" s="6">
        <f t="shared" si="17"/>
        <v>32904.696573842171</v>
      </c>
      <c r="G174" s="6"/>
    </row>
    <row r="175" spans="1:7" x14ac:dyDescent="0.25">
      <c r="A175" s="2">
        <f t="shared" ca="1" si="14"/>
        <v>46296</v>
      </c>
      <c r="B175">
        <f t="shared" si="15"/>
        <v>166</v>
      </c>
      <c r="C175" s="6">
        <f t="shared" si="12"/>
        <v>2277.1793350941216</v>
      </c>
      <c r="D175" s="6">
        <f t="shared" si="13"/>
        <v>2122.2530553922816</v>
      </c>
      <c r="E175" s="6">
        <f t="shared" si="16"/>
        <v>154.92627970184023</v>
      </c>
      <c r="F175" s="6">
        <f t="shared" si="17"/>
        <v>30782.443518449891</v>
      </c>
      <c r="G175" s="6"/>
    </row>
    <row r="176" spans="1:7" x14ac:dyDescent="0.25">
      <c r="A176" s="2">
        <f t="shared" ca="1" si="14"/>
        <v>46327</v>
      </c>
      <c r="B176">
        <f t="shared" si="15"/>
        <v>167</v>
      </c>
      <c r="C176" s="6">
        <f t="shared" si="12"/>
        <v>2277.1793350941216</v>
      </c>
      <c r="D176" s="6">
        <f t="shared" si="13"/>
        <v>2132.2453301947535</v>
      </c>
      <c r="E176" s="6">
        <f t="shared" si="16"/>
        <v>144.93400489936823</v>
      </c>
      <c r="F176" s="6">
        <f t="shared" si="17"/>
        <v>28650.198188255137</v>
      </c>
      <c r="G176" s="6"/>
    </row>
    <row r="177" spans="1:7" x14ac:dyDescent="0.25">
      <c r="A177" s="2">
        <f t="shared" ca="1" si="14"/>
        <v>46357</v>
      </c>
      <c r="B177">
        <f t="shared" si="15"/>
        <v>168</v>
      </c>
      <c r="C177" s="6">
        <f t="shared" si="12"/>
        <v>2277.1793350941216</v>
      </c>
      <c r="D177" s="6">
        <f t="shared" si="13"/>
        <v>2142.2846519577538</v>
      </c>
      <c r="E177" s="6">
        <f t="shared" si="16"/>
        <v>134.89468313636795</v>
      </c>
      <c r="F177" s="6">
        <f t="shared" si="17"/>
        <v>26507.913536297383</v>
      </c>
      <c r="G177" s="6"/>
    </row>
    <row r="178" spans="1:7" x14ac:dyDescent="0.25">
      <c r="A178" s="2">
        <f t="shared" ca="1" si="14"/>
        <v>46388</v>
      </c>
      <c r="B178">
        <f t="shared" si="15"/>
        <v>169</v>
      </c>
      <c r="C178" s="6">
        <f t="shared" si="12"/>
        <v>2277.1793350941216</v>
      </c>
      <c r="D178" s="6">
        <f t="shared" si="13"/>
        <v>2152.371242194055</v>
      </c>
      <c r="E178" s="6">
        <f t="shared" si="16"/>
        <v>124.80809290006685</v>
      </c>
      <c r="F178" s="6">
        <f t="shared" si="17"/>
        <v>24355.542294103328</v>
      </c>
      <c r="G178" s="6"/>
    </row>
    <row r="179" spans="1:7" x14ac:dyDescent="0.25">
      <c r="A179" s="2">
        <f t="shared" ca="1" si="14"/>
        <v>46419</v>
      </c>
      <c r="B179">
        <f t="shared" si="15"/>
        <v>170</v>
      </c>
      <c r="C179" s="6">
        <f t="shared" si="12"/>
        <v>2277.1793350941216</v>
      </c>
      <c r="D179" s="6">
        <f t="shared" si="13"/>
        <v>2162.5053234593852</v>
      </c>
      <c r="E179" s="6">
        <f t="shared" si="16"/>
        <v>114.6740116347365</v>
      </c>
      <c r="F179" s="6">
        <f t="shared" si="17"/>
        <v>22193.036970643945</v>
      </c>
      <c r="G179" s="6"/>
    </row>
    <row r="180" spans="1:7" x14ac:dyDescent="0.25">
      <c r="A180" s="2">
        <f t="shared" ca="1" si="14"/>
        <v>46447</v>
      </c>
      <c r="B180">
        <f t="shared" si="15"/>
        <v>171</v>
      </c>
      <c r="C180" s="6">
        <f t="shared" si="12"/>
        <v>2277.1793350941216</v>
      </c>
      <c r="D180" s="6">
        <f t="shared" si="13"/>
        <v>2172.6871193573397</v>
      </c>
      <c r="E180" s="6">
        <f t="shared" si="16"/>
        <v>104.49221573678192</v>
      </c>
      <c r="F180" s="6">
        <f t="shared" si="17"/>
        <v>20020.349851286606</v>
      </c>
      <c r="G180" s="6"/>
    </row>
    <row r="181" spans="1:7" x14ac:dyDescent="0.25">
      <c r="A181" s="2">
        <f t="shared" ca="1" si="14"/>
        <v>46478</v>
      </c>
      <c r="B181">
        <f t="shared" si="15"/>
        <v>172</v>
      </c>
      <c r="C181" s="6">
        <f t="shared" si="12"/>
        <v>2277.1793350941216</v>
      </c>
      <c r="D181" s="6">
        <f t="shared" si="13"/>
        <v>2182.916854544314</v>
      </c>
      <c r="E181" s="6">
        <f t="shared" si="16"/>
        <v>94.262480549807776</v>
      </c>
      <c r="F181" s="6">
        <f t="shared" si="17"/>
        <v>17837.432996742293</v>
      </c>
      <c r="G181" s="6"/>
    </row>
    <row r="182" spans="1:7" x14ac:dyDescent="0.25">
      <c r="A182" s="2">
        <f t="shared" ca="1" si="14"/>
        <v>46508</v>
      </c>
      <c r="B182">
        <f t="shared" si="15"/>
        <v>173</v>
      </c>
      <c r="C182" s="6">
        <f t="shared" si="12"/>
        <v>2277.1793350941216</v>
      </c>
      <c r="D182" s="6">
        <f t="shared" si="13"/>
        <v>2193.1947547344598</v>
      </c>
      <c r="E182" s="6">
        <f t="shared" si="16"/>
        <v>83.984580359661635</v>
      </c>
      <c r="F182" s="6">
        <f t="shared" si="17"/>
        <v>15644.238242007832</v>
      </c>
      <c r="G182" s="6"/>
    </row>
    <row r="183" spans="1:7" x14ac:dyDescent="0.25">
      <c r="A183" s="2">
        <f t="shared" ca="1" si="14"/>
        <v>46539</v>
      </c>
      <c r="B183">
        <f t="shared" si="15"/>
        <v>174</v>
      </c>
      <c r="C183" s="6">
        <f t="shared" si="12"/>
        <v>2277.1793350941216</v>
      </c>
      <c r="D183" s="6">
        <f t="shared" si="13"/>
        <v>2203.5210467046682</v>
      </c>
      <c r="E183" s="6">
        <f t="shared" si="16"/>
        <v>73.658288389453546</v>
      </c>
      <c r="F183" s="6">
        <f t="shared" si="17"/>
        <v>13440.717195303165</v>
      </c>
      <c r="G183" s="6"/>
    </row>
    <row r="184" spans="1:7" x14ac:dyDescent="0.25">
      <c r="A184" s="2">
        <f t="shared" ca="1" si="14"/>
        <v>46569</v>
      </c>
      <c r="B184">
        <f t="shared" si="15"/>
        <v>175</v>
      </c>
      <c r="C184" s="6">
        <f t="shared" si="12"/>
        <v>2277.1793350941216</v>
      </c>
      <c r="D184" s="6">
        <f t="shared" si="13"/>
        <v>2213.895958299569</v>
      </c>
      <c r="E184" s="6">
        <f t="shared" si="16"/>
        <v>63.283376794552403</v>
      </c>
      <c r="F184" s="6">
        <f t="shared" si="17"/>
        <v>11226.821237003596</v>
      </c>
      <c r="G184" s="6"/>
    </row>
    <row r="185" spans="1:7" x14ac:dyDescent="0.25">
      <c r="A185" s="2">
        <f t="shared" ca="1" si="14"/>
        <v>46600</v>
      </c>
      <c r="B185">
        <f t="shared" si="15"/>
        <v>176</v>
      </c>
      <c r="C185" s="6">
        <f t="shared" si="12"/>
        <v>2277.1793350941216</v>
      </c>
      <c r="D185" s="6">
        <f t="shared" si="13"/>
        <v>2224.3197184365631</v>
      </c>
      <c r="E185" s="6">
        <f t="shared" si="16"/>
        <v>52.859616657558604</v>
      </c>
      <c r="F185" s="6">
        <f t="shared" si="17"/>
        <v>9002.5015185670327</v>
      </c>
      <c r="G185" s="6"/>
    </row>
    <row r="186" spans="1:7" x14ac:dyDescent="0.25">
      <c r="A186" s="2">
        <f t="shared" ca="1" si="14"/>
        <v>46631</v>
      </c>
      <c r="B186">
        <f t="shared" si="15"/>
        <v>177</v>
      </c>
      <c r="C186" s="6">
        <f t="shared" si="12"/>
        <v>2277.1793350941216</v>
      </c>
      <c r="D186" s="6">
        <f t="shared" si="13"/>
        <v>2234.7925571108685</v>
      </c>
      <c r="E186" s="6">
        <f t="shared" si="16"/>
        <v>42.386777983253111</v>
      </c>
      <c r="F186" s="6">
        <f t="shared" si="17"/>
        <v>6767.7089614561646</v>
      </c>
      <c r="G186" s="6"/>
    </row>
    <row r="187" spans="1:7" x14ac:dyDescent="0.25">
      <c r="A187" s="2">
        <f t="shared" ca="1" si="14"/>
        <v>46661</v>
      </c>
      <c r="B187">
        <f t="shared" si="15"/>
        <v>178</v>
      </c>
      <c r="C187" s="6">
        <f t="shared" si="12"/>
        <v>2277.1793350941216</v>
      </c>
      <c r="D187" s="6">
        <f t="shared" si="13"/>
        <v>2245.314705400599</v>
      </c>
      <c r="E187" s="6">
        <f t="shared" si="16"/>
        <v>31.864629693522776</v>
      </c>
      <c r="F187" s="6">
        <f t="shared" si="17"/>
        <v>4522.3942560555661</v>
      </c>
      <c r="G187" s="6"/>
    </row>
    <row r="188" spans="1:7" x14ac:dyDescent="0.25">
      <c r="A188" s="2">
        <f t="shared" ca="1" si="14"/>
        <v>46692</v>
      </c>
      <c r="B188">
        <f t="shared" si="15"/>
        <v>179</v>
      </c>
      <c r="C188" s="6">
        <f t="shared" si="12"/>
        <v>2277.1793350941216</v>
      </c>
      <c r="D188" s="6">
        <f t="shared" si="13"/>
        <v>2255.8863954718599</v>
      </c>
      <c r="E188" s="6">
        <f t="shared" si="16"/>
        <v>21.292939622261624</v>
      </c>
      <c r="F188" s="6">
        <f t="shared" si="17"/>
        <v>2266.5078605837061</v>
      </c>
      <c r="G188" s="6"/>
    </row>
    <row r="189" spans="1:7" x14ac:dyDescent="0.25">
      <c r="A189" s="2">
        <f t="shared" ca="1" si="14"/>
        <v>46722</v>
      </c>
      <c r="B189">
        <f t="shared" si="15"/>
        <v>180</v>
      </c>
      <c r="C189" s="6">
        <f t="shared" si="12"/>
        <v>2277.1793350941216</v>
      </c>
      <c r="D189" s="6">
        <f t="shared" si="13"/>
        <v>2266.5078605838735</v>
      </c>
      <c r="E189" s="6">
        <f t="shared" si="16"/>
        <v>10.671474510248283</v>
      </c>
      <c r="F189" s="6">
        <f t="shared" si="17"/>
        <v>-1.673470251262188E-10</v>
      </c>
      <c r="G189" s="6"/>
    </row>
    <row r="190" spans="1:7" x14ac:dyDescent="0.25">
      <c r="A190" s="2">
        <f t="shared" ca="1" si="14"/>
        <v>46753</v>
      </c>
      <c r="B190">
        <f t="shared" si="15"/>
        <v>181</v>
      </c>
      <c r="C190" s="6">
        <f t="shared" si="12"/>
        <v>2277.1793350941216</v>
      </c>
      <c r="D190" s="6">
        <f t="shared" si="13"/>
        <v>2277.1793350941225</v>
      </c>
      <c r="E190" s="6">
        <f t="shared" si="16"/>
        <v>-7.8792557663594689E-13</v>
      </c>
      <c r="F190" s="6">
        <f t="shared" si="17"/>
        <v>-2277.1793350942899</v>
      </c>
      <c r="G190" s="6"/>
    </row>
    <row r="191" spans="1:7" x14ac:dyDescent="0.25">
      <c r="A191" s="2">
        <f t="shared" ca="1" si="14"/>
        <v>46784</v>
      </c>
      <c r="B191">
        <f t="shared" si="15"/>
        <v>182</v>
      </c>
      <c r="C191" s="6">
        <f t="shared" si="12"/>
        <v>2277.1793350941216</v>
      </c>
      <c r="D191" s="6">
        <f t="shared" si="13"/>
        <v>2287.9010544635239</v>
      </c>
      <c r="E191" s="6">
        <f t="shared" si="16"/>
        <v>-10.721719369402281</v>
      </c>
      <c r="F191" s="6">
        <f t="shared" si="17"/>
        <v>-4565.0803895578138</v>
      </c>
      <c r="G191" s="6"/>
    </row>
    <row r="192" spans="1:7" x14ac:dyDescent="0.25">
      <c r="A192" s="2">
        <f t="shared" ca="1" si="14"/>
        <v>46813</v>
      </c>
      <c r="B192">
        <f t="shared" si="15"/>
        <v>183</v>
      </c>
      <c r="C192" s="6">
        <f t="shared" si="12"/>
        <v>2277.1793350941216</v>
      </c>
      <c r="D192" s="6">
        <f t="shared" si="13"/>
        <v>2298.6732552616231</v>
      </c>
      <c r="E192" s="6">
        <f t="shared" si="16"/>
        <v>-21.493920167501372</v>
      </c>
      <c r="F192" s="6">
        <f t="shared" si="17"/>
        <v>-6863.7536448194369</v>
      </c>
      <c r="G192" s="6"/>
    </row>
    <row r="193" spans="1:7" x14ac:dyDescent="0.25">
      <c r="A193" s="2">
        <f t="shared" ca="1" si="14"/>
        <v>46844</v>
      </c>
      <c r="B193">
        <f t="shared" si="15"/>
        <v>184</v>
      </c>
      <c r="C193" s="6">
        <f t="shared" si="12"/>
        <v>2277.1793350941216</v>
      </c>
      <c r="D193" s="6">
        <f t="shared" si="13"/>
        <v>2309.4961751718133</v>
      </c>
      <c r="E193" s="6">
        <f t="shared" si="16"/>
        <v>-32.316840077691516</v>
      </c>
      <c r="F193" s="6">
        <f t="shared" si="17"/>
        <v>-9173.2498199912498</v>
      </c>
      <c r="G193" s="6"/>
    </row>
    <row r="194" spans="1:7" x14ac:dyDescent="0.25">
      <c r="A194" s="2">
        <f t="shared" ca="1" si="14"/>
        <v>46874</v>
      </c>
      <c r="B194">
        <f t="shared" si="15"/>
        <v>185</v>
      </c>
      <c r="C194" s="6">
        <f t="shared" si="12"/>
        <v>2277.1793350941216</v>
      </c>
      <c r="D194" s="6">
        <f t="shared" si="13"/>
        <v>2320.3700529965804</v>
      </c>
      <c r="E194" s="6">
        <f t="shared" si="16"/>
        <v>-43.1907179024588</v>
      </c>
      <c r="F194" s="6">
        <f t="shared" si="17"/>
        <v>-11493.619872987831</v>
      </c>
      <c r="G194" s="6"/>
    </row>
    <row r="195" spans="1:7" x14ac:dyDescent="0.25">
      <c r="A195" s="2">
        <f t="shared" ca="1" si="14"/>
        <v>46905</v>
      </c>
      <c r="B195">
        <f t="shared" si="15"/>
        <v>186</v>
      </c>
      <c r="C195" s="6">
        <f t="shared" si="12"/>
        <v>2277.1793350941216</v>
      </c>
      <c r="D195" s="6">
        <f t="shared" si="13"/>
        <v>2331.2951286627726</v>
      </c>
      <c r="E195" s="6">
        <f t="shared" si="16"/>
        <v>-54.115793568651036</v>
      </c>
      <c r="F195" s="6">
        <f t="shared" si="17"/>
        <v>-13824.915001650603</v>
      </c>
      <c r="G195" s="6"/>
    </row>
    <row r="196" spans="1:7" x14ac:dyDescent="0.25">
      <c r="A196" s="2">
        <f t="shared" ca="1" si="14"/>
        <v>46935</v>
      </c>
      <c r="B196">
        <f t="shared" si="15"/>
        <v>187</v>
      </c>
      <c r="C196" s="6">
        <f t="shared" si="12"/>
        <v>2277.1793350941216</v>
      </c>
      <c r="D196" s="6">
        <f t="shared" si="13"/>
        <v>2342.271643226893</v>
      </c>
      <c r="E196" s="6">
        <f t="shared" si="16"/>
        <v>-65.092308132771592</v>
      </c>
      <c r="F196" s="6">
        <f t="shared" si="17"/>
        <v>-16167.186644877496</v>
      </c>
      <c r="G196" s="6"/>
    </row>
    <row r="197" spans="1:7" x14ac:dyDescent="0.25">
      <c r="A197" s="2">
        <f t="shared" ca="1" si="14"/>
        <v>46966</v>
      </c>
      <c r="B197">
        <f t="shared" si="15"/>
        <v>188</v>
      </c>
      <c r="C197" s="6">
        <f t="shared" si="12"/>
        <v>2277.1793350941216</v>
      </c>
      <c r="D197" s="6">
        <f t="shared" si="13"/>
        <v>2353.2998388804199</v>
      </c>
      <c r="E197" s="6">
        <f t="shared" si="16"/>
        <v>-76.120503786298215</v>
      </c>
      <c r="F197" s="6">
        <f t="shared" si="17"/>
        <v>-18520.486483757915</v>
      </c>
      <c r="G197" s="6"/>
    </row>
    <row r="198" spans="1:7" x14ac:dyDescent="0.25">
      <c r="A198" s="2">
        <f t="shared" ca="1" si="14"/>
        <v>46997</v>
      </c>
      <c r="B198">
        <f t="shared" si="15"/>
        <v>189</v>
      </c>
      <c r="C198" s="6">
        <f t="shared" si="12"/>
        <v>2277.1793350941216</v>
      </c>
      <c r="D198" s="6">
        <f t="shared" si="13"/>
        <v>2364.3799589551486</v>
      </c>
      <c r="E198" s="6">
        <f t="shared" si="16"/>
        <v>-87.200623861026855</v>
      </c>
      <c r="F198" s="6">
        <f t="shared" si="17"/>
        <v>-20884.866442713064</v>
      </c>
      <c r="G198" s="6"/>
    </row>
    <row r="199" spans="1:7" x14ac:dyDescent="0.25">
      <c r="A199" s="2">
        <f t="shared" ca="1" si="14"/>
        <v>47027</v>
      </c>
      <c r="B199">
        <f t="shared" si="15"/>
        <v>190</v>
      </c>
      <c r="C199" s="6">
        <f t="shared" si="12"/>
        <v>2277.1793350941216</v>
      </c>
      <c r="D199" s="6">
        <f t="shared" si="13"/>
        <v>2375.5122479285624</v>
      </c>
      <c r="E199" s="6">
        <f t="shared" si="16"/>
        <v>-98.332912834440677</v>
      </c>
      <c r="F199" s="6">
        <f t="shared" si="17"/>
        <v>-23260.378690641628</v>
      </c>
      <c r="G199" s="6"/>
    </row>
    <row r="200" spans="1:7" x14ac:dyDescent="0.25">
      <c r="A200" s="2">
        <f t="shared" ca="1" si="14"/>
        <v>47058</v>
      </c>
      <c r="B200">
        <f t="shared" si="15"/>
        <v>191</v>
      </c>
      <c r="C200" s="6">
        <f t="shared" si="12"/>
        <v>2277.1793350941216</v>
      </c>
      <c r="D200" s="6">
        <f t="shared" si="13"/>
        <v>2386.6969514292259</v>
      </c>
      <c r="E200" s="6">
        <f t="shared" si="16"/>
        <v>-109.51761633510434</v>
      </c>
      <c r="F200" s="6">
        <f t="shared" si="17"/>
        <v>-25647.075642070853</v>
      </c>
      <c r="G200" s="6"/>
    </row>
    <row r="201" spans="1:7" x14ac:dyDescent="0.25">
      <c r="A201" s="2">
        <f t="shared" ca="1" si="14"/>
        <v>47088</v>
      </c>
      <c r="B201">
        <f t="shared" si="15"/>
        <v>192</v>
      </c>
      <c r="C201" s="6">
        <f t="shared" si="12"/>
        <v>2277.1793350941216</v>
      </c>
      <c r="D201" s="6">
        <f t="shared" si="13"/>
        <v>2397.9343162422051</v>
      </c>
      <c r="E201" s="6">
        <f t="shared" si="16"/>
        <v>-120.7549811480836</v>
      </c>
      <c r="F201" s="6">
        <f t="shared" si="17"/>
        <v>-28045.009958313058</v>
      </c>
      <c r="G201" s="6"/>
    </row>
    <row r="202" spans="1:7" x14ac:dyDescent="0.25">
      <c r="A202" s="2">
        <f t="shared" ca="1" si="14"/>
        <v>47119</v>
      </c>
      <c r="B202">
        <f t="shared" si="15"/>
        <v>193</v>
      </c>
      <c r="C202" s="6">
        <f t="shared" si="12"/>
        <v>2277.1793350941216</v>
      </c>
      <c r="D202" s="6">
        <f t="shared" si="13"/>
        <v>2409.2245903145122</v>
      </c>
      <c r="E202" s="6">
        <f t="shared" si="16"/>
        <v>-132.04525522039066</v>
      </c>
      <c r="F202" s="6">
        <f t="shared" si="17"/>
        <v>-30454.23454862757</v>
      </c>
      <c r="G202" s="6"/>
    </row>
    <row r="203" spans="1:7" x14ac:dyDescent="0.25">
      <c r="A203" s="2">
        <f t="shared" ca="1" si="14"/>
        <v>47150</v>
      </c>
      <c r="B203">
        <f t="shared" si="15"/>
        <v>194</v>
      </c>
      <c r="C203" s="6">
        <f t="shared" ref="C203:C266" si="18">-PMT($C$4/12,$C$5,$C$3,0)</f>
        <v>2277.1793350941216</v>
      </c>
      <c r="D203" s="6">
        <f t="shared" ref="D203:D266" si="19">C203-E203</f>
        <v>2420.5680227605762</v>
      </c>
      <c r="E203" s="6">
        <f t="shared" si="16"/>
        <v>-143.38868766645481</v>
      </c>
      <c r="F203" s="6">
        <f t="shared" si="17"/>
        <v>-32874.802571388143</v>
      </c>
      <c r="G203" s="6"/>
    </row>
    <row r="204" spans="1:7" x14ac:dyDescent="0.25">
      <c r="A204" s="2">
        <f t="shared" ref="A204:A267" ca="1" si="20">DATE(YEAR(A203),MONTH(A203)+1,1)</f>
        <v>47178</v>
      </c>
      <c r="B204">
        <f t="shared" ref="B204:B267" si="21">B203+1</f>
        <v>195</v>
      </c>
      <c r="C204" s="6">
        <f t="shared" si="18"/>
        <v>2277.1793350941216</v>
      </c>
      <c r="D204" s="6">
        <f t="shared" si="19"/>
        <v>2431.9648638677409</v>
      </c>
      <c r="E204" s="6">
        <f t="shared" ref="E204:E267" si="22">($C$4/12)*F203</f>
        <v>-154.78552877361918</v>
      </c>
      <c r="F204" s="6">
        <f t="shared" si="17"/>
        <v>-35306.767435255882</v>
      </c>
      <c r="G204" s="6"/>
    </row>
    <row r="205" spans="1:7" x14ac:dyDescent="0.25">
      <c r="A205" s="2">
        <f t="shared" ca="1" si="20"/>
        <v>47209</v>
      </c>
      <c r="B205">
        <f t="shared" si="21"/>
        <v>196</v>
      </c>
      <c r="C205" s="6">
        <f t="shared" si="18"/>
        <v>2277.1793350941216</v>
      </c>
      <c r="D205" s="6">
        <f t="shared" si="19"/>
        <v>2443.4153651017846</v>
      </c>
      <c r="E205" s="6">
        <f t="shared" si="22"/>
        <v>-166.23603000766312</v>
      </c>
      <c r="F205" s="6">
        <f t="shared" si="17"/>
        <v>-37750.182800357667</v>
      </c>
      <c r="G205" s="6"/>
    </row>
    <row r="206" spans="1:7" x14ac:dyDescent="0.25">
      <c r="A206" s="2">
        <f t="shared" ca="1" si="20"/>
        <v>47239</v>
      </c>
      <c r="B206">
        <f t="shared" si="21"/>
        <v>197</v>
      </c>
      <c r="C206" s="6">
        <f t="shared" si="18"/>
        <v>2277.1793350941216</v>
      </c>
      <c r="D206" s="6">
        <f t="shared" si="19"/>
        <v>2454.9197791124725</v>
      </c>
      <c r="E206" s="6">
        <f t="shared" si="22"/>
        <v>-177.74044401835067</v>
      </c>
      <c r="F206" s="6">
        <f t="shared" ref="F206:F269" si="23">F205-D206</f>
        <v>-40205.102579470142</v>
      </c>
      <c r="G206" s="6"/>
    </row>
    <row r="207" spans="1:7" x14ac:dyDescent="0.25">
      <c r="A207" s="2">
        <f t="shared" ca="1" si="20"/>
        <v>47270</v>
      </c>
      <c r="B207">
        <f t="shared" si="21"/>
        <v>198</v>
      </c>
      <c r="C207" s="6">
        <f t="shared" si="18"/>
        <v>2277.1793350941216</v>
      </c>
      <c r="D207" s="6">
        <f t="shared" si="19"/>
        <v>2466.478359739127</v>
      </c>
      <c r="E207" s="6">
        <f t="shared" si="22"/>
        <v>-189.29902464500526</v>
      </c>
      <c r="F207" s="6">
        <f t="shared" si="23"/>
        <v>-42671.580939209271</v>
      </c>
      <c r="G207" s="6"/>
    </row>
    <row r="208" spans="1:7" x14ac:dyDescent="0.25">
      <c r="A208" s="2">
        <f t="shared" ca="1" si="20"/>
        <v>47300</v>
      </c>
      <c r="B208">
        <f t="shared" si="21"/>
        <v>199</v>
      </c>
      <c r="C208" s="6">
        <f t="shared" si="18"/>
        <v>2277.1793350941216</v>
      </c>
      <c r="D208" s="6">
        <f t="shared" si="19"/>
        <v>2478.0913620162319</v>
      </c>
      <c r="E208" s="6">
        <f t="shared" si="22"/>
        <v>-200.91202692211033</v>
      </c>
      <c r="F208" s="6">
        <f t="shared" si="23"/>
        <v>-45149.672301225502</v>
      </c>
      <c r="G208" s="6"/>
    </row>
    <row r="209" spans="1:7" x14ac:dyDescent="0.25">
      <c r="A209" s="2">
        <f t="shared" ca="1" si="20"/>
        <v>47331</v>
      </c>
      <c r="B209">
        <f t="shared" si="21"/>
        <v>200</v>
      </c>
      <c r="C209" s="6">
        <f t="shared" si="18"/>
        <v>2277.1793350941216</v>
      </c>
      <c r="D209" s="6">
        <f t="shared" si="19"/>
        <v>2489.7590421790583</v>
      </c>
      <c r="E209" s="6">
        <f t="shared" si="22"/>
        <v>-212.57970708493676</v>
      </c>
      <c r="F209" s="6">
        <f t="shared" si="23"/>
        <v>-47639.431343404562</v>
      </c>
      <c r="G209" s="6"/>
    </row>
    <row r="210" spans="1:7" x14ac:dyDescent="0.25">
      <c r="A210" s="2">
        <f t="shared" ca="1" si="20"/>
        <v>47362</v>
      </c>
      <c r="B210">
        <f t="shared" si="21"/>
        <v>201</v>
      </c>
      <c r="C210" s="6">
        <f t="shared" si="18"/>
        <v>2277.1793350941216</v>
      </c>
      <c r="D210" s="6">
        <f t="shared" si="19"/>
        <v>2501.4816576693179</v>
      </c>
      <c r="E210" s="6">
        <f t="shared" si="22"/>
        <v>-224.30232257519648</v>
      </c>
      <c r="F210" s="6">
        <f t="shared" si="23"/>
        <v>-50140.913001073881</v>
      </c>
      <c r="G210" s="6"/>
    </row>
    <row r="211" spans="1:7" x14ac:dyDescent="0.25">
      <c r="A211" s="2">
        <f t="shared" ca="1" si="20"/>
        <v>47392</v>
      </c>
      <c r="B211">
        <f t="shared" si="21"/>
        <v>202</v>
      </c>
      <c r="C211" s="6">
        <f t="shared" si="18"/>
        <v>2277.1793350941216</v>
      </c>
      <c r="D211" s="6">
        <f t="shared" si="19"/>
        <v>2513.2594671408447</v>
      </c>
      <c r="E211" s="6">
        <f t="shared" si="22"/>
        <v>-236.08013204672287</v>
      </c>
      <c r="F211" s="6">
        <f t="shared" si="23"/>
        <v>-52654.172468214725</v>
      </c>
      <c r="G211" s="6"/>
    </row>
    <row r="212" spans="1:7" x14ac:dyDescent="0.25">
      <c r="A212" s="2">
        <f t="shared" ca="1" si="20"/>
        <v>47423</v>
      </c>
      <c r="B212">
        <f t="shared" si="21"/>
        <v>203</v>
      </c>
      <c r="C212" s="6">
        <f t="shared" si="18"/>
        <v>2277.1793350941216</v>
      </c>
      <c r="D212" s="6">
        <f t="shared" si="19"/>
        <v>2525.0927304652992</v>
      </c>
      <c r="E212" s="6">
        <f t="shared" si="22"/>
        <v>-247.91339537117767</v>
      </c>
      <c r="F212" s="6">
        <f t="shared" si="23"/>
        <v>-55179.265198680027</v>
      </c>
      <c r="G212" s="6"/>
    </row>
    <row r="213" spans="1:7" x14ac:dyDescent="0.25">
      <c r="A213" s="2">
        <f t="shared" ca="1" si="20"/>
        <v>47453</v>
      </c>
      <c r="B213">
        <f t="shared" si="21"/>
        <v>204</v>
      </c>
      <c r="C213" s="6">
        <f t="shared" si="18"/>
        <v>2277.1793350941216</v>
      </c>
      <c r="D213" s="6">
        <f t="shared" si="19"/>
        <v>2536.981708737907</v>
      </c>
      <c r="E213" s="6">
        <f t="shared" si="22"/>
        <v>-259.80237364378513</v>
      </c>
      <c r="F213" s="6">
        <f t="shared" si="23"/>
        <v>-57716.246907417932</v>
      </c>
      <c r="G213" s="6"/>
    </row>
    <row r="214" spans="1:7" x14ac:dyDescent="0.25">
      <c r="A214" s="2">
        <f t="shared" ca="1" si="20"/>
        <v>47484</v>
      </c>
      <c r="B214">
        <f t="shared" si="21"/>
        <v>205</v>
      </c>
      <c r="C214" s="6">
        <f t="shared" si="18"/>
        <v>2277.1793350941216</v>
      </c>
      <c r="D214" s="6">
        <f t="shared" si="19"/>
        <v>2548.9266642832144</v>
      </c>
      <c r="E214" s="6">
        <f t="shared" si="22"/>
        <v>-271.7473291890928</v>
      </c>
      <c r="F214" s="6">
        <f t="shared" si="23"/>
        <v>-60265.173571701147</v>
      </c>
      <c r="G214" s="6"/>
    </row>
    <row r="215" spans="1:7" x14ac:dyDescent="0.25">
      <c r="A215" s="2">
        <f t="shared" ca="1" si="20"/>
        <v>47515</v>
      </c>
      <c r="B215">
        <f t="shared" si="21"/>
        <v>206</v>
      </c>
      <c r="C215" s="6">
        <f t="shared" si="18"/>
        <v>2277.1793350941216</v>
      </c>
      <c r="D215" s="6">
        <f t="shared" si="19"/>
        <v>2560.9278606608814</v>
      </c>
      <c r="E215" s="6">
        <f t="shared" si="22"/>
        <v>-283.74852556675955</v>
      </c>
      <c r="F215" s="6">
        <f t="shared" si="23"/>
        <v>-62826.101432362026</v>
      </c>
      <c r="G215" s="6"/>
    </row>
    <row r="216" spans="1:7" x14ac:dyDescent="0.25">
      <c r="A216" s="2">
        <f t="shared" ca="1" si="20"/>
        <v>47543</v>
      </c>
      <c r="B216">
        <f t="shared" si="21"/>
        <v>207</v>
      </c>
      <c r="C216" s="6">
        <f t="shared" si="18"/>
        <v>2277.1793350941216</v>
      </c>
      <c r="D216" s="6">
        <f t="shared" si="19"/>
        <v>2572.985562671493</v>
      </c>
      <c r="E216" s="6">
        <f t="shared" si="22"/>
        <v>-295.8062275773712</v>
      </c>
      <c r="F216" s="6">
        <f t="shared" si="23"/>
        <v>-65399.086995033518</v>
      </c>
      <c r="G216" s="6"/>
    </row>
    <row r="217" spans="1:7" x14ac:dyDescent="0.25">
      <c r="A217" s="2">
        <f t="shared" ca="1" si="20"/>
        <v>47574</v>
      </c>
      <c r="B217">
        <f t="shared" si="21"/>
        <v>208</v>
      </c>
      <c r="C217" s="6">
        <f t="shared" si="18"/>
        <v>2277.1793350941216</v>
      </c>
      <c r="D217" s="6">
        <f t="shared" si="19"/>
        <v>2585.1000363624044</v>
      </c>
      <c r="E217" s="6">
        <f t="shared" si="22"/>
        <v>-307.92070126828281</v>
      </c>
      <c r="F217" s="6">
        <f t="shared" si="23"/>
        <v>-67984.187031395923</v>
      </c>
      <c r="G217" s="6"/>
    </row>
    <row r="218" spans="1:7" x14ac:dyDescent="0.25">
      <c r="A218" s="2">
        <f t="shared" ca="1" si="20"/>
        <v>47604</v>
      </c>
      <c r="B218">
        <f t="shared" si="21"/>
        <v>209</v>
      </c>
      <c r="C218" s="6">
        <f t="shared" si="18"/>
        <v>2277.1793350941216</v>
      </c>
      <c r="D218" s="6">
        <f t="shared" si="19"/>
        <v>2597.2715490336109</v>
      </c>
      <c r="E218" s="6">
        <f t="shared" si="22"/>
        <v>-320.09221393948917</v>
      </c>
      <c r="F218" s="6">
        <f t="shared" si="23"/>
        <v>-70581.458580429535</v>
      </c>
      <c r="G218" s="6"/>
    </row>
    <row r="219" spans="1:7" x14ac:dyDescent="0.25">
      <c r="A219" s="2">
        <f t="shared" ca="1" si="20"/>
        <v>47635</v>
      </c>
      <c r="B219">
        <f t="shared" si="21"/>
        <v>210</v>
      </c>
      <c r="C219" s="6">
        <f t="shared" si="18"/>
        <v>2277.1793350941216</v>
      </c>
      <c r="D219" s="6">
        <f t="shared" si="19"/>
        <v>2609.5003692436439</v>
      </c>
      <c r="E219" s="6">
        <f t="shared" si="22"/>
        <v>-332.3210341495224</v>
      </c>
      <c r="F219" s="6">
        <f t="shared" si="23"/>
        <v>-73190.958949673179</v>
      </c>
      <c r="G219" s="6"/>
    </row>
    <row r="220" spans="1:7" x14ac:dyDescent="0.25">
      <c r="A220" s="2">
        <f t="shared" ca="1" si="20"/>
        <v>47665</v>
      </c>
      <c r="B220">
        <f t="shared" si="21"/>
        <v>211</v>
      </c>
      <c r="C220" s="6">
        <f t="shared" si="18"/>
        <v>2277.1793350941216</v>
      </c>
      <c r="D220" s="6">
        <f t="shared" si="19"/>
        <v>2621.7867668154995</v>
      </c>
      <c r="E220" s="6">
        <f t="shared" si="22"/>
        <v>-344.60743172137791</v>
      </c>
      <c r="F220" s="6">
        <f t="shared" si="23"/>
        <v>-75812.745716488673</v>
      </c>
      <c r="G220" s="6"/>
    </row>
    <row r="221" spans="1:7" x14ac:dyDescent="0.25">
      <c r="A221" s="2">
        <f t="shared" ca="1" si="20"/>
        <v>47696</v>
      </c>
      <c r="B221">
        <f t="shared" si="21"/>
        <v>212</v>
      </c>
      <c r="C221" s="6">
        <f t="shared" si="18"/>
        <v>2277.1793350941216</v>
      </c>
      <c r="D221" s="6">
        <f t="shared" si="19"/>
        <v>2634.1310128425889</v>
      </c>
      <c r="E221" s="6">
        <f t="shared" si="22"/>
        <v>-356.95167774846749</v>
      </c>
      <c r="F221" s="6">
        <f t="shared" si="23"/>
        <v>-78446.876729331256</v>
      </c>
      <c r="G221" s="6"/>
    </row>
    <row r="222" spans="1:7" x14ac:dyDescent="0.25">
      <c r="A222" s="2">
        <f t="shared" ca="1" si="20"/>
        <v>47727</v>
      </c>
      <c r="B222">
        <f t="shared" si="21"/>
        <v>213</v>
      </c>
      <c r="C222" s="6">
        <f t="shared" si="18"/>
        <v>2277.1793350941216</v>
      </c>
      <c r="D222" s="6">
        <f t="shared" si="19"/>
        <v>2646.533379694723</v>
      </c>
      <c r="E222" s="6">
        <f t="shared" si="22"/>
        <v>-369.35404460060136</v>
      </c>
      <c r="F222" s="6">
        <f t="shared" si="23"/>
        <v>-81093.410109025979</v>
      </c>
      <c r="G222" s="6"/>
    </row>
    <row r="223" spans="1:7" x14ac:dyDescent="0.25">
      <c r="A223" s="2">
        <f t="shared" ca="1" si="20"/>
        <v>47757</v>
      </c>
      <c r="B223">
        <f t="shared" si="21"/>
        <v>214</v>
      </c>
      <c r="C223" s="6">
        <f t="shared" si="18"/>
        <v>2277.1793350941216</v>
      </c>
      <c r="D223" s="6">
        <f t="shared" si="19"/>
        <v>2658.994141024119</v>
      </c>
      <c r="E223" s="6">
        <f t="shared" si="22"/>
        <v>-381.81480592999731</v>
      </c>
      <c r="F223" s="6">
        <f t="shared" si="23"/>
        <v>-83752.404250050095</v>
      </c>
      <c r="G223" s="6"/>
    </row>
    <row r="224" spans="1:7" x14ac:dyDescent="0.25">
      <c r="A224" s="2">
        <f t="shared" ca="1" si="20"/>
        <v>47788</v>
      </c>
      <c r="B224">
        <f t="shared" si="21"/>
        <v>215</v>
      </c>
      <c r="C224" s="6">
        <f t="shared" si="18"/>
        <v>2277.1793350941216</v>
      </c>
      <c r="D224" s="6">
        <f t="shared" si="19"/>
        <v>2671.5135717714406</v>
      </c>
      <c r="E224" s="6">
        <f t="shared" si="22"/>
        <v>-394.33423667731921</v>
      </c>
      <c r="F224" s="6">
        <f t="shared" si="23"/>
        <v>-86423.917821821538</v>
      </c>
      <c r="G224" s="6"/>
    </row>
    <row r="225" spans="1:7" x14ac:dyDescent="0.25">
      <c r="A225" s="2">
        <f t="shared" ca="1" si="20"/>
        <v>47818</v>
      </c>
      <c r="B225">
        <f t="shared" si="21"/>
        <v>216</v>
      </c>
      <c r="C225" s="6">
        <f t="shared" si="18"/>
        <v>2277.1793350941216</v>
      </c>
      <c r="D225" s="6">
        <f t="shared" si="19"/>
        <v>2684.0919481718647</v>
      </c>
      <c r="E225" s="6">
        <f t="shared" si="22"/>
        <v>-406.91261307774306</v>
      </c>
      <c r="F225" s="6">
        <f t="shared" si="23"/>
        <v>-89108.009769993398</v>
      </c>
      <c r="G225" s="6"/>
    </row>
    <row r="226" spans="1:7" x14ac:dyDescent="0.25">
      <c r="A226" s="2">
        <f t="shared" ca="1" si="20"/>
        <v>47849</v>
      </c>
      <c r="B226">
        <f t="shared" si="21"/>
        <v>217</v>
      </c>
      <c r="C226" s="6">
        <f t="shared" si="18"/>
        <v>2277.1793350941216</v>
      </c>
      <c r="D226" s="6">
        <f t="shared" si="19"/>
        <v>2696.7295477611738</v>
      </c>
      <c r="E226" s="6">
        <f t="shared" si="22"/>
        <v>-419.55021266705228</v>
      </c>
      <c r="F226" s="6">
        <f t="shared" si="23"/>
        <v>-91804.739317754575</v>
      </c>
      <c r="G226" s="6"/>
    </row>
    <row r="227" spans="1:7" x14ac:dyDescent="0.25">
      <c r="A227" s="2">
        <f t="shared" ca="1" si="20"/>
        <v>47880</v>
      </c>
      <c r="B227">
        <f t="shared" si="21"/>
        <v>218</v>
      </c>
      <c r="C227" s="6">
        <f t="shared" si="18"/>
        <v>2277.1793350941216</v>
      </c>
      <c r="D227" s="6">
        <f t="shared" si="19"/>
        <v>2709.4266493818827</v>
      </c>
      <c r="E227" s="6">
        <f t="shared" si="22"/>
        <v>-432.24731428776113</v>
      </c>
      <c r="F227" s="6">
        <f t="shared" si="23"/>
        <v>-94514.165967136461</v>
      </c>
      <c r="G227" s="6"/>
    </row>
    <row r="228" spans="1:7" x14ac:dyDescent="0.25">
      <c r="A228" s="2">
        <f t="shared" ca="1" si="20"/>
        <v>47908</v>
      </c>
      <c r="B228">
        <f t="shared" si="21"/>
        <v>219</v>
      </c>
      <c r="C228" s="6">
        <f t="shared" si="18"/>
        <v>2277.1793350941216</v>
      </c>
      <c r="D228" s="6">
        <f t="shared" si="19"/>
        <v>2722.183533189389</v>
      </c>
      <c r="E228" s="6">
        <f t="shared" si="22"/>
        <v>-445.0041980952675</v>
      </c>
      <c r="F228" s="6">
        <f t="shared" si="23"/>
        <v>-97236.349500325858</v>
      </c>
      <c r="G228" s="6"/>
    </row>
    <row r="229" spans="1:7" x14ac:dyDescent="0.25">
      <c r="A229" s="2">
        <f t="shared" ca="1" si="20"/>
        <v>47939</v>
      </c>
      <c r="B229">
        <f t="shared" si="21"/>
        <v>220</v>
      </c>
      <c r="C229" s="6">
        <f t="shared" si="18"/>
        <v>2277.1793350941216</v>
      </c>
      <c r="D229" s="6">
        <f t="shared" si="19"/>
        <v>2735.000480658156</v>
      </c>
      <c r="E229" s="6">
        <f t="shared" si="22"/>
        <v>-457.82114556403428</v>
      </c>
      <c r="F229" s="6">
        <f t="shared" si="23"/>
        <v>-99971.349980984014</v>
      </c>
      <c r="G229" s="6"/>
    </row>
    <row r="230" spans="1:7" x14ac:dyDescent="0.25">
      <c r="A230" s="2">
        <f t="shared" ca="1" si="20"/>
        <v>47969</v>
      </c>
      <c r="B230">
        <f t="shared" si="21"/>
        <v>221</v>
      </c>
      <c r="C230" s="6">
        <f t="shared" si="18"/>
        <v>2277.1793350941216</v>
      </c>
      <c r="D230" s="6">
        <f t="shared" si="19"/>
        <v>2747.8777745879215</v>
      </c>
      <c r="E230" s="6">
        <f t="shared" si="22"/>
        <v>-470.69843949379975</v>
      </c>
      <c r="F230" s="6">
        <f t="shared" si="23"/>
        <v>-102719.22775557193</v>
      </c>
      <c r="G230" s="6"/>
    </row>
    <row r="231" spans="1:7" x14ac:dyDescent="0.25">
      <c r="A231" s="2">
        <f t="shared" ca="1" si="20"/>
        <v>48000</v>
      </c>
      <c r="B231">
        <f t="shared" si="21"/>
        <v>222</v>
      </c>
      <c r="C231" s="6">
        <f t="shared" si="18"/>
        <v>2277.1793350941216</v>
      </c>
      <c r="D231" s="6">
        <f t="shared" si="19"/>
        <v>2760.8156991099395</v>
      </c>
      <c r="E231" s="6">
        <f t="shared" si="22"/>
        <v>-483.63636401581789</v>
      </c>
      <c r="F231" s="6">
        <f t="shared" si="23"/>
        <v>-105480.04345468187</v>
      </c>
      <c r="G231" s="6"/>
    </row>
    <row r="232" spans="1:7" x14ac:dyDescent="0.25">
      <c r="A232" s="2">
        <f t="shared" ca="1" si="20"/>
        <v>48030</v>
      </c>
      <c r="B232">
        <f t="shared" si="21"/>
        <v>223</v>
      </c>
      <c r="C232" s="6">
        <f t="shared" si="18"/>
        <v>2277.1793350941216</v>
      </c>
      <c r="D232" s="6">
        <f t="shared" si="19"/>
        <v>2773.8145396932487</v>
      </c>
      <c r="E232" s="6">
        <f t="shared" si="22"/>
        <v>-496.63520459912718</v>
      </c>
      <c r="F232" s="6">
        <f t="shared" si="23"/>
        <v>-108253.85799437512</v>
      </c>
      <c r="G232" s="6"/>
    </row>
    <row r="233" spans="1:7" x14ac:dyDescent="0.25">
      <c r="A233" s="2">
        <f t="shared" ca="1" si="20"/>
        <v>48061</v>
      </c>
      <c r="B233">
        <f t="shared" si="21"/>
        <v>224</v>
      </c>
      <c r="C233" s="6">
        <f t="shared" si="18"/>
        <v>2277.1793350941216</v>
      </c>
      <c r="D233" s="6">
        <f t="shared" si="19"/>
        <v>2786.8745831509714</v>
      </c>
      <c r="E233" s="6">
        <f t="shared" si="22"/>
        <v>-509.69524805684955</v>
      </c>
      <c r="F233" s="6">
        <f t="shared" si="23"/>
        <v>-111040.7325775261</v>
      </c>
      <c r="G233" s="6"/>
    </row>
    <row r="234" spans="1:7" x14ac:dyDescent="0.25">
      <c r="A234" s="2">
        <f t="shared" ca="1" si="20"/>
        <v>48092</v>
      </c>
      <c r="B234">
        <f t="shared" si="21"/>
        <v>225</v>
      </c>
      <c r="C234" s="6">
        <f t="shared" si="18"/>
        <v>2277.1793350941216</v>
      </c>
      <c r="D234" s="6">
        <f t="shared" si="19"/>
        <v>2799.9961176466404</v>
      </c>
      <c r="E234" s="6">
        <f t="shared" si="22"/>
        <v>-522.8167825525187</v>
      </c>
      <c r="F234" s="6">
        <f t="shared" si="23"/>
        <v>-113840.72869517274</v>
      </c>
      <c r="G234" s="6"/>
    </row>
    <row r="235" spans="1:7" x14ac:dyDescent="0.25">
      <c r="A235" s="2">
        <f t="shared" ca="1" si="20"/>
        <v>48122</v>
      </c>
      <c r="B235">
        <f t="shared" si="21"/>
        <v>226</v>
      </c>
      <c r="C235" s="6">
        <f t="shared" si="18"/>
        <v>2277.1793350941216</v>
      </c>
      <c r="D235" s="6">
        <f t="shared" si="19"/>
        <v>2813.17943270056</v>
      </c>
      <c r="E235" s="6">
        <f t="shared" si="22"/>
        <v>-536.00009760643832</v>
      </c>
      <c r="F235" s="6">
        <f t="shared" si="23"/>
        <v>-116653.90812787331</v>
      </c>
      <c r="G235" s="6"/>
    </row>
    <row r="236" spans="1:7" x14ac:dyDescent="0.25">
      <c r="A236" s="2">
        <f t="shared" ca="1" si="20"/>
        <v>48153</v>
      </c>
      <c r="B236">
        <f t="shared" si="21"/>
        <v>227</v>
      </c>
      <c r="C236" s="6">
        <f t="shared" si="18"/>
        <v>2277.1793350941216</v>
      </c>
      <c r="D236" s="6">
        <f t="shared" si="19"/>
        <v>2826.4248191961915</v>
      </c>
      <c r="E236" s="6">
        <f t="shared" si="22"/>
        <v>-549.24548410207012</v>
      </c>
      <c r="F236" s="6">
        <f t="shared" si="23"/>
        <v>-119480.3329470695</v>
      </c>
      <c r="G236" s="6"/>
    </row>
    <row r="237" spans="1:7" x14ac:dyDescent="0.25">
      <c r="A237" s="2">
        <f t="shared" ca="1" si="20"/>
        <v>48183</v>
      </c>
      <c r="B237">
        <f t="shared" si="21"/>
        <v>228</v>
      </c>
      <c r="C237" s="6">
        <f t="shared" si="18"/>
        <v>2277.1793350941216</v>
      </c>
      <c r="D237" s="6">
        <f t="shared" si="19"/>
        <v>2839.7325693865737</v>
      </c>
      <c r="E237" s="6">
        <f t="shared" si="22"/>
        <v>-562.5532342924522</v>
      </c>
      <c r="F237" s="6">
        <f t="shared" si="23"/>
        <v>-122320.06551645607</v>
      </c>
      <c r="G237" s="6"/>
    </row>
    <row r="238" spans="1:7" x14ac:dyDescent="0.25">
      <c r="A238" s="2">
        <f t="shared" ca="1" si="20"/>
        <v>48214</v>
      </c>
      <c r="B238">
        <f t="shared" si="21"/>
        <v>229</v>
      </c>
      <c r="C238" s="6">
        <f t="shared" si="18"/>
        <v>2277.1793350941216</v>
      </c>
      <c r="D238" s="6">
        <f t="shared" si="19"/>
        <v>2853.1029769007691</v>
      </c>
      <c r="E238" s="6">
        <f t="shared" si="22"/>
        <v>-575.92364180664731</v>
      </c>
      <c r="F238" s="6">
        <f t="shared" si="23"/>
        <v>-125173.16849335685</v>
      </c>
      <c r="G238" s="6"/>
    </row>
    <row r="239" spans="1:7" x14ac:dyDescent="0.25">
      <c r="A239" s="2">
        <f t="shared" ca="1" si="20"/>
        <v>48245</v>
      </c>
      <c r="B239">
        <f t="shared" si="21"/>
        <v>230</v>
      </c>
      <c r="C239" s="6">
        <f t="shared" si="18"/>
        <v>2277.1793350941216</v>
      </c>
      <c r="D239" s="6">
        <f t="shared" si="19"/>
        <v>2866.5363367503433</v>
      </c>
      <c r="E239" s="6">
        <f t="shared" si="22"/>
        <v>-589.35700165622188</v>
      </c>
      <c r="F239" s="6">
        <f t="shared" si="23"/>
        <v>-128039.70483010719</v>
      </c>
      <c r="G239" s="6"/>
    </row>
    <row r="240" spans="1:7" x14ac:dyDescent="0.25">
      <c r="A240" s="2">
        <f t="shared" ca="1" si="20"/>
        <v>48274</v>
      </c>
      <c r="B240">
        <f t="shared" si="21"/>
        <v>231</v>
      </c>
      <c r="C240" s="6">
        <f t="shared" si="18"/>
        <v>2277.1793350941216</v>
      </c>
      <c r="D240" s="6">
        <f t="shared" si="19"/>
        <v>2880.0329453358763</v>
      </c>
      <c r="E240" s="6">
        <f t="shared" si="22"/>
        <v>-602.85361024175472</v>
      </c>
      <c r="F240" s="6">
        <f t="shared" si="23"/>
        <v>-130919.73777544306</v>
      </c>
      <c r="G240" s="6"/>
    </row>
    <row r="241" spans="1:7" x14ac:dyDescent="0.25">
      <c r="A241" s="2">
        <f t="shared" ca="1" si="20"/>
        <v>48305</v>
      </c>
      <c r="B241">
        <f t="shared" si="21"/>
        <v>232</v>
      </c>
      <c r="C241" s="6">
        <f t="shared" si="18"/>
        <v>2277.1793350941216</v>
      </c>
      <c r="D241" s="6">
        <f t="shared" si="19"/>
        <v>2893.5931004534996</v>
      </c>
      <c r="E241" s="6">
        <f t="shared" si="22"/>
        <v>-616.41376535937775</v>
      </c>
      <c r="F241" s="6">
        <f t="shared" si="23"/>
        <v>-133813.33087589656</v>
      </c>
      <c r="G241" s="6"/>
    </row>
    <row r="242" spans="1:7" x14ac:dyDescent="0.25">
      <c r="A242" s="2">
        <f t="shared" ca="1" si="20"/>
        <v>48335</v>
      </c>
      <c r="B242">
        <f t="shared" si="21"/>
        <v>233</v>
      </c>
      <c r="C242" s="6">
        <f t="shared" si="18"/>
        <v>2277.1793350941216</v>
      </c>
      <c r="D242" s="6">
        <f t="shared" si="19"/>
        <v>2907.2171013014677</v>
      </c>
      <c r="E242" s="6">
        <f t="shared" si="22"/>
        <v>-630.03776620734629</v>
      </c>
      <c r="F242" s="6">
        <f t="shared" si="23"/>
        <v>-136720.54797719803</v>
      </c>
      <c r="G242" s="6"/>
    </row>
    <row r="243" spans="1:7" x14ac:dyDescent="0.25">
      <c r="A243" s="2">
        <f t="shared" ca="1" si="20"/>
        <v>48366</v>
      </c>
      <c r="B243">
        <f t="shared" si="21"/>
        <v>234</v>
      </c>
      <c r="C243" s="6">
        <f t="shared" si="18"/>
        <v>2277.1793350941216</v>
      </c>
      <c r="D243" s="6">
        <f t="shared" si="19"/>
        <v>2920.9052484867625</v>
      </c>
      <c r="E243" s="6">
        <f t="shared" si="22"/>
        <v>-643.72591339264079</v>
      </c>
      <c r="F243" s="6">
        <f t="shared" si="23"/>
        <v>-139641.45322568479</v>
      </c>
      <c r="G243" s="6"/>
    </row>
    <row r="244" spans="1:7" x14ac:dyDescent="0.25">
      <c r="A244" s="2">
        <f t="shared" ca="1" si="20"/>
        <v>48396</v>
      </c>
      <c r="B244">
        <f t="shared" si="21"/>
        <v>235</v>
      </c>
      <c r="C244" s="6">
        <f t="shared" si="18"/>
        <v>2277.1793350941216</v>
      </c>
      <c r="D244" s="6">
        <f t="shared" si="19"/>
        <v>2934.6578440317207</v>
      </c>
      <c r="E244" s="6">
        <f t="shared" si="22"/>
        <v>-657.47850893759926</v>
      </c>
      <c r="F244" s="6">
        <f t="shared" si="23"/>
        <v>-142576.11106971651</v>
      </c>
      <c r="G244" s="6"/>
    </row>
    <row r="245" spans="1:7" x14ac:dyDescent="0.25">
      <c r="A245" s="2">
        <f t="shared" ca="1" si="20"/>
        <v>48427</v>
      </c>
      <c r="B245">
        <f t="shared" si="21"/>
        <v>236</v>
      </c>
      <c r="C245" s="6">
        <f t="shared" si="18"/>
        <v>2277.1793350941216</v>
      </c>
      <c r="D245" s="6">
        <f t="shared" si="19"/>
        <v>2948.4751913807036</v>
      </c>
      <c r="E245" s="6">
        <f t="shared" si="22"/>
        <v>-671.29585628658197</v>
      </c>
      <c r="F245" s="6">
        <f t="shared" si="23"/>
        <v>-145524.58626109723</v>
      </c>
      <c r="G245" s="6"/>
    </row>
    <row r="246" spans="1:7" x14ac:dyDescent="0.25">
      <c r="A246" s="2">
        <f t="shared" ca="1" si="20"/>
        <v>48458</v>
      </c>
      <c r="B246">
        <f t="shared" si="21"/>
        <v>237</v>
      </c>
      <c r="C246" s="6">
        <f t="shared" si="18"/>
        <v>2277.1793350941216</v>
      </c>
      <c r="D246" s="6">
        <f t="shared" si="19"/>
        <v>2962.3575954067878</v>
      </c>
      <c r="E246" s="6">
        <f t="shared" si="22"/>
        <v>-685.17826031266611</v>
      </c>
      <c r="F246" s="6">
        <f t="shared" si="23"/>
        <v>-148486.94385650402</v>
      </c>
      <c r="G246" s="6"/>
    </row>
    <row r="247" spans="1:7" x14ac:dyDescent="0.25">
      <c r="A247" s="2">
        <f t="shared" ca="1" si="20"/>
        <v>48488</v>
      </c>
      <c r="B247">
        <f t="shared" si="21"/>
        <v>238</v>
      </c>
      <c r="C247" s="6">
        <f t="shared" si="18"/>
        <v>2277.1793350941216</v>
      </c>
      <c r="D247" s="6">
        <f t="shared" si="19"/>
        <v>2976.305362418495</v>
      </c>
      <c r="E247" s="6">
        <f t="shared" si="22"/>
        <v>-699.12602732437313</v>
      </c>
      <c r="F247" s="6">
        <f t="shared" si="23"/>
        <v>-151463.24921892252</v>
      </c>
      <c r="G247" s="6"/>
    </row>
    <row r="248" spans="1:7" x14ac:dyDescent="0.25">
      <c r="A248" s="2">
        <f t="shared" ca="1" si="20"/>
        <v>48519</v>
      </c>
      <c r="B248">
        <f t="shared" si="21"/>
        <v>239</v>
      </c>
      <c r="C248" s="6">
        <f t="shared" si="18"/>
        <v>2277.1793350941216</v>
      </c>
      <c r="D248" s="6">
        <f t="shared" si="19"/>
        <v>2990.3188001665485</v>
      </c>
      <c r="E248" s="6">
        <f t="shared" si="22"/>
        <v>-713.1394650724269</v>
      </c>
      <c r="F248" s="6">
        <f t="shared" si="23"/>
        <v>-154453.56801908906</v>
      </c>
      <c r="G248" s="6"/>
    </row>
    <row r="249" spans="1:7" x14ac:dyDescent="0.25">
      <c r="A249" s="2">
        <f t="shared" ca="1" si="20"/>
        <v>48549</v>
      </c>
      <c r="B249">
        <f t="shared" si="21"/>
        <v>240</v>
      </c>
      <c r="C249" s="6">
        <f t="shared" si="18"/>
        <v>2277.1793350941216</v>
      </c>
      <c r="D249" s="6">
        <f t="shared" si="19"/>
        <v>3004.3982178506658</v>
      </c>
      <c r="E249" s="6">
        <f t="shared" si="22"/>
        <v>-727.2188827565443</v>
      </c>
      <c r="F249" s="6">
        <f t="shared" si="23"/>
        <v>-157457.96623693971</v>
      </c>
      <c r="G249" s="6"/>
    </row>
    <row r="250" spans="1:7" x14ac:dyDescent="0.25">
      <c r="A250" s="2">
        <f t="shared" ca="1" si="20"/>
        <v>48580</v>
      </c>
      <c r="B250">
        <f t="shared" si="21"/>
        <v>241</v>
      </c>
      <c r="C250" s="6">
        <f t="shared" si="18"/>
        <v>2277.1793350941216</v>
      </c>
      <c r="D250" s="6">
        <f t="shared" si="19"/>
        <v>3018.5439261263796</v>
      </c>
      <c r="E250" s="6">
        <f t="shared" si="22"/>
        <v>-741.36459103225786</v>
      </c>
      <c r="F250" s="6">
        <f t="shared" si="23"/>
        <v>-160476.51016306609</v>
      </c>
      <c r="G250" s="6"/>
    </row>
    <row r="251" spans="1:7" x14ac:dyDescent="0.25">
      <c r="A251" s="2">
        <f t="shared" ca="1" si="20"/>
        <v>48611</v>
      </c>
      <c r="B251">
        <f t="shared" si="21"/>
        <v>242</v>
      </c>
      <c r="C251" s="6">
        <f t="shared" si="18"/>
        <v>2277.1793350941216</v>
      </c>
      <c r="D251" s="6">
        <f t="shared" si="19"/>
        <v>3032.7562371118911</v>
      </c>
      <c r="E251" s="6">
        <f t="shared" si="22"/>
        <v>-755.5769020177695</v>
      </c>
      <c r="F251" s="6">
        <f t="shared" si="23"/>
        <v>-163509.26640017799</v>
      </c>
      <c r="G251" s="6"/>
    </row>
    <row r="252" spans="1:7" x14ac:dyDescent="0.25">
      <c r="A252" s="2">
        <f t="shared" ca="1" si="20"/>
        <v>48639</v>
      </c>
      <c r="B252">
        <f t="shared" si="21"/>
        <v>243</v>
      </c>
      <c r="C252" s="6">
        <f t="shared" si="18"/>
        <v>2277.1793350941216</v>
      </c>
      <c r="D252" s="6">
        <f t="shared" si="19"/>
        <v>3047.0354643949595</v>
      </c>
      <c r="E252" s="6">
        <f t="shared" si="22"/>
        <v>-769.85612930083812</v>
      </c>
      <c r="F252" s="6">
        <f t="shared" si="23"/>
        <v>-166556.30186457295</v>
      </c>
      <c r="G252" s="6"/>
    </row>
    <row r="253" spans="1:7" x14ac:dyDescent="0.25">
      <c r="A253" s="2">
        <f t="shared" ca="1" si="20"/>
        <v>48670</v>
      </c>
      <c r="B253">
        <f t="shared" si="21"/>
        <v>244</v>
      </c>
      <c r="C253" s="6">
        <f t="shared" si="18"/>
        <v>2277.1793350941216</v>
      </c>
      <c r="D253" s="6">
        <f t="shared" si="19"/>
        <v>3061.3819230398194</v>
      </c>
      <c r="E253" s="6">
        <f t="shared" si="22"/>
        <v>-784.2025879456977</v>
      </c>
      <c r="F253" s="6">
        <f t="shared" si="23"/>
        <v>-169617.68378761277</v>
      </c>
      <c r="G253" s="6"/>
    </row>
    <row r="254" spans="1:7" x14ac:dyDescent="0.25">
      <c r="A254" s="2">
        <f t="shared" ca="1" si="20"/>
        <v>48700</v>
      </c>
      <c r="B254">
        <f t="shared" si="21"/>
        <v>245</v>
      </c>
      <c r="C254" s="6">
        <f t="shared" si="18"/>
        <v>2277.1793350941216</v>
      </c>
      <c r="D254" s="6">
        <f t="shared" si="19"/>
        <v>3075.7959295941318</v>
      </c>
      <c r="E254" s="6">
        <f t="shared" si="22"/>
        <v>-798.61659450001014</v>
      </c>
      <c r="F254" s="6">
        <f t="shared" si="23"/>
        <v>-172693.47971720691</v>
      </c>
      <c r="G254" s="6"/>
    </row>
    <row r="255" spans="1:7" x14ac:dyDescent="0.25">
      <c r="A255" s="2">
        <f t="shared" ca="1" si="20"/>
        <v>48731</v>
      </c>
      <c r="B255">
        <f t="shared" si="21"/>
        <v>246</v>
      </c>
      <c r="C255" s="6">
        <f t="shared" si="18"/>
        <v>2277.1793350941216</v>
      </c>
      <c r="D255" s="6">
        <f t="shared" si="19"/>
        <v>3090.2778020959709</v>
      </c>
      <c r="E255" s="6">
        <f t="shared" si="22"/>
        <v>-813.09846700184926</v>
      </c>
      <c r="F255" s="6">
        <f t="shared" si="23"/>
        <v>-175783.75751930289</v>
      </c>
      <c r="G255" s="6"/>
    </row>
    <row r="256" spans="1:7" x14ac:dyDescent="0.25">
      <c r="A256" s="2">
        <f t="shared" ca="1" si="20"/>
        <v>48761</v>
      </c>
      <c r="B256">
        <f t="shared" si="21"/>
        <v>247</v>
      </c>
      <c r="C256" s="6">
        <f t="shared" si="18"/>
        <v>2277.1793350941216</v>
      </c>
      <c r="D256" s="6">
        <f t="shared" si="19"/>
        <v>3104.8278600808394</v>
      </c>
      <c r="E256" s="6">
        <f t="shared" si="22"/>
        <v>-827.6485249867178</v>
      </c>
      <c r="F256" s="6">
        <f t="shared" si="23"/>
        <v>-178888.58537938373</v>
      </c>
      <c r="G256" s="6"/>
    </row>
    <row r="257" spans="1:7" x14ac:dyDescent="0.25">
      <c r="A257" s="2">
        <f t="shared" ca="1" si="20"/>
        <v>48792</v>
      </c>
      <c r="B257">
        <f t="shared" si="21"/>
        <v>248</v>
      </c>
      <c r="C257" s="6">
        <f t="shared" si="18"/>
        <v>2277.1793350941216</v>
      </c>
      <c r="D257" s="6">
        <f t="shared" si="19"/>
        <v>3119.4464245887202</v>
      </c>
      <c r="E257" s="6">
        <f t="shared" si="22"/>
        <v>-842.26708949459839</v>
      </c>
      <c r="F257" s="6">
        <f t="shared" si="23"/>
        <v>-182008.03180397244</v>
      </c>
      <c r="G257" s="6"/>
    </row>
    <row r="258" spans="1:7" x14ac:dyDescent="0.25">
      <c r="A258" s="2">
        <f t="shared" ca="1" si="20"/>
        <v>48823</v>
      </c>
      <c r="B258">
        <f t="shared" si="21"/>
        <v>249</v>
      </c>
      <c r="C258" s="6">
        <f t="shared" si="18"/>
        <v>2277.1793350941216</v>
      </c>
      <c r="D258" s="6">
        <f t="shared" si="19"/>
        <v>3134.1338181711585</v>
      </c>
      <c r="E258" s="6">
        <f t="shared" si="22"/>
        <v>-856.95448307703691</v>
      </c>
      <c r="F258" s="6">
        <f t="shared" si="23"/>
        <v>-185142.1656221436</v>
      </c>
      <c r="G258" s="6"/>
    </row>
    <row r="259" spans="1:7" x14ac:dyDescent="0.25">
      <c r="A259" s="2">
        <f t="shared" ca="1" si="20"/>
        <v>48853</v>
      </c>
      <c r="B259">
        <f t="shared" si="21"/>
        <v>250</v>
      </c>
      <c r="C259" s="6">
        <f t="shared" si="18"/>
        <v>2277.1793350941216</v>
      </c>
      <c r="D259" s="6">
        <f t="shared" si="19"/>
        <v>3148.890364898381</v>
      </c>
      <c r="E259" s="6">
        <f t="shared" si="22"/>
        <v>-871.71102980425951</v>
      </c>
      <c r="F259" s="6">
        <f t="shared" si="23"/>
        <v>-188291.05598704197</v>
      </c>
      <c r="G259" s="6"/>
    </row>
    <row r="260" spans="1:7" x14ac:dyDescent="0.25">
      <c r="A260" s="2">
        <f t="shared" ca="1" si="20"/>
        <v>48884</v>
      </c>
      <c r="B260">
        <f t="shared" si="21"/>
        <v>251</v>
      </c>
      <c r="C260" s="6">
        <f t="shared" si="18"/>
        <v>2277.1793350941216</v>
      </c>
      <c r="D260" s="6">
        <f t="shared" si="19"/>
        <v>3163.7163903664441</v>
      </c>
      <c r="E260" s="6">
        <f t="shared" si="22"/>
        <v>-886.53705527232262</v>
      </c>
      <c r="F260" s="6">
        <f t="shared" si="23"/>
        <v>-191454.7723774084</v>
      </c>
      <c r="G260" s="6"/>
    </row>
    <row r="261" spans="1:7" x14ac:dyDescent="0.25">
      <c r="A261" s="2">
        <f t="shared" ca="1" si="20"/>
        <v>48914</v>
      </c>
      <c r="B261">
        <f t="shared" si="21"/>
        <v>252</v>
      </c>
      <c r="C261" s="6">
        <f t="shared" si="18"/>
        <v>2277.1793350941216</v>
      </c>
      <c r="D261" s="6">
        <f t="shared" si="19"/>
        <v>3178.6122217044194</v>
      </c>
      <c r="E261" s="6">
        <f t="shared" si="22"/>
        <v>-901.43288661029794</v>
      </c>
      <c r="F261" s="6">
        <f t="shared" si="23"/>
        <v>-194633.38459911282</v>
      </c>
      <c r="G261" s="6"/>
    </row>
    <row r="262" spans="1:7" x14ac:dyDescent="0.25">
      <c r="A262" s="2">
        <f t="shared" ca="1" si="20"/>
        <v>48945</v>
      </c>
      <c r="B262">
        <f t="shared" si="21"/>
        <v>253</v>
      </c>
      <c r="C262" s="6">
        <f t="shared" si="18"/>
        <v>2277.1793350941216</v>
      </c>
      <c r="D262" s="6">
        <f t="shared" si="19"/>
        <v>3193.578187581611</v>
      </c>
      <c r="E262" s="6">
        <f t="shared" si="22"/>
        <v>-916.39885248748953</v>
      </c>
      <c r="F262" s="6">
        <f t="shared" si="23"/>
        <v>-197826.96278669444</v>
      </c>
      <c r="G262" s="6"/>
    </row>
    <row r="263" spans="1:7" x14ac:dyDescent="0.25">
      <c r="A263" s="2">
        <f t="shared" ca="1" si="20"/>
        <v>48976</v>
      </c>
      <c r="B263">
        <f t="shared" si="21"/>
        <v>254</v>
      </c>
      <c r="C263" s="6">
        <f t="shared" si="18"/>
        <v>2277.1793350941216</v>
      </c>
      <c r="D263" s="6">
        <f t="shared" si="19"/>
        <v>3208.6146182148077</v>
      </c>
      <c r="E263" s="6">
        <f t="shared" si="22"/>
        <v>-931.43528312068634</v>
      </c>
      <c r="F263" s="6">
        <f t="shared" si="23"/>
        <v>-201035.57740490924</v>
      </c>
      <c r="G263" s="6"/>
    </row>
    <row r="264" spans="1:7" x14ac:dyDescent="0.25">
      <c r="A264" s="2">
        <f t="shared" ca="1" si="20"/>
        <v>49004</v>
      </c>
      <c r="B264">
        <f t="shared" si="21"/>
        <v>255</v>
      </c>
      <c r="C264" s="6">
        <f t="shared" si="18"/>
        <v>2277.1793350941216</v>
      </c>
      <c r="D264" s="6">
        <f t="shared" si="19"/>
        <v>3223.7218453755695</v>
      </c>
      <c r="E264" s="6">
        <f t="shared" si="22"/>
        <v>-946.54251028144768</v>
      </c>
      <c r="F264" s="6">
        <f t="shared" si="23"/>
        <v>-204259.29925028482</v>
      </c>
      <c r="G264" s="6"/>
    </row>
    <row r="265" spans="1:7" x14ac:dyDescent="0.25">
      <c r="A265" s="2">
        <f t="shared" ca="1" si="20"/>
        <v>49035</v>
      </c>
      <c r="B265">
        <f t="shared" si="21"/>
        <v>256</v>
      </c>
      <c r="C265" s="6">
        <f t="shared" si="18"/>
        <v>2277.1793350941216</v>
      </c>
      <c r="D265" s="6">
        <f t="shared" si="19"/>
        <v>3238.9002023975459</v>
      </c>
      <c r="E265" s="6">
        <f t="shared" si="22"/>
        <v>-961.72086730342437</v>
      </c>
      <c r="F265" s="6">
        <f t="shared" si="23"/>
        <v>-207498.19945268237</v>
      </c>
      <c r="G265" s="6"/>
    </row>
    <row r="266" spans="1:7" x14ac:dyDescent="0.25">
      <c r="A266" s="2">
        <f t="shared" ca="1" si="20"/>
        <v>49065</v>
      </c>
      <c r="B266">
        <f t="shared" si="21"/>
        <v>257</v>
      </c>
      <c r="C266" s="6">
        <f t="shared" si="18"/>
        <v>2277.1793350941216</v>
      </c>
      <c r="D266" s="6">
        <f t="shared" si="19"/>
        <v>3254.1500241838344</v>
      </c>
      <c r="E266" s="6">
        <f t="shared" si="22"/>
        <v>-976.97068908971289</v>
      </c>
      <c r="F266" s="6">
        <f t="shared" si="23"/>
        <v>-210752.34947686619</v>
      </c>
      <c r="G266" s="6"/>
    </row>
    <row r="267" spans="1:7" x14ac:dyDescent="0.25">
      <c r="A267" s="2">
        <f t="shared" ca="1" si="20"/>
        <v>49096</v>
      </c>
      <c r="B267">
        <f t="shared" si="21"/>
        <v>258</v>
      </c>
      <c r="C267" s="6">
        <f t="shared" ref="C267:C330" si="24">-PMT($C$4/12,$C$5,$C$3,0)</f>
        <v>2277.1793350941216</v>
      </c>
      <c r="D267" s="6">
        <f t="shared" ref="D267:D330" si="25">C267-E267</f>
        <v>3269.4716472143664</v>
      </c>
      <c r="E267" s="6">
        <f t="shared" si="22"/>
        <v>-992.29231212024501</v>
      </c>
      <c r="F267" s="6">
        <f t="shared" si="23"/>
        <v>-214021.82112408057</v>
      </c>
      <c r="G267" s="6"/>
    </row>
    <row r="268" spans="1:7" x14ac:dyDescent="0.25">
      <c r="A268" s="2">
        <f t="shared" ref="A268:A331" ca="1" si="26">DATE(YEAR(A267),MONTH(A267)+1,1)</f>
        <v>49126</v>
      </c>
      <c r="B268">
        <f t="shared" ref="B268:B331" si="27">B267+1</f>
        <v>259</v>
      </c>
      <c r="C268" s="6">
        <f t="shared" si="24"/>
        <v>2277.1793350941216</v>
      </c>
      <c r="D268" s="6">
        <f t="shared" si="25"/>
        <v>3284.8654095533343</v>
      </c>
      <c r="E268" s="6">
        <f t="shared" ref="E268:E331" si="28">($C$4/12)*F267</f>
        <v>-1007.6860744592127</v>
      </c>
      <c r="F268" s="6">
        <f t="shared" si="23"/>
        <v>-217306.68653363391</v>
      </c>
      <c r="G268" s="6"/>
    </row>
    <row r="269" spans="1:7" x14ac:dyDescent="0.25">
      <c r="A269" s="2">
        <f t="shared" ca="1" si="26"/>
        <v>49157</v>
      </c>
      <c r="B269">
        <f t="shared" si="27"/>
        <v>260</v>
      </c>
      <c r="C269" s="6">
        <f t="shared" si="24"/>
        <v>2277.1793350941216</v>
      </c>
      <c r="D269" s="6">
        <f t="shared" si="25"/>
        <v>3300.3316508566477</v>
      </c>
      <c r="E269" s="6">
        <f t="shared" si="28"/>
        <v>-1023.1523157625263</v>
      </c>
      <c r="F269" s="6">
        <f t="shared" si="23"/>
        <v>-220607.01818449056</v>
      </c>
      <c r="G269" s="6"/>
    </row>
    <row r="270" spans="1:7" x14ac:dyDescent="0.25">
      <c r="A270" s="2">
        <f t="shared" ca="1" si="26"/>
        <v>49188</v>
      </c>
      <c r="B270">
        <f t="shared" si="27"/>
        <v>261</v>
      </c>
      <c r="C270" s="6">
        <f t="shared" si="24"/>
        <v>2277.1793350941216</v>
      </c>
      <c r="D270" s="6">
        <f t="shared" si="25"/>
        <v>3315.8707123794311</v>
      </c>
      <c r="E270" s="6">
        <f t="shared" si="28"/>
        <v>-1038.6913772853097</v>
      </c>
      <c r="F270" s="6">
        <f t="shared" ref="F270:F333" si="29">F269-D270</f>
        <v>-223922.88889686999</v>
      </c>
      <c r="G270" s="6"/>
    </row>
    <row r="271" spans="1:7" x14ac:dyDescent="0.25">
      <c r="A271" s="2">
        <f t="shared" ca="1" si="26"/>
        <v>49218</v>
      </c>
      <c r="B271">
        <f t="shared" si="27"/>
        <v>262</v>
      </c>
      <c r="C271" s="6">
        <f t="shared" si="24"/>
        <v>2277.1793350941216</v>
      </c>
      <c r="D271" s="6">
        <f t="shared" si="25"/>
        <v>3331.4829369835511</v>
      </c>
      <c r="E271" s="6">
        <f t="shared" si="28"/>
        <v>-1054.3036018894295</v>
      </c>
      <c r="F271" s="6">
        <f t="shared" si="29"/>
        <v>-227254.37183385354</v>
      </c>
      <c r="G271" s="6"/>
    </row>
    <row r="272" spans="1:7" x14ac:dyDescent="0.25">
      <c r="A272" s="2">
        <f t="shared" ca="1" si="26"/>
        <v>49249</v>
      </c>
      <c r="B272">
        <f t="shared" si="27"/>
        <v>263</v>
      </c>
      <c r="C272" s="6">
        <f t="shared" si="24"/>
        <v>2277.1793350941216</v>
      </c>
      <c r="D272" s="6">
        <f t="shared" si="25"/>
        <v>3347.1686691451823</v>
      </c>
      <c r="E272" s="6">
        <f t="shared" si="28"/>
        <v>-1069.9893340510605</v>
      </c>
      <c r="F272" s="6">
        <f t="shared" si="29"/>
        <v>-230601.54050299872</v>
      </c>
      <c r="G272" s="6"/>
    </row>
    <row r="273" spans="1:7" x14ac:dyDescent="0.25">
      <c r="A273" s="2">
        <f t="shared" ca="1" si="26"/>
        <v>49279</v>
      </c>
      <c r="B273">
        <f t="shared" si="27"/>
        <v>264</v>
      </c>
      <c r="C273" s="6">
        <f t="shared" si="24"/>
        <v>2277.1793350941216</v>
      </c>
      <c r="D273" s="6">
        <f t="shared" si="25"/>
        <v>3362.9282549624072</v>
      </c>
      <c r="E273" s="6">
        <f t="shared" si="28"/>
        <v>-1085.7489198682856</v>
      </c>
      <c r="F273" s="6">
        <f t="shared" si="29"/>
        <v>-233964.46875796112</v>
      </c>
      <c r="G273" s="6"/>
    </row>
    <row r="274" spans="1:7" x14ac:dyDescent="0.25">
      <c r="A274" s="2">
        <f t="shared" ca="1" si="26"/>
        <v>49310</v>
      </c>
      <c r="B274">
        <f t="shared" si="27"/>
        <v>265</v>
      </c>
      <c r="C274" s="6">
        <f t="shared" si="24"/>
        <v>2277.1793350941216</v>
      </c>
      <c r="D274" s="6">
        <f t="shared" si="25"/>
        <v>3378.7620421628553</v>
      </c>
      <c r="E274" s="6">
        <f t="shared" si="28"/>
        <v>-1101.5827070687337</v>
      </c>
      <c r="F274" s="6">
        <f t="shared" si="29"/>
        <v>-237343.23080012397</v>
      </c>
      <c r="G274" s="6"/>
    </row>
    <row r="275" spans="1:7" x14ac:dyDescent="0.25">
      <c r="A275" s="2">
        <f t="shared" ca="1" si="26"/>
        <v>49341</v>
      </c>
      <c r="B275">
        <f t="shared" si="27"/>
        <v>266</v>
      </c>
      <c r="C275" s="6">
        <f t="shared" si="24"/>
        <v>2277.1793350941216</v>
      </c>
      <c r="D275" s="6">
        <f t="shared" si="25"/>
        <v>3394.6703801113717</v>
      </c>
      <c r="E275" s="6">
        <f t="shared" si="28"/>
        <v>-1117.4910450172504</v>
      </c>
      <c r="F275" s="6">
        <f t="shared" si="29"/>
        <v>-240737.90118023535</v>
      </c>
      <c r="G275" s="6"/>
    </row>
    <row r="276" spans="1:7" x14ac:dyDescent="0.25">
      <c r="A276" s="2">
        <f t="shared" ca="1" si="26"/>
        <v>49369</v>
      </c>
      <c r="B276">
        <f t="shared" si="27"/>
        <v>267</v>
      </c>
      <c r="C276" s="6">
        <f t="shared" si="24"/>
        <v>2277.1793350941216</v>
      </c>
      <c r="D276" s="6">
        <f t="shared" si="25"/>
        <v>3410.65361981773</v>
      </c>
      <c r="E276" s="6">
        <f t="shared" si="28"/>
        <v>-1133.4742847236082</v>
      </c>
      <c r="F276" s="6">
        <f t="shared" si="29"/>
        <v>-244148.55480005307</v>
      </c>
      <c r="G276" s="6"/>
    </row>
    <row r="277" spans="1:7" x14ac:dyDescent="0.25">
      <c r="A277" s="2">
        <f t="shared" ca="1" si="26"/>
        <v>49400</v>
      </c>
      <c r="B277">
        <f t="shared" si="27"/>
        <v>268</v>
      </c>
      <c r="C277" s="6">
        <f t="shared" si="24"/>
        <v>2277.1793350941216</v>
      </c>
      <c r="D277" s="6">
        <f t="shared" si="25"/>
        <v>3426.7121139443716</v>
      </c>
      <c r="E277" s="6">
        <f t="shared" si="28"/>
        <v>-1149.53277885025</v>
      </c>
      <c r="F277" s="6">
        <f t="shared" si="29"/>
        <v>-247575.26691399745</v>
      </c>
      <c r="G277" s="6"/>
    </row>
    <row r="278" spans="1:7" x14ac:dyDescent="0.25">
      <c r="A278" s="2">
        <f t="shared" ca="1" si="26"/>
        <v>49430</v>
      </c>
      <c r="B278">
        <f t="shared" si="27"/>
        <v>269</v>
      </c>
      <c r="C278" s="6">
        <f t="shared" si="24"/>
        <v>2277.1793350941216</v>
      </c>
      <c r="D278" s="6">
        <f t="shared" si="25"/>
        <v>3442.8462168141932</v>
      </c>
      <c r="E278" s="6">
        <f t="shared" si="28"/>
        <v>-1165.6668817200714</v>
      </c>
      <c r="F278" s="6">
        <f t="shared" si="29"/>
        <v>-251018.11313081163</v>
      </c>
      <c r="G278" s="6"/>
    </row>
    <row r="279" spans="1:7" x14ac:dyDescent="0.25">
      <c r="A279" s="2">
        <f t="shared" ca="1" si="26"/>
        <v>49461</v>
      </c>
      <c r="B279">
        <f t="shared" si="27"/>
        <v>270</v>
      </c>
      <c r="C279" s="6">
        <f t="shared" si="24"/>
        <v>2277.1793350941216</v>
      </c>
      <c r="D279" s="6">
        <f t="shared" si="25"/>
        <v>3459.0562844183596</v>
      </c>
      <c r="E279" s="6">
        <f t="shared" si="28"/>
        <v>-1181.8769493242382</v>
      </c>
      <c r="F279" s="6">
        <f t="shared" si="29"/>
        <v>-254477.16941522999</v>
      </c>
      <c r="G279" s="6"/>
    </row>
    <row r="280" spans="1:7" x14ac:dyDescent="0.25">
      <c r="A280" s="2">
        <f t="shared" ca="1" si="26"/>
        <v>49491</v>
      </c>
      <c r="B280">
        <f t="shared" si="27"/>
        <v>271</v>
      </c>
      <c r="C280" s="6">
        <f t="shared" si="24"/>
        <v>2277.1793350941216</v>
      </c>
      <c r="D280" s="6">
        <f t="shared" si="25"/>
        <v>3475.3426744241629</v>
      </c>
      <c r="E280" s="6">
        <f t="shared" si="28"/>
        <v>-1198.1633393300413</v>
      </c>
      <c r="F280" s="6">
        <f t="shared" si="29"/>
        <v>-257952.51208965416</v>
      </c>
      <c r="G280" s="6"/>
    </row>
    <row r="281" spans="1:7" x14ac:dyDescent="0.25">
      <c r="A281" s="2">
        <f t="shared" ca="1" si="26"/>
        <v>49522</v>
      </c>
      <c r="B281">
        <f t="shared" si="27"/>
        <v>272</v>
      </c>
      <c r="C281" s="6">
        <f t="shared" si="24"/>
        <v>2277.1793350941216</v>
      </c>
      <c r="D281" s="6">
        <f t="shared" si="25"/>
        <v>3491.7057461829099</v>
      </c>
      <c r="E281" s="6">
        <f t="shared" si="28"/>
        <v>-1214.5264110887883</v>
      </c>
      <c r="F281" s="6">
        <f t="shared" si="29"/>
        <v>-261444.21783583707</v>
      </c>
      <c r="G281" s="6"/>
    </row>
    <row r="282" spans="1:7" x14ac:dyDescent="0.25">
      <c r="A282" s="2">
        <f t="shared" ca="1" si="26"/>
        <v>49553</v>
      </c>
      <c r="B282">
        <f t="shared" si="27"/>
        <v>273</v>
      </c>
      <c r="C282" s="6">
        <f t="shared" si="24"/>
        <v>2277.1793350941216</v>
      </c>
      <c r="D282" s="6">
        <f t="shared" si="25"/>
        <v>3508.1458607378545</v>
      </c>
      <c r="E282" s="6">
        <f t="shared" si="28"/>
        <v>-1230.9665256437329</v>
      </c>
      <c r="F282" s="6">
        <f t="shared" si="29"/>
        <v>-264952.36369657493</v>
      </c>
      <c r="G282" s="6"/>
    </row>
    <row r="283" spans="1:7" x14ac:dyDescent="0.25">
      <c r="A283" s="2">
        <f t="shared" ca="1" si="26"/>
        <v>49583</v>
      </c>
      <c r="B283">
        <f t="shared" si="27"/>
        <v>274</v>
      </c>
      <c r="C283" s="6">
        <f t="shared" si="24"/>
        <v>2277.1793350941216</v>
      </c>
      <c r="D283" s="6">
        <f t="shared" si="25"/>
        <v>3524.6633808321621</v>
      </c>
      <c r="E283" s="6">
        <f t="shared" si="28"/>
        <v>-1247.4840457380403</v>
      </c>
      <c r="F283" s="6">
        <f t="shared" si="29"/>
        <v>-268477.02707740711</v>
      </c>
      <c r="G283" s="6"/>
    </row>
    <row r="284" spans="1:7" x14ac:dyDescent="0.25">
      <c r="A284" s="2">
        <f t="shared" ca="1" si="26"/>
        <v>49614</v>
      </c>
      <c r="B284">
        <f t="shared" si="27"/>
        <v>275</v>
      </c>
      <c r="C284" s="6">
        <f t="shared" si="24"/>
        <v>2277.1793350941216</v>
      </c>
      <c r="D284" s="6">
        <f t="shared" si="25"/>
        <v>3541.2586709169136</v>
      </c>
      <c r="E284" s="6">
        <f t="shared" si="28"/>
        <v>-1264.0793358227918</v>
      </c>
      <c r="F284" s="6">
        <f t="shared" si="29"/>
        <v>-272018.28574832401</v>
      </c>
      <c r="G284" s="6"/>
    </row>
    <row r="285" spans="1:7" x14ac:dyDescent="0.25">
      <c r="A285" s="2">
        <f t="shared" ca="1" si="26"/>
        <v>49644</v>
      </c>
      <c r="B285">
        <f t="shared" si="27"/>
        <v>276</v>
      </c>
      <c r="C285" s="6">
        <f t="shared" si="24"/>
        <v>2277.1793350941216</v>
      </c>
      <c r="D285" s="6">
        <f t="shared" si="25"/>
        <v>3557.9320971591469</v>
      </c>
      <c r="E285" s="6">
        <f t="shared" si="28"/>
        <v>-1280.7527620650255</v>
      </c>
      <c r="F285" s="6">
        <f t="shared" si="29"/>
        <v>-275576.21784548316</v>
      </c>
      <c r="G285" s="6"/>
    </row>
    <row r="286" spans="1:7" x14ac:dyDescent="0.25">
      <c r="A286" s="2">
        <f t="shared" ca="1" si="26"/>
        <v>49675</v>
      </c>
      <c r="B286">
        <f t="shared" si="27"/>
        <v>277</v>
      </c>
      <c r="C286" s="6">
        <f t="shared" si="24"/>
        <v>2277.1793350941216</v>
      </c>
      <c r="D286" s="6">
        <f t="shared" si="25"/>
        <v>3574.6840274499382</v>
      </c>
      <c r="E286" s="6">
        <f t="shared" si="28"/>
        <v>-1297.5046923558166</v>
      </c>
      <c r="F286" s="6">
        <f t="shared" si="29"/>
        <v>-279150.90187293309</v>
      </c>
      <c r="G286" s="6"/>
    </row>
    <row r="287" spans="1:7" x14ac:dyDescent="0.25">
      <c r="A287" s="2">
        <f t="shared" ca="1" si="26"/>
        <v>49706</v>
      </c>
      <c r="B287">
        <f t="shared" si="27"/>
        <v>278</v>
      </c>
      <c r="C287" s="6">
        <f t="shared" si="24"/>
        <v>2277.1793350941216</v>
      </c>
      <c r="D287" s="6">
        <f t="shared" si="25"/>
        <v>3591.5148314125149</v>
      </c>
      <c r="E287" s="6">
        <f t="shared" si="28"/>
        <v>-1314.3354963183933</v>
      </c>
      <c r="F287" s="6">
        <f t="shared" si="29"/>
        <v>-282742.41670434561</v>
      </c>
      <c r="G287" s="6"/>
    </row>
    <row r="288" spans="1:7" x14ac:dyDescent="0.25">
      <c r="A288" s="2">
        <f t="shared" ca="1" si="26"/>
        <v>49735</v>
      </c>
      <c r="B288">
        <f t="shared" si="27"/>
        <v>279</v>
      </c>
      <c r="C288" s="6">
        <f t="shared" si="24"/>
        <v>2277.1793350941216</v>
      </c>
      <c r="D288" s="6">
        <f t="shared" si="25"/>
        <v>3608.4248804104154</v>
      </c>
      <c r="E288" s="6">
        <f t="shared" si="28"/>
        <v>-1331.2455453162941</v>
      </c>
      <c r="F288" s="6">
        <f t="shared" si="29"/>
        <v>-286350.84158475604</v>
      </c>
      <c r="G288" s="6"/>
    </row>
    <row r="289" spans="1:7" x14ac:dyDescent="0.25">
      <c r="A289" s="2">
        <f t="shared" ca="1" si="26"/>
        <v>49766</v>
      </c>
      <c r="B289">
        <f t="shared" si="27"/>
        <v>280</v>
      </c>
      <c r="C289" s="6">
        <f t="shared" si="24"/>
        <v>2277.1793350941216</v>
      </c>
      <c r="D289" s="6">
        <f t="shared" si="25"/>
        <v>3625.4145475556816</v>
      </c>
      <c r="E289" s="6">
        <f t="shared" si="28"/>
        <v>-1348.2352124615597</v>
      </c>
      <c r="F289" s="6">
        <f t="shared" si="29"/>
        <v>-289976.25613231171</v>
      </c>
      <c r="G289" s="6"/>
    </row>
    <row r="290" spans="1:7" x14ac:dyDescent="0.25">
      <c r="A290" s="2">
        <f t="shared" ca="1" si="26"/>
        <v>49796</v>
      </c>
      <c r="B290">
        <f t="shared" si="27"/>
        <v>281</v>
      </c>
      <c r="C290" s="6">
        <f t="shared" si="24"/>
        <v>2277.1793350941216</v>
      </c>
      <c r="D290" s="6">
        <f t="shared" si="25"/>
        <v>3642.4842077170892</v>
      </c>
      <c r="E290" s="6">
        <f t="shared" si="28"/>
        <v>-1365.3048726229677</v>
      </c>
      <c r="F290" s="6">
        <f t="shared" si="29"/>
        <v>-293618.74034002877</v>
      </c>
      <c r="G290" s="6"/>
    </row>
    <row r="291" spans="1:7" x14ac:dyDescent="0.25">
      <c r="A291" s="2">
        <f t="shared" ca="1" si="26"/>
        <v>49827</v>
      </c>
      <c r="B291">
        <f t="shared" si="27"/>
        <v>282</v>
      </c>
      <c r="C291" s="6">
        <f t="shared" si="24"/>
        <v>2277.1793350941216</v>
      </c>
      <c r="D291" s="6">
        <f t="shared" si="25"/>
        <v>3659.6342375284239</v>
      </c>
      <c r="E291" s="6">
        <f t="shared" si="28"/>
        <v>-1382.4549024343021</v>
      </c>
      <c r="F291" s="6">
        <f t="shared" si="29"/>
        <v>-297278.3745775572</v>
      </c>
      <c r="G291" s="6"/>
    </row>
    <row r="292" spans="1:7" x14ac:dyDescent="0.25">
      <c r="A292" s="2">
        <f t="shared" ca="1" si="26"/>
        <v>49857</v>
      </c>
      <c r="B292">
        <f t="shared" si="27"/>
        <v>283</v>
      </c>
      <c r="C292" s="6">
        <f t="shared" si="24"/>
        <v>2277.1793350941216</v>
      </c>
      <c r="D292" s="6">
        <f t="shared" si="25"/>
        <v>3676.8650153967865</v>
      </c>
      <c r="E292" s="6">
        <f t="shared" si="28"/>
        <v>-1399.6856803026651</v>
      </c>
      <c r="F292" s="6">
        <f t="shared" si="29"/>
        <v>-300955.23959295399</v>
      </c>
      <c r="G292" s="6"/>
    </row>
    <row r="293" spans="1:7" x14ac:dyDescent="0.25">
      <c r="A293" s="2">
        <f t="shared" ca="1" si="26"/>
        <v>49888</v>
      </c>
      <c r="B293">
        <f t="shared" si="27"/>
        <v>284</v>
      </c>
      <c r="C293" s="6">
        <f t="shared" si="24"/>
        <v>2277.1793350941216</v>
      </c>
      <c r="D293" s="6">
        <f t="shared" si="25"/>
        <v>3694.1769215109466</v>
      </c>
      <c r="E293" s="6">
        <f t="shared" si="28"/>
        <v>-1416.997586416825</v>
      </c>
      <c r="F293" s="6">
        <f t="shared" si="29"/>
        <v>-304649.41651446495</v>
      </c>
      <c r="G293" s="6"/>
    </row>
    <row r="294" spans="1:7" x14ac:dyDescent="0.25">
      <c r="A294" s="2">
        <f t="shared" ca="1" si="26"/>
        <v>49919</v>
      </c>
      <c r="B294">
        <f t="shared" si="27"/>
        <v>285</v>
      </c>
      <c r="C294" s="6">
        <f t="shared" si="24"/>
        <v>2277.1793350941216</v>
      </c>
      <c r="D294" s="6">
        <f t="shared" si="25"/>
        <v>3711.5703378497274</v>
      </c>
      <c r="E294" s="6">
        <f t="shared" si="28"/>
        <v>-1434.3910027556058</v>
      </c>
      <c r="F294" s="6">
        <f t="shared" si="29"/>
        <v>-308360.98685231467</v>
      </c>
      <c r="G294" s="6"/>
    </row>
    <row r="295" spans="1:7" x14ac:dyDescent="0.25">
      <c r="A295" s="2">
        <f t="shared" ca="1" si="26"/>
        <v>49949</v>
      </c>
      <c r="B295">
        <f t="shared" si="27"/>
        <v>286</v>
      </c>
      <c r="C295" s="6">
        <f t="shared" si="24"/>
        <v>2277.1793350941216</v>
      </c>
      <c r="D295" s="6">
        <f t="shared" si="25"/>
        <v>3729.0456481904366</v>
      </c>
      <c r="E295" s="6">
        <f t="shared" si="28"/>
        <v>-1451.866313096315</v>
      </c>
      <c r="F295" s="6">
        <f t="shared" si="29"/>
        <v>-312090.0325005051</v>
      </c>
      <c r="G295" s="6"/>
    </row>
    <row r="296" spans="1:7" x14ac:dyDescent="0.25">
      <c r="A296" s="2">
        <f t="shared" ca="1" si="26"/>
        <v>49980</v>
      </c>
      <c r="B296">
        <f t="shared" si="27"/>
        <v>287</v>
      </c>
      <c r="C296" s="6">
        <f t="shared" si="24"/>
        <v>2277.1793350941216</v>
      </c>
      <c r="D296" s="6">
        <f t="shared" si="25"/>
        <v>3746.6032381173331</v>
      </c>
      <c r="E296" s="6">
        <f t="shared" si="28"/>
        <v>-1469.4239030232116</v>
      </c>
      <c r="F296" s="6">
        <f t="shared" si="29"/>
        <v>-315836.63573862246</v>
      </c>
      <c r="G296" s="6"/>
    </row>
    <row r="297" spans="1:7" x14ac:dyDescent="0.25">
      <c r="A297" s="2">
        <f t="shared" ca="1" si="26"/>
        <v>50010</v>
      </c>
      <c r="B297">
        <f t="shared" si="27"/>
        <v>288</v>
      </c>
      <c r="C297" s="6">
        <f t="shared" si="24"/>
        <v>2277.1793350941216</v>
      </c>
      <c r="D297" s="6">
        <f t="shared" si="25"/>
        <v>3764.2434950301358</v>
      </c>
      <c r="E297" s="6">
        <f t="shared" si="28"/>
        <v>-1487.064159936014</v>
      </c>
      <c r="F297" s="6">
        <f t="shared" si="29"/>
        <v>-319600.87923365261</v>
      </c>
      <c r="G297" s="6"/>
    </row>
    <row r="298" spans="1:7" x14ac:dyDescent="0.25">
      <c r="A298" s="2">
        <f t="shared" ca="1" si="26"/>
        <v>50041</v>
      </c>
      <c r="B298">
        <f t="shared" si="27"/>
        <v>289</v>
      </c>
      <c r="C298" s="6">
        <f t="shared" si="24"/>
        <v>2277.1793350941216</v>
      </c>
      <c r="D298" s="6">
        <f t="shared" si="25"/>
        <v>3781.9668081525697</v>
      </c>
      <c r="E298" s="6">
        <f t="shared" si="28"/>
        <v>-1504.7874730584479</v>
      </c>
      <c r="F298" s="6">
        <f t="shared" si="29"/>
        <v>-323382.84604180517</v>
      </c>
      <c r="G298" s="6"/>
    </row>
    <row r="299" spans="1:7" x14ac:dyDescent="0.25">
      <c r="A299" s="2">
        <f t="shared" ca="1" si="26"/>
        <v>50072</v>
      </c>
      <c r="B299">
        <f t="shared" si="27"/>
        <v>290</v>
      </c>
      <c r="C299" s="6">
        <f t="shared" si="24"/>
        <v>2277.1793350941216</v>
      </c>
      <c r="D299" s="6">
        <f t="shared" si="25"/>
        <v>3799.7735685409543</v>
      </c>
      <c r="E299" s="6">
        <f t="shared" si="28"/>
        <v>-1522.5942334468327</v>
      </c>
      <c r="F299" s="6">
        <f t="shared" si="29"/>
        <v>-327182.6196103461</v>
      </c>
      <c r="G299" s="6"/>
    </row>
    <row r="300" spans="1:7" x14ac:dyDescent="0.25">
      <c r="A300" s="2">
        <f t="shared" ca="1" si="26"/>
        <v>50100</v>
      </c>
      <c r="B300">
        <f t="shared" si="27"/>
        <v>291</v>
      </c>
      <c r="C300" s="6">
        <f t="shared" si="24"/>
        <v>2277.1793350941216</v>
      </c>
      <c r="D300" s="6">
        <f t="shared" si="25"/>
        <v>3817.6641690928345</v>
      </c>
      <c r="E300" s="6">
        <f t="shared" si="28"/>
        <v>-1540.4848339987129</v>
      </c>
      <c r="F300" s="6">
        <f t="shared" si="29"/>
        <v>-331000.28377943893</v>
      </c>
      <c r="G300" s="6"/>
    </row>
    <row r="301" spans="1:7" x14ac:dyDescent="0.25">
      <c r="A301" s="2">
        <f t="shared" ca="1" si="26"/>
        <v>50131</v>
      </c>
      <c r="B301">
        <f t="shared" si="27"/>
        <v>292</v>
      </c>
      <c r="C301" s="6">
        <f t="shared" si="24"/>
        <v>2277.1793350941216</v>
      </c>
      <c r="D301" s="6">
        <f t="shared" si="25"/>
        <v>3835.6390045556464</v>
      </c>
      <c r="E301" s="6">
        <f t="shared" si="28"/>
        <v>-1558.459669461525</v>
      </c>
      <c r="F301" s="6">
        <f t="shared" si="29"/>
        <v>-334835.92278399458</v>
      </c>
      <c r="G301" s="6"/>
    </row>
    <row r="302" spans="1:7" x14ac:dyDescent="0.25">
      <c r="A302" s="2">
        <f t="shared" ca="1" si="26"/>
        <v>50161</v>
      </c>
      <c r="B302">
        <f t="shared" si="27"/>
        <v>293</v>
      </c>
      <c r="C302" s="6">
        <f t="shared" si="24"/>
        <v>2277.1793350941216</v>
      </c>
      <c r="D302" s="6">
        <f t="shared" si="25"/>
        <v>3853.6984715354292</v>
      </c>
      <c r="E302" s="6">
        <f t="shared" si="28"/>
        <v>-1576.5191364413079</v>
      </c>
      <c r="F302" s="6">
        <f t="shared" si="29"/>
        <v>-338689.62125552999</v>
      </c>
      <c r="G302" s="6"/>
    </row>
    <row r="303" spans="1:7" x14ac:dyDescent="0.25">
      <c r="A303" s="2">
        <f t="shared" ca="1" si="26"/>
        <v>50192</v>
      </c>
      <c r="B303">
        <f t="shared" si="27"/>
        <v>294</v>
      </c>
      <c r="C303" s="6">
        <f t="shared" si="24"/>
        <v>2277.1793350941216</v>
      </c>
      <c r="D303" s="6">
        <f t="shared" si="25"/>
        <v>3871.8429685055753</v>
      </c>
      <c r="E303" s="6">
        <f t="shared" si="28"/>
        <v>-1594.6636334114537</v>
      </c>
      <c r="F303" s="6">
        <f t="shared" si="29"/>
        <v>-342561.46422403556</v>
      </c>
      <c r="G303" s="6"/>
    </row>
    <row r="304" spans="1:7" x14ac:dyDescent="0.25">
      <c r="A304" s="2">
        <f t="shared" ca="1" si="26"/>
        <v>50222</v>
      </c>
      <c r="B304">
        <f t="shared" si="27"/>
        <v>295</v>
      </c>
      <c r="C304" s="6">
        <f t="shared" si="24"/>
        <v>2277.1793350941216</v>
      </c>
      <c r="D304" s="6">
        <f t="shared" si="25"/>
        <v>3890.0728958156224</v>
      </c>
      <c r="E304" s="6">
        <f t="shared" si="28"/>
        <v>-1612.8935607215008</v>
      </c>
      <c r="F304" s="6">
        <f t="shared" si="29"/>
        <v>-346451.53711985116</v>
      </c>
      <c r="G304" s="6"/>
    </row>
    <row r="305" spans="1:7" x14ac:dyDescent="0.25">
      <c r="A305" s="2">
        <f t="shared" ca="1" si="26"/>
        <v>50253</v>
      </c>
      <c r="B305">
        <f t="shared" si="27"/>
        <v>296</v>
      </c>
      <c r="C305" s="6">
        <f t="shared" si="24"/>
        <v>2277.1793350941216</v>
      </c>
      <c r="D305" s="6">
        <f t="shared" si="25"/>
        <v>3908.3886557000878</v>
      </c>
      <c r="E305" s="6">
        <f t="shared" si="28"/>
        <v>-1631.209320605966</v>
      </c>
      <c r="F305" s="6">
        <f t="shared" si="29"/>
        <v>-350359.92577555124</v>
      </c>
      <c r="G305" s="6"/>
    </row>
    <row r="306" spans="1:7" x14ac:dyDescent="0.25">
      <c r="A306" s="2">
        <f t="shared" ca="1" si="26"/>
        <v>50284</v>
      </c>
      <c r="B306">
        <f t="shared" si="27"/>
        <v>297</v>
      </c>
      <c r="C306" s="6">
        <f t="shared" si="24"/>
        <v>2277.1793350941216</v>
      </c>
      <c r="D306" s="6">
        <f t="shared" si="25"/>
        <v>3926.7906522873418</v>
      </c>
      <c r="E306" s="6">
        <f t="shared" si="28"/>
        <v>-1649.6113171932204</v>
      </c>
      <c r="F306" s="6">
        <f t="shared" si="29"/>
        <v>-354286.7164278386</v>
      </c>
      <c r="G306" s="6"/>
    </row>
    <row r="307" spans="1:7" x14ac:dyDescent="0.25">
      <c r="A307" s="2">
        <f t="shared" ca="1" si="26"/>
        <v>50314</v>
      </c>
      <c r="B307">
        <f t="shared" si="27"/>
        <v>298</v>
      </c>
      <c r="C307" s="6">
        <f t="shared" si="24"/>
        <v>2277.1793350941216</v>
      </c>
      <c r="D307" s="6">
        <f t="shared" si="25"/>
        <v>3945.2792916085282</v>
      </c>
      <c r="E307" s="6">
        <f t="shared" si="28"/>
        <v>-1668.0999565144068</v>
      </c>
      <c r="F307" s="6">
        <f t="shared" si="29"/>
        <v>-358231.99571944715</v>
      </c>
      <c r="G307" s="6"/>
    </row>
    <row r="308" spans="1:7" x14ac:dyDescent="0.25">
      <c r="A308" s="2">
        <f t="shared" ca="1" si="26"/>
        <v>50345</v>
      </c>
      <c r="B308">
        <f t="shared" si="27"/>
        <v>299</v>
      </c>
      <c r="C308" s="6">
        <f t="shared" si="24"/>
        <v>2277.1793350941216</v>
      </c>
      <c r="D308" s="6">
        <f t="shared" si="25"/>
        <v>3963.8549816065188</v>
      </c>
      <c r="E308" s="6">
        <f t="shared" si="28"/>
        <v>-1686.675646512397</v>
      </c>
      <c r="F308" s="6">
        <f t="shared" si="29"/>
        <v>-362195.85070105369</v>
      </c>
      <c r="G308" s="6"/>
    </row>
    <row r="309" spans="1:7" x14ac:dyDescent="0.25">
      <c r="A309" s="2">
        <f t="shared" ca="1" si="26"/>
        <v>50375</v>
      </c>
      <c r="B309">
        <f t="shared" si="27"/>
        <v>300</v>
      </c>
      <c r="C309" s="6">
        <f t="shared" si="24"/>
        <v>2277.1793350941216</v>
      </c>
      <c r="D309" s="6">
        <f t="shared" si="25"/>
        <v>3982.5181321449163</v>
      </c>
      <c r="E309" s="6">
        <f t="shared" si="28"/>
        <v>-1705.3387970507945</v>
      </c>
      <c r="F309" s="6">
        <f t="shared" si="29"/>
        <v>-366178.36883319862</v>
      </c>
      <c r="G309" s="6"/>
    </row>
    <row r="310" spans="1:7" x14ac:dyDescent="0.25">
      <c r="A310" s="2">
        <f t="shared" ca="1" si="26"/>
        <v>50406</v>
      </c>
      <c r="B310">
        <f t="shared" si="27"/>
        <v>301</v>
      </c>
      <c r="C310" s="6">
        <f t="shared" si="24"/>
        <v>2277.1793350941216</v>
      </c>
      <c r="D310" s="6">
        <f t="shared" si="25"/>
        <v>4001.2691550170985</v>
      </c>
      <c r="E310" s="6">
        <f t="shared" si="28"/>
        <v>-1724.0898199229769</v>
      </c>
      <c r="F310" s="6">
        <f t="shared" si="29"/>
        <v>-370179.63798821572</v>
      </c>
      <c r="G310" s="6"/>
    </row>
    <row r="311" spans="1:7" x14ac:dyDescent="0.25">
      <c r="A311" s="2">
        <f t="shared" ca="1" si="26"/>
        <v>50437</v>
      </c>
      <c r="B311">
        <f t="shared" si="27"/>
        <v>302</v>
      </c>
      <c r="C311" s="6">
        <f t="shared" si="24"/>
        <v>2277.1793350941216</v>
      </c>
      <c r="D311" s="6">
        <f t="shared" si="25"/>
        <v>4020.1084639553037</v>
      </c>
      <c r="E311" s="6">
        <f t="shared" si="28"/>
        <v>-1742.9291288611823</v>
      </c>
      <c r="F311" s="6">
        <f t="shared" si="29"/>
        <v>-374199.74645217101</v>
      </c>
      <c r="G311" s="6"/>
    </row>
    <row r="312" spans="1:7" x14ac:dyDescent="0.25">
      <c r="A312" s="2">
        <f t="shared" ca="1" si="26"/>
        <v>50465</v>
      </c>
      <c r="B312">
        <f t="shared" si="27"/>
        <v>303</v>
      </c>
      <c r="C312" s="6">
        <f t="shared" si="24"/>
        <v>2277.1793350941216</v>
      </c>
      <c r="D312" s="6">
        <f t="shared" si="25"/>
        <v>4039.0364746397599</v>
      </c>
      <c r="E312" s="6">
        <f t="shared" si="28"/>
        <v>-1761.8571395456386</v>
      </c>
      <c r="F312" s="6">
        <f t="shared" si="29"/>
        <v>-378238.78292681079</v>
      </c>
      <c r="G312" s="6"/>
    </row>
    <row r="313" spans="1:7" x14ac:dyDescent="0.25">
      <c r="A313" s="2">
        <f t="shared" ca="1" si="26"/>
        <v>50496</v>
      </c>
      <c r="B313">
        <f t="shared" si="27"/>
        <v>304</v>
      </c>
      <c r="C313" s="6">
        <f t="shared" si="24"/>
        <v>2277.1793350941216</v>
      </c>
      <c r="D313" s="6">
        <f t="shared" si="25"/>
        <v>4058.0536047078558</v>
      </c>
      <c r="E313" s="6">
        <f t="shared" si="28"/>
        <v>-1780.8742696137342</v>
      </c>
      <c r="F313" s="6">
        <f t="shared" si="29"/>
        <v>-382296.83653151867</v>
      </c>
      <c r="G313" s="6"/>
    </row>
    <row r="314" spans="1:7" x14ac:dyDescent="0.25">
      <c r="A314" s="2">
        <f t="shared" ca="1" si="26"/>
        <v>50526</v>
      </c>
      <c r="B314">
        <f t="shared" si="27"/>
        <v>305</v>
      </c>
      <c r="C314" s="6">
        <f t="shared" si="24"/>
        <v>2277.1793350941216</v>
      </c>
      <c r="D314" s="6">
        <f t="shared" si="25"/>
        <v>4077.1602737633557</v>
      </c>
      <c r="E314" s="6">
        <f t="shared" si="28"/>
        <v>-1799.9809386692339</v>
      </c>
      <c r="F314" s="6">
        <f t="shared" si="29"/>
        <v>-386373.99680528202</v>
      </c>
      <c r="G314" s="6"/>
    </row>
    <row r="315" spans="1:7" x14ac:dyDescent="0.25">
      <c r="A315" s="2">
        <f t="shared" ca="1" si="26"/>
        <v>50557</v>
      </c>
      <c r="B315">
        <f t="shared" si="27"/>
        <v>306</v>
      </c>
      <c r="C315" s="6">
        <f t="shared" si="24"/>
        <v>2277.1793350941216</v>
      </c>
      <c r="D315" s="6">
        <f t="shared" si="25"/>
        <v>4096.3569033856584</v>
      </c>
      <c r="E315" s="6">
        <f t="shared" si="28"/>
        <v>-1819.1775682915363</v>
      </c>
      <c r="F315" s="6">
        <f t="shared" si="29"/>
        <v>-390470.35370866768</v>
      </c>
      <c r="G315" s="6"/>
    </row>
    <row r="316" spans="1:7" x14ac:dyDescent="0.25">
      <c r="A316" s="2">
        <f t="shared" ca="1" si="26"/>
        <v>50587</v>
      </c>
      <c r="B316">
        <f t="shared" si="27"/>
        <v>307</v>
      </c>
      <c r="C316" s="6">
        <f t="shared" si="24"/>
        <v>2277.1793350941216</v>
      </c>
      <c r="D316" s="6">
        <f t="shared" si="25"/>
        <v>4115.6439171390984</v>
      </c>
      <c r="E316" s="6">
        <f t="shared" si="28"/>
        <v>-1838.4645820449771</v>
      </c>
      <c r="F316" s="6">
        <f t="shared" si="29"/>
        <v>-394585.99762580678</v>
      </c>
      <c r="G316" s="6"/>
    </row>
    <row r="317" spans="1:7" x14ac:dyDescent="0.25">
      <c r="A317" s="2">
        <f t="shared" ca="1" si="26"/>
        <v>50618</v>
      </c>
      <c r="B317">
        <f t="shared" si="27"/>
        <v>308</v>
      </c>
      <c r="C317" s="6">
        <f t="shared" si="24"/>
        <v>2277.1793350941216</v>
      </c>
      <c r="D317" s="6">
        <f t="shared" si="25"/>
        <v>4135.021740582295</v>
      </c>
      <c r="E317" s="6">
        <f t="shared" si="28"/>
        <v>-1857.8424054881737</v>
      </c>
      <c r="F317" s="6">
        <f t="shared" si="29"/>
        <v>-398721.01936638908</v>
      </c>
      <c r="G317" s="6"/>
    </row>
    <row r="318" spans="1:7" x14ac:dyDescent="0.25">
      <c r="A318" s="2">
        <f t="shared" ca="1" si="26"/>
        <v>50649</v>
      </c>
      <c r="B318">
        <f t="shared" si="27"/>
        <v>309</v>
      </c>
      <c r="C318" s="6">
        <f t="shared" si="24"/>
        <v>2277.1793350941216</v>
      </c>
      <c r="D318" s="6">
        <f t="shared" si="25"/>
        <v>4154.4908012775368</v>
      </c>
      <c r="E318" s="6">
        <f t="shared" si="28"/>
        <v>-1877.3114661834154</v>
      </c>
      <c r="F318" s="6">
        <f t="shared" si="29"/>
        <v>-402875.51016766659</v>
      </c>
      <c r="G318" s="6"/>
    </row>
    <row r="319" spans="1:7" x14ac:dyDescent="0.25">
      <c r="A319" s="2">
        <f t="shared" ca="1" si="26"/>
        <v>50679</v>
      </c>
      <c r="B319">
        <f t="shared" si="27"/>
        <v>310</v>
      </c>
      <c r="C319" s="6">
        <f t="shared" si="24"/>
        <v>2277.1793350941216</v>
      </c>
      <c r="D319" s="6">
        <f t="shared" si="25"/>
        <v>4174.0515288002189</v>
      </c>
      <c r="E319" s="6">
        <f t="shared" si="28"/>
        <v>-1896.8721937060968</v>
      </c>
      <c r="F319" s="6">
        <f t="shared" si="29"/>
        <v>-407049.56169646682</v>
      </c>
      <c r="G319" s="6"/>
    </row>
    <row r="320" spans="1:7" x14ac:dyDescent="0.25">
      <c r="A320" s="2">
        <f t="shared" ca="1" si="26"/>
        <v>50710</v>
      </c>
      <c r="B320">
        <f t="shared" si="27"/>
        <v>311</v>
      </c>
      <c r="C320" s="6">
        <f t="shared" si="24"/>
        <v>2277.1793350941216</v>
      </c>
      <c r="D320" s="6">
        <f t="shared" si="25"/>
        <v>4193.704354748319</v>
      </c>
      <c r="E320" s="6">
        <f t="shared" si="28"/>
        <v>-1916.5250196541979</v>
      </c>
      <c r="F320" s="6">
        <f t="shared" si="29"/>
        <v>-411243.26605121512</v>
      </c>
      <c r="G320" s="6"/>
    </row>
    <row r="321" spans="1:7" x14ac:dyDescent="0.25">
      <c r="A321" s="2">
        <f t="shared" ca="1" si="26"/>
        <v>50740</v>
      </c>
      <c r="B321">
        <f t="shared" si="27"/>
        <v>312</v>
      </c>
      <c r="C321" s="6">
        <f t="shared" si="24"/>
        <v>2277.1793350941216</v>
      </c>
      <c r="D321" s="6">
        <f t="shared" si="25"/>
        <v>4213.4497127519262</v>
      </c>
      <c r="E321" s="6">
        <f t="shared" si="28"/>
        <v>-1936.2703776578046</v>
      </c>
      <c r="F321" s="6">
        <f t="shared" si="29"/>
        <v>-415456.71576396702</v>
      </c>
      <c r="G321" s="6"/>
    </row>
    <row r="322" spans="1:7" x14ac:dyDescent="0.25">
      <c r="A322" s="2">
        <f t="shared" ca="1" si="26"/>
        <v>50771</v>
      </c>
      <c r="B322">
        <f t="shared" si="27"/>
        <v>313</v>
      </c>
      <c r="C322" s="6">
        <f t="shared" si="24"/>
        <v>2277.1793350941216</v>
      </c>
      <c r="D322" s="6">
        <f t="shared" si="25"/>
        <v>4233.2880384827995</v>
      </c>
      <c r="E322" s="6">
        <f t="shared" si="28"/>
        <v>-1956.1087033886781</v>
      </c>
      <c r="F322" s="6">
        <f t="shared" si="29"/>
        <v>-419690.00380244979</v>
      </c>
      <c r="G322" s="6"/>
    </row>
    <row r="323" spans="1:7" x14ac:dyDescent="0.25">
      <c r="A323" s="2">
        <f t="shared" ca="1" si="26"/>
        <v>50802</v>
      </c>
      <c r="B323">
        <f t="shared" si="27"/>
        <v>314</v>
      </c>
      <c r="C323" s="6">
        <f t="shared" si="24"/>
        <v>2277.1793350941216</v>
      </c>
      <c r="D323" s="6">
        <f t="shared" si="25"/>
        <v>4253.2197696639896</v>
      </c>
      <c r="E323" s="6">
        <f t="shared" si="28"/>
        <v>-1976.0404345698678</v>
      </c>
      <c r="F323" s="6">
        <f t="shared" si="29"/>
        <v>-423943.22357211378</v>
      </c>
      <c r="G323" s="6"/>
    </row>
    <row r="324" spans="1:7" x14ac:dyDescent="0.25">
      <c r="A324" s="2">
        <f t="shared" ca="1" si="26"/>
        <v>50830</v>
      </c>
      <c r="B324">
        <f t="shared" si="27"/>
        <v>315</v>
      </c>
      <c r="C324" s="6">
        <f t="shared" si="24"/>
        <v>2277.1793350941216</v>
      </c>
      <c r="D324" s="6">
        <f t="shared" si="25"/>
        <v>4273.2453460794904</v>
      </c>
      <c r="E324" s="6">
        <f t="shared" si="28"/>
        <v>-1996.0660109853691</v>
      </c>
      <c r="F324" s="6">
        <f t="shared" si="29"/>
        <v>-428216.46891819325</v>
      </c>
      <c r="G324" s="6"/>
    </row>
    <row r="325" spans="1:7" x14ac:dyDescent="0.25">
      <c r="A325" s="2">
        <f t="shared" ca="1" si="26"/>
        <v>50861</v>
      </c>
      <c r="B325">
        <f t="shared" si="27"/>
        <v>316</v>
      </c>
      <c r="C325" s="6">
        <f t="shared" si="24"/>
        <v>2277.1793350941216</v>
      </c>
      <c r="D325" s="6">
        <f t="shared" si="25"/>
        <v>4293.3652095839479</v>
      </c>
      <c r="E325" s="6">
        <f t="shared" si="28"/>
        <v>-2016.1858744898266</v>
      </c>
      <c r="F325" s="6">
        <f t="shared" si="29"/>
        <v>-432509.8341277772</v>
      </c>
      <c r="G325" s="6"/>
    </row>
    <row r="326" spans="1:7" x14ac:dyDescent="0.25">
      <c r="A326" s="2">
        <f t="shared" ca="1" si="26"/>
        <v>50891</v>
      </c>
      <c r="B326">
        <f t="shared" si="27"/>
        <v>317</v>
      </c>
      <c r="C326" s="6">
        <f t="shared" si="24"/>
        <v>2277.1793350941216</v>
      </c>
      <c r="D326" s="6">
        <f t="shared" si="25"/>
        <v>4313.5798041124062</v>
      </c>
      <c r="E326" s="6">
        <f t="shared" si="28"/>
        <v>-2036.4004690182844</v>
      </c>
      <c r="F326" s="6">
        <f t="shared" si="29"/>
        <v>-436823.41393188958</v>
      </c>
      <c r="G326" s="6"/>
    </row>
    <row r="327" spans="1:7" x14ac:dyDescent="0.25">
      <c r="A327" s="2">
        <f t="shared" ca="1" si="26"/>
        <v>50922</v>
      </c>
      <c r="B327">
        <f t="shared" si="27"/>
        <v>318</v>
      </c>
      <c r="C327" s="6">
        <f t="shared" si="24"/>
        <v>2277.1793350941216</v>
      </c>
      <c r="D327" s="6">
        <f t="shared" si="25"/>
        <v>4333.889575690102</v>
      </c>
      <c r="E327" s="6">
        <f t="shared" si="28"/>
        <v>-2056.7102405959799</v>
      </c>
      <c r="F327" s="6">
        <f t="shared" si="29"/>
        <v>-441157.30350757967</v>
      </c>
      <c r="G327" s="6"/>
    </row>
    <row r="328" spans="1:7" x14ac:dyDescent="0.25">
      <c r="A328" s="2">
        <f t="shared" ca="1" si="26"/>
        <v>50952</v>
      </c>
      <c r="B328">
        <f t="shared" si="27"/>
        <v>319</v>
      </c>
      <c r="C328" s="6">
        <f t="shared" si="24"/>
        <v>2277.1793350941216</v>
      </c>
      <c r="D328" s="6">
        <f t="shared" si="25"/>
        <v>4354.2949724423088</v>
      </c>
      <c r="E328" s="6">
        <f t="shared" si="28"/>
        <v>-2077.1156373481876</v>
      </c>
      <c r="F328" s="6">
        <f t="shared" si="29"/>
        <v>-445511.59848002199</v>
      </c>
      <c r="G328" s="6"/>
    </row>
    <row r="329" spans="1:7" x14ac:dyDescent="0.25">
      <c r="A329" s="2">
        <f t="shared" ca="1" si="26"/>
        <v>50983</v>
      </c>
      <c r="B329">
        <f t="shared" si="27"/>
        <v>320</v>
      </c>
      <c r="C329" s="6">
        <f t="shared" si="24"/>
        <v>2277.1793350941216</v>
      </c>
      <c r="D329" s="6">
        <f t="shared" si="25"/>
        <v>4374.7964446042251</v>
      </c>
      <c r="E329" s="6">
        <f t="shared" si="28"/>
        <v>-2097.6171095101035</v>
      </c>
      <c r="F329" s="6">
        <f t="shared" si="29"/>
        <v>-449886.39492462622</v>
      </c>
      <c r="G329" s="6"/>
    </row>
    <row r="330" spans="1:7" x14ac:dyDescent="0.25">
      <c r="A330" s="2">
        <f t="shared" ca="1" si="26"/>
        <v>51014</v>
      </c>
      <c r="B330">
        <f t="shared" si="27"/>
        <v>321</v>
      </c>
      <c r="C330" s="6">
        <f t="shared" si="24"/>
        <v>2277.1793350941216</v>
      </c>
      <c r="D330" s="6">
        <f t="shared" si="25"/>
        <v>4395.3944445309035</v>
      </c>
      <c r="E330" s="6">
        <f t="shared" si="28"/>
        <v>-2118.2151094367819</v>
      </c>
      <c r="F330" s="6">
        <f t="shared" si="29"/>
        <v>-454281.78936915711</v>
      </c>
      <c r="G330" s="6"/>
    </row>
    <row r="331" spans="1:7" x14ac:dyDescent="0.25">
      <c r="A331" s="2">
        <f t="shared" ca="1" si="26"/>
        <v>51044</v>
      </c>
      <c r="B331">
        <f t="shared" si="27"/>
        <v>322</v>
      </c>
      <c r="C331" s="6">
        <f t="shared" ref="C331:C369" si="30">-PMT($C$4/12,$C$5,$C$3,0)</f>
        <v>2277.1793350941216</v>
      </c>
      <c r="D331" s="6">
        <f t="shared" ref="D331:D369" si="31">C331-E331</f>
        <v>4416.0894267072363</v>
      </c>
      <c r="E331" s="6">
        <f t="shared" si="28"/>
        <v>-2138.9100916131147</v>
      </c>
      <c r="F331" s="6">
        <f t="shared" si="29"/>
        <v>-458697.87879586435</v>
      </c>
      <c r="G331" s="6"/>
    </row>
    <row r="332" spans="1:7" x14ac:dyDescent="0.25">
      <c r="A332" s="2">
        <f t="shared" ref="A332:A369" ca="1" si="32">DATE(YEAR(A331),MONTH(A331)+1,1)</f>
        <v>51075</v>
      </c>
      <c r="B332">
        <f t="shared" ref="B332:B369" si="33">B331+1</f>
        <v>323</v>
      </c>
      <c r="C332" s="6">
        <f t="shared" si="30"/>
        <v>2277.1793350941216</v>
      </c>
      <c r="D332" s="6">
        <f t="shared" si="31"/>
        <v>4436.8818477579825</v>
      </c>
      <c r="E332" s="6">
        <f t="shared" ref="E332:E369" si="34">($C$4/12)*F331</f>
        <v>-2159.7025126638614</v>
      </c>
      <c r="F332" s="6">
        <f t="shared" si="29"/>
        <v>-463134.76064362231</v>
      </c>
      <c r="G332" s="6"/>
    </row>
    <row r="333" spans="1:7" x14ac:dyDescent="0.25">
      <c r="A333" s="2">
        <f t="shared" ca="1" si="32"/>
        <v>51105</v>
      </c>
      <c r="B333">
        <f t="shared" si="33"/>
        <v>324</v>
      </c>
      <c r="C333" s="6">
        <f t="shared" si="30"/>
        <v>2277.1793350941216</v>
      </c>
      <c r="D333" s="6">
        <f t="shared" si="31"/>
        <v>4457.7721664578439</v>
      </c>
      <c r="E333" s="6">
        <f t="shared" si="34"/>
        <v>-2180.5928313637219</v>
      </c>
      <c r="F333" s="6">
        <f t="shared" si="29"/>
        <v>-467592.53281008016</v>
      </c>
      <c r="G333" s="6"/>
    </row>
    <row r="334" spans="1:7" x14ac:dyDescent="0.25">
      <c r="A334" s="2">
        <f t="shared" ca="1" si="32"/>
        <v>51136</v>
      </c>
      <c r="B334">
        <f t="shared" si="33"/>
        <v>325</v>
      </c>
      <c r="C334" s="6">
        <f t="shared" si="30"/>
        <v>2277.1793350941216</v>
      </c>
      <c r="D334" s="6">
        <f t="shared" si="31"/>
        <v>4478.760843741582</v>
      </c>
      <c r="E334" s="6">
        <f t="shared" si="34"/>
        <v>-2201.5815086474609</v>
      </c>
      <c r="F334" s="6">
        <f t="shared" ref="F334:F369" si="35">F333-D334</f>
        <v>-472071.29365382175</v>
      </c>
      <c r="G334" s="6"/>
    </row>
    <row r="335" spans="1:7" x14ac:dyDescent="0.25">
      <c r="A335" s="2">
        <f t="shared" ca="1" si="32"/>
        <v>51167</v>
      </c>
      <c r="B335">
        <f t="shared" si="33"/>
        <v>326</v>
      </c>
      <c r="C335" s="6">
        <f t="shared" si="30"/>
        <v>2277.1793350941216</v>
      </c>
      <c r="D335" s="6">
        <f t="shared" si="31"/>
        <v>4499.8483427141991</v>
      </c>
      <c r="E335" s="6">
        <f t="shared" si="34"/>
        <v>-2222.6690076200775</v>
      </c>
      <c r="F335" s="6">
        <f t="shared" si="35"/>
        <v>-476571.14199653594</v>
      </c>
      <c r="G335" s="6"/>
    </row>
    <row r="336" spans="1:7" x14ac:dyDescent="0.25">
      <c r="A336" s="2">
        <f t="shared" ca="1" si="32"/>
        <v>51196</v>
      </c>
      <c r="B336">
        <f t="shared" si="33"/>
        <v>327</v>
      </c>
      <c r="C336" s="6">
        <f t="shared" si="30"/>
        <v>2277.1793350941216</v>
      </c>
      <c r="D336" s="6">
        <f t="shared" si="31"/>
        <v>4521.0351286611449</v>
      </c>
      <c r="E336" s="6">
        <f t="shared" si="34"/>
        <v>-2243.8557935670233</v>
      </c>
      <c r="F336" s="6">
        <f t="shared" si="35"/>
        <v>-481092.17712519708</v>
      </c>
      <c r="G336" s="6"/>
    </row>
    <row r="337" spans="1:7" x14ac:dyDescent="0.25">
      <c r="A337" s="2">
        <f t="shared" ca="1" si="32"/>
        <v>51227</v>
      </c>
      <c r="B337">
        <f t="shared" si="33"/>
        <v>328</v>
      </c>
      <c r="C337" s="6">
        <f t="shared" si="30"/>
        <v>2277.1793350941216</v>
      </c>
      <c r="D337" s="6">
        <f t="shared" si="31"/>
        <v>4542.3216690585914</v>
      </c>
      <c r="E337" s="6">
        <f t="shared" si="34"/>
        <v>-2265.1423339644698</v>
      </c>
      <c r="F337" s="6">
        <f t="shared" si="35"/>
        <v>-485634.49879425566</v>
      </c>
      <c r="G337" s="6"/>
    </row>
    <row r="338" spans="1:7" x14ac:dyDescent="0.25">
      <c r="A338" s="2">
        <f t="shared" ca="1" si="32"/>
        <v>51257</v>
      </c>
      <c r="B338">
        <f t="shared" si="33"/>
        <v>329</v>
      </c>
      <c r="C338" s="6">
        <f t="shared" si="30"/>
        <v>2277.1793350941216</v>
      </c>
      <c r="D338" s="6">
        <f t="shared" si="31"/>
        <v>4563.7084335837426</v>
      </c>
      <c r="E338" s="6">
        <f t="shared" si="34"/>
        <v>-2286.5290984896205</v>
      </c>
      <c r="F338" s="6">
        <f t="shared" si="35"/>
        <v>-490198.20722783939</v>
      </c>
      <c r="G338" s="6"/>
    </row>
    <row r="339" spans="1:7" x14ac:dyDescent="0.25">
      <c r="A339" s="2">
        <f t="shared" ca="1" si="32"/>
        <v>51288</v>
      </c>
      <c r="B339">
        <f t="shared" si="33"/>
        <v>330</v>
      </c>
      <c r="C339" s="6">
        <f t="shared" si="30"/>
        <v>2277.1793350941216</v>
      </c>
      <c r="D339" s="6">
        <f t="shared" si="31"/>
        <v>4585.1958941251987</v>
      </c>
      <c r="E339" s="6">
        <f t="shared" si="34"/>
        <v>-2308.0165590310771</v>
      </c>
      <c r="F339" s="6">
        <f t="shared" si="35"/>
        <v>-494783.4031219646</v>
      </c>
      <c r="G339" s="6"/>
    </row>
    <row r="340" spans="1:7" x14ac:dyDescent="0.25">
      <c r="A340" s="2">
        <f t="shared" ca="1" si="32"/>
        <v>51318</v>
      </c>
      <c r="B340">
        <f t="shared" si="33"/>
        <v>331</v>
      </c>
      <c r="C340" s="6">
        <f t="shared" si="30"/>
        <v>2277.1793350941216</v>
      </c>
      <c r="D340" s="6">
        <f t="shared" si="31"/>
        <v>4606.784524793371</v>
      </c>
      <c r="E340" s="6">
        <f t="shared" si="34"/>
        <v>-2329.6051896992499</v>
      </c>
      <c r="F340" s="6">
        <f t="shared" si="35"/>
        <v>-499390.18764675799</v>
      </c>
      <c r="G340" s="6"/>
    </row>
    <row r="341" spans="1:7" x14ac:dyDescent="0.25">
      <c r="A341" s="2">
        <f t="shared" ca="1" si="32"/>
        <v>51349</v>
      </c>
      <c r="B341">
        <f t="shared" si="33"/>
        <v>332</v>
      </c>
      <c r="C341" s="6">
        <f t="shared" si="30"/>
        <v>2277.1793350941216</v>
      </c>
      <c r="D341" s="6">
        <f t="shared" si="31"/>
        <v>4628.4748019309409</v>
      </c>
      <c r="E341" s="6">
        <f t="shared" si="34"/>
        <v>-2351.2954668368188</v>
      </c>
      <c r="F341" s="6">
        <f t="shared" si="35"/>
        <v>-504018.66244868893</v>
      </c>
      <c r="G341" s="6"/>
    </row>
    <row r="342" spans="1:7" x14ac:dyDescent="0.25">
      <c r="A342" s="2">
        <f t="shared" ca="1" si="32"/>
        <v>51380</v>
      </c>
      <c r="B342">
        <f t="shared" si="33"/>
        <v>333</v>
      </c>
      <c r="C342" s="6">
        <f t="shared" si="30"/>
        <v>2277.1793350941216</v>
      </c>
      <c r="D342" s="6">
        <f t="shared" si="31"/>
        <v>4650.2672041233654</v>
      </c>
      <c r="E342" s="6">
        <f t="shared" si="34"/>
        <v>-2373.0878690292438</v>
      </c>
      <c r="F342" s="6">
        <f t="shared" si="35"/>
        <v>-508668.92965281231</v>
      </c>
      <c r="G342" s="6"/>
    </row>
    <row r="343" spans="1:7" x14ac:dyDescent="0.25">
      <c r="A343" s="2">
        <f t="shared" ca="1" si="32"/>
        <v>51410</v>
      </c>
      <c r="B343">
        <f t="shared" si="33"/>
        <v>334</v>
      </c>
      <c r="C343" s="6">
        <f t="shared" si="30"/>
        <v>2277.1793350941216</v>
      </c>
      <c r="D343" s="6">
        <f t="shared" si="31"/>
        <v>4672.1622122094468</v>
      </c>
      <c r="E343" s="6">
        <f t="shared" si="34"/>
        <v>-2394.9828771153248</v>
      </c>
      <c r="F343" s="6">
        <f t="shared" si="35"/>
        <v>-513341.09186502174</v>
      </c>
      <c r="G343" s="6"/>
    </row>
    <row r="344" spans="1:7" x14ac:dyDescent="0.25">
      <c r="A344" s="2">
        <f t="shared" ca="1" si="32"/>
        <v>51441</v>
      </c>
      <c r="B344">
        <f t="shared" si="33"/>
        <v>335</v>
      </c>
      <c r="C344" s="6">
        <f t="shared" si="30"/>
        <v>2277.1793350941216</v>
      </c>
      <c r="D344" s="6">
        <f t="shared" si="31"/>
        <v>4694.1603092919322</v>
      </c>
      <c r="E344" s="6">
        <f t="shared" si="34"/>
        <v>-2416.9809741978106</v>
      </c>
      <c r="F344" s="6">
        <f t="shared" si="35"/>
        <v>-518035.25217431365</v>
      </c>
      <c r="G344" s="6"/>
    </row>
    <row r="345" spans="1:7" x14ac:dyDescent="0.25">
      <c r="A345" s="2">
        <f t="shared" ca="1" si="32"/>
        <v>51471</v>
      </c>
      <c r="B345">
        <f t="shared" si="33"/>
        <v>336</v>
      </c>
      <c r="C345" s="6">
        <f t="shared" si="30"/>
        <v>2277.1793350941216</v>
      </c>
      <c r="D345" s="6">
        <f t="shared" si="31"/>
        <v>4716.2619807481824</v>
      </c>
      <c r="E345" s="6">
        <f t="shared" si="34"/>
        <v>-2439.0826456540603</v>
      </c>
      <c r="F345" s="6">
        <f t="shared" si="35"/>
        <v>-522751.5141550618</v>
      </c>
      <c r="G345" s="6"/>
    </row>
    <row r="346" spans="1:7" x14ac:dyDescent="0.25">
      <c r="A346" s="2">
        <f t="shared" ca="1" si="32"/>
        <v>51502</v>
      </c>
      <c r="B346">
        <f t="shared" si="33"/>
        <v>337</v>
      </c>
      <c r="C346" s="6">
        <f t="shared" si="30"/>
        <v>2277.1793350941216</v>
      </c>
      <c r="D346" s="6">
        <f t="shared" si="31"/>
        <v>4738.4677142408709</v>
      </c>
      <c r="E346" s="6">
        <f t="shared" si="34"/>
        <v>-2461.2883791467493</v>
      </c>
      <c r="F346" s="6">
        <f t="shared" si="35"/>
        <v>-527489.98186930269</v>
      </c>
      <c r="G346" s="6"/>
    </row>
    <row r="347" spans="1:7" x14ac:dyDescent="0.25">
      <c r="A347" s="2">
        <f t="shared" ca="1" si="32"/>
        <v>51533</v>
      </c>
      <c r="B347">
        <f t="shared" si="33"/>
        <v>338</v>
      </c>
      <c r="C347" s="6">
        <f t="shared" si="30"/>
        <v>2277.1793350941216</v>
      </c>
      <c r="D347" s="6">
        <f t="shared" si="31"/>
        <v>4760.7779997287553</v>
      </c>
      <c r="E347" s="6">
        <f t="shared" si="34"/>
        <v>-2483.5986646346337</v>
      </c>
      <c r="F347" s="6">
        <f t="shared" si="35"/>
        <v>-532250.75986903149</v>
      </c>
      <c r="G347" s="6"/>
    </row>
    <row r="348" spans="1:7" x14ac:dyDescent="0.25">
      <c r="A348" s="2">
        <f t="shared" ca="1" si="32"/>
        <v>51561</v>
      </c>
      <c r="B348">
        <f t="shared" si="33"/>
        <v>339</v>
      </c>
      <c r="C348" s="6">
        <f t="shared" si="30"/>
        <v>2277.1793350941216</v>
      </c>
      <c r="D348" s="6">
        <f t="shared" si="31"/>
        <v>4783.1933294774781</v>
      </c>
      <c r="E348" s="6">
        <f t="shared" si="34"/>
        <v>-2506.0139943833565</v>
      </c>
      <c r="F348" s="6">
        <f t="shared" si="35"/>
        <v>-537033.95319850894</v>
      </c>
      <c r="G348" s="6"/>
    </row>
    <row r="349" spans="1:7" x14ac:dyDescent="0.25">
      <c r="A349" s="2">
        <f t="shared" ca="1" si="32"/>
        <v>51592</v>
      </c>
      <c r="B349">
        <f t="shared" si="33"/>
        <v>340</v>
      </c>
      <c r="C349" s="6">
        <f t="shared" si="30"/>
        <v>2277.1793350941216</v>
      </c>
      <c r="D349" s="6">
        <f t="shared" si="31"/>
        <v>4805.7141980704346</v>
      </c>
      <c r="E349" s="6">
        <f t="shared" si="34"/>
        <v>-2528.534862976313</v>
      </c>
      <c r="F349" s="6">
        <f t="shared" si="35"/>
        <v>-541839.6673965794</v>
      </c>
      <c r="G349" s="6"/>
    </row>
    <row r="350" spans="1:7" x14ac:dyDescent="0.25">
      <c r="A350" s="2">
        <f t="shared" ca="1" si="32"/>
        <v>51622</v>
      </c>
      <c r="B350">
        <f t="shared" si="33"/>
        <v>341</v>
      </c>
      <c r="C350" s="6">
        <f t="shared" si="30"/>
        <v>2277.1793350941216</v>
      </c>
      <c r="D350" s="6">
        <f t="shared" si="31"/>
        <v>4828.341102419683</v>
      </c>
      <c r="E350" s="6">
        <f t="shared" si="34"/>
        <v>-2551.1617673255614</v>
      </c>
      <c r="F350" s="6">
        <f t="shared" si="35"/>
        <v>-546668.00849899906</v>
      </c>
      <c r="G350" s="6"/>
    </row>
    <row r="351" spans="1:7" x14ac:dyDescent="0.25">
      <c r="A351" s="2">
        <f t="shared" ca="1" si="32"/>
        <v>51653</v>
      </c>
      <c r="B351">
        <f t="shared" si="33"/>
        <v>342</v>
      </c>
      <c r="C351" s="6">
        <f t="shared" si="30"/>
        <v>2277.1793350941216</v>
      </c>
      <c r="D351" s="6">
        <f t="shared" si="31"/>
        <v>4851.0745417769085</v>
      </c>
      <c r="E351" s="6">
        <f t="shared" si="34"/>
        <v>-2573.8952066827874</v>
      </c>
      <c r="F351" s="6">
        <f t="shared" si="35"/>
        <v>-551519.08304077596</v>
      </c>
      <c r="G351" s="6"/>
    </row>
    <row r="352" spans="1:7" x14ac:dyDescent="0.25">
      <c r="A352" s="2">
        <f t="shared" ca="1" si="32"/>
        <v>51683</v>
      </c>
      <c r="B352">
        <f t="shared" si="33"/>
        <v>343</v>
      </c>
      <c r="C352" s="6">
        <f t="shared" si="30"/>
        <v>2277.1793350941216</v>
      </c>
      <c r="D352" s="6">
        <f t="shared" si="31"/>
        <v>4873.9150177444417</v>
      </c>
      <c r="E352" s="6">
        <f t="shared" si="34"/>
        <v>-2596.7356826503201</v>
      </c>
      <c r="F352" s="6">
        <f t="shared" si="35"/>
        <v>-556392.99805852037</v>
      </c>
      <c r="G352" s="6"/>
    </row>
    <row r="353" spans="1:7" x14ac:dyDescent="0.25">
      <c r="A353" s="2">
        <f t="shared" ca="1" si="32"/>
        <v>51714</v>
      </c>
      <c r="B353">
        <f t="shared" si="33"/>
        <v>344</v>
      </c>
      <c r="C353" s="6">
        <f t="shared" si="30"/>
        <v>2277.1793350941216</v>
      </c>
      <c r="D353" s="6">
        <f t="shared" si="31"/>
        <v>4896.8630342863216</v>
      </c>
      <c r="E353" s="6">
        <f t="shared" si="34"/>
        <v>-2619.6836991922</v>
      </c>
      <c r="F353" s="6">
        <f t="shared" si="35"/>
        <v>-561289.86109280668</v>
      </c>
      <c r="G353" s="6"/>
    </row>
    <row r="354" spans="1:7" x14ac:dyDescent="0.25">
      <c r="A354" s="2">
        <f t="shared" ca="1" si="32"/>
        <v>51745</v>
      </c>
      <c r="B354">
        <f t="shared" si="33"/>
        <v>345</v>
      </c>
      <c r="C354" s="6">
        <f t="shared" si="30"/>
        <v>2277.1793350941216</v>
      </c>
      <c r="D354" s="6">
        <f t="shared" si="31"/>
        <v>4919.9190977394192</v>
      </c>
      <c r="E354" s="6">
        <f t="shared" si="34"/>
        <v>-2642.739762645298</v>
      </c>
      <c r="F354" s="6">
        <f t="shared" si="35"/>
        <v>-566209.78019054607</v>
      </c>
      <c r="G354" s="6"/>
    </row>
    <row r="355" spans="1:7" x14ac:dyDescent="0.25">
      <c r="A355" s="2">
        <f t="shared" ca="1" si="32"/>
        <v>51775</v>
      </c>
      <c r="B355">
        <f t="shared" si="33"/>
        <v>346</v>
      </c>
      <c r="C355" s="6">
        <f t="shared" si="30"/>
        <v>2277.1793350941216</v>
      </c>
      <c r="D355" s="6">
        <f t="shared" si="31"/>
        <v>4943.0837168246089</v>
      </c>
      <c r="E355" s="6">
        <f t="shared" si="34"/>
        <v>-2665.9043817304878</v>
      </c>
      <c r="F355" s="6">
        <f t="shared" si="35"/>
        <v>-571152.86390737072</v>
      </c>
      <c r="G355" s="6"/>
    </row>
    <row r="356" spans="1:7" x14ac:dyDescent="0.25">
      <c r="A356" s="2">
        <f t="shared" ca="1" si="32"/>
        <v>51806</v>
      </c>
      <c r="B356">
        <f t="shared" si="33"/>
        <v>347</v>
      </c>
      <c r="C356" s="6">
        <f t="shared" si="30"/>
        <v>2277.1793350941216</v>
      </c>
      <c r="D356" s="6">
        <f t="shared" si="31"/>
        <v>4966.3574026579918</v>
      </c>
      <c r="E356" s="6">
        <f t="shared" si="34"/>
        <v>-2689.1780675638706</v>
      </c>
      <c r="F356" s="6">
        <f t="shared" si="35"/>
        <v>-576119.22131002869</v>
      </c>
      <c r="G356" s="6"/>
    </row>
    <row r="357" spans="1:7" x14ac:dyDescent="0.25">
      <c r="A357" s="2">
        <f t="shared" ca="1" si="32"/>
        <v>51836</v>
      </c>
      <c r="B357">
        <f t="shared" si="33"/>
        <v>348</v>
      </c>
      <c r="C357" s="6">
        <f t="shared" si="30"/>
        <v>2277.1793350941216</v>
      </c>
      <c r="D357" s="6">
        <f t="shared" si="31"/>
        <v>4989.7406687621733</v>
      </c>
      <c r="E357" s="6">
        <f t="shared" si="34"/>
        <v>-2712.5613336680517</v>
      </c>
      <c r="F357" s="6">
        <f t="shared" si="35"/>
        <v>-581108.96197879082</v>
      </c>
      <c r="G357" s="6"/>
    </row>
    <row r="358" spans="1:7" x14ac:dyDescent="0.25">
      <c r="A358" s="2">
        <f t="shared" ca="1" si="32"/>
        <v>51867</v>
      </c>
      <c r="B358">
        <f t="shared" si="33"/>
        <v>349</v>
      </c>
      <c r="C358" s="6">
        <f t="shared" si="30"/>
        <v>2277.1793350941216</v>
      </c>
      <c r="D358" s="6">
        <f t="shared" si="31"/>
        <v>5013.2340310775953</v>
      </c>
      <c r="E358" s="6">
        <f t="shared" si="34"/>
        <v>-2736.0546959834737</v>
      </c>
      <c r="F358" s="6">
        <f t="shared" si="35"/>
        <v>-586122.19600986841</v>
      </c>
      <c r="G358" s="6"/>
    </row>
    <row r="359" spans="1:7" x14ac:dyDescent="0.25">
      <c r="A359" s="2">
        <f t="shared" ca="1" si="32"/>
        <v>51898</v>
      </c>
      <c r="B359">
        <f t="shared" si="33"/>
        <v>350</v>
      </c>
      <c r="C359" s="6">
        <f t="shared" si="30"/>
        <v>2277.1793350941216</v>
      </c>
      <c r="D359" s="6">
        <f t="shared" si="31"/>
        <v>5036.8380079739181</v>
      </c>
      <c r="E359" s="6">
        <f t="shared" si="34"/>
        <v>-2759.658672879797</v>
      </c>
      <c r="F359" s="6">
        <f t="shared" si="35"/>
        <v>-591159.03401784238</v>
      </c>
      <c r="G359" s="6"/>
    </row>
    <row r="360" spans="1:7" x14ac:dyDescent="0.25">
      <c r="A360" s="2">
        <f t="shared" ca="1" si="32"/>
        <v>51926</v>
      </c>
      <c r="B360">
        <f t="shared" si="33"/>
        <v>351</v>
      </c>
      <c r="C360" s="6">
        <f t="shared" si="30"/>
        <v>2277.1793350941216</v>
      </c>
      <c r="D360" s="6">
        <f t="shared" si="31"/>
        <v>5060.5531202614629</v>
      </c>
      <c r="E360" s="6">
        <f t="shared" si="34"/>
        <v>-2783.3737851673413</v>
      </c>
      <c r="F360" s="6">
        <f t="shared" si="35"/>
        <v>-596219.58713810379</v>
      </c>
      <c r="G360" s="6"/>
    </row>
    <row r="361" spans="1:7" x14ac:dyDescent="0.25">
      <c r="A361" s="2">
        <f t="shared" ca="1" si="32"/>
        <v>51957</v>
      </c>
      <c r="B361">
        <f t="shared" si="33"/>
        <v>352</v>
      </c>
      <c r="C361" s="6">
        <f t="shared" si="30"/>
        <v>2277.1793350941216</v>
      </c>
      <c r="D361" s="6">
        <f t="shared" si="31"/>
        <v>5084.3798912026941</v>
      </c>
      <c r="E361" s="6">
        <f t="shared" si="34"/>
        <v>-2807.2005561085721</v>
      </c>
      <c r="F361" s="6">
        <f t="shared" si="35"/>
        <v>-601303.96702930646</v>
      </c>
      <c r="G361" s="6"/>
    </row>
    <row r="362" spans="1:7" x14ac:dyDescent="0.25">
      <c r="A362" s="2">
        <f t="shared" ca="1" si="32"/>
        <v>51987</v>
      </c>
      <c r="B362">
        <f t="shared" si="33"/>
        <v>353</v>
      </c>
      <c r="C362" s="6">
        <f t="shared" si="30"/>
        <v>2277.1793350941216</v>
      </c>
      <c r="D362" s="6">
        <f t="shared" si="31"/>
        <v>5108.3188465237727</v>
      </c>
      <c r="E362" s="6">
        <f t="shared" si="34"/>
        <v>-2831.1395114296515</v>
      </c>
      <c r="F362" s="6">
        <f t="shared" si="35"/>
        <v>-606412.28587583022</v>
      </c>
      <c r="G362" s="6"/>
    </row>
    <row r="363" spans="1:7" x14ac:dyDescent="0.25">
      <c r="A363" s="2">
        <f t="shared" ca="1" si="32"/>
        <v>52018</v>
      </c>
      <c r="B363">
        <f t="shared" si="33"/>
        <v>354</v>
      </c>
      <c r="C363" s="6">
        <f t="shared" si="30"/>
        <v>2277.1793350941216</v>
      </c>
      <c r="D363" s="6">
        <f t="shared" si="31"/>
        <v>5132.3705144261558</v>
      </c>
      <c r="E363" s="6">
        <f t="shared" si="34"/>
        <v>-2855.1911793320342</v>
      </c>
      <c r="F363" s="6">
        <f t="shared" si="35"/>
        <v>-611544.65639025636</v>
      </c>
      <c r="G363" s="6"/>
    </row>
    <row r="364" spans="1:7" x14ac:dyDescent="0.25">
      <c r="A364" s="2">
        <f t="shared" ca="1" si="32"/>
        <v>52048</v>
      </c>
      <c r="B364">
        <f t="shared" si="33"/>
        <v>355</v>
      </c>
      <c r="C364" s="6">
        <f t="shared" si="30"/>
        <v>2277.1793350941216</v>
      </c>
      <c r="D364" s="6">
        <f t="shared" si="31"/>
        <v>5156.5354255982456</v>
      </c>
      <c r="E364" s="6">
        <f t="shared" si="34"/>
        <v>-2879.3560905041236</v>
      </c>
      <c r="F364" s="6">
        <f t="shared" si="35"/>
        <v>-616701.19181585463</v>
      </c>
      <c r="G364" s="6"/>
    </row>
    <row r="365" spans="1:7" x14ac:dyDescent="0.25">
      <c r="A365" s="2">
        <f t="shared" ca="1" si="32"/>
        <v>52079</v>
      </c>
      <c r="B365">
        <f t="shared" si="33"/>
        <v>356</v>
      </c>
      <c r="C365" s="6">
        <f t="shared" si="30"/>
        <v>2277.1793350941216</v>
      </c>
      <c r="D365" s="6">
        <f t="shared" si="31"/>
        <v>5180.8141132271039</v>
      </c>
      <c r="E365" s="6">
        <f t="shared" si="34"/>
        <v>-2903.6347781329823</v>
      </c>
      <c r="F365" s="6">
        <f t="shared" si="35"/>
        <v>-621882.0059290817</v>
      </c>
      <c r="G365" s="6"/>
    </row>
    <row r="366" spans="1:7" x14ac:dyDescent="0.25">
      <c r="A366" s="2">
        <f t="shared" ca="1" si="32"/>
        <v>52110</v>
      </c>
      <c r="B366">
        <f t="shared" si="33"/>
        <v>357</v>
      </c>
      <c r="C366" s="6">
        <f t="shared" si="30"/>
        <v>2277.1793350941216</v>
      </c>
      <c r="D366" s="6">
        <f t="shared" si="31"/>
        <v>5205.207113010214</v>
      </c>
      <c r="E366" s="6">
        <f t="shared" si="34"/>
        <v>-2928.0277779160929</v>
      </c>
      <c r="F366" s="6">
        <f t="shared" si="35"/>
        <v>-627087.21304209193</v>
      </c>
      <c r="G366" s="6"/>
    </row>
    <row r="367" spans="1:7" x14ac:dyDescent="0.25">
      <c r="A367" s="2">
        <f t="shared" ca="1" si="32"/>
        <v>52140</v>
      </c>
      <c r="B367">
        <f t="shared" si="33"/>
        <v>358</v>
      </c>
      <c r="C367" s="6">
        <f t="shared" si="30"/>
        <v>2277.1793350941216</v>
      </c>
      <c r="D367" s="6">
        <f t="shared" si="31"/>
        <v>5229.7149631673046</v>
      </c>
      <c r="E367" s="6">
        <f t="shared" si="34"/>
        <v>-2952.535628073183</v>
      </c>
      <c r="F367" s="6">
        <f t="shared" si="35"/>
        <v>-632316.92800525925</v>
      </c>
      <c r="G367" s="6"/>
    </row>
    <row r="368" spans="1:7" x14ac:dyDescent="0.25">
      <c r="A368" s="2">
        <f t="shared" ca="1" si="32"/>
        <v>52171</v>
      </c>
      <c r="B368">
        <f t="shared" si="33"/>
        <v>359</v>
      </c>
      <c r="C368" s="6">
        <f t="shared" si="30"/>
        <v>2277.1793350941216</v>
      </c>
      <c r="D368" s="6">
        <f t="shared" si="31"/>
        <v>5254.3382044522168</v>
      </c>
      <c r="E368" s="6">
        <f t="shared" si="34"/>
        <v>-2977.1588693580957</v>
      </c>
      <c r="F368" s="6">
        <f t="shared" si="35"/>
        <v>-637571.26620971144</v>
      </c>
      <c r="G368" s="6"/>
    </row>
    <row r="369" spans="1:7" x14ac:dyDescent="0.25">
      <c r="A369" s="2">
        <f t="shared" ca="1" si="32"/>
        <v>52201</v>
      </c>
      <c r="B369">
        <f t="shared" si="33"/>
        <v>360</v>
      </c>
      <c r="C369" s="6">
        <f t="shared" si="30"/>
        <v>2277.1793350941216</v>
      </c>
      <c r="D369" s="6">
        <f t="shared" si="31"/>
        <v>5279.0773801648465</v>
      </c>
      <c r="E369" s="6">
        <f t="shared" si="34"/>
        <v>-3001.8980450707249</v>
      </c>
      <c r="F369" s="6">
        <f t="shared" si="35"/>
        <v>-642850.34358987631</v>
      </c>
      <c r="G369" s="6"/>
    </row>
    <row r="370" spans="1:7" x14ac:dyDescent="0.25">
      <c r="A370" s="2"/>
    </row>
  </sheetData>
  <phoneticPr fontId="0" type="noConversion"/>
  <printOptions gridLinesSet="0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2007-01-08T22:34:38Z</outs:dateTime>
      <outs:isPinned>true</outs:isPinned>
    </outs:relatedDate>
    <outs:relatedDate>
      <outs:type>2</outs:type>
      <outs:displayName>Created</outs:displayName>
      <outs:dateTime>1998-09-30T16:26:14Z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7EB6B2C6-F9F7-4334-8809-D05C064538D5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AmortSched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activex worksheet controls.xlsx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1998-09-30T16:26:14Z</dcterms:created>
  <dcterms:modified xsi:type="dcterms:W3CDTF">2013-01-22T20:48:00Z</dcterms:modified>
  <cp:category>Excel 2013 Formulas</cp:category>
</cp:coreProperties>
</file>