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1\"/>
    </mc:Choice>
  </mc:AlternateContent>
  <bookViews>
    <workbookView showHorizontalScroll="0" showVerticalScroll="0" xWindow="0" yWindow="0" windowWidth="12240" windowHeight="10440"/>
  </bookViews>
  <sheets>
    <sheet name="Sheet1" sheetId="1" r:id="rId1"/>
  </sheets>
  <definedNames>
    <definedName name="APR">Sheet1!$B$1</definedName>
    <definedName name="LoanAmt">Sheet1!#REF!</definedName>
    <definedName name="LoanDate">Sheet1!#REF!</definedName>
  </definedNames>
  <calcPr calcId="152511"/>
  <webPublishing codePage="1252"/>
</workbook>
</file>

<file path=xl/calcChain.xml><?xml version="1.0" encoding="utf-8"?>
<calcChain xmlns="http://schemas.openxmlformats.org/spreadsheetml/2006/main">
  <c r="H5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9" i="1" s="1"/>
  <c r="F40" i="1" s="1"/>
  <c r="F41" i="1" s="1"/>
  <c r="D6" i="1"/>
  <c r="G6" i="1" s="1"/>
  <c r="H43" i="1"/>
  <c r="G43" i="1"/>
  <c r="F43" i="1"/>
  <c r="E43" i="1"/>
  <c r="D43" i="1"/>
  <c r="H42" i="1"/>
  <c r="G42" i="1"/>
  <c r="F42" i="1"/>
  <c r="E42" i="1"/>
  <c r="D42" i="1"/>
  <c r="A7" i="1"/>
  <c r="F29" i="1" l="1"/>
  <c r="F30" i="1" s="1"/>
  <c r="E6" i="1"/>
  <c r="H6" i="1" s="1"/>
  <c r="D7" i="1" s="1"/>
  <c r="A8" i="1"/>
  <c r="A9" i="1" s="1"/>
  <c r="A10" i="1" s="1"/>
  <c r="A12" i="1" s="1"/>
  <c r="A13" i="1" l="1"/>
  <c r="G7" i="1"/>
  <c r="E7" i="1"/>
  <c r="H7" i="1" s="1"/>
  <c r="D8" i="1" s="1"/>
  <c r="A14" i="1" l="1"/>
  <c r="A15" i="1"/>
  <c r="G8" i="1"/>
  <c r="E8" i="1"/>
  <c r="A16" i="1" l="1"/>
  <c r="H8" i="1"/>
  <c r="D9" i="1" s="1"/>
  <c r="A17" i="1" l="1"/>
  <c r="G9" i="1"/>
  <c r="E9" i="1"/>
  <c r="H9" i="1" s="1"/>
  <c r="D10" i="1" s="1"/>
  <c r="E10" i="1" s="1"/>
  <c r="A18" i="1" l="1"/>
  <c r="H10" i="1"/>
  <c r="D11" i="1" s="1"/>
  <c r="E11" i="1" s="1"/>
  <c r="G10" i="1"/>
  <c r="A19" i="1" l="1"/>
  <c r="G11" i="1"/>
  <c r="H11" i="1"/>
  <c r="D12" i="1" s="1"/>
  <c r="E12" i="1" s="1"/>
  <c r="A20" i="1" l="1"/>
  <c r="H12" i="1"/>
  <c r="D13" i="1" s="1"/>
  <c r="E13" i="1" s="1"/>
  <c r="G12" i="1"/>
  <c r="A21" i="1" l="1"/>
  <c r="H13" i="1"/>
  <c r="D14" i="1" s="1"/>
  <c r="E14" i="1" s="1"/>
  <c r="G13" i="1"/>
  <c r="A22" i="1" l="1"/>
  <c r="H14" i="1"/>
  <c r="D15" i="1" s="1"/>
  <c r="E15" i="1" s="1"/>
  <c r="G14" i="1"/>
  <c r="A23" i="1" l="1"/>
  <c r="H15" i="1"/>
  <c r="D16" i="1" s="1"/>
  <c r="E16" i="1" s="1"/>
  <c r="G15" i="1"/>
  <c r="A25" i="1" l="1"/>
  <c r="G16" i="1"/>
  <c r="H16" i="1"/>
  <c r="A26" i="1" l="1"/>
  <c r="D17" i="1"/>
  <c r="A27" i="1" l="1"/>
  <c r="G17" i="1"/>
  <c r="E17" i="1"/>
  <c r="A28" i="1" l="1"/>
  <c r="A29" i="1" s="1"/>
  <c r="H17" i="1"/>
  <c r="A30" i="1" l="1"/>
  <c r="A31" i="1" s="1"/>
  <c r="D18" i="1"/>
  <c r="A32" i="1" l="1"/>
  <c r="E18" i="1"/>
  <c r="G18" i="1"/>
  <c r="A33" i="1" l="1"/>
  <c r="A34" i="1" s="1"/>
  <c r="H18" i="1"/>
  <c r="D19" i="1" s="1"/>
  <c r="A35" i="1" l="1"/>
  <c r="A36" i="1" s="1"/>
  <c r="E19" i="1"/>
  <c r="H19" i="1" s="1"/>
  <c r="G19" i="1"/>
  <c r="A37" i="1" l="1"/>
  <c r="A38" i="1" s="1"/>
  <c r="D20" i="1"/>
  <c r="E20" i="1" s="1"/>
  <c r="H20" i="1" s="1"/>
  <c r="A39" i="1" l="1"/>
  <c r="D21" i="1"/>
  <c r="E21" i="1" s="1"/>
  <c r="H21" i="1" s="1"/>
  <c r="G20" i="1"/>
  <c r="G21" i="1" l="1"/>
  <c r="A40" i="1"/>
  <c r="D22" i="1"/>
  <c r="E22" i="1" s="1"/>
  <c r="H22" i="1" s="1"/>
  <c r="A41" i="1" l="1"/>
  <c r="G22" i="1"/>
  <c r="D23" i="1"/>
  <c r="E23" i="1" s="1"/>
  <c r="H23" i="1" s="1"/>
  <c r="D24" i="1" s="1"/>
  <c r="A42" i="1" l="1"/>
  <c r="A43" i="1" s="1"/>
  <c r="E24" i="1"/>
  <c r="H24" i="1" s="1"/>
  <c r="G23" i="1"/>
  <c r="G24" i="1" s="1"/>
  <c r="D25" i="1" l="1"/>
  <c r="E25" i="1" s="1"/>
  <c r="G25" i="1" l="1"/>
  <c r="H25" i="1"/>
  <c r="D26" i="1" l="1"/>
  <c r="E26" i="1" s="1"/>
  <c r="H26" i="1" s="1"/>
  <c r="D27" i="1" l="1"/>
  <c r="E27" i="1" s="1"/>
  <c r="H27" i="1" s="1"/>
  <c r="G26" i="1"/>
  <c r="G27" i="1" l="1"/>
  <c r="D28" i="1"/>
  <c r="E28" i="1" s="1"/>
  <c r="H28" i="1" s="1"/>
  <c r="D29" i="1" s="1"/>
  <c r="E29" i="1" s="1"/>
  <c r="H29" i="1" s="1"/>
  <c r="D30" i="1" s="1"/>
  <c r="E30" i="1" s="1"/>
  <c r="H30" i="1" s="1"/>
  <c r="G28" i="1" l="1"/>
  <c r="G29" i="1" s="1"/>
  <c r="G30" i="1" s="1"/>
  <c r="D39" i="1" l="1"/>
  <c r="E39" i="1" s="1"/>
  <c r="H39" i="1" s="1"/>
  <c r="D40" i="1" s="1"/>
  <c r="E40" i="1" s="1"/>
  <c r="H40" i="1" s="1"/>
  <c r="D41" i="1" s="1"/>
  <c r="E41" i="1" s="1"/>
  <c r="H41" i="1" s="1"/>
  <c r="G39" i="1" l="1"/>
  <c r="G40" i="1" s="1"/>
  <c r="G41" i="1" s="1"/>
</calcChain>
</file>

<file path=xl/sharedStrings.xml><?xml version="1.0" encoding="utf-8"?>
<sst xmlns="http://schemas.openxmlformats.org/spreadsheetml/2006/main" count="13" uniqueCount="12">
  <si>
    <t>Payment
Amount</t>
  </si>
  <si>
    <t>Payment
Number</t>
  </si>
  <si>
    <t>Cumulative
Interest</t>
  </si>
  <si>
    <t>Amount to
Interest</t>
  </si>
  <si>
    <t>Amount to 
Principal</t>
  </si>
  <si>
    <t>Loan 
Balance</t>
  </si>
  <si>
    <t>Cumulative
Payments</t>
  </si>
  <si>
    <t>Addition to Principal</t>
  </si>
  <si>
    <t>Original Loan</t>
  </si>
  <si>
    <t>Interest Rate (APR):</t>
  </si>
  <si>
    <t>Payment 
Date</t>
  </si>
  <si>
    <t>Loan Payment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</si>
</sst>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3"/>
      </patternFill>
    </fill>
    <fill>
      <patternFill patternType="solid">
        <fgColor theme="0" tint="-0.14999847407452621"/>
        <bgColor theme="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14" fontId="0" fillId="0" borderId="0" xfId="0" applyNumberFormat="1"/>
    <xf numFmtId="8" fontId="0" fillId="0" borderId="0" xfId="0" applyNumberFormat="1"/>
    <xf numFmtId="8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right"/>
    </xf>
    <xf numFmtId="44" fontId="3" fillId="0" borderId="0" xfId="2" applyFont="1" applyFill="1" applyBorder="1"/>
    <xf numFmtId="0" fontId="3" fillId="0" borderId="0" xfId="0" applyFont="1" applyFill="1" applyBorder="1"/>
    <xf numFmtId="10" fontId="3" fillId="0" borderId="1" xfId="0" applyNumberFormat="1" applyFont="1" applyFill="1" applyBorder="1"/>
    <xf numFmtId="8" fontId="0" fillId="2" borderId="2" xfId="0" applyNumberFormat="1" applyFont="1" applyFill="1" applyBorder="1"/>
    <xf numFmtId="14" fontId="0" fillId="2" borderId="2" xfId="0" applyNumberFormat="1" applyFont="1" applyFill="1" applyBorder="1"/>
    <xf numFmtId="8" fontId="0" fillId="2" borderId="2" xfId="1" applyNumberFormat="1" applyFont="1" applyFill="1" applyBorder="1"/>
    <xf numFmtId="164" fontId="0" fillId="2" borderId="2" xfId="0" applyNumberFormat="1" applyFont="1" applyFill="1" applyBorder="1"/>
    <xf numFmtId="0" fontId="0" fillId="2" borderId="2" xfId="0" applyFont="1" applyFill="1" applyBorder="1" applyAlignment="1">
      <alignment horizontal="right" indent="1"/>
    </xf>
    <xf numFmtId="0" fontId="0" fillId="2" borderId="2" xfId="0" applyFill="1" applyBorder="1" applyAlignment="1">
      <alignment horizontal="right" indent="1"/>
    </xf>
    <xf numFmtId="0" fontId="0" fillId="2" borderId="2" xfId="0" applyNumberFormat="1" applyFont="1" applyFill="1" applyBorder="1" applyAlignment="1">
      <alignment horizontal="right" indent="1"/>
    </xf>
    <xf numFmtId="0" fontId="5" fillId="3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 wrapText="1"/>
    </xf>
    <xf numFmtId="43" fontId="5" fillId="4" borderId="2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Loan Balance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87794198139032"/>
          <c:y val="0.16962524654832353"/>
          <c:w val="0.82320744389709899"/>
          <c:h val="0.61932938856015785"/>
        </c:manualLayout>
      </c:layout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Loan 
Balance</c:v>
                </c:pt>
              </c:strCache>
            </c:strRef>
          </c:tx>
          <c:spPr>
            <a:ln w="19050">
              <a:solidFill>
                <a:schemeClr val="lt1">
                  <a:shade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cat>
            <c:numRef>
              <c:f>Sheet1!$C$5:$C$38</c:f>
              <c:numCache>
                <c:formatCode>m/d/yyyy</c:formatCode>
                <c:ptCount val="34"/>
                <c:pt idx="0">
                  <c:v>40702</c:v>
                </c:pt>
                <c:pt idx="1">
                  <c:v>40749</c:v>
                </c:pt>
                <c:pt idx="2">
                  <c:v>40764</c:v>
                </c:pt>
                <c:pt idx="3">
                  <c:v>40810</c:v>
                </c:pt>
                <c:pt idx="4">
                  <c:v>40886</c:v>
                </c:pt>
                <c:pt idx="5">
                  <c:v>40927</c:v>
                </c:pt>
                <c:pt idx="6">
                  <c:v>40940</c:v>
                </c:pt>
                <c:pt idx="7">
                  <c:v>40960</c:v>
                </c:pt>
                <c:pt idx="8">
                  <c:v>40966</c:v>
                </c:pt>
                <c:pt idx="9">
                  <c:v>40975</c:v>
                </c:pt>
                <c:pt idx="10">
                  <c:v>40990</c:v>
                </c:pt>
                <c:pt idx="11">
                  <c:v>41007</c:v>
                </c:pt>
                <c:pt idx="12">
                  <c:v>41024</c:v>
                </c:pt>
                <c:pt idx="13">
                  <c:v>41039</c:v>
                </c:pt>
                <c:pt idx="14">
                  <c:v>41051</c:v>
                </c:pt>
                <c:pt idx="15">
                  <c:v>41068</c:v>
                </c:pt>
                <c:pt idx="16">
                  <c:v>41085</c:v>
                </c:pt>
                <c:pt idx="17">
                  <c:v>41101</c:v>
                </c:pt>
                <c:pt idx="18">
                  <c:v>41111</c:v>
                </c:pt>
                <c:pt idx="19">
                  <c:v>41159</c:v>
                </c:pt>
                <c:pt idx="20">
                  <c:v>41221</c:v>
                </c:pt>
                <c:pt idx="21">
                  <c:v>41234</c:v>
                </c:pt>
                <c:pt idx="22">
                  <c:v>41264</c:v>
                </c:pt>
                <c:pt idx="23">
                  <c:v>41285</c:v>
                </c:pt>
                <c:pt idx="24">
                  <c:v>41316</c:v>
                </c:pt>
                <c:pt idx="25">
                  <c:v>41344</c:v>
                </c:pt>
              </c:numCache>
            </c:numRef>
          </c:cat>
          <c:val>
            <c:numRef>
              <c:f>Sheet1!$H$5:$H$38</c:f>
              <c:numCache>
                <c:formatCode>"$"#,##0.00_);[Red]\("$"#,##0.00\)</c:formatCode>
                <c:ptCount val="34"/>
                <c:pt idx="0">
                  <c:v>7500</c:v>
                </c:pt>
                <c:pt idx="1">
                  <c:v>7348.2876712328771</c:v>
                </c:pt>
                <c:pt idx="2">
                  <c:v>7163.3868924751368</c:v>
                </c:pt>
                <c:pt idx="3">
                  <c:v>7008.5260427564872</c:v>
                </c:pt>
                <c:pt idx="4">
                  <c:v>6981.4915193660072</c:v>
                </c:pt>
                <c:pt idx="5">
                  <c:v>6770.7026361186108</c:v>
                </c:pt>
                <c:pt idx="6">
                  <c:v>7282.7600517719729</c:v>
                </c:pt>
                <c:pt idx="7">
                  <c:v>7202.7128190371013</c:v>
                </c:pt>
                <c:pt idx="8">
                  <c:v>7108.6328569705565</c:v>
                </c:pt>
                <c:pt idx="9">
                  <c:v>6117.3969248764106</c:v>
                </c:pt>
                <c:pt idx="10">
                  <c:v>5879.9669185576631</c:v>
                </c:pt>
                <c:pt idx="11">
                  <c:v>5693.6599922036194</c:v>
                </c:pt>
                <c:pt idx="12">
                  <c:v>5506.9192004046417</c:v>
                </c:pt>
                <c:pt idx="13">
                  <c:v>4518.2347878027331</c:v>
                </c:pt>
                <c:pt idx="14">
                  <c:v>4425.6620230703538</c:v>
                </c:pt>
                <c:pt idx="15">
                  <c:v>4235.968359288463</c:v>
                </c:pt>
                <c:pt idx="16">
                  <c:v>4045.8329431388606</c:v>
                </c:pt>
                <c:pt idx="17">
                  <c:v>3954.7005221923155</c:v>
                </c:pt>
                <c:pt idx="18">
                  <c:v>3860.1179201679215</c:v>
                </c:pt>
                <c:pt idx="19">
                  <c:v>4385.4995174512178</c:v>
                </c:pt>
                <c:pt idx="20">
                  <c:v>4322.7462256816252</c:v>
                </c:pt>
                <c:pt idx="21">
                  <c:v>4230.4442669054415</c:v>
                </c:pt>
                <c:pt idx="22">
                  <c:v>4047.8296543036831</c:v>
                </c:pt>
                <c:pt idx="23">
                  <c:v>3309.4740957749677</c:v>
                </c:pt>
                <c:pt idx="24">
                  <c:v>2573.5280268666147</c:v>
                </c:pt>
                <c:pt idx="25">
                  <c:v>1833.3990932710346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10472"/>
        <c:axId val="829710864"/>
      </c:lineChart>
      <c:dateAx>
        <c:axId val="829710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29710864"/>
        <c:crosses val="autoZero"/>
        <c:auto val="0"/>
        <c:lblOffset val="100"/>
        <c:baseTimeUnit val="days"/>
      </c:dateAx>
      <c:valAx>
        <c:axId val="829710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\$#,##0_);[Red]\(\$#,##0\)" sourceLinked="0"/>
        <c:majorTickMark val="out"/>
        <c:minorTickMark val="none"/>
        <c:tickLblPos val="nextTo"/>
        <c:crossAx val="829710472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219076</xdr:colOff>
      <xdr:row>5</xdr:row>
      <xdr:rowOff>0</xdr:rowOff>
    </xdr:from>
    <xdr:ext cx="5162549" cy="37719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1"/>
  <sheetViews>
    <sheetView showGridLines="0" tabSelected="1" workbookViewId="0"/>
  </sheetViews>
  <sheetFormatPr defaultRowHeight="15" x14ac:dyDescent="0.25"/>
  <cols>
    <col min="1" max="1" width="21.5703125" customWidth="1"/>
    <col min="2" max="3" width="13.5703125" bestFit="1" customWidth="1"/>
    <col min="4" max="4" width="11.140625" customWidth="1"/>
    <col min="5" max="5" width="13.5703125" customWidth="1"/>
    <col min="6" max="6" width="12.7109375" customWidth="1"/>
    <col min="7" max="7" width="11.7109375" customWidth="1"/>
    <col min="8" max="8" width="13" bestFit="1" customWidth="1"/>
    <col min="12" max="12" width="9.85546875" bestFit="1" customWidth="1"/>
  </cols>
  <sheetData>
    <row r="1" spans="1:10" x14ac:dyDescent="0.25">
      <c r="A1" s="21" t="s">
        <v>9</v>
      </c>
      <c r="B1" s="13">
        <v>0.05</v>
      </c>
      <c r="C1" s="9"/>
      <c r="E1" s="9"/>
      <c r="F1" s="9"/>
      <c r="G1" s="9"/>
      <c r="H1" s="24" t="s">
        <v>11</v>
      </c>
    </row>
    <row r="2" spans="1:10" x14ac:dyDescent="0.25">
      <c r="A2" s="10"/>
      <c r="B2" s="11"/>
      <c r="C2" s="11"/>
      <c r="D2" s="12"/>
      <c r="E2" s="9"/>
      <c r="F2" s="9"/>
      <c r="G2" s="9"/>
      <c r="H2" s="9"/>
    </row>
    <row r="3" spans="1:10" x14ac:dyDescent="0.25">
      <c r="A3" s="9"/>
      <c r="B3" s="9"/>
      <c r="C3" s="9"/>
      <c r="D3" s="9"/>
      <c r="E3" s="9"/>
      <c r="F3" s="9"/>
      <c r="G3" s="9"/>
      <c r="H3" s="9"/>
    </row>
    <row r="4" spans="1:10" ht="29.25" customHeight="1" x14ac:dyDescent="0.25">
      <c r="A4" s="22" t="s">
        <v>1</v>
      </c>
      <c r="B4" s="22" t="s">
        <v>0</v>
      </c>
      <c r="C4" s="22" t="s">
        <v>10</v>
      </c>
      <c r="D4" s="22" t="s">
        <v>3</v>
      </c>
      <c r="E4" s="22" t="s">
        <v>4</v>
      </c>
      <c r="F4" s="23" t="s">
        <v>6</v>
      </c>
      <c r="G4" s="22" t="s">
        <v>2</v>
      </c>
      <c r="H4" s="23" t="s">
        <v>5</v>
      </c>
    </row>
    <row r="5" spans="1:10" x14ac:dyDescent="0.25">
      <c r="A5" s="18" t="s">
        <v>8</v>
      </c>
      <c r="B5" s="14">
        <v>-7500</v>
      </c>
      <c r="C5" s="15">
        <v>40702</v>
      </c>
      <c r="D5" s="16"/>
      <c r="E5" s="14"/>
      <c r="F5" s="14"/>
      <c r="G5" s="16"/>
      <c r="H5" s="14">
        <f>-B5</f>
        <v>7500</v>
      </c>
      <c r="J5" s="7"/>
    </row>
    <row r="6" spans="1:10" x14ac:dyDescent="0.25">
      <c r="A6" s="18">
        <v>1</v>
      </c>
      <c r="B6" s="14">
        <v>200</v>
      </c>
      <c r="C6" s="15">
        <v>40749</v>
      </c>
      <c r="D6" s="16">
        <f>IF(C6&lt;&gt;"",(C6-C5)/365*H5*APR,"")</f>
        <v>48.287671232876711</v>
      </c>
      <c r="E6" s="14">
        <f>IF(C6&lt;&gt;"",B6-D6,"")</f>
        <v>151.7123287671233</v>
      </c>
      <c r="F6" s="14">
        <f>IF(C6&lt;&gt;"",F5+B6,"")</f>
        <v>200</v>
      </c>
      <c r="G6" s="16">
        <f>IF(C6&lt;&gt;"",G5+D6,"")</f>
        <v>48.287671232876711</v>
      </c>
      <c r="H6" s="14">
        <f>IF(C6&lt;&gt;"",H5-E6,"")</f>
        <v>7348.2876712328771</v>
      </c>
      <c r="J6" s="7"/>
    </row>
    <row r="7" spans="1:10" x14ac:dyDescent="0.25">
      <c r="A7" s="18">
        <f>COUNT($A$6:A6)+1</f>
        <v>2</v>
      </c>
      <c r="B7" s="14">
        <v>200</v>
      </c>
      <c r="C7" s="15">
        <v>40764</v>
      </c>
      <c r="D7" s="16">
        <f t="shared" ref="D7:D28" si="0">IF(C7&lt;&gt;"",(C7-C6)/365*H6*APR,"")</f>
        <v>15.099221242259336</v>
      </c>
      <c r="E7" s="14">
        <f t="shared" ref="E7:E28" si="1">IF(C7&lt;&gt;"",B7-D7,"")</f>
        <v>184.90077875774065</v>
      </c>
      <c r="F7" s="14">
        <f t="shared" ref="F7:F28" si="2">IF(C7&lt;&gt;"",F6+B7,"")</f>
        <v>400</v>
      </c>
      <c r="G7" s="16">
        <f t="shared" ref="G7:G28" si="3">IF(C7&lt;&gt;"",G6+D7,"")</f>
        <v>63.386892475136051</v>
      </c>
      <c r="H7" s="14">
        <f t="shared" ref="H7:H28" si="4">IF(C7&lt;&gt;"",H6-E7,"")</f>
        <v>7163.3868924751368</v>
      </c>
      <c r="J7" s="7"/>
    </row>
    <row r="8" spans="1:10" x14ac:dyDescent="0.25">
      <c r="A8" s="18">
        <f>COUNT($A$6:A7)+1</f>
        <v>3</v>
      </c>
      <c r="B8" s="14">
        <v>200</v>
      </c>
      <c r="C8" s="15">
        <v>40810</v>
      </c>
      <c r="D8" s="16">
        <f t="shared" si="0"/>
        <v>45.139150281350183</v>
      </c>
      <c r="E8" s="14">
        <f t="shared" si="1"/>
        <v>154.86084971864983</v>
      </c>
      <c r="F8" s="14">
        <f t="shared" si="2"/>
        <v>600</v>
      </c>
      <c r="G8" s="16">
        <f t="shared" si="3"/>
        <v>108.52604275648623</v>
      </c>
      <c r="H8" s="14">
        <f t="shared" si="4"/>
        <v>7008.5260427564872</v>
      </c>
      <c r="J8" s="7"/>
    </row>
    <row r="9" spans="1:10" x14ac:dyDescent="0.25">
      <c r="A9" s="18">
        <f>COUNT($A$6:A8)+1</f>
        <v>4</v>
      </c>
      <c r="B9" s="14">
        <v>100</v>
      </c>
      <c r="C9" s="15">
        <v>40886</v>
      </c>
      <c r="D9" s="16">
        <f t="shared" si="0"/>
        <v>72.965476609519598</v>
      </c>
      <c r="E9" s="14">
        <f t="shared" si="1"/>
        <v>27.034523390480402</v>
      </c>
      <c r="F9" s="14">
        <f t="shared" si="2"/>
        <v>700</v>
      </c>
      <c r="G9" s="16">
        <f t="shared" si="3"/>
        <v>181.49151936600583</v>
      </c>
      <c r="H9" s="14">
        <f t="shared" si="4"/>
        <v>6981.4915193660072</v>
      </c>
      <c r="J9" s="7"/>
    </row>
    <row r="10" spans="1:10" x14ac:dyDescent="0.25">
      <c r="A10" s="18">
        <f>COUNT($A$6:A9)+1</f>
        <v>5</v>
      </c>
      <c r="B10" s="14">
        <v>250</v>
      </c>
      <c r="C10" s="15">
        <v>40927</v>
      </c>
      <c r="D10" s="16">
        <f t="shared" si="0"/>
        <v>39.211116752603601</v>
      </c>
      <c r="E10" s="14">
        <f t="shared" si="1"/>
        <v>210.7888832473964</v>
      </c>
      <c r="F10" s="14">
        <f t="shared" si="2"/>
        <v>950</v>
      </c>
      <c r="G10" s="16">
        <f t="shared" si="3"/>
        <v>220.70263611860943</v>
      </c>
      <c r="H10" s="14">
        <f t="shared" si="4"/>
        <v>6770.7026361186108</v>
      </c>
      <c r="J10" s="7"/>
    </row>
    <row r="11" spans="1:10" x14ac:dyDescent="0.25">
      <c r="A11" s="19" t="s">
        <v>7</v>
      </c>
      <c r="B11" s="14">
        <v>-500</v>
      </c>
      <c r="C11" s="15">
        <v>40940</v>
      </c>
      <c r="D11" s="16">
        <f t="shared" si="0"/>
        <v>12.057415653361909</v>
      </c>
      <c r="E11" s="14">
        <f t="shared" si="1"/>
        <v>-512.05741565336189</v>
      </c>
      <c r="F11" s="14">
        <f t="shared" si="2"/>
        <v>450</v>
      </c>
      <c r="G11" s="16">
        <f t="shared" si="3"/>
        <v>232.76005177197135</v>
      </c>
      <c r="H11" s="14">
        <f t="shared" si="4"/>
        <v>7282.7600517719729</v>
      </c>
      <c r="J11" s="7"/>
    </row>
    <row r="12" spans="1:10" x14ac:dyDescent="0.25">
      <c r="A12" s="18">
        <f>COUNT($A$6:A11)+1</f>
        <v>6</v>
      </c>
      <c r="B12" s="14">
        <v>100</v>
      </c>
      <c r="C12" s="15">
        <v>40960</v>
      </c>
      <c r="D12" s="16">
        <f t="shared" si="0"/>
        <v>19.952767265128692</v>
      </c>
      <c r="E12" s="14">
        <f t="shared" si="1"/>
        <v>80.047232734871301</v>
      </c>
      <c r="F12" s="14">
        <f t="shared" si="2"/>
        <v>550</v>
      </c>
      <c r="G12" s="16">
        <f t="shared" si="3"/>
        <v>252.71281903710005</v>
      </c>
      <c r="H12" s="14">
        <f t="shared" si="4"/>
        <v>7202.7128190371013</v>
      </c>
      <c r="J12" s="7"/>
    </row>
    <row r="13" spans="1:10" x14ac:dyDescent="0.25">
      <c r="A13" s="18">
        <f>COUNT($A$6:A12)+1</f>
        <v>7</v>
      </c>
      <c r="B13" s="14">
        <v>100</v>
      </c>
      <c r="C13" s="15">
        <v>40966</v>
      </c>
      <c r="D13" s="16">
        <f t="shared" si="0"/>
        <v>5.9200379334551521</v>
      </c>
      <c r="E13" s="14">
        <f t="shared" si="1"/>
        <v>94.079962066544851</v>
      </c>
      <c r="F13" s="14">
        <f t="shared" si="2"/>
        <v>650</v>
      </c>
      <c r="G13" s="16">
        <f t="shared" si="3"/>
        <v>258.63285697055522</v>
      </c>
      <c r="H13" s="14">
        <f t="shared" si="4"/>
        <v>7108.6328569705565</v>
      </c>
      <c r="J13" s="7"/>
    </row>
    <row r="14" spans="1:10" x14ac:dyDescent="0.25">
      <c r="A14" s="18">
        <f>COUNT($A$6:A13)+1</f>
        <v>8</v>
      </c>
      <c r="B14" s="14">
        <v>1000</v>
      </c>
      <c r="C14" s="15">
        <v>40975</v>
      </c>
      <c r="D14" s="16">
        <f t="shared" si="0"/>
        <v>8.7640679058541107</v>
      </c>
      <c r="E14" s="14">
        <f t="shared" si="1"/>
        <v>991.23593209414594</v>
      </c>
      <c r="F14" s="14">
        <f t="shared" si="2"/>
        <v>1650</v>
      </c>
      <c r="G14" s="16">
        <f t="shared" si="3"/>
        <v>267.39692487640934</v>
      </c>
      <c r="H14" s="14">
        <f t="shared" si="4"/>
        <v>6117.3969248764106</v>
      </c>
      <c r="J14" s="7"/>
    </row>
    <row r="15" spans="1:10" x14ac:dyDescent="0.25">
      <c r="A15" s="18">
        <f>COUNT($A$6:A14)+1</f>
        <v>9</v>
      </c>
      <c r="B15" s="14">
        <v>250</v>
      </c>
      <c r="C15" s="15">
        <v>40990</v>
      </c>
      <c r="D15" s="16">
        <f t="shared" si="0"/>
        <v>12.569993681252898</v>
      </c>
      <c r="E15" s="14">
        <f t="shared" si="1"/>
        <v>237.4300063187471</v>
      </c>
      <c r="F15" s="14">
        <f t="shared" si="2"/>
        <v>1900</v>
      </c>
      <c r="G15" s="16">
        <f t="shared" si="3"/>
        <v>279.96691855766227</v>
      </c>
      <c r="H15" s="14">
        <f t="shared" si="4"/>
        <v>5879.9669185576631</v>
      </c>
      <c r="J15" s="7"/>
    </row>
    <row r="16" spans="1:10" x14ac:dyDescent="0.25">
      <c r="A16" s="18">
        <f>COUNT($A$6:A15)+1</f>
        <v>10</v>
      </c>
      <c r="B16" s="14">
        <v>200</v>
      </c>
      <c r="C16" s="15">
        <v>41007</v>
      </c>
      <c r="D16" s="16">
        <f t="shared" si="0"/>
        <v>13.693073645956202</v>
      </c>
      <c r="E16" s="14">
        <f t="shared" si="1"/>
        <v>186.30692635404381</v>
      </c>
      <c r="F16" s="14">
        <f t="shared" si="2"/>
        <v>2100</v>
      </c>
      <c r="G16" s="16">
        <f t="shared" si="3"/>
        <v>293.65999220361846</v>
      </c>
      <c r="H16" s="14">
        <f t="shared" si="4"/>
        <v>5693.6599922036194</v>
      </c>
      <c r="J16" s="7"/>
    </row>
    <row r="17" spans="1:10" x14ac:dyDescent="0.25">
      <c r="A17" s="18">
        <f>COUNT($A$6:A16)+1</f>
        <v>11</v>
      </c>
      <c r="B17" s="14">
        <v>200</v>
      </c>
      <c r="C17" s="15">
        <v>41024</v>
      </c>
      <c r="D17" s="16">
        <f t="shared" si="0"/>
        <v>13.259208201022128</v>
      </c>
      <c r="E17" s="14">
        <f t="shared" si="1"/>
        <v>186.74079179897788</v>
      </c>
      <c r="F17" s="14">
        <f t="shared" si="2"/>
        <v>2300</v>
      </c>
      <c r="G17" s="16">
        <f t="shared" si="3"/>
        <v>306.91920040464061</v>
      </c>
      <c r="H17" s="14">
        <f t="shared" si="4"/>
        <v>5506.9192004046417</v>
      </c>
      <c r="J17" s="7"/>
    </row>
    <row r="18" spans="1:10" x14ac:dyDescent="0.25">
      <c r="A18" s="18">
        <f>COUNT($A$6:A17)+1</f>
        <v>12</v>
      </c>
      <c r="B18" s="14">
        <v>1000</v>
      </c>
      <c r="C18" s="15">
        <v>41039</v>
      </c>
      <c r="D18" s="16">
        <f t="shared" si="0"/>
        <v>11.315587398091729</v>
      </c>
      <c r="E18" s="14">
        <f t="shared" si="1"/>
        <v>988.68441260190832</v>
      </c>
      <c r="F18" s="14">
        <f t="shared" si="2"/>
        <v>3300</v>
      </c>
      <c r="G18" s="16">
        <f t="shared" si="3"/>
        <v>318.23478780273234</v>
      </c>
      <c r="H18" s="14">
        <f t="shared" si="4"/>
        <v>4518.2347878027331</v>
      </c>
      <c r="J18" s="7"/>
    </row>
    <row r="19" spans="1:10" x14ac:dyDescent="0.25">
      <c r="A19" s="18">
        <f>COUNT($A$6:A18)+1</f>
        <v>13</v>
      </c>
      <c r="B19" s="14">
        <v>100</v>
      </c>
      <c r="C19" s="15">
        <v>41051</v>
      </c>
      <c r="D19" s="16">
        <f t="shared" si="0"/>
        <v>7.4272352676209312</v>
      </c>
      <c r="E19" s="14">
        <f t="shared" si="1"/>
        <v>92.572764732379071</v>
      </c>
      <c r="F19" s="14">
        <f t="shared" si="2"/>
        <v>3400</v>
      </c>
      <c r="G19" s="16">
        <f t="shared" si="3"/>
        <v>325.66202307035326</v>
      </c>
      <c r="H19" s="14">
        <f t="shared" si="4"/>
        <v>4425.6620230703538</v>
      </c>
      <c r="J19" s="7"/>
    </row>
    <row r="20" spans="1:10" x14ac:dyDescent="0.25">
      <c r="A20" s="18">
        <f>COUNT($A$6:A19)+1</f>
        <v>14</v>
      </c>
      <c r="B20" s="14">
        <v>200</v>
      </c>
      <c r="C20" s="15">
        <v>41068</v>
      </c>
      <c r="D20" s="16">
        <f t="shared" si="0"/>
        <v>10.306336218109045</v>
      </c>
      <c r="E20" s="14">
        <f t="shared" si="1"/>
        <v>189.69366378189096</v>
      </c>
      <c r="F20" s="14">
        <f t="shared" si="2"/>
        <v>3600</v>
      </c>
      <c r="G20" s="16">
        <f t="shared" si="3"/>
        <v>335.9683592884623</v>
      </c>
      <c r="H20" s="14">
        <f t="shared" si="4"/>
        <v>4235.968359288463</v>
      </c>
      <c r="J20" s="7"/>
    </row>
    <row r="21" spans="1:10" x14ac:dyDescent="0.25">
      <c r="A21" s="18">
        <f>COUNT($A$6:A20)+1</f>
        <v>15</v>
      </c>
      <c r="B21" s="14">
        <v>200</v>
      </c>
      <c r="C21" s="15">
        <v>41085</v>
      </c>
      <c r="D21" s="16">
        <f t="shared" si="0"/>
        <v>9.8645838503977927</v>
      </c>
      <c r="E21" s="14">
        <f t="shared" si="1"/>
        <v>190.13541614960221</v>
      </c>
      <c r="F21" s="14">
        <f t="shared" si="2"/>
        <v>3800</v>
      </c>
      <c r="G21" s="16">
        <f t="shared" si="3"/>
        <v>345.83294313886006</v>
      </c>
      <c r="H21" s="14">
        <f t="shared" si="4"/>
        <v>4045.8329431388606</v>
      </c>
      <c r="J21" s="7"/>
    </row>
    <row r="22" spans="1:10" x14ac:dyDescent="0.25">
      <c r="A22" s="18">
        <f>COUNT($A$6:A21)+1</f>
        <v>16</v>
      </c>
      <c r="B22" s="14">
        <v>100</v>
      </c>
      <c r="C22" s="15">
        <v>41101</v>
      </c>
      <c r="D22" s="16">
        <f t="shared" si="0"/>
        <v>8.8675790534550369</v>
      </c>
      <c r="E22" s="14">
        <f t="shared" si="1"/>
        <v>91.132420946544968</v>
      </c>
      <c r="F22" s="14">
        <f t="shared" si="2"/>
        <v>3900</v>
      </c>
      <c r="G22" s="16">
        <f t="shared" si="3"/>
        <v>354.70052219231508</v>
      </c>
      <c r="H22" s="14">
        <f t="shared" si="4"/>
        <v>3954.7005221923155</v>
      </c>
      <c r="J22" s="7"/>
    </row>
    <row r="23" spans="1:10" x14ac:dyDescent="0.25">
      <c r="A23" s="18">
        <f>COUNT($A$6:A22)+1</f>
        <v>17</v>
      </c>
      <c r="B23" s="14">
        <v>100</v>
      </c>
      <c r="C23" s="15">
        <v>41111</v>
      </c>
      <c r="D23" s="16">
        <f t="shared" si="0"/>
        <v>5.4173979756059119</v>
      </c>
      <c r="E23" s="14">
        <f t="shared" si="1"/>
        <v>94.582602024394092</v>
      </c>
      <c r="F23" s="14">
        <f t="shared" si="2"/>
        <v>4000</v>
      </c>
      <c r="G23" s="16">
        <f t="shared" si="3"/>
        <v>360.117920167921</v>
      </c>
      <c r="H23" s="14">
        <f t="shared" si="4"/>
        <v>3860.1179201679215</v>
      </c>
      <c r="J23" s="7"/>
    </row>
    <row r="24" spans="1:10" x14ac:dyDescent="0.25">
      <c r="A24" s="19" t="s">
        <v>7</v>
      </c>
      <c r="B24" s="14">
        <v>-500</v>
      </c>
      <c r="C24" s="15">
        <v>41159</v>
      </c>
      <c r="D24" s="16">
        <f t="shared" si="0"/>
        <v>25.381597283295921</v>
      </c>
      <c r="E24" s="14">
        <f t="shared" si="1"/>
        <v>-525.38159728329595</v>
      </c>
      <c r="F24" s="14">
        <f t="shared" si="2"/>
        <v>3500</v>
      </c>
      <c r="G24" s="16">
        <f t="shared" si="3"/>
        <v>385.49951745121695</v>
      </c>
      <c r="H24" s="14">
        <f t="shared" si="4"/>
        <v>4385.4995174512178</v>
      </c>
      <c r="J24" s="7"/>
    </row>
    <row r="25" spans="1:10" x14ac:dyDescent="0.25">
      <c r="A25" s="18">
        <f>COUNT($A$6:A24)+1</f>
        <v>18</v>
      </c>
      <c r="B25" s="14">
        <v>100</v>
      </c>
      <c r="C25" s="15">
        <v>41221</v>
      </c>
      <c r="D25" s="16">
        <f t="shared" si="0"/>
        <v>37.246708230407606</v>
      </c>
      <c r="E25" s="14">
        <f t="shared" si="1"/>
        <v>62.753291769592394</v>
      </c>
      <c r="F25" s="14">
        <f t="shared" si="2"/>
        <v>3600</v>
      </c>
      <c r="G25" s="16">
        <f t="shared" si="3"/>
        <v>422.74622568162454</v>
      </c>
      <c r="H25" s="14">
        <f t="shared" si="4"/>
        <v>4322.7462256816252</v>
      </c>
      <c r="J25" s="7"/>
    </row>
    <row r="26" spans="1:10" x14ac:dyDescent="0.25">
      <c r="A26" s="18">
        <f>COUNT($A$6:A25)+1</f>
        <v>19</v>
      </c>
      <c r="B26" s="14">
        <v>100</v>
      </c>
      <c r="C26" s="15">
        <v>41234</v>
      </c>
      <c r="D26" s="16">
        <f t="shared" si="0"/>
        <v>7.6980412238165927</v>
      </c>
      <c r="E26" s="14">
        <f t="shared" si="1"/>
        <v>92.301958776183412</v>
      </c>
      <c r="F26" s="14">
        <f t="shared" si="2"/>
        <v>3700</v>
      </c>
      <c r="G26" s="16">
        <f t="shared" si="3"/>
        <v>430.44426690544111</v>
      </c>
      <c r="H26" s="14">
        <f t="shared" si="4"/>
        <v>4230.4442669054415</v>
      </c>
      <c r="J26" s="7"/>
    </row>
    <row r="27" spans="1:10" x14ac:dyDescent="0.25">
      <c r="A27" s="18">
        <f>COUNT($A$6:A26)+1</f>
        <v>20</v>
      </c>
      <c r="B27" s="14">
        <v>200</v>
      </c>
      <c r="C27" s="15">
        <v>41264</v>
      </c>
      <c r="D27" s="16">
        <f t="shared" si="0"/>
        <v>17.385387398241541</v>
      </c>
      <c r="E27" s="14">
        <f t="shared" si="1"/>
        <v>182.61461260175847</v>
      </c>
      <c r="F27" s="14">
        <f t="shared" si="2"/>
        <v>3900</v>
      </c>
      <c r="G27" s="16">
        <f t="shared" si="3"/>
        <v>447.82965430368267</v>
      </c>
      <c r="H27" s="14">
        <f t="shared" si="4"/>
        <v>4047.8296543036831</v>
      </c>
      <c r="J27" s="7"/>
    </row>
    <row r="28" spans="1:10" x14ac:dyDescent="0.25">
      <c r="A28" s="18">
        <f>COUNT($A$6:A27)+1</f>
        <v>21</v>
      </c>
      <c r="B28" s="14">
        <v>750</v>
      </c>
      <c r="C28" s="15">
        <v>41285</v>
      </c>
      <c r="D28" s="16">
        <f t="shared" si="0"/>
        <v>11.644441471284569</v>
      </c>
      <c r="E28" s="14">
        <f t="shared" si="1"/>
        <v>738.35555852871539</v>
      </c>
      <c r="F28" s="14">
        <f t="shared" si="2"/>
        <v>4650</v>
      </c>
      <c r="G28" s="16">
        <f t="shared" si="3"/>
        <v>459.47409577496722</v>
      </c>
      <c r="H28" s="14">
        <f t="shared" si="4"/>
        <v>3309.4740957749677</v>
      </c>
      <c r="J28" s="7"/>
    </row>
    <row r="29" spans="1:10" x14ac:dyDescent="0.25">
      <c r="A29" s="18">
        <f>COUNT($A$6:A28)+1</f>
        <v>22</v>
      </c>
      <c r="B29" s="14">
        <v>750</v>
      </c>
      <c r="C29" s="15">
        <v>41316</v>
      </c>
      <c r="D29" s="16">
        <f t="shared" ref="D29" si="5">IF(C29&lt;&gt;"",(C29-C28)/365*H28*APR,"")</f>
        <v>14.053931091647124</v>
      </c>
      <c r="E29" s="14">
        <f t="shared" ref="E29" si="6">IF(C29&lt;&gt;"",B29-D29,"")</f>
        <v>735.94606890835291</v>
      </c>
      <c r="F29" s="14">
        <f t="shared" ref="F29" si="7">IF(C29&lt;&gt;"",F28+B29,"")</f>
        <v>5400</v>
      </c>
      <c r="G29" s="16">
        <f t="shared" ref="G29" si="8">IF(C29&lt;&gt;"",G28+D29,"")</f>
        <v>473.52802686661437</v>
      </c>
      <c r="H29" s="14">
        <f t="shared" ref="H29" si="9">IF(C29&lt;&gt;"",H28-E29,"")</f>
        <v>2573.5280268666147</v>
      </c>
    </row>
    <row r="30" spans="1:10" x14ac:dyDescent="0.25">
      <c r="A30" s="18">
        <f>COUNT($A$6:A29)+1</f>
        <v>23</v>
      </c>
      <c r="B30" s="14">
        <v>750</v>
      </c>
      <c r="C30" s="15">
        <v>41344</v>
      </c>
      <c r="D30" s="16">
        <f t="shared" ref="D30" si="10">IF(C30&lt;&gt;"",(C30-C29)/365*H29*APR,"")</f>
        <v>9.8710664044198921</v>
      </c>
      <c r="E30" s="14">
        <f t="shared" ref="E30" si="11">IF(C30&lt;&gt;"",B30-D30,"")</f>
        <v>740.12893359558007</v>
      </c>
      <c r="F30" s="14">
        <f t="shared" ref="F30" si="12">IF(C30&lt;&gt;"",F29+B30,"")</f>
        <v>6150</v>
      </c>
      <c r="G30" s="16">
        <f t="shared" ref="G30" si="13">IF(C30&lt;&gt;"",G29+D30,"")</f>
        <v>483.39909327103425</v>
      </c>
      <c r="H30" s="14">
        <f t="shared" ref="H30" si="14">IF(C30&lt;&gt;"",H29-E30,"")</f>
        <v>1833.3990932710346</v>
      </c>
    </row>
    <row r="31" spans="1:10" x14ac:dyDescent="0.25">
      <c r="A31" s="18">
        <f>COUNT($A$6:A30)+1</f>
        <v>24</v>
      </c>
      <c r="B31" s="14"/>
      <c r="C31" s="17"/>
      <c r="D31" s="16"/>
      <c r="E31" s="14"/>
      <c r="F31" s="14"/>
      <c r="G31" s="16"/>
      <c r="H31" s="14"/>
    </row>
    <row r="32" spans="1:10" x14ac:dyDescent="0.25">
      <c r="A32" s="18">
        <f>COUNT($A$6:A31)+1</f>
        <v>25</v>
      </c>
      <c r="B32" s="14"/>
      <c r="C32" s="17"/>
      <c r="D32" s="16"/>
      <c r="E32" s="14"/>
      <c r="F32" s="14"/>
      <c r="G32" s="16"/>
      <c r="H32" s="14"/>
    </row>
    <row r="33" spans="1:12" x14ac:dyDescent="0.25">
      <c r="A33" s="18">
        <f>COUNT($A$6:A32)+1</f>
        <v>26</v>
      </c>
      <c r="B33" s="14"/>
      <c r="C33" s="17"/>
      <c r="D33" s="16"/>
      <c r="E33" s="14"/>
      <c r="F33" s="14"/>
      <c r="G33" s="16"/>
      <c r="H33" s="14"/>
    </row>
    <row r="34" spans="1:12" x14ac:dyDescent="0.25">
      <c r="A34" s="18">
        <f>COUNT($A$6:A33)+1</f>
        <v>27</v>
      </c>
      <c r="B34" s="14"/>
      <c r="C34" s="17"/>
      <c r="D34" s="16"/>
      <c r="E34" s="14"/>
      <c r="F34" s="14"/>
      <c r="G34" s="16"/>
      <c r="H34" s="14"/>
    </row>
    <row r="35" spans="1:12" x14ac:dyDescent="0.25">
      <c r="A35" s="18">
        <f>COUNT($A$6:A34)+1</f>
        <v>28</v>
      </c>
      <c r="B35" s="14"/>
      <c r="C35" s="17"/>
      <c r="D35" s="16"/>
      <c r="E35" s="14"/>
      <c r="F35" s="14"/>
      <c r="G35" s="16"/>
      <c r="H35" s="14"/>
    </row>
    <row r="36" spans="1:12" x14ac:dyDescent="0.25">
      <c r="A36" s="18">
        <f>COUNT($A$6:A35)+1</f>
        <v>29</v>
      </c>
      <c r="B36" s="14"/>
      <c r="C36" s="17"/>
      <c r="D36" s="16"/>
      <c r="E36" s="14"/>
      <c r="F36" s="14"/>
      <c r="G36" s="16"/>
      <c r="H36" s="14"/>
    </row>
    <row r="37" spans="1:12" x14ac:dyDescent="0.25">
      <c r="A37" s="18">
        <f>COUNT($A$6:A36)+1</f>
        <v>30</v>
      </c>
      <c r="B37" s="14"/>
      <c r="C37" s="17"/>
      <c r="D37" s="16"/>
      <c r="E37" s="14"/>
      <c r="F37" s="14"/>
      <c r="G37" s="16"/>
      <c r="H37" s="14"/>
      <c r="L37" s="5"/>
    </row>
    <row r="38" spans="1:12" x14ac:dyDescent="0.25">
      <c r="A38" s="18">
        <f>COUNT($A$6:A37)+1</f>
        <v>31</v>
      </c>
      <c r="B38" s="14"/>
      <c r="C38" s="17"/>
      <c r="D38" s="16"/>
      <c r="E38" s="14"/>
      <c r="F38" s="14"/>
      <c r="G38" s="16"/>
      <c r="H38" s="14"/>
    </row>
    <row r="39" spans="1:12" x14ac:dyDescent="0.25">
      <c r="A39" s="18">
        <f>COUNT($A$6:A38)+1</f>
        <v>32</v>
      </c>
      <c r="B39" s="14"/>
      <c r="C39" s="17"/>
      <c r="D39" s="16" t="str">
        <f>IF(C39&lt;&gt;"",(C39-C38)/365*H38*APR,"")</f>
        <v/>
      </c>
      <c r="E39" s="14" t="str">
        <f t="shared" ref="E39:E40" si="15">IF(C39&lt;&gt;"",B39-D39,"")</f>
        <v/>
      </c>
      <c r="F39" s="14" t="str">
        <f t="shared" ref="F39:F40" si="16">IF(C39&lt;&gt;"",F38+B39,"")</f>
        <v/>
      </c>
      <c r="G39" s="16" t="str">
        <f t="shared" ref="G39:G40" si="17">IF(C39&lt;&gt;"",G38+D39,"")</f>
        <v/>
      </c>
      <c r="H39" s="14" t="str">
        <f t="shared" ref="H39:H40" si="18">IF(C39&lt;&gt;"",H38-E39,"")</f>
        <v/>
      </c>
    </row>
    <row r="40" spans="1:12" x14ac:dyDescent="0.25">
      <c r="A40" s="18">
        <f>COUNT($A$6:A39)+1</f>
        <v>33</v>
      </c>
      <c r="B40" s="14"/>
      <c r="C40" s="17"/>
      <c r="D40" s="16" t="str">
        <f>IF(C40&lt;&gt;"",(C40-C39)/365*H39*APR,"")</f>
        <v/>
      </c>
      <c r="E40" s="14" t="str">
        <f t="shared" si="15"/>
        <v/>
      </c>
      <c r="F40" s="14" t="str">
        <f t="shared" si="16"/>
        <v/>
      </c>
      <c r="G40" s="16" t="str">
        <f t="shared" si="17"/>
        <v/>
      </c>
      <c r="H40" s="14" t="str">
        <f t="shared" si="18"/>
        <v/>
      </c>
    </row>
    <row r="41" spans="1:12" x14ac:dyDescent="0.25">
      <c r="A41" s="18">
        <f>COUNT($A$6:A40)+1</f>
        <v>34</v>
      </c>
      <c r="B41" s="14"/>
      <c r="C41" s="17"/>
      <c r="D41" s="16" t="str">
        <f>IF(C41&lt;&gt;"",(C41-C40)/365*H40*APR,"")</f>
        <v/>
      </c>
      <c r="E41" s="14" t="str">
        <f t="shared" ref="E41" si="19">IF(C41&lt;&gt;"",B41-D41,"")</f>
        <v/>
      </c>
      <c r="F41" s="14" t="str">
        <f t="shared" ref="F41" si="20">IF(C41&lt;&gt;"",F40+B41,"")</f>
        <v/>
      </c>
      <c r="G41" s="16" t="str">
        <f t="shared" ref="G41" si="21">IF(C41&lt;&gt;"",G40+D41,"")</f>
        <v/>
      </c>
      <c r="H41" s="14" t="str">
        <f t="shared" ref="H41" si="22">IF(C41&lt;&gt;"",H40-E41,"")</f>
        <v/>
      </c>
    </row>
    <row r="42" spans="1:12" x14ac:dyDescent="0.25">
      <c r="A42" s="20">
        <f>COUNT($A$6:A41)+1</f>
        <v>35</v>
      </c>
      <c r="B42" s="14"/>
      <c r="C42" s="17"/>
      <c r="D42" s="16" t="str">
        <f>IF(C42&lt;&gt;"",(C42-C41)/365*H41*APR,"")</f>
        <v/>
      </c>
      <c r="E42" s="14" t="str">
        <f t="shared" ref="E42:E43" si="23">IF(C42&lt;&gt;"",B42-D42,"")</f>
        <v/>
      </c>
      <c r="F42" s="14" t="str">
        <f t="shared" ref="F42:F43" si="24">IF(C42&lt;&gt;"",F41+B42,"")</f>
        <v/>
      </c>
      <c r="G42" s="16" t="str">
        <f t="shared" ref="G42:G43" si="25">IF(C42&lt;&gt;"",G41+D42,"")</f>
        <v/>
      </c>
      <c r="H42" s="14" t="str">
        <f t="shared" ref="H42:H43" si="26">IF(C42&lt;&gt;"",H41-E42,"")</f>
        <v/>
      </c>
    </row>
    <row r="43" spans="1:12" x14ac:dyDescent="0.25">
      <c r="A43" s="20">
        <f>COUNT($A$6:A42)+1</f>
        <v>36</v>
      </c>
      <c r="B43" s="14"/>
      <c r="C43" s="17"/>
      <c r="D43" s="16" t="str">
        <f>IF(C43&lt;&gt;"",(C43-C42)/365*H42*APR,"")</f>
        <v/>
      </c>
      <c r="E43" s="14" t="str">
        <f t="shared" si="23"/>
        <v/>
      </c>
      <c r="F43" s="14" t="str">
        <f t="shared" si="24"/>
        <v/>
      </c>
      <c r="G43" s="16" t="str">
        <f t="shared" si="25"/>
        <v/>
      </c>
      <c r="H43" s="14" t="str">
        <f t="shared" si="26"/>
        <v/>
      </c>
    </row>
    <row r="44" spans="1:12" x14ac:dyDescent="0.25">
      <c r="B44" s="3"/>
      <c r="C44" s="4"/>
      <c r="D44" s="6"/>
      <c r="E44" s="1"/>
      <c r="F44" s="2"/>
    </row>
    <row r="45" spans="1:12" x14ac:dyDescent="0.25">
      <c r="A45" s="8"/>
      <c r="B45" s="3"/>
      <c r="C45" s="4"/>
      <c r="D45" s="1"/>
      <c r="E45" s="1"/>
      <c r="F45" s="2"/>
    </row>
    <row r="46" spans="1:12" x14ac:dyDescent="0.25">
      <c r="B46" s="3"/>
      <c r="C46" s="4"/>
      <c r="D46" s="1"/>
      <c r="E46" s="1"/>
      <c r="F46" s="2"/>
    </row>
    <row r="47" spans="1:12" x14ac:dyDescent="0.25">
      <c r="B47" s="3"/>
      <c r="C47" s="4"/>
      <c r="D47" s="1"/>
      <c r="E47" s="1"/>
      <c r="F47" s="2"/>
    </row>
    <row r="48" spans="1:12" x14ac:dyDescent="0.25">
      <c r="B48" s="3"/>
      <c r="C48" s="4"/>
      <c r="D48" s="1"/>
      <c r="E48" s="1"/>
      <c r="F48" s="2"/>
    </row>
    <row r="49" spans="2:6" x14ac:dyDescent="0.25">
      <c r="B49" s="3"/>
      <c r="C49" s="4"/>
      <c r="D49" s="1"/>
      <c r="E49" s="1"/>
      <c r="F49" s="2"/>
    </row>
    <row r="50" spans="2:6" x14ac:dyDescent="0.25">
      <c r="B50" s="3"/>
      <c r="C50" s="4"/>
      <c r="D50" s="1"/>
      <c r="E50" s="1"/>
      <c r="F50" s="2"/>
    </row>
    <row r="51" spans="2:6" x14ac:dyDescent="0.25">
      <c r="B51" s="3"/>
      <c r="C51" s="4"/>
      <c r="D51" s="1"/>
      <c r="E51" s="1"/>
      <c r="F51" s="2"/>
    </row>
    <row r="52" spans="2:6" x14ac:dyDescent="0.25">
      <c r="B52" s="3"/>
      <c r="C52" s="4"/>
      <c r="D52" s="1"/>
      <c r="E52" s="1"/>
      <c r="F52" s="2"/>
    </row>
    <row r="53" spans="2:6" x14ac:dyDescent="0.25">
      <c r="B53" s="3"/>
      <c r="C53" s="4"/>
      <c r="D53" s="1"/>
      <c r="E53" s="1"/>
      <c r="F53" s="2"/>
    </row>
    <row r="54" spans="2:6" x14ac:dyDescent="0.25">
      <c r="B54" s="3"/>
      <c r="C54" s="4"/>
      <c r="D54" s="1"/>
      <c r="E54" s="1"/>
      <c r="F54" s="2"/>
    </row>
    <row r="55" spans="2:6" x14ac:dyDescent="0.25">
      <c r="B55" s="3"/>
      <c r="C55" s="4"/>
      <c r="D55" s="1"/>
      <c r="E55" s="1"/>
      <c r="F55" s="2"/>
    </row>
    <row r="56" spans="2:6" x14ac:dyDescent="0.25">
      <c r="B56" s="3"/>
      <c r="C56" s="4"/>
      <c r="D56" s="1"/>
      <c r="E56" s="1"/>
      <c r="F56" s="2"/>
    </row>
    <row r="57" spans="2:6" x14ac:dyDescent="0.25">
      <c r="B57" s="3"/>
      <c r="C57" s="4"/>
      <c r="D57" s="1"/>
      <c r="E57" s="1"/>
      <c r="F57" s="2"/>
    </row>
    <row r="58" spans="2:6" x14ac:dyDescent="0.25">
      <c r="B58" s="3"/>
      <c r="C58" s="4"/>
      <c r="D58" s="1"/>
      <c r="E58" s="1"/>
      <c r="F58" s="2"/>
    </row>
    <row r="59" spans="2:6" x14ac:dyDescent="0.25">
      <c r="B59" s="3"/>
      <c r="C59" s="4"/>
      <c r="D59" s="1"/>
      <c r="E59" s="1"/>
      <c r="F59" s="2"/>
    </row>
    <row r="60" spans="2:6" x14ac:dyDescent="0.25">
      <c r="B60" s="3"/>
      <c r="C60" s="4"/>
      <c r="D60" s="1"/>
      <c r="E60" s="1"/>
      <c r="F60" s="2"/>
    </row>
    <row r="61" spans="2:6" x14ac:dyDescent="0.25">
      <c r="B61" s="3"/>
      <c r="C61" s="4"/>
      <c r="D61" s="1"/>
      <c r="E61" s="1"/>
      <c r="F61" s="2"/>
    </row>
    <row r="62" spans="2:6" x14ac:dyDescent="0.25">
      <c r="B62" s="3"/>
      <c r="C62" s="4"/>
      <c r="D62" s="1"/>
      <c r="E62" s="1"/>
      <c r="F62" s="2"/>
    </row>
    <row r="63" spans="2:6" x14ac:dyDescent="0.25">
      <c r="B63" s="3"/>
      <c r="C63" s="4"/>
      <c r="D63" s="1"/>
      <c r="E63" s="1"/>
      <c r="F63" s="2"/>
    </row>
    <row r="64" spans="2:6" x14ac:dyDescent="0.25">
      <c r="B64" s="3"/>
      <c r="C64" s="4"/>
      <c r="D64" s="1"/>
      <c r="E64" s="1"/>
      <c r="F64" s="2"/>
    </row>
    <row r="65" spans="2:6" x14ac:dyDescent="0.25">
      <c r="B65" s="3"/>
      <c r="C65" s="4"/>
      <c r="D65" s="1"/>
      <c r="E65" s="1"/>
      <c r="F65" s="2"/>
    </row>
    <row r="66" spans="2:6" x14ac:dyDescent="0.25">
      <c r="B66" s="3"/>
      <c r="C66" s="4"/>
      <c r="D66" s="1"/>
      <c r="E66" s="1"/>
      <c r="F66" s="2"/>
    </row>
    <row r="67" spans="2:6" x14ac:dyDescent="0.25">
      <c r="B67" s="3"/>
      <c r="C67" s="4"/>
      <c r="D67" s="1"/>
      <c r="E67" s="1"/>
      <c r="F67" s="2"/>
    </row>
    <row r="68" spans="2:6" x14ac:dyDescent="0.25">
      <c r="B68" s="3"/>
      <c r="C68" s="4"/>
      <c r="D68" s="1"/>
      <c r="E68" s="1"/>
      <c r="F68" s="2"/>
    </row>
    <row r="69" spans="2:6" x14ac:dyDescent="0.25">
      <c r="B69" s="3"/>
      <c r="C69" s="4"/>
      <c r="D69" s="1"/>
      <c r="E69" s="1"/>
      <c r="F69" s="2"/>
    </row>
    <row r="70" spans="2:6" x14ac:dyDescent="0.25">
      <c r="B70" s="3"/>
      <c r="C70" s="4"/>
      <c r="D70" s="1"/>
      <c r="E70" s="1"/>
      <c r="F70" s="2"/>
    </row>
    <row r="71" spans="2:6" x14ac:dyDescent="0.25">
      <c r="B71" s="3"/>
      <c r="C71" s="4"/>
      <c r="D71" s="1"/>
      <c r="E71" s="1"/>
      <c r="F71" s="2"/>
    </row>
    <row r="72" spans="2:6" x14ac:dyDescent="0.25">
      <c r="B72" s="3"/>
      <c r="C72" s="4"/>
      <c r="D72" s="1"/>
      <c r="E72" s="1"/>
      <c r="F72" s="2"/>
    </row>
    <row r="73" spans="2:6" x14ac:dyDescent="0.25">
      <c r="B73" s="3"/>
      <c r="C73" s="4"/>
      <c r="D73" s="1"/>
      <c r="E73" s="1"/>
      <c r="F73" s="2"/>
    </row>
    <row r="74" spans="2:6" x14ac:dyDescent="0.25">
      <c r="B74" s="3"/>
      <c r="C74" s="4"/>
      <c r="D74" s="1"/>
      <c r="E74" s="1"/>
      <c r="F74" s="2"/>
    </row>
    <row r="75" spans="2:6" x14ac:dyDescent="0.25">
      <c r="B75" s="3"/>
      <c r="C75" s="4"/>
      <c r="D75" s="1"/>
      <c r="E75" s="1"/>
      <c r="F75" s="2"/>
    </row>
    <row r="76" spans="2:6" x14ac:dyDescent="0.25">
      <c r="B76" s="3"/>
      <c r="C76" s="4"/>
      <c r="D76" s="1"/>
      <c r="E76" s="1"/>
      <c r="F76" s="2"/>
    </row>
    <row r="77" spans="2:6" x14ac:dyDescent="0.25">
      <c r="B77" s="3"/>
      <c r="C77" s="4"/>
      <c r="D77" s="1"/>
      <c r="E77" s="1"/>
      <c r="F77" s="2"/>
    </row>
    <row r="78" spans="2:6" x14ac:dyDescent="0.25">
      <c r="B78" s="3"/>
      <c r="C78" s="4"/>
      <c r="D78" s="1"/>
      <c r="E78" s="1"/>
      <c r="F78" s="2"/>
    </row>
    <row r="79" spans="2:6" x14ac:dyDescent="0.25">
      <c r="B79" s="3"/>
      <c r="C79" s="4"/>
      <c r="D79" s="1"/>
      <c r="E79" s="1"/>
      <c r="F79" s="2"/>
    </row>
    <row r="80" spans="2:6" x14ac:dyDescent="0.25">
      <c r="B80" s="3"/>
      <c r="C80" s="4"/>
      <c r="D80" s="1"/>
      <c r="E80" s="1"/>
      <c r="F80" s="2"/>
    </row>
    <row r="81" spans="2:6" x14ac:dyDescent="0.25">
      <c r="B81" s="3"/>
      <c r="C81" s="4"/>
      <c r="D81" s="1"/>
      <c r="E81" s="1"/>
      <c r="F81" s="2"/>
    </row>
    <row r="82" spans="2:6" x14ac:dyDescent="0.25">
      <c r="B82" s="3"/>
      <c r="C82" s="4"/>
      <c r="D82" s="1"/>
      <c r="E82" s="1"/>
      <c r="F82" s="2"/>
    </row>
    <row r="83" spans="2:6" x14ac:dyDescent="0.25">
      <c r="B83" s="3"/>
      <c r="C83" s="4"/>
      <c r="D83" s="1"/>
      <c r="E83" s="1"/>
      <c r="F83" s="2"/>
    </row>
    <row r="84" spans="2:6" x14ac:dyDescent="0.25">
      <c r="B84" s="3"/>
      <c r="C84" s="4"/>
      <c r="D84" s="1"/>
      <c r="E84" s="1"/>
      <c r="F84" s="2"/>
    </row>
    <row r="85" spans="2:6" x14ac:dyDescent="0.25">
      <c r="B85" s="3"/>
      <c r="C85" s="4"/>
      <c r="D85" s="1"/>
      <c r="E85" s="1"/>
      <c r="F85" s="2"/>
    </row>
    <row r="86" spans="2:6" x14ac:dyDescent="0.25">
      <c r="B86" s="3"/>
      <c r="C86" s="4"/>
      <c r="D86" s="1"/>
      <c r="E86" s="1"/>
      <c r="F86" s="2"/>
    </row>
    <row r="87" spans="2:6" x14ac:dyDescent="0.25">
      <c r="B87" s="3"/>
      <c r="C87" s="4"/>
      <c r="D87" s="1"/>
      <c r="E87" s="1"/>
      <c r="F87" s="2"/>
    </row>
    <row r="88" spans="2:6" x14ac:dyDescent="0.25">
      <c r="B88" s="3"/>
      <c r="C88" s="4"/>
      <c r="D88" s="1"/>
      <c r="E88" s="1"/>
      <c r="F88" s="2"/>
    </row>
    <row r="89" spans="2:6" x14ac:dyDescent="0.25">
      <c r="B89" s="3"/>
      <c r="C89" s="4"/>
      <c r="D89" s="1"/>
      <c r="E89" s="1"/>
      <c r="F89" s="2"/>
    </row>
    <row r="90" spans="2:6" x14ac:dyDescent="0.25">
      <c r="B90" s="3"/>
      <c r="C90" s="4"/>
      <c r="D90" s="1"/>
      <c r="E90" s="1"/>
      <c r="F90" s="2"/>
    </row>
    <row r="91" spans="2:6" x14ac:dyDescent="0.25">
      <c r="B91" s="3"/>
      <c r="C91" s="4"/>
      <c r="D91" s="1"/>
      <c r="E91" s="1"/>
      <c r="F91" s="2"/>
    </row>
    <row r="92" spans="2:6" x14ac:dyDescent="0.25">
      <c r="B92" s="3"/>
      <c r="C92" s="4"/>
      <c r="D92" s="1"/>
      <c r="E92" s="1"/>
      <c r="F92" s="2"/>
    </row>
    <row r="93" spans="2:6" x14ac:dyDescent="0.25">
      <c r="B93" s="3"/>
      <c r="C93" s="4"/>
      <c r="D93" s="1"/>
      <c r="E93" s="1"/>
      <c r="F93" s="2"/>
    </row>
    <row r="94" spans="2:6" x14ac:dyDescent="0.25">
      <c r="B94" s="3"/>
      <c r="C94" s="4"/>
      <c r="D94" s="1"/>
      <c r="E94" s="1"/>
      <c r="F94" s="2"/>
    </row>
    <row r="95" spans="2:6" x14ac:dyDescent="0.25">
      <c r="B95" s="3"/>
      <c r="C95" s="4"/>
      <c r="D95" s="1"/>
      <c r="E95" s="1"/>
      <c r="F95" s="2"/>
    </row>
    <row r="96" spans="2:6" x14ac:dyDescent="0.25">
      <c r="B96" s="3"/>
      <c r="C96" s="4"/>
      <c r="D96" s="1"/>
      <c r="E96" s="1"/>
      <c r="F96" s="2"/>
    </row>
    <row r="97" spans="2:6" x14ac:dyDescent="0.25">
      <c r="B97" s="3"/>
      <c r="C97" s="4"/>
      <c r="D97" s="1"/>
      <c r="E97" s="1"/>
      <c r="F97" s="2"/>
    </row>
    <row r="98" spans="2:6" x14ac:dyDescent="0.25">
      <c r="B98" s="3"/>
      <c r="C98" s="4"/>
      <c r="D98" s="1"/>
      <c r="E98" s="1"/>
      <c r="F98" s="2"/>
    </row>
    <row r="99" spans="2:6" x14ac:dyDescent="0.25">
      <c r="B99" s="3"/>
      <c r="C99" s="4"/>
      <c r="D99" s="1"/>
      <c r="E99" s="1"/>
      <c r="F99" s="2"/>
    </row>
    <row r="100" spans="2:6" x14ac:dyDescent="0.25">
      <c r="B100" s="3"/>
      <c r="C100" s="4"/>
      <c r="D100" s="1"/>
      <c r="E100" s="1"/>
      <c r="F100" s="2"/>
    </row>
    <row r="101" spans="2:6" x14ac:dyDescent="0.25">
      <c r="B101" s="3"/>
      <c r="C101" s="4"/>
      <c r="D101" s="1"/>
      <c r="E101" s="1"/>
      <c r="F101" s="2"/>
    </row>
  </sheetData>
  <phoneticPr fontId="0" type="noConversion"/>
  <pageMargins left="0.75" right="0.75" top="1" bottom="1" header="0.5" footer="0.5"/>
  <pageSetup scale="87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2006-11-13T16:31:16Z</outs:dateTime>
      <outs:isPinned>true</outs:isPinned>
    </outs:relatedDate>
    <outs:relatedDate>
      <outs:type>2</outs:type>
      <outs:displayName>Created</outs:displayName>
      <outs:dateTime>1996-05-16T14:56:08Z</outs:dateTime>
      <outs:isPinned>true</outs:isPinned>
    </outs:relatedDate>
    <outs:relatedDate>
      <outs:type>4</outs:type>
      <outs:displayName>Last Printed</outs:displayName>
      <outs:dateTime>1997-09-06T18:57:02Z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60E371C-6EBC-4DCA-AC2F-83D4CE1BB67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APR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irregular payments.xlsx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cp:lastPrinted>1997-09-06T18:57:02Z</cp:lastPrinted>
  <dcterms:created xsi:type="dcterms:W3CDTF">1996-05-16T14:56:08Z</dcterms:created>
  <dcterms:modified xsi:type="dcterms:W3CDTF">2013-01-23T16:15:33Z</dcterms:modified>
  <cp:category>Excel 2013 Formulas</cp:category>
</cp:coreProperties>
</file>