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caec412addb39e/Education/UoM/Y3S2/EEEN30330 Individual Project/Documentation/"/>
    </mc:Choice>
  </mc:AlternateContent>
  <xr:revisionPtr revIDLastSave="34" documentId="8_{495F3B9A-CCF5-41CE-BFFE-607FE391D90D}" xr6:coauthVersionLast="47" xr6:coauthVersionMax="47" xr10:uidLastSave="{B560BB75-B93E-4F36-8BD9-239E6352FDDD}"/>
  <bookViews>
    <workbookView xWindow="-108" yWindow="-108" windowWidth="23256" windowHeight="12456" tabRatio="761" xr2:uid="{CCB956C0-2113-436A-AF90-3578489A6156}"/>
  </bookViews>
  <sheets>
    <sheet name="Global MeanSD Calculation" sheetId="12" r:id="rId1"/>
    <sheet name="Inputs Count" sheetId="26" r:id="rId2"/>
    <sheet name="B1.a" sheetId="4" r:id="rId3"/>
    <sheet name="B1.b" sheetId="6" r:id="rId4"/>
    <sheet name="B2.a" sheetId="7" r:id="rId5"/>
    <sheet name="B2.b" sheetId="8" r:id="rId6"/>
    <sheet name="B2.c" sheetId="9" r:id="rId7"/>
    <sheet name="B2.d" sheetId="10" r:id="rId8"/>
    <sheet name="B3.a" sheetId="11" r:id="rId9"/>
    <sheet name="B3.b" sheetId="13" r:id="rId10"/>
    <sheet name="B3.c" sheetId="14" r:id="rId11"/>
    <sheet name="B3.d" sheetId="15" r:id="rId12"/>
    <sheet name="B3.e" sheetId="16" r:id="rId13"/>
    <sheet name="B4.a" sheetId="17" r:id="rId14"/>
    <sheet name="B4.b" sheetId="18" r:id="rId15"/>
    <sheet name="B4.c" sheetId="19" r:id="rId16"/>
    <sheet name="B4.d" sheetId="20" r:id="rId17"/>
    <sheet name="B5.a" sheetId="21" r:id="rId18"/>
    <sheet name="B5.b" sheetId="22" r:id="rId19"/>
    <sheet name="B5.c" sheetId="23" r:id="rId20"/>
    <sheet name="B6.a" sheetId="24" r:id="rId21"/>
    <sheet name="B6.b" sheetId="25" r:id="rId22"/>
    <sheet name="Example" sheetId="27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1" i="27" l="1"/>
  <c r="AA41" i="27"/>
  <c r="Z41" i="27"/>
  <c r="W41" i="27"/>
  <c r="V41" i="27"/>
  <c r="U41" i="27"/>
  <c r="I13" i="27" a="1"/>
  <c r="I13" i="27" s="1"/>
  <c r="AD10" i="27"/>
  <c r="AC10" i="27"/>
  <c r="X10" i="27"/>
  <c r="Y10" i="27" s="1"/>
  <c r="S10" i="27"/>
  <c r="T10" i="27" s="1"/>
  <c r="N10" i="27"/>
  <c r="O10" i="27" s="1"/>
  <c r="H10" i="27"/>
  <c r="I10" i="27" s="1"/>
  <c r="AC9" i="27"/>
  <c r="AD9" i="27" s="1"/>
  <c r="X9" i="27"/>
  <c r="Y9" i="27" s="1"/>
  <c r="S9" i="27"/>
  <c r="T9" i="27" s="1"/>
  <c r="N9" i="27"/>
  <c r="O9" i="27" s="1"/>
  <c r="H9" i="27"/>
  <c r="I9" i="27" s="1"/>
  <c r="AC8" i="27"/>
  <c r="AD8" i="27" s="1"/>
  <c r="X8" i="27"/>
  <c r="Y8" i="27" s="1"/>
  <c r="S8" i="27"/>
  <c r="T8" i="27" s="1"/>
  <c r="N8" i="27"/>
  <c r="O8" i="27" s="1"/>
  <c r="H8" i="27"/>
  <c r="I8" i="27" s="1"/>
  <c r="AC7" i="27"/>
  <c r="AD7" i="27" s="1"/>
  <c r="X7" i="27"/>
  <c r="Y7" i="27" s="1"/>
  <c r="S7" i="27"/>
  <c r="T7" i="27" s="1"/>
  <c r="N7" i="27"/>
  <c r="O7" i="27" s="1"/>
  <c r="H7" i="27"/>
  <c r="I7" i="27" s="1"/>
  <c r="AC6" i="27"/>
  <c r="AD6" i="27" s="1"/>
  <c r="X6" i="27"/>
  <c r="Y6" i="27" s="1"/>
  <c r="S6" i="27"/>
  <c r="T6" i="27" s="1"/>
  <c r="N6" i="27"/>
  <c r="O6" i="27" s="1"/>
  <c r="H6" i="27"/>
  <c r="I6" i="27" s="1"/>
  <c r="AC5" i="27" a="1"/>
  <c r="AC5" i="27" s="1"/>
  <c r="AD5" i="27" s="1"/>
  <c r="X5" i="27" a="1"/>
  <c r="X5" i="27" s="1"/>
  <c r="Y5" i="27" s="1"/>
  <c r="S5" i="27" a="1"/>
  <c r="S5" i="27" s="1"/>
  <c r="T5" i="27" s="1"/>
  <c r="N5" i="27" a="1"/>
  <c r="N5" i="27" s="1"/>
  <c r="O5" i="27" s="1"/>
  <c r="H5" i="27" a="1"/>
  <c r="H5" i="27" s="1"/>
  <c r="I5" i="27" s="1"/>
  <c r="AC4" i="27" a="1"/>
  <c r="AC4" i="27" s="1"/>
  <c r="AD4" i="27" s="1"/>
  <c r="X4" i="27" a="1"/>
  <c r="X4" i="27" s="1"/>
  <c r="Y4" i="27" s="1"/>
  <c r="S4" i="27" a="1"/>
  <c r="S4" i="27" s="1"/>
  <c r="T4" i="27" s="1"/>
  <c r="N4" i="27" a="1"/>
  <c r="N4" i="27" s="1"/>
  <c r="O4" i="27" s="1"/>
  <c r="H4" i="27" a="1"/>
  <c r="H4" i="27" s="1"/>
  <c r="I4" i="27" s="1"/>
  <c r="AC3" i="27" a="1"/>
  <c r="AC3" i="27" s="1"/>
  <c r="X3" i="27" a="1"/>
  <c r="X3" i="27" s="1"/>
  <c r="S3" i="27" a="1"/>
  <c r="S3" i="27" s="1"/>
  <c r="N3" i="27" a="1"/>
  <c r="N3" i="27" s="1"/>
  <c r="H3" i="27" a="1"/>
  <c r="H3" i="27" s="1"/>
  <c r="Z40" i="25"/>
  <c r="Y40" i="25"/>
  <c r="X40" i="25"/>
  <c r="T40" i="25"/>
  <c r="U40" i="25"/>
  <c r="S40" i="25"/>
  <c r="Z40" i="24"/>
  <c r="Y40" i="24"/>
  <c r="X40" i="24"/>
  <c r="T40" i="24"/>
  <c r="U40" i="24"/>
  <c r="S40" i="24"/>
  <c r="Z40" i="23"/>
  <c r="Y40" i="23"/>
  <c r="X40" i="23"/>
  <c r="T40" i="23"/>
  <c r="U40" i="23"/>
  <c r="S40" i="23"/>
  <c r="Z40" i="22"/>
  <c r="Y40" i="22"/>
  <c r="X40" i="22"/>
  <c r="T40" i="22"/>
  <c r="U40" i="22"/>
  <c r="S40" i="22"/>
  <c r="Z40" i="21"/>
  <c r="Y40" i="21"/>
  <c r="X40" i="21"/>
  <c r="T40" i="21"/>
  <c r="U40" i="21"/>
  <c r="S40" i="21"/>
  <c r="Z40" i="20"/>
  <c r="Y40" i="20"/>
  <c r="X40" i="20"/>
  <c r="T40" i="20"/>
  <c r="U40" i="20"/>
  <c r="S40" i="20"/>
  <c r="Z40" i="19"/>
  <c r="Y40" i="19"/>
  <c r="X40" i="19"/>
  <c r="T40" i="19"/>
  <c r="U40" i="19"/>
  <c r="S40" i="19"/>
  <c r="Z40" i="18"/>
  <c r="Y40" i="18"/>
  <c r="X40" i="18"/>
  <c r="T40" i="18"/>
  <c r="U40" i="18"/>
  <c r="S40" i="18"/>
  <c r="Z40" i="17"/>
  <c r="Y40" i="17"/>
  <c r="X40" i="17"/>
  <c r="T40" i="17"/>
  <c r="U40" i="17"/>
  <c r="S40" i="17"/>
  <c r="Z40" i="16"/>
  <c r="Y40" i="16"/>
  <c r="X40" i="16"/>
  <c r="T40" i="16"/>
  <c r="U40" i="16"/>
  <c r="S40" i="16"/>
  <c r="Z40" i="15"/>
  <c r="Y40" i="15"/>
  <c r="X40" i="15"/>
  <c r="T40" i="15"/>
  <c r="U40" i="15"/>
  <c r="S40" i="15"/>
  <c r="Z40" i="14"/>
  <c r="Y40" i="14"/>
  <c r="X40" i="14"/>
  <c r="T40" i="14"/>
  <c r="U40" i="14"/>
  <c r="S40" i="14"/>
  <c r="Z40" i="13"/>
  <c r="Y40" i="13"/>
  <c r="X40" i="13"/>
  <c r="T40" i="13"/>
  <c r="U40" i="13"/>
  <c r="S40" i="13"/>
  <c r="Z40" i="11"/>
  <c r="Y40" i="11"/>
  <c r="X40" i="11"/>
  <c r="T40" i="11"/>
  <c r="U40" i="11"/>
  <c r="S40" i="11"/>
  <c r="Z40" i="10"/>
  <c r="Y40" i="10"/>
  <c r="X40" i="10"/>
  <c r="T40" i="10"/>
  <c r="U40" i="10"/>
  <c r="S40" i="10"/>
  <c r="Z40" i="9"/>
  <c r="Y40" i="9"/>
  <c r="X40" i="9"/>
  <c r="T40" i="9"/>
  <c r="U40" i="9"/>
  <c r="S40" i="9"/>
  <c r="Z40" i="8"/>
  <c r="Y40" i="8"/>
  <c r="X40" i="8"/>
  <c r="T40" i="8"/>
  <c r="U40" i="8"/>
  <c r="S40" i="8"/>
  <c r="Z40" i="7"/>
  <c r="Y40" i="7"/>
  <c r="X40" i="7"/>
  <c r="T40" i="7"/>
  <c r="U40" i="7"/>
  <c r="Z40" i="6"/>
  <c r="Y40" i="6"/>
  <c r="X40" i="6"/>
  <c r="T40" i="6"/>
  <c r="U40" i="6"/>
  <c r="Z40" i="4"/>
  <c r="Y40" i="4"/>
  <c r="X40" i="4"/>
  <c r="T40" i="4"/>
  <c r="U40" i="4"/>
  <c r="S40" i="4"/>
  <c r="S40" i="7"/>
  <c r="S40" i="6"/>
  <c r="B23" i="12"/>
  <c r="L15" i="20"/>
  <c r="M15" i="20" s="1"/>
  <c r="H14" i="25" a="1"/>
  <c r="H14" i="25" s="1"/>
  <c r="AA11" i="25"/>
  <c r="AB11" i="25" s="1"/>
  <c r="V11" i="25"/>
  <c r="W11" i="25" s="1"/>
  <c r="Q11" i="25"/>
  <c r="R11" i="25" s="1"/>
  <c r="L11" i="25"/>
  <c r="M11" i="25" s="1"/>
  <c r="G11" i="25"/>
  <c r="H11" i="25" s="1"/>
  <c r="AA10" i="25"/>
  <c r="AB10" i="25" s="1"/>
  <c r="V10" i="25"/>
  <c r="W10" i="25" s="1"/>
  <c r="Q10" i="25"/>
  <c r="R10" i="25" s="1"/>
  <c r="L10" i="25"/>
  <c r="M10" i="25" s="1"/>
  <c r="G10" i="25"/>
  <c r="H10" i="25" s="1"/>
  <c r="AA9" i="25"/>
  <c r="AB9" i="25" s="1"/>
  <c r="V9" i="25"/>
  <c r="W9" i="25" s="1"/>
  <c r="Q9" i="25"/>
  <c r="R9" i="25" s="1"/>
  <c r="L9" i="25"/>
  <c r="M9" i="25" s="1"/>
  <c r="G9" i="25"/>
  <c r="H9" i="25" s="1"/>
  <c r="AA8" i="25" a="1"/>
  <c r="AA8" i="25" s="1"/>
  <c r="AB8" i="25" s="1"/>
  <c r="V8" i="25" a="1"/>
  <c r="V8" i="25" s="1"/>
  <c r="W8" i="25" s="1"/>
  <c r="Q8" i="25" a="1"/>
  <c r="Q8" i="25" s="1"/>
  <c r="R8" i="25" s="1"/>
  <c r="L8" i="25" a="1"/>
  <c r="L8" i="25" s="1"/>
  <c r="M8" i="25" s="1"/>
  <c r="G8" i="25" a="1"/>
  <c r="G8" i="25" s="1"/>
  <c r="H8" i="25" s="1"/>
  <c r="AA7" i="25" a="1"/>
  <c r="AA7" i="25" s="1"/>
  <c r="AB7" i="25" s="1"/>
  <c r="V7" i="25" a="1"/>
  <c r="V7" i="25" s="1"/>
  <c r="W7" i="25" s="1"/>
  <c r="Q7" i="25" a="1"/>
  <c r="Q7" i="25" s="1"/>
  <c r="R7" i="25" s="1"/>
  <c r="L7" i="25" a="1"/>
  <c r="L7" i="25" s="1"/>
  <c r="M7" i="25" s="1"/>
  <c r="G7" i="25" a="1"/>
  <c r="G7" i="25" s="1"/>
  <c r="H7" i="25" s="1"/>
  <c r="AA6" i="25" a="1"/>
  <c r="AA6" i="25" s="1"/>
  <c r="AB6" i="25" s="1"/>
  <c r="V6" i="25" a="1"/>
  <c r="V6" i="25" s="1"/>
  <c r="W6" i="25" s="1"/>
  <c r="Q6" i="25" a="1"/>
  <c r="Q6" i="25" s="1"/>
  <c r="R6" i="25" s="1"/>
  <c r="L6" i="25" a="1"/>
  <c r="L6" i="25" s="1"/>
  <c r="M6" i="25" s="1"/>
  <c r="G6" i="25" a="1"/>
  <c r="G6" i="25" s="1"/>
  <c r="H6" i="25" s="1"/>
  <c r="AA5" i="25" a="1"/>
  <c r="AA5" i="25" s="1"/>
  <c r="AB5" i="25" s="1"/>
  <c r="V5" i="25" a="1"/>
  <c r="V5" i="25" s="1"/>
  <c r="W5" i="25" s="1"/>
  <c r="Q5" i="25" a="1"/>
  <c r="Q5" i="25" s="1"/>
  <c r="R5" i="25" s="1"/>
  <c r="L5" i="25" a="1"/>
  <c r="L5" i="25" s="1"/>
  <c r="M5" i="25" s="1"/>
  <c r="G5" i="25" a="1"/>
  <c r="G5" i="25" s="1"/>
  <c r="H5" i="25" s="1"/>
  <c r="AA4" i="25" a="1"/>
  <c r="AA4" i="25" s="1"/>
  <c r="AB4" i="25" s="1"/>
  <c r="V4" i="25" a="1"/>
  <c r="V4" i="25" s="1"/>
  <c r="W4" i="25" s="1"/>
  <c r="Q4" i="25" a="1"/>
  <c r="Q4" i="25" s="1"/>
  <c r="R4" i="25" s="1"/>
  <c r="L4" i="25" a="1"/>
  <c r="L4" i="25" s="1"/>
  <c r="M4" i="25" s="1"/>
  <c r="G4" i="25" a="1"/>
  <c r="G4" i="25" s="1"/>
  <c r="H4" i="25" s="1"/>
  <c r="AA3" i="25" a="1"/>
  <c r="AA3" i="25" s="1"/>
  <c r="AB3" i="25" s="1"/>
  <c r="V3" i="25" a="1"/>
  <c r="V3" i="25" s="1"/>
  <c r="W3" i="25" s="1"/>
  <c r="Q3" i="25" a="1"/>
  <c r="Q3" i="25" s="1"/>
  <c r="R3" i="25" s="1"/>
  <c r="L3" i="25" a="1"/>
  <c r="L3" i="25" s="1"/>
  <c r="M3" i="25" s="1"/>
  <c r="G3" i="25" a="1"/>
  <c r="G3" i="25" s="1"/>
  <c r="H3" i="25" s="1"/>
  <c r="AA2" i="25" a="1"/>
  <c r="AA2" i="25" s="1"/>
  <c r="V2" i="25" a="1"/>
  <c r="V2" i="25" s="1"/>
  <c r="W2" i="25" s="1"/>
  <c r="Q2" i="25" a="1"/>
  <c r="Q2" i="25" s="1"/>
  <c r="R2" i="25" s="1"/>
  <c r="L2" i="25" a="1"/>
  <c r="L2" i="25" s="1"/>
  <c r="M2" i="25" s="1"/>
  <c r="G2" i="25" a="1"/>
  <c r="G2" i="25" s="1"/>
  <c r="H2" i="25" s="1"/>
  <c r="H17" i="24" a="1"/>
  <c r="H17" i="24"/>
  <c r="AA14" i="24"/>
  <c r="AB14" i="24" s="1"/>
  <c r="V14" i="24"/>
  <c r="W14" i="24" s="1"/>
  <c r="Q14" i="24"/>
  <c r="R14" i="24" s="1"/>
  <c r="L14" i="24"/>
  <c r="M14" i="24" s="1"/>
  <c r="G14" i="24"/>
  <c r="H14" i="24" s="1"/>
  <c r="AA13" i="24"/>
  <c r="AB13" i="24" s="1"/>
  <c r="V13" i="24"/>
  <c r="W13" i="24" s="1"/>
  <c r="Q13" i="24"/>
  <c r="R13" i="24" s="1"/>
  <c r="L13" i="24"/>
  <c r="M13" i="24" s="1"/>
  <c r="G13" i="24"/>
  <c r="H13" i="24" s="1"/>
  <c r="AA12" i="24"/>
  <c r="AB12" i="24" s="1"/>
  <c r="V12" i="24"/>
  <c r="W12" i="24" s="1"/>
  <c r="Q12" i="24"/>
  <c r="R12" i="24" s="1"/>
  <c r="L12" i="24"/>
  <c r="M12" i="24" s="1"/>
  <c r="G12" i="24"/>
  <c r="H12" i="24" s="1"/>
  <c r="AA11" i="24"/>
  <c r="AB11" i="24" s="1"/>
  <c r="V11" i="24"/>
  <c r="W11" i="24" s="1"/>
  <c r="Q11" i="24"/>
  <c r="R11" i="24" s="1"/>
  <c r="L11" i="24"/>
  <c r="M11" i="24" s="1"/>
  <c r="G11" i="24"/>
  <c r="H11" i="24" s="1"/>
  <c r="AA10" i="24" a="1"/>
  <c r="AA10" i="24" s="1"/>
  <c r="AB10" i="24" s="1"/>
  <c r="V10" i="24" a="1"/>
  <c r="V10" i="24" s="1"/>
  <c r="W10" i="24" s="1"/>
  <c r="Q10" i="24" a="1"/>
  <c r="Q10" i="24" s="1"/>
  <c r="R10" i="24" s="1"/>
  <c r="L10" i="24" a="1"/>
  <c r="L10" i="24" s="1"/>
  <c r="M10" i="24" s="1"/>
  <c r="G10" i="24" a="1"/>
  <c r="G10" i="24" s="1"/>
  <c r="H10" i="24" s="1"/>
  <c r="AA9" i="24" a="1"/>
  <c r="AA9" i="24" s="1"/>
  <c r="AB9" i="24" s="1"/>
  <c r="V9" i="24" a="1"/>
  <c r="V9" i="24" s="1"/>
  <c r="W9" i="24" s="1"/>
  <c r="Q9" i="24" a="1"/>
  <c r="Q9" i="24" s="1"/>
  <c r="R9" i="24" s="1"/>
  <c r="L9" i="24" a="1"/>
  <c r="L9" i="24" s="1"/>
  <c r="M9" i="24" s="1"/>
  <c r="G9" i="24" a="1"/>
  <c r="G9" i="24" s="1"/>
  <c r="H9" i="24" s="1"/>
  <c r="AA8" i="24" a="1"/>
  <c r="AA8" i="24" s="1"/>
  <c r="AB8" i="24" s="1"/>
  <c r="V8" i="24" a="1"/>
  <c r="V8" i="24" s="1"/>
  <c r="W8" i="24" s="1"/>
  <c r="Q8" i="24" a="1"/>
  <c r="Q8" i="24" s="1"/>
  <c r="R8" i="24" s="1"/>
  <c r="L8" i="24" a="1"/>
  <c r="L8" i="24" s="1"/>
  <c r="M8" i="24" s="1"/>
  <c r="G8" i="24" a="1"/>
  <c r="G8" i="24" s="1"/>
  <c r="H8" i="24" s="1"/>
  <c r="AA7" i="24" a="1"/>
  <c r="AA7" i="24" s="1"/>
  <c r="AB7" i="24" s="1"/>
  <c r="V7" i="24" a="1"/>
  <c r="V7" i="24" s="1"/>
  <c r="W7" i="24" s="1"/>
  <c r="Q7" i="24" a="1"/>
  <c r="Q7" i="24" s="1"/>
  <c r="R7" i="24" s="1"/>
  <c r="L7" i="24"/>
  <c r="M7" i="24" s="1"/>
  <c r="L7" i="24" a="1"/>
  <c r="G7" i="24" a="1"/>
  <c r="G7" i="24" s="1"/>
  <c r="H7" i="24" s="1"/>
  <c r="AA6" i="24" a="1"/>
  <c r="AA6" i="24" s="1"/>
  <c r="AB6" i="24" s="1"/>
  <c r="V6" i="24" a="1"/>
  <c r="V6" i="24" s="1"/>
  <c r="W6" i="24" s="1"/>
  <c r="Q6" i="24" a="1"/>
  <c r="Q6" i="24" s="1"/>
  <c r="R6" i="24" s="1"/>
  <c r="L6" i="24" a="1"/>
  <c r="L6" i="24" s="1"/>
  <c r="M6" i="24" s="1"/>
  <c r="G6" i="24" a="1"/>
  <c r="G6" i="24" s="1"/>
  <c r="H6" i="24" s="1"/>
  <c r="AA5" i="24" a="1"/>
  <c r="AA5" i="24" s="1"/>
  <c r="AB5" i="24" s="1"/>
  <c r="V5" i="24" a="1"/>
  <c r="V5" i="24" s="1"/>
  <c r="W5" i="24" s="1"/>
  <c r="Q5" i="24" a="1"/>
  <c r="Q5" i="24" s="1"/>
  <c r="R5" i="24" s="1"/>
  <c r="L5" i="24" a="1"/>
  <c r="L5" i="24" s="1"/>
  <c r="M5" i="24" s="1"/>
  <c r="G5" i="24"/>
  <c r="H5" i="24" s="1"/>
  <c r="G5" i="24" a="1"/>
  <c r="AA4" i="24" a="1"/>
  <c r="AA4" i="24" s="1"/>
  <c r="AB4" i="24" s="1"/>
  <c r="V4" i="24" a="1"/>
  <c r="V4" i="24" s="1"/>
  <c r="W4" i="24" s="1"/>
  <c r="Q4" i="24" a="1"/>
  <c r="Q4" i="24" s="1"/>
  <c r="R4" i="24" s="1"/>
  <c r="L4" i="24" a="1"/>
  <c r="L4" i="24" s="1"/>
  <c r="M4" i="24" s="1"/>
  <c r="G4" i="24"/>
  <c r="H4" i="24" s="1"/>
  <c r="G4" i="24" a="1"/>
  <c r="AA3" i="24" a="1"/>
  <c r="AA3" i="24" s="1"/>
  <c r="AB3" i="24" s="1"/>
  <c r="V3" i="24" a="1"/>
  <c r="V3" i="24" s="1"/>
  <c r="W3" i="24" s="1"/>
  <c r="Q3" i="24" a="1"/>
  <c r="Q3" i="24" s="1"/>
  <c r="R3" i="24" s="1"/>
  <c r="L3" i="24" a="1"/>
  <c r="L3" i="24" s="1"/>
  <c r="M3" i="24" s="1"/>
  <c r="G3" i="24" a="1"/>
  <c r="G3" i="24" s="1"/>
  <c r="H3" i="24" s="1"/>
  <c r="AA2" i="24" a="1"/>
  <c r="AA2" i="24" s="1"/>
  <c r="AB2" i="24" s="1"/>
  <c r="V2" i="24" a="1"/>
  <c r="V2" i="24" s="1"/>
  <c r="W2" i="24" s="1"/>
  <c r="Q2" i="24" a="1"/>
  <c r="Q2" i="24" s="1"/>
  <c r="R2" i="24" s="1"/>
  <c r="L2" i="24" a="1"/>
  <c r="L2" i="24" s="1"/>
  <c r="M2" i="24" s="1"/>
  <c r="G2" i="24" a="1"/>
  <c r="G2" i="24" s="1"/>
  <c r="H2" i="24" s="1"/>
  <c r="H11" i="23" a="1"/>
  <c r="H11" i="23"/>
  <c r="AA8" i="23"/>
  <c r="AB8" i="23" s="1"/>
  <c r="V8" i="23"/>
  <c r="W8" i="23" s="1"/>
  <c r="Q8" i="23"/>
  <c r="R8" i="23" s="1"/>
  <c r="L8" i="23"/>
  <c r="M8" i="23" s="1"/>
  <c r="G8" i="23"/>
  <c r="H8" i="23" s="1"/>
  <c r="AA7" i="23"/>
  <c r="AB7" i="23" s="1"/>
  <c r="V7" i="23"/>
  <c r="W7" i="23" s="1"/>
  <c r="Q7" i="23"/>
  <c r="R7" i="23" s="1"/>
  <c r="L7" i="23"/>
  <c r="M7" i="23" s="1"/>
  <c r="G7" i="23"/>
  <c r="H7" i="23" s="1"/>
  <c r="AA6" i="23"/>
  <c r="AB6" i="23" s="1"/>
  <c r="V6" i="23"/>
  <c r="W6" i="23" s="1"/>
  <c r="Q6" i="23"/>
  <c r="R6" i="23" s="1"/>
  <c r="L6" i="23"/>
  <c r="M6" i="23" s="1"/>
  <c r="G6" i="23"/>
  <c r="H6" i="23" s="1"/>
  <c r="AA5" i="23"/>
  <c r="AB5" i="23" s="1"/>
  <c r="V5" i="23"/>
  <c r="W5" i="23" s="1"/>
  <c r="Q5" i="23"/>
  <c r="R5" i="23" s="1"/>
  <c r="L5" i="23"/>
  <c r="M5" i="23" s="1"/>
  <c r="G5" i="23"/>
  <c r="H5" i="23" s="1"/>
  <c r="AA4" i="23"/>
  <c r="AB4" i="23" s="1"/>
  <c r="V4" i="23"/>
  <c r="W4" i="23" s="1"/>
  <c r="Q4" i="23"/>
  <c r="R4" i="23" s="1"/>
  <c r="L4" i="23"/>
  <c r="M4" i="23" s="1"/>
  <c r="G4" i="23"/>
  <c r="H4" i="23" s="1"/>
  <c r="AA3" i="23"/>
  <c r="AB3" i="23" s="1"/>
  <c r="V3" i="23"/>
  <c r="W3" i="23" s="1"/>
  <c r="Q3" i="23"/>
  <c r="R3" i="23" s="1"/>
  <c r="L3" i="23"/>
  <c r="M3" i="23" s="1"/>
  <c r="G3" i="23"/>
  <c r="H3" i="23" s="1"/>
  <c r="AA2" i="23"/>
  <c r="AB2" i="23" s="1"/>
  <c r="V2" i="23"/>
  <c r="W2" i="23" s="1"/>
  <c r="Q2" i="23"/>
  <c r="R2" i="23" s="1"/>
  <c r="L2" i="23"/>
  <c r="M2" i="23" s="1"/>
  <c r="G2" i="23"/>
  <c r="H2" i="23" s="1"/>
  <c r="H13" i="22" a="1"/>
  <c r="H13" i="22" s="1"/>
  <c r="AA10" i="22"/>
  <c r="AB10" i="22" s="1"/>
  <c r="V10" i="22"/>
  <c r="W10" i="22" s="1"/>
  <c r="Q10" i="22"/>
  <c r="R10" i="22" s="1"/>
  <c r="L10" i="22"/>
  <c r="M10" i="22" s="1"/>
  <c r="G10" i="22"/>
  <c r="H10" i="22" s="1"/>
  <c r="AA9" i="22"/>
  <c r="AB9" i="22" s="1"/>
  <c r="V9" i="22"/>
  <c r="W9" i="22" s="1"/>
  <c r="Q9" i="22"/>
  <c r="R9" i="22" s="1"/>
  <c r="L9" i="22"/>
  <c r="M9" i="22" s="1"/>
  <c r="G9" i="22"/>
  <c r="H9" i="22" s="1"/>
  <c r="AA8" i="22"/>
  <c r="AB8" i="22" s="1"/>
  <c r="V8" i="22"/>
  <c r="W8" i="22" s="1"/>
  <c r="Q8" i="22"/>
  <c r="R8" i="22" s="1"/>
  <c r="L8" i="22"/>
  <c r="M8" i="22" s="1"/>
  <c r="G8" i="22"/>
  <c r="H8" i="22" s="1"/>
  <c r="AA7" i="22"/>
  <c r="AB7" i="22" s="1"/>
  <c r="V7" i="22"/>
  <c r="W7" i="22" s="1"/>
  <c r="Q7" i="22"/>
  <c r="R7" i="22" s="1"/>
  <c r="L7" i="22"/>
  <c r="M7" i="22" s="1"/>
  <c r="G7" i="22"/>
  <c r="H7" i="22" s="1"/>
  <c r="AA6" i="22"/>
  <c r="AB6" i="22" s="1"/>
  <c r="V6" i="22"/>
  <c r="W6" i="22" s="1"/>
  <c r="Q6" i="22"/>
  <c r="R6" i="22" s="1"/>
  <c r="L6" i="22"/>
  <c r="M6" i="22" s="1"/>
  <c r="G6" i="22"/>
  <c r="H6" i="22" s="1"/>
  <c r="AA5" i="22" a="1"/>
  <c r="AA5" i="22" s="1"/>
  <c r="AB5" i="22" s="1"/>
  <c r="V5" i="22" a="1"/>
  <c r="V5" i="22" s="1"/>
  <c r="W5" i="22" s="1"/>
  <c r="Q5" i="22" a="1"/>
  <c r="Q5" i="22" s="1"/>
  <c r="R5" i="22" s="1"/>
  <c r="L5" i="22" a="1"/>
  <c r="L5" i="22" s="1"/>
  <c r="M5" i="22" s="1"/>
  <c r="G5" i="22" a="1"/>
  <c r="G5" i="22" s="1"/>
  <c r="H5" i="22" s="1"/>
  <c r="AA4" i="22" a="1"/>
  <c r="AA4" i="22" s="1"/>
  <c r="AB4" i="22" s="1"/>
  <c r="V4" i="22" a="1"/>
  <c r="V4" i="22" s="1"/>
  <c r="W4" i="22" s="1"/>
  <c r="Q4" i="22" a="1"/>
  <c r="Q4" i="22" s="1"/>
  <c r="R4" i="22" s="1"/>
  <c r="L4" i="22" a="1"/>
  <c r="L4" i="22" s="1"/>
  <c r="M4" i="22" s="1"/>
  <c r="G4" i="22" a="1"/>
  <c r="G4" i="22" s="1"/>
  <c r="H4" i="22" s="1"/>
  <c r="AA3" i="22" a="1"/>
  <c r="AA3" i="22" s="1"/>
  <c r="AB3" i="22" s="1"/>
  <c r="V3" i="22" a="1"/>
  <c r="V3" i="22" s="1"/>
  <c r="W3" i="22" s="1"/>
  <c r="Q3" i="22" a="1"/>
  <c r="Q3" i="22" s="1"/>
  <c r="R3" i="22" s="1"/>
  <c r="L3" i="22" a="1"/>
  <c r="L3" i="22" s="1"/>
  <c r="G3" i="22" a="1"/>
  <c r="G3" i="22" s="1"/>
  <c r="H3" i="22" s="1"/>
  <c r="AA2" i="22" a="1"/>
  <c r="AA2" i="22" s="1"/>
  <c r="AB2" i="22" s="1"/>
  <c r="V2" i="22" a="1"/>
  <c r="V2" i="22" s="1"/>
  <c r="W2" i="22" s="1"/>
  <c r="Q2" i="22" a="1"/>
  <c r="Q2" i="22" s="1"/>
  <c r="R2" i="22" s="1"/>
  <c r="L2" i="22"/>
  <c r="M2" i="22" s="1"/>
  <c r="L2" i="22" a="1"/>
  <c r="G2" i="22" a="1"/>
  <c r="G2" i="22" s="1"/>
  <c r="H2" i="22" s="1"/>
  <c r="H11" i="21" a="1"/>
  <c r="H11" i="21"/>
  <c r="AA8" i="21"/>
  <c r="AB8" i="21" s="1"/>
  <c r="V8" i="21"/>
  <c r="W8" i="21" s="1"/>
  <c r="Q8" i="21"/>
  <c r="R8" i="21" s="1"/>
  <c r="L8" i="21"/>
  <c r="M8" i="21" s="1"/>
  <c r="G8" i="21"/>
  <c r="H8" i="21" s="1"/>
  <c r="AA7" i="21"/>
  <c r="AB7" i="21" s="1"/>
  <c r="V7" i="21"/>
  <c r="W7" i="21" s="1"/>
  <c r="Q7" i="21"/>
  <c r="R7" i="21" s="1"/>
  <c r="L7" i="21"/>
  <c r="M7" i="21" s="1"/>
  <c r="G7" i="21"/>
  <c r="H7" i="21" s="1"/>
  <c r="AA6" i="21"/>
  <c r="AB6" i="21" s="1"/>
  <c r="V6" i="21"/>
  <c r="W6" i="21" s="1"/>
  <c r="Q6" i="21"/>
  <c r="R6" i="21" s="1"/>
  <c r="L6" i="21"/>
  <c r="M6" i="21" s="1"/>
  <c r="G6" i="21"/>
  <c r="H6" i="21" s="1"/>
  <c r="AA5" i="21"/>
  <c r="AB5" i="21" s="1"/>
  <c r="V5" i="21"/>
  <c r="W5" i="21" s="1"/>
  <c r="Q5" i="21"/>
  <c r="R5" i="21" s="1"/>
  <c r="L5" i="21"/>
  <c r="M5" i="21" s="1"/>
  <c r="G5" i="21"/>
  <c r="H5" i="21" s="1"/>
  <c r="AA4" i="21"/>
  <c r="AB4" i="21" s="1"/>
  <c r="V4" i="21"/>
  <c r="W4" i="21" s="1"/>
  <c r="Q4" i="21"/>
  <c r="R4" i="21" s="1"/>
  <c r="L4" i="21"/>
  <c r="M4" i="21" s="1"/>
  <c r="G4" i="21"/>
  <c r="H4" i="21" s="1"/>
  <c r="AA3" i="21"/>
  <c r="AB3" i="21" s="1"/>
  <c r="V3" i="21"/>
  <c r="W3" i="21" s="1"/>
  <c r="Q3" i="21"/>
  <c r="R3" i="21" s="1"/>
  <c r="L3" i="21"/>
  <c r="M3" i="21" s="1"/>
  <c r="G3" i="21"/>
  <c r="H3" i="21" s="1"/>
  <c r="AA2" i="21"/>
  <c r="AB2" i="21" s="1"/>
  <c r="V2" i="21"/>
  <c r="W2" i="21" s="1"/>
  <c r="Q2" i="21"/>
  <c r="R2" i="21" s="1"/>
  <c r="L2" i="21"/>
  <c r="M2" i="21" s="1"/>
  <c r="G2" i="21"/>
  <c r="H2" i="21" s="1"/>
  <c r="H18" i="20" a="1"/>
  <c r="H18" i="20" s="1"/>
  <c r="AA15" i="20"/>
  <c r="AB15" i="20" s="1"/>
  <c r="V15" i="20"/>
  <c r="W15" i="20" s="1"/>
  <c r="Q15" i="20"/>
  <c r="R15" i="20" s="1"/>
  <c r="G15" i="20"/>
  <c r="H15" i="20" s="1"/>
  <c r="AA14" i="20"/>
  <c r="AB14" i="20" s="1"/>
  <c r="V14" i="20"/>
  <c r="W14" i="20" s="1"/>
  <c r="Q14" i="20"/>
  <c r="R14" i="20" s="1"/>
  <c r="L14" i="20"/>
  <c r="M14" i="20" s="1"/>
  <c r="G14" i="20"/>
  <c r="H14" i="20" s="1"/>
  <c r="AA13" i="20"/>
  <c r="AB13" i="20" s="1"/>
  <c r="V13" i="20"/>
  <c r="W13" i="20" s="1"/>
  <c r="Q13" i="20"/>
  <c r="R13" i="20" s="1"/>
  <c r="L13" i="20"/>
  <c r="M13" i="20" s="1"/>
  <c r="G13" i="20"/>
  <c r="H13" i="20" s="1"/>
  <c r="AA12" i="20"/>
  <c r="AB12" i="20" s="1"/>
  <c r="V12" i="20"/>
  <c r="W12" i="20" s="1"/>
  <c r="Q12" i="20"/>
  <c r="R12" i="20" s="1"/>
  <c r="L12" i="20"/>
  <c r="M12" i="20" s="1"/>
  <c r="G12" i="20"/>
  <c r="H12" i="20" s="1"/>
  <c r="AA11" i="20"/>
  <c r="AB11" i="20" s="1"/>
  <c r="V11" i="20"/>
  <c r="W11" i="20" s="1"/>
  <c r="Q11" i="20"/>
  <c r="R11" i="20" s="1"/>
  <c r="L11" i="20"/>
  <c r="M11" i="20" s="1"/>
  <c r="G11" i="20"/>
  <c r="H11" i="20" s="1"/>
  <c r="AA10" i="20" a="1"/>
  <c r="AA10" i="20" s="1"/>
  <c r="AB10" i="20" s="1"/>
  <c r="V10" i="20" a="1"/>
  <c r="V10" i="20" s="1"/>
  <c r="W10" i="20" s="1"/>
  <c r="Q10" i="20" a="1"/>
  <c r="Q10" i="20" s="1"/>
  <c r="R10" i="20" s="1"/>
  <c r="L10" i="20" a="1"/>
  <c r="L10" i="20" s="1"/>
  <c r="M10" i="20" s="1"/>
  <c r="G10" i="20" a="1"/>
  <c r="G10" i="20" s="1"/>
  <c r="H10" i="20" s="1"/>
  <c r="AA9" i="20" a="1"/>
  <c r="AA9" i="20" s="1"/>
  <c r="AB9" i="20" s="1"/>
  <c r="V9" i="20" a="1"/>
  <c r="V9" i="20" s="1"/>
  <c r="W9" i="20" s="1"/>
  <c r="Q9" i="20" a="1"/>
  <c r="Q9" i="20" s="1"/>
  <c r="R9" i="20" s="1"/>
  <c r="L9" i="20" a="1"/>
  <c r="L9" i="20" s="1"/>
  <c r="M9" i="20" s="1"/>
  <c r="G9" i="20" a="1"/>
  <c r="G9" i="20" s="1"/>
  <c r="H9" i="20" s="1"/>
  <c r="AA8" i="20" a="1"/>
  <c r="AA8" i="20" s="1"/>
  <c r="AB8" i="20" s="1"/>
  <c r="V8" i="20" a="1"/>
  <c r="V8" i="20" s="1"/>
  <c r="W8" i="20" s="1"/>
  <c r="Q8" i="20" a="1"/>
  <c r="Q8" i="20" s="1"/>
  <c r="R8" i="20" s="1"/>
  <c r="L8" i="20" a="1"/>
  <c r="L8" i="20" s="1"/>
  <c r="M8" i="20" s="1"/>
  <c r="G8" i="20" a="1"/>
  <c r="G8" i="20" s="1"/>
  <c r="H8" i="20" s="1"/>
  <c r="AA7" i="20" a="1"/>
  <c r="AA7" i="20" s="1"/>
  <c r="AB7" i="20" s="1"/>
  <c r="V7" i="20" a="1"/>
  <c r="V7" i="20" s="1"/>
  <c r="W7" i="20" s="1"/>
  <c r="Q7" i="20" a="1"/>
  <c r="Q7" i="20" s="1"/>
  <c r="R7" i="20" s="1"/>
  <c r="L7" i="20" a="1"/>
  <c r="L7" i="20" s="1"/>
  <c r="M7" i="20" s="1"/>
  <c r="G7" i="20" a="1"/>
  <c r="G7" i="20" s="1"/>
  <c r="H7" i="20" s="1"/>
  <c r="AA6" i="20" a="1"/>
  <c r="AA6" i="20" s="1"/>
  <c r="AB6" i="20" s="1"/>
  <c r="V6" i="20" a="1"/>
  <c r="V6" i="20" s="1"/>
  <c r="W6" i="20" s="1"/>
  <c r="Q6" i="20" a="1"/>
  <c r="Q6" i="20" s="1"/>
  <c r="R6" i="20" s="1"/>
  <c r="L6" i="20" a="1"/>
  <c r="L6" i="20" s="1"/>
  <c r="M6" i="20" s="1"/>
  <c r="G6" i="20" a="1"/>
  <c r="G6" i="20" s="1"/>
  <c r="H6" i="20" s="1"/>
  <c r="AA5" i="20" a="1"/>
  <c r="AA5" i="20" s="1"/>
  <c r="AB5" i="20" s="1"/>
  <c r="V5" i="20" a="1"/>
  <c r="V5" i="20" s="1"/>
  <c r="W5" i="20" s="1"/>
  <c r="Q5" i="20" a="1"/>
  <c r="Q5" i="20" s="1"/>
  <c r="R5" i="20" s="1"/>
  <c r="L5" i="20" a="1"/>
  <c r="L5" i="20" s="1"/>
  <c r="M5" i="20" s="1"/>
  <c r="G5" i="20" a="1"/>
  <c r="G5" i="20" s="1"/>
  <c r="H5" i="20" s="1"/>
  <c r="AA4" i="20" a="1"/>
  <c r="AA4" i="20" s="1"/>
  <c r="AB4" i="20" s="1"/>
  <c r="V4" i="20" a="1"/>
  <c r="V4" i="20" s="1"/>
  <c r="W4" i="20" s="1"/>
  <c r="Q4" i="20" a="1"/>
  <c r="Q4" i="20" s="1"/>
  <c r="R4" i="20" s="1"/>
  <c r="L4" i="20" a="1"/>
  <c r="L4" i="20" s="1"/>
  <c r="M4" i="20" s="1"/>
  <c r="G4" i="20" a="1"/>
  <c r="G4" i="20" s="1"/>
  <c r="H4" i="20" s="1"/>
  <c r="AA3" i="20" a="1"/>
  <c r="AA3" i="20" s="1"/>
  <c r="AB3" i="20" s="1"/>
  <c r="V3" i="20" a="1"/>
  <c r="V3" i="20" s="1"/>
  <c r="W3" i="20" s="1"/>
  <c r="Q3" i="20" a="1"/>
  <c r="Q3" i="20" s="1"/>
  <c r="R3" i="20" s="1"/>
  <c r="L3" i="20" a="1"/>
  <c r="L3" i="20" s="1"/>
  <c r="M3" i="20" s="1"/>
  <c r="G3" i="20" a="1"/>
  <c r="G3" i="20" s="1"/>
  <c r="H3" i="20" s="1"/>
  <c r="AA2" i="20" a="1"/>
  <c r="AA2" i="20" s="1"/>
  <c r="AB2" i="20" s="1"/>
  <c r="V2" i="20" a="1"/>
  <c r="V2" i="20" s="1"/>
  <c r="W2" i="20" s="1"/>
  <c r="Q2" i="20" a="1"/>
  <c r="Q2" i="20" s="1"/>
  <c r="R2" i="20" s="1"/>
  <c r="L2" i="20" a="1"/>
  <c r="L2" i="20" s="1"/>
  <c r="M2" i="20" s="1"/>
  <c r="G2" i="20" a="1"/>
  <c r="G2" i="20" s="1"/>
  <c r="H2" i="20" s="1"/>
  <c r="H12" i="19" a="1"/>
  <c r="H12" i="19" s="1"/>
  <c r="AB9" i="19"/>
  <c r="AA9" i="19"/>
  <c r="V9" i="19"/>
  <c r="W9" i="19" s="1"/>
  <c r="Q9" i="19"/>
  <c r="R9" i="19" s="1"/>
  <c r="L9" i="19"/>
  <c r="M9" i="19" s="1"/>
  <c r="G9" i="19"/>
  <c r="H9" i="19" s="1"/>
  <c r="AA8" i="19"/>
  <c r="AB8" i="19" s="1"/>
  <c r="V8" i="19"/>
  <c r="W8" i="19" s="1"/>
  <c r="Q8" i="19"/>
  <c r="R8" i="19" s="1"/>
  <c r="L8" i="19"/>
  <c r="M8" i="19" s="1"/>
  <c r="G8" i="19"/>
  <c r="H8" i="19" s="1"/>
  <c r="AA7" i="19" a="1"/>
  <c r="AA7" i="19" s="1"/>
  <c r="AB7" i="19" s="1"/>
  <c r="V7" i="19"/>
  <c r="W7" i="19" s="1"/>
  <c r="V7" i="19" a="1"/>
  <c r="Q7" i="19" a="1"/>
  <c r="Q7" i="19" s="1"/>
  <c r="R7" i="19" s="1"/>
  <c r="L7" i="19" a="1"/>
  <c r="L7" i="19" s="1"/>
  <c r="M7" i="19" s="1"/>
  <c r="G7" i="19" a="1"/>
  <c r="G7" i="19" s="1"/>
  <c r="H7" i="19" s="1"/>
  <c r="AA6" i="19" a="1"/>
  <c r="AA6" i="19" s="1"/>
  <c r="AB6" i="19" s="1"/>
  <c r="V6" i="19"/>
  <c r="W6" i="19" s="1"/>
  <c r="V6" i="19" a="1"/>
  <c r="Q6" i="19" a="1"/>
  <c r="Q6" i="19" s="1"/>
  <c r="R6" i="19" s="1"/>
  <c r="L6" i="19" a="1"/>
  <c r="L6" i="19" s="1"/>
  <c r="M6" i="19" s="1"/>
  <c r="G6" i="19" a="1"/>
  <c r="G6" i="19" s="1"/>
  <c r="H6" i="19" s="1"/>
  <c r="AA5" i="19" a="1"/>
  <c r="AA5" i="19" s="1"/>
  <c r="AB5" i="19" s="1"/>
  <c r="V5" i="19" a="1"/>
  <c r="V5" i="19" s="1"/>
  <c r="W5" i="19" s="1"/>
  <c r="Q5" i="19" a="1"/>
  <c r="Q5" i="19" s="1"/>
  <c r="R5" i="19" s="1"/>
  <c r="L5" i="19" a="1"/>
  <c r="L5" i="19" s="1"/>
  <c r="M5" i="19" s="1"/>
  <c r="G5" i="19" a="1"/>
  <c r="G5" i="19" s="1"/>
  <c r="H5" i="19" s="1"/>
  <c r="AA4" i="19" a="1"/>
  <c r="AA4" i="19" s="1"/>
  <c r="AB4" i="19" s="1"/>
  <c r="V4" i="19" a="1"/>
  <c r="V4" i="19" s="1"/>
  <c r="W4" i="19" s="1"/>
  <c r="Q4" i="19" a="1"/>
  <c r="Q4" i="19" s="1"/>
  <c r="R4" i="19" s="1"/>
  <c r="L4" i="19" a="1"/>
  <c r="L4" i="19" s="1"/>
  <c r="M4" i="19" s="1"/>
  <c r="G4" i="19" a="1"/>
  <c r="G4" i="19" s="1"/>
  <c r="H4" i="19" s="1"/>
  <c r="AA3" i="19" a="1"/>
  <c r="AA3" i="19" s="1"/>
  <c r="AB3" i="19" s="1"/>
  <c r="V3" i="19" a="1"/>
  <c r="V3" i="19" s="1"/>
  <c r="W3" i="19" s="1"/>
  <c r="Q3" i="19"/>
  <c r="R3" i="19" s="1"/>
  <c r="Q3" i="19" a="1"/>
  <c r="L3" i="19" a="1"/>
  <c r="L3" i="19" s="1"/>
  <c r="M3" i="19" s="1"/>
  <c r="G3" i="19" a="1"/>
  <c r="G3" i="19" s="1"/>
  <c r="H3" i="19" s="1"/>
  <c r="AA2" i="19" a="1"/>
  <c r="AA2" i="19" s="1"/>
  <c r="AB2" i="19" s="1"/>
  <c r="V2" i="19" a="1"/>
  <c r="V2" i="19" s="1"/>
  <c r="W2" i="19" s="1"/>
  <c r="Q2" i="19" a="1"/>
  <c r="Q2" i="19" s="1"/>
  <c r="R2" i="19" s="1"/>
  <c r="L2" i="19" a="1"/>
  <c r="L2" i="19" s="1"/>
  <c r="M2" i="19" s="1"/>
  <c r="G2" i="19" a="1"/>
  <c r="G2" i="19" s="1"/>
  <c r="H2" i="19" s="1"/>
  <c r="H23" i="18" a="1"/>
  <c r="H23" i="18" s="1"/>
  <c r="AA20" i="18"/>
  <c r="AB20" i="18" s="1"/>
  <c r="V20" i="18"/>
  <c r="W20" i="18" s="1"/>
  <c r="Q20" i="18"/>
  <c r="R20" i="18" s="1"/>
  <c r="L20" i="18"/>
  <c r="M20" i="18" s="1"/>
  <c r="G20" i="18"/>
  <c r="H20" i="18" s="1"/>
  <c r="AA19" i="18"/>
  <c r="AB19" i="18" s="1"/>
  <c r="V19" i="18"/>
  <c r="W19" i="18" s="1"/>
  <c r="Q19" i="18"/>
  <c r="R19" i="18" s="1"/>
  <c r="L19" i="18"/>
  <c r="M19" i="18" s="1"/>
  <c r="G19" i="18"/>
  <c r="H19" i="18" s="1"/>
  <c r="AA18" i="18"/>
  <c r="AB18" i="18" s="1"/>
  <c r="V18" i="18"/>
  <c r="W18" i="18" s="1"/>
  <c r="Q18" i="18"/>
  <c r="R18" i="18" s="1"/>
  <c r="L18" i="18"/>
  <c r="M18" i="18" s="1"/>
  <c r="G18" i="18"/>
  <c r="H18" i="18" s="1"/>
  <c r="AA17" i="18"/>
  <c r="AB17" i="18" s="1"/>
  <c r="V17" i="18"/>
  <c r="W17" i="18" s="1"/>
  <c r="Q17" i="18"/>
  <c r="R17" i="18" s="1"/>
  <c r="L17" i="18"/>
  <c r="M17" i="18" s="1"/>
  <c r="G17" i="18"/>
  <c r="H17" i="18" s="1"/>
  <c r="AA16" i="18"/>
  <c r="AB16" i="18" s="1"/>
  <c r="V16" i="18"/>
  <c r="W16" i="18" s="1"/>
  <c r="Q16" i="18"/>
  <c r="R16" i="18" s="1"/>
  <c r="L16" i="18"/>
  <c r="M16" i="18" s="1"/>
  <c r="G16" i="18"/>
  <c r="H16" i="18" s="1"/>
  <c r="AA15" i="18" a="1"/>
  <c r="AA15" i="18" s="1"/>
  <c r="AB15" i="18" s="1"/>
  <c r="V15" i="18" a="1"/>
  <c r="V15" i="18" s="1"/>
  <c r="W15" i="18" s="1"/>
  <c r="Q15" i="18" a="1"/>
  <c r="Q15" i="18" s="1"/>
  <c r="R15" i="18" s="1"/>
  <c r="L15" i="18" a="1"/>
  <c r="L15" i="18" s="1"/>
  <c r="M15" i="18" s="1"/>
  <c r="G15" i="18" a="1"/>
  <c r="G15" i="18" s="1"/>
  <c r="H15" i="18" s="1"/>
  <c r="AA14" i="18" a="1"/>
  <c r="AA14" i="18" s="1"/>
  <c r="AB14" i="18" s="1"/>
  <c r="V14" i="18" a="1"/>
  <c r="V14" i="18" s="1"/>
  <c r="W14" i="18" s="1"/>
  <c r="Q14" i="18" a="1"/>
  <c r="Q14" i="18" s="1"/>
  <c r="R14" i="18" s="1"/>
  <c r="L14" i="18" a="1"/>
  <c r="L14" i="18" s="1"/>
  <c r="M14" i="18" s="1"/>
  <c r="G14" i="18" a="1"/>
  <c r="G14" i="18" s="1"/>
  <c r="H14" i="18" s="1"/>
  <c r="AA13" i="18" a="1"/>
  <c r="AA13" i="18" s="1"/>
  <c r="AB13" i="18" s="1"/>
  <c r="V13" i="18" a="1"/>
  <c r="V13" i="18" s="1"/>
  <c r="W13" i="18" s="1"/>
  <c r="Q13" i="18" a="1"/>
  <c r="Q13" i="18" s="1"/>
  <c r="R13" i="18" s="1"/>
  <c r="L13" i="18" a="1"/>
  <c r="L13" i="18" s="1"/>
  <c r="M13" i="18" s="1"/>
  <c r="G13" i="18" a="1"/>
  <c r="G13" i="18" s="1"/>
  <c r="H13" i="18" s="1"/>
  <c r="AA12" i="18" a="1"/>
  <c r="AA12" i="18" s="1"/>
  <c r="AB12" i="18" s="1"/>
  <c r="V12" i="18" a="1"/>
  <c r="V12" i="18" s="1"/>
  <c r="W12" i="18" s="1"/>
  <c r="Q12" i="18" a="1"/>
  <c r="Q12" i="18" s="1"/>
  <c r="R12" i="18" s="1"/>
  <c r="L12" i="18" a="1"/>
  <c r="L12" i="18" s="1"/>
  <c r="M12" i="18" s="1"/>
  <c r="G12" i="18"/>
  <c r="H12" i="18" s="1"/>
  <c r="G12" i="18" a="1"/>
  <c r="AA11" i="18" a="1"/>
  <c r="AA11" i="18" s="1"/>
  <c r="AB11" i="18" s="1"/>
  <c r="V11" i="18" a="1"/>
  <c r="V11" i="18" s="1"/>
  <c r="W11" i="18" s="1"/>
  <c r="Q11" i="18" a="1"/>
  <c r="Q11" i="18" s="1"/>
  <c r="R11" i="18" s="1"/>
  <c r="L11" i="18" a="1"/>
  <c r="L11" i="18" s="1"/>
  <c r="M11" i="18" s="1"/>
  <c r="G11" i="18" a="1"/>
  <c r="G11" i="18" s="1"/>
  <c r="H11" i="18" s="1"/>
  <c r="AA10" i="18" a="1"/>
  <c r="AA10" i="18" s="1"/>
  <c r="AB10" i="18" s="1"/>
  <c r="V10" i="18" a="1"/>
  <c r="V10" i="18" s="1"/>
  <c r="W10" i="18" s="1"/>
  <c r="Q10" i="18" a="1"/>
  <c r="Q10" i="18" s="1"/>
  <c r="R10" i="18" s="1"/>
  <c r="L10" i="18" a="1"/>
  <c r="L10" i="18" s="1"/>
  <c r="M10" i="18" s="1"/>
  <c r="G10" i="18" a="1"/>
  <c r="G10" i="18" s="1"/>
  <c r="H10" i="18" s="1"/>
  <c r="AA9" i="18" a="1"/>
  <c r="AA9" i="18" s="1"/>
  <c r="AB9" i="18" s="1"/>
  <c r="V9" i="18" a="1"/>
  <c r="V9" i="18" s="1"/>
  <c r="W9" i="18" s="1"/>
  <c r="Q9" i="18" a="1"/>
  <c r="Q9" i="18" s="1"/>
  <c r="R9" i="18" s="1"/>
  <c r="L9" i="18" a="1"/>
  <c r="L9" i="18" s="1"/>
  <c r="M9" i="18" s="1"/>
  <c r="G9" i="18" a="1"/>
  <c r="G9" i="18" s="1"/>
  <c r="H9" i="18" s="1"/>
  <c r="AA8" i="18"/>
  <c r="AB8" i="18" s="1"/>
  <c r="AA8" i="18" a="1"/>
  <c r="V8" i="18" a="1"/>
  <c r="V8" i="18" s="1"/>
  <c r="W8" i="18" s="1"/>
  <c r="Q8" i="18" a="1"/>
  <c r="Q8" i="18" s="1"/>
  <c r="R8" i="18" s="1"/>
  <c r="L8" i="18" a="1"/>
  <c r="L8" i="18" s="1"/>
  <c r="M8" i="18" s="1"/>
  <c r="G8" i="18" a="1"/>
  <c r="G8" i="18" s="1"/>
  <c r="H8" i="18" s="1"/>
  <c r="AA7" i="18" a="1"/>
  <c r="AA7" i="18" s="1"/>
  <c r="AB7" i="18" s="1"/>
  <c r="V7" i="18" a="1"/>
  <c r="V7" i="18" s="1"/>
  <c r="W7" i="18" s="1"/>
  <c r="Q7" i="18" a="1"/>
  <c r="Q7" i="18" s="1"/>
  <c r="R7" i="18" s="1"/>
  <c r="L7" i="18" a="1"/>
  <c r="L7" i="18" s="1"/>
  <c r="M7" i="18" s="1"/>
  <c r="G7" i="18" a="1"/>
  <c r="G7" i="18" s="1"/>
  <c r="H7" i="18" s="1"/>
  <c r="AA6" i="18" a="1"/>
  <c r="AA6" i="18" s="1"/>
  <c r="AB6" i="18" s="1"/>
  <c r="V6" i="18" a="1"/>
  <c r="V6" i="18" s="1"/>
  <c r="W6" i="18" s="1"/>
  <c r="Q6" i="18" a="1"/>
  <c r="Q6" i="18" s="1"/>
  <c r="R6" i="18" s="1"/>
  <c r="L6" i="18" a="1"/>
  <c r="L6" i="18" s="1"/>
  <c r="M6" i="18" s="1"/>
  <c r="G6" i="18" a="1"/>
  <c r="G6" i="18" s="1"/>
  <c r="H6" i="18" s="1"/>
  <c r="AA5" i="18" a="1"/>
  <c r="AA5" i="18" s="1"/>
  <c r="AB5" i="18" s="1"/>
  <c r="V5" i="18" a="1"/>
  <c r="V5" i="18" s="1"/>
  <c r="W5" i="18" s="1"/>
  <c r="Q5" i="18"/>
  <c r="R5" i="18" s="1"/>
  <c r="Q5" i="18" a="1"/>
  <c r="L5" i="18" a="1"/>
  <c r="L5" i="18" s="1"/>
  <c r="M5" i="18" s="1"/>
  <c r="G5" i="18" a="1"/>
  <c r="G5" i="18" s="1"/>
  <c r="H5" i="18" s="1"/>
  <c r="AA4" i="18" a="1"/>
  <c r="AA4" i="18" s="1"/>
  <c r="AB4" i="18" s="1"/>
  <c r="V4" i="18" a="1"/>
  <c r="V4" i="18" s="1"/>
  <c r="W4" i="18" s="1"/>
  <c r="Q4" i="18" a="1"/>
  <c r="Q4" i="18" s="1"/>
  <c r="R4" i="18" s="1"/>
  <c r="L4" i="18" a="1"/>
  <c r="L4" i="18" s="1"/>
  <c r="M4" i="18" s="1"/>
  <c r="G4" i="18" a="1"/>
  <c r="G4" i="18" s="1"/>
  <c r="H4" i="18" s="1"/>
  <c r="AA3" i="18" a="1"/>
  <c r="AA3" i="18" s="1"/>
  <c r="V3" i="18" a="1"/>
  <c r="V3" i="18" s="1"/>
  <c r="W3" i="18" s="1"/>
  <c r="Q3" i="18" a="1"/>
  <c r="Q3" i="18" s="1"/>
  <c r="R3" i="18" s="1"/>
  <c r="L3" i="18" a="1"/>
  <c r="L3" i="18" s="1"/>
  <c r="M3" i="18" s="1"/>
  <c r="G3" i="18" a="1"/>
  <c r="G3" i="18" s="1"/>
  <c r="H3" i="18" s="1"/>
  <c r="AA2" i="18" a="1"/>
  <c r="AA2" i="18" s="1"/>
  <c r="AB2" i="18" s="1"/>
  <c r="V2" i="18" a="1"/>
  <c r="V2" i="18" s="1"/>
  <c r="W2" i="18" s="1"/>
  <c r="Q2" i="18" a="1"/>
  <c r="Q2" i="18" s="1"/>
  <c r="L2" i="18" a="1"/>
  <c r="L2" i="18" s="1"/>
  <c r="G2" i="18"/>
  <c r="H2" i="18" s="1"/>
  <c r="G2" i="18" a="1"/>
  <c r="H18" i="17" a="1"/>
  <c r="H18" i="17"/>
  <c r="AA15" i="17"/>
  <c r="AB15" i="17" s="1"/>
  <c r="V15" i="17"/>
  <c r="W15" i="17" s="1"/>
  <c r="Q15" i="17"/>
  <c r="R15" i="17" s="1"/>
  <c r="L15" i="17"/>
  <c r="M15" i="17" s="1"/>
  <c r="G15" i="17"/>
  <c r="H15" i="17" s="1"/>
  <c r="AA14" i="17"/>
  <c r="AB14" i="17" s="1"/>
  <c r="V14" i="17"/>
  <c r="W14" i="17" s="1"/>
  <c r="Q14" i="17"/>
  <c r="R14" i="17" s="1"/>
  <c r="L14" i="17"/>
  <c r="M14" i="17" s="1"/>
  <c r="G14" i="17"/>
  <c r="H14" i="17" s="1"/>
  <c r="AA13" i="17"/>
  <c r="AB13" i="17" s="1"/>
  <c r="V13" i="17"/>
  <c r="W13" i="17" s="1"/>
  <c r="Q13" i="17"/>
  <c r="R13" i="17" s="1"/>
  <c r="L13" i="17"/>
  <c r="M13" i="17" s="1"/>
  <c r="G13" i="17"/>
  <c r="H13" i="17" s="1"/>
  <c r="AA12" i="17"/>
  <c r="AB12" i="17" s="1"/>
  <c r="V12" i="17"/>
  <c r="W12" i="17" s="1"/>
  <c r="Q12" i="17"/>
  <c r="R12" i="17" s="1"/>
  <c r="L12" i="17"/>
  <c r="M12" i="17" s="1"/>
  <c r="G12" i="17"/>
  <c r="H12" i="17" s="1"/>
  <c r="AA11" i="17" a="1"/>
  <c r="AA11" i="17" s="1"/>
  <c r="AB11" i="17" s="1"/>
  <c r="V11" i="17" a="1"/>
  <c r="V11" i="17" s="1"/>
  <c r="W11" i="17" s="1"/>
  <c r="Q11" i="17" a="1"/>
  <c r="Q11" i="17" s="1"/>
  <c r="R11" i="17" s="1"/>
  <c r="L11" i="17" a="1"/>
  <c r="L11" i="17" s="1"/>
  <c r="M11" i="17" s="1"/>
  <c r="G11" i="17" a="1"/>
  <c r="G11" i="17" s="1"/>
  <c r="H11" i="17" s="1"/>
  <c r="AA10" i="17" a="1"/>
  <c r="AA10" i="17" s="1"/>
  <c r="AB10" i="17" s="1"/>
  <c r="V10" i="17" a="1"/>
  <c r="V10" i="17" s="1"/>
  <c r="W10" i="17" s="1"/>
  <c r="Q10" i="17" a="1"/>
  <c r="Q10" i="17" s="1"/>
  <c r="R10" i="17" s="1"/>
  <c r="L10" i="17" a="1"/>
  <c r="L10" i="17" s="1"/>
  <c r="M10" i="17" s="1"/>
  <c r="G10" i="17" a="1"/>
  <c r="G10" i="17" s="1"/>
  <c r="H10" i="17" s="1"/>
  <c r="AA9" i="17" a="1"/>
  <c r="AA9" i="17" s="1"/>
  <c r="AB9" i="17" s="1"/>
  <c r="V9" i="17" a="1"/>
  <c r="V9" i="17" s="1"/>
  <c r="W9" i="17" s="1"/>
  <c r="Q9" i="17" a="1"/>
  <c r="Q9" i="17" s="1"/>
  <c r="R9" i="17" s="1"/>
  <c r="L9" i="17" a="1"/>
  <c r="L9" i="17" s="1"/>
  <c r="M9" i="17" s="1"/>
  <c r="G9" i="17" a="1"/>
  <c r="G9" i="17" s="1"/>
  <c r="H9" i="17" s="1"/>
  <c r="AA8" i="17" a="1"/>
  <c r="AA8" i="17" s="1"/>
  <c r="AB8" i="17" s="1"/>
  <c r="V8" i="17" a="1"/>
  <c r="V8" i="17" s="1"/>
  <c r="W8" i="17" s="1"/>
  <c r="Q8" i="17" a="1"/>
  <c r="Q8" i="17" s="1"/>
  <c r="R8" i="17" s="1"/>
  <c r="L8" i="17" a="1"/>
  <c r="L8" i="17" s="1"/>
  <c r="M8" i="17" s="1"/>
  <c r="G8" i="17" a="1"/>
  <c r="G8" i="17" s="1"/>
  <c r="H8" i="17" s="1"/>
  <c r="AA7" i="17" a="1"/>
  <c r="AA7" i="17" s="1"/>
  <c r="AB7" i="17" s="1"/>
  <c r="V7" i="17" a="1"/>
  <c r="V7" i="17" s="1"/>
  <c r="W7" i="17" s="1"/>
  <c r="Q7" i="17" a="1"/>
  <c r="Q7" i="17" s="1"/>
  <c r="R7" i="17" s="1"/>
  <c r="L7" i="17" a="1"/>
  <c r="L7" i="17" s="1"/>
  <c r="M7" i="17" s="1"/>
  <c r="G7" i="17" a="1"/>
  <c r="G7" i="17" s="1"/>
  <c r="H7" i="17" s="1"/>
  <c r="AA6" i="17" a="1"/>
  <c r="AA6" i="17" s="1"/>
  <c r="AB6" i="17" s="1"/>
  <c r="V6" i="17" a="1"/>
  <c r="V6" i="17" s="1"/>
  <c r="W6" i="17" s="1"/>
  <c r="Q6" i="17" a="1"/>
  <c r="Q6" i="17" s="1"/>
  <c r="R6" i="17" s="1"/>
  <c r="L6" i="17" a="1"/>
  <c r="L6" i="17" s="1"/>
  <c r="M6" i="17" s="1"/>
  <c r="G6" i="17" a="1"/>
  <c r="G6" i="17" s="1"/>
  <c r="H6" i="17" s="1"/>
  <c r="AA5" i="17" a="1"/>
  <c r="AA5" i="17" s="1"/>
  <c r="AB5" i="17" s="1"/>
  <c r="V5" i="17" a="1"/>
  <c r="V5" i="17" s="1"/>
  <c r="W5" i="17" s="1"/>
  <c r="Q5" i="17" a="1"/>
  <c r="Q5" i="17" s="1"/>
  <c r="R5" i="17" s="1"/>
  <c r="L5" i="17" a="1"/>
  <c r="L5" i="17" s="1"/>
  <c r="M5" i="17" s="1"/>
  <c r="G5" i="17" a="1"/>
  <c r="G5" i="17" s="1"/>
  <c r="H5" i="17" s="1"/>
  <c r="AA4" i="17" a="1"/>
  <c r="AA4" i="17" s="1"/>
  <c r="AB4" i="17" s="1"/>
  <c r="V4" i="17" a="1"/>
  <c r="V4" i="17" s="1"/>
  <c r="W4" i="17" s="1"/>
  <c r="Q4" i="17" a="1"/>
  <c r="Q4" i="17" s="1"/>
  <c r="R4" i="17" s="1"/>
  <c r="L4" i="17" a="1"/>
  <c r="L4" i="17" s="1"/>
  <c r="M4" i="17" s="1"/>
  <c r="G4" i="17" a="1"/>
  <c r="G4" i="17" s="1"/>
  <c r="H4" i="17" s="1"/>
  <c r="AA3" i="17" a="1"/>
  <c r="AA3" i="17" s="1"/>
  <c r="AB3" i="17" s="1"/>
  <c r="V3" i="17" a="1"/>
  <c r="V3" i="17" s="1"/>
  <c r="W3" i="17" s="1"/>
  <c r="Q3" i="17" a="1"/>
  <c r="Q3" i="17" s="1"/>
  <c r="R3" i="17" s="1"/>
  <c r="L3" i="17" a="1"/>
  <c r="L3" i="17" s="1"/>
  <c r="M3" i="17" s="1"/>
  <c r="G3" i="17" a="1"/>
  <c r="G3" i="17" s="1"/>
  <c r="H3" i="17" s="1"/>
  <c r="AA2" i="17" a="1"/>
  <c r="AA2" i="17" s="1"/>
  <c r="AB2" i="17" s="1"/>
  <c r="V2" i="17" a="1"/>
  <c r="V2" i="17" s="1"/>
  <c r="W2" i="17" s="1"/>
  <c r="Q2" i="17" a="1"/>
  <c r="Q2" i="17" s="1"/>
  <c r="R2" i="17" s="1"/>
  <c r="L2" i="17" a="1"/>
  <c r="L2" i="17" s="1"/>
  <c r="M2" i="17" s="1"/>
  <c r="G2" i="17" a="1"/>
  <c r="G2" i="17" s="1"/>
  <c r="H2" i="17" s="1"/>
  <c r="H8" i="16" a="1"/>
  <c r="H8" i="16" s="1"/>
  <c r="AA5" i="16"/>
  <c r="AB5" i="16" s="1"/>
  <c r="V5" i="16"/>
  <c r="W5" i="16" s="1"/>
  <c r="Q5" i="16"/>
  <c r="R5" i="16" s="1"/>
  <c r="L5" i="16"/>
  <c r="M5" i="16" s="1"/>
  <c r="G5" i="16"/>
  <c r="H5" i="16" s="1"/>
  <c r="AA4" i="16"/>
  <c r="AB4" i="16" s="1"/>
  <c r="V4" i="16"/>
  <c r="W4" i="16" s="1"/>
  <c r="Q4" i="16"/>
  <c r="R4" i="16" s="1"/>
  <c r="L4" i="16"/>
  <c r="M4" i="16" s="1"/>
  <c r="G4" i="16"/>
  <c r="H4" i="16" s="1"/>
  <c r="AA3" i="16"/>
  <c r="AB3" i="16" s="1"/>
  <c r="V3" i="16"/>
  <c r="W3" i="16" s="1"/>
  <c r="Q3" i="16"/>
  <c r="R3" i="16" s="1"/>
  <c r="L3" i="16"/>
  <c r="M3" i="16" s="1"/>
  <c r="G3" i="16"/>
  <c r="H3" i="16" s="1"/>
  <c r="AA2" i="16"/>
  <c r="AB2" i="16" s="1"/>
  <c r="V2" i="16"/>
  <c r="W2" i="16" s="1"/>
  <c r="Q2" i="16"/>
  <c r="R2" i="16" s="1"/>
  <c r="L2" i="16"/>
  <c r="M2" i="16" s="1"/>
  <c r="G2" i="16"/>
  <c r="H2" i="16" s="1"/>
  <c r="H13" i="15" a="1"/>
  <c r="H13" i="15"/>
  <c r="AA10" i="15"/>
  <c r="AB10" i="15" s="1"/>
  <c r="V10" i="15"/>
  <c r="W10" i="15" s="1"/>
  <c r="Q10" i="15"/>
  <c r="R10" i="15" s="1"/>
  <c r="L10" i="15"/>
  <c r="M10" i="15" s="1"/>
  <c r="G10" i="15"/>
  <c r="H10" i="15" s="1"/>
  <c r="AA9" i="15"/>
  <c r="AB9" i="15" s="1"/>
  <c r="V9" i="15"/>
  <c r="W9" i="15" s="1"/>
  <c r="Q9" i="15"/>
  <c r="R9" i="15" s="1"/>
  <c r="L9" i="15"/>
  <c r="M9" i="15" s="1"/>
  <c r="G9" i="15"/>
  <c r="H9" i="15" s="1"/>
  <c r="AA8" i="15"/>
  <c r="AB8" i="15" s="1"/>
  <c r="V8" i="15"/>
  <c r="W8" i="15" s="1"/>
  <c r="Q8" i="15"/>
  <c r="R8" i="15" s="1"/>
  <c r="L8" i="15"/>
  <c r="M8" i="15" s="1"/>
  <c r="G8" i="15"/>
  <c r="H8" i="15" s="1"/>
  <c r="AA7" i="15" a="1"/>
  <c r="AA7" i="15" s="1"/>
  <c r="AB7" i="15" s="1"/>
  <c r="V7" i="15" a="1"/>
  <c r="V7" i="15" s="1"/>
  <c r="W7" i="15" s="1"/>
  <c r="Q7" i="15" a="1"/>
  <c r="Q7" i="15" s="1"/>
  <c r="R7" i="15" s="1"/>
  <c r="L7" i="15" a="1"/>
  <c r="L7" i="15" s="1"/>
  <c r="M7" i="15" s="1"/>
  <c r="G7" i="15" a="1"/>
  <c r="G7" i="15" s="1"/>
  <c r="H7" i="15" s="1"/>
  <c r="AA6" i="15" a="1"/>
  <c r="AA6" i="15" s="1"/>
  <c r="AB6" i="15" s="1"/>
  <c r="V6" i="15" a="1"/>
  <c r="V6" i="15" s="1"/>
  <c r="W6" i="15" s="1"/>
  <c r="Q6" i="15" a="1"/>
  <c r="Q6" i="15" s="1"/>
  <c r="R6" i="15" s="1"/>
  <c r="L6" i="15" a="1"/>
  <c r="L6" i="15" s="1"/>
  <c r="M6" i="15" s="1"/>
  <c r="G6" i="15" a="1"/>
  <c r="G6" i="15" s="1"/>
  <c r="H6" i="15" s="1"/>
  <c r="AA5" i="15" a="1"/>
  <c r="AA5" i="15" s="1"/>
  <c r="AB5" i="15" s="1"/>
  <c r="V5" i="15" a="1"/>
  <c r="V5" i="15" s="1"/>
  <c r="W5" i="15" s="1"/>
  <c r="Q5" i="15" a="1"/>
  <c r="Q5" i="15" s="1"/>
  <c r="R5" i="15" s="1"/>
  <c r="L5" i="15" a="1"/>
  <c r="L5" i="15" s="1"/>
  <c r="M5" i="15" s="1"/>
  <c r="G5" i="15" a="1"/>
  <c r="G5" i="15" s="1"/>
  <c r="H5" i="15" s="1"/>
  <c r="AA4" i="15" a="1"/>
  <c r="AA4" i="15" s="1"/>
  <c r="AB4" i="15" s="1"/>
  <c r="V4" i="15" a="1"/>
  <c r="V4" i="15" s="1"/>
  <c r="W4" i="15" s="1"/>
  <c r="Q4" i="15" a="1"/>
  <c r="Q4" i="15" s="1"/>
  <c r="R4" i="15" s="1"/>
  <c r="L4" i="15" a="1"/>
  <c r="L4" i="15" s="1"/>
  <c r="M4" i="15" s="1"/>
  <c r="G4" i="15" a="1"/>
  <c r="G4" i="15" s="1"/>
  <c r="H4" i="15" s="1"/>
  <c r="AA3" i="15" a="1"/>
  <c r="AA3" i="15" s="1"/>
  <c r="AB3" i="15" s="1"/>
  <c r="V3" i="15" a="1"/>
  <c r="V3" i="15" s="1"/>
  <c r="W3" i="15" s="1"/>
  <c r="Q3" i="15" a="1"/>
  <c r="Q3" i="15" s="1"/>
  <c r="R3" i="15" s="1"/>
  <c r="L3" i="15" a="1"/>
  <c r="L3" i="15" s="1"/>
  <c r="M3" i="15" s="1"/>
  <c r="G3" i="15" a="1"/>
  <c r="G3" i="15" s="1"/>
  <c r="H3" i="15" s="1"/>
  <c r="AA2" i="15" a="1"/>
  <c r="AA2" i="15" s="1"/>
  <c r="AB2" i="15" s="1"/>
  <c r="V2" i="15" a="1"/>
  <c r="V2" i="15" s="1"/>
  <c r="W2" i="15" s="1"/>
  <c r="Q2" i="15" a="1"/>
  <c r="Q2" i="15" s="1"/>
  <c r="R2" i="15" s="1"/>
  <c r="L2" i="15" a="1"/>
  <c r="L2" i="15" s="1"/>
  <c r="M2" i="15" s="1"/>
  <c r="G2" i="15" a="1"/>
  <c r="G2" i="15" s="1"/>
  <c r="H2" i="15" s="1"/>
  <c r="H16" i="14" a="1"/>
  <c r="H16" i="14"/>
  <c r="AA13" i="14"/>
  <c r="AB13" i="14" s="1"/>
  <c r="V13" i="14"/>
  <c r="W13" i="14" s="1"/>
  <c r="Q13" i="14"/>
  <c r="R13" i="14" s="1"/>
  <c r="L13" i="14"/>
  <c r="M13" i="14" s="1"/>
  <c r="G13" i="14"/>
  <c r="H13" i="14" s="1"/>
  <c r="AA12" i="14"/>
  <c r="AB12" i="14" s="1"/>
  <c r="V12" i="14"/>
  <c r="W12" i="14" s="1"/>
  <c r="Q12" i="14"/>
  <c r="R12" i="14" s="1"/>
  <c r="L12" i="14"/>
  <c r="M12" i="14" s="1"/>
  <c r="G12" i="14"/>
  <c r="H12" i="14" s="1"/>
  <c r="AA11" i="14"/>
  <c r="AB11" i="14" s="1"/>
  <c r="V11" i="14"/>
  <c r="W11" i="14" s="1"/>
  <c r="Q11" i="14"/>
  <c r="R11" i="14" s="1"/>
  <c r="L11" i="14"/>
  <c r="M11" i="14" s="1"/>
  <c r="G11" i="14"/>
  <c r="H11" i="14" s="1"/>
  <c r="AA10" i="14" a="1"/>
  <c r="AA10" i="14" s="1"/>
  <c r="AB10" i="14" s="1"/>
  <c r="V10" i="14" a="1"/>
  <c r="V10" i="14" s="1"/>
  <c r="W10" i="14" s="1"/>
  <c r="Q10" i="14" a="1"/>
  <c r="Q10" i="14" s="1"/>
  <c r="R10" i="14" s="1"/>
  <c r="L10" i="14" a="1"/>
  <c r="L10" i="14" s="1"/>
  <c r="M10" i="14" s="1"/>
  <c r="G10" i="14" a="1"/>
  <c r="G10" i="14" s="1"/>
  <c r="H10" i="14" s="1"/>
  <c r="AA9" i="14" a="1"/>
  <c r="AA9" i="14" s="1"/>
  <c r="AB9" i="14" s="1"/>
  <c r="V9" i="14" a="1"/>
  <c r="V9" i="14" s="1"/>
  <c r="W9" i="14" s="1"/>
  <c r="Q9" i="14" a="1"/>
  <c r="Q9" i="14" s="1"/>
  <c r="R9" i="14" s="1"/>
  <c r="L9" i="14" a="1"/>
  <c r="L9" i="14" s="1"/>
  <c r="M9" i="14" s="1"/>
  <c r="G9" i="14" a="1"/>
  <c r="G9" i="14" s="1"/>
  <c r="H9" i="14" s="1"/>
  <c r="AA8" i="14" a="1"/>
  <c r="AA8" i="14" s="1"/>
  <c r="AB8" i="14" s="1"/>
  <c r="V8" i="14"/>
  <c r="W8" i="14" s="1"/>
  <c r="V8" i="14" a="1"/>
  <c r="Q8" i="14" a="1"/>
  <c r="Q8" i="14" s="1"/>
  <c r="R8" i="14" s="1"/>
  <c r="L8" i="14" a="1"/>
  <c r="L8" i="14" s="1"/>
  <c r="M8" i="14" s="1"/>
  <c r="G8" i="14" a="1"/>
  <c r="G8" i="14" s="1"/>
  <c r="H8" i="14" s="1"/>
  <c r="AA7" i="14" a="1"/>
  <c r="AA7" i="14" s="1"/>
  <c r="AB7" i="14" s="1"/>
  <c r="V7" i="14" a="1"/>
  <c r="V7" i="14" s="1"/>
  <c r="W7" i="14" s="1"/>
  <c r="Q7" i="14" a="1"/>
  <c r="Q7" i="14" s="1"/>
  <c r="R7" i="14" s="1"/>
  <c r="L7" i="14" a="1"/>
  <c r="L7" i="14" s="1"/>
  <c r="M7" i="14" s="1"/>
  <c r="G7" i="14" a="1"/>
  <c r="G7" i="14" s="1"/>
  <c r="H7" i="14" s="1"/>
  <c r="AA6" i="14" a="1"/>
  <c r="AA6" i="14" s="1"/>
  <c r="AB6" i="14" s="1"/>
  <c r="V6" i="14" a="1"/>
  <c r="V6" i="14" s="1"/>
  <c r="W6" i="14" s="1"/>
  <c r="Q6" i="14" a="1"/>
  <c r="Q6" i="14" s="1"/>
  <c r="R6" i="14" s="1"/>
  <c r="L6" i="14" a="1"/>
  <c r="L6" i="14" s="1"/>
  <c r="M6" i="14" s="1"/>
  <c r="G6" i="14" a="1"/>
  <c r="G6" i="14" s="1"/>
  <c r="H6" i="14" s="1"/>
  <c r="AA5" i="14" a="1"/>
  <c r="AA5" i="14" s="1"/>
  <c r="AB5" i="14" s="1"/>
  <c r="V5" i="14" a="1"/>
  <c r="V5" i="14" s="1"/>
  <c r="W5" i="14" s="1"/>
  <c r="Q5" i="14" a="1"/>
  <c r="Q5" i="14" s="1"/>
  <c r="R5" i="14" s="1"/>
  <c r="L5" i="14" a="1"/>
  <c r="L5" i="14" s="1"/>
  <c r="M5" i="14" s="1"/>
  <c r="G5" i="14" a="1"/>
  <c r="G5" i="14" s="1"/>
  <c r="H5" i="14" s="1"/>
  <c r="AA4" i="14" a="1"/>
  <c r="AA4" i="14" s="1"/>
  <c r="AB4" i="14" s="1"/>
  <c r="V4" i="14" a="1"/>
  <c r="V4" i="14" s="1"/>
  <c r="W4" i="14" s="1"/>
  <c r="Q4" i="14" a="1"/>
  <c r="Q4" i="14" s="1"/>
  <c r="R4" i="14" s="1"/>
  <c r="L4" i="14" a="1"/>
  <c r="L4" i="14" s="1"/>
  <c r="M4" i="14" s="1"/>
  <c r="G4" i="14" a="1"/>
  <c r="G4" i="14" s="1"/>
  <c r="H4" i="14" s="1"/>
  <c r="AA3" i="14" a="1"/>
  <c r="AA3" i="14" s="1"/>
  <c r="AB3" i="14" s="1"/>
  <c r="V3" i="14" a="1"/>
  <c r="V3" i="14" s="1"/>
  <c r="W3" i="14" s="1"/>
  <c r="Q3" i="14" a="1"/>
  <c r="Q3" i="14" s="1"/>
  <c r="R3" i="14" s="1"/>
  <c r="L3" i="14" a="1"/>
  <c r="L3" i="14" s="1"/>
  <c r="M3" i="14" s="1"/>
  <c r="G3" i="14" a="1"/>
  <c r="G3" i="14" s="1"/>
  <c r="H3" i="14" s="1"/>
  <c r="AA2" i="14" a="1"/>
  <c r="AA2" i="14" s="1"/>
  <c r="AB2" i="14" s="1"/>
  <c r="V2" i="14" a="1"/>
  <c r="V2" i="14" s="1"/>
  <c r="W2" i="14" s="1"/>
  <c r="Q2" i="14" a="1"/>
  <c r="Q2" i="14" s="1"/>
  <c r="R2" i="14" s="1"/>
  <c r="L2" i="14" a="1"/>
  <c r="L2" i="14" s="1"/>
  <c r="M2" i="14" s="1"/>
  <c r="G2" i="14" a="1"/>
  <c r="G2" i="14" s="1"/>
  <c r="H2" i="14" s="1"/>
  <c r="H12" i="13" a="1"/>
  <c r="H12" i="13" s="1"/>
  <c r="AA9" i="13"/>
  <c r="AB9" i="13" s="1"/>
  <c r="V9" i="13"/>
  <c r="W9" i="13" s="1"/>
  <c r="Q9" i="13"/>
  <c r="R9" i="13" s="1"/>
  <c r="L9" i="13"/>
  <c r="M9" i="13" s="1"/>
  <c r="G9" i="13"/>
  <c r="H9" i="13" s="1"/>
  <c r="AA8" i="13"/>
  <c r="AB8" i="13" s="1"/>
  <c r="W8" i="13"/>
  <c r="V8" i="13"/>
  <c r="Q8" i="13"/>
  <c r="R8" i="13" s="1"/>
  <c r="L8" i="13"/>
  <c r="M8" i="13" s="1"/>
  <c r="G8" i="13"/>
  <c r="H8" i="13" s="1"/>
  <c r="AA7" i="13"/>
  <c r="AB7" i="13" s="1"/>
  <c r="V7" i="13"/>
  <c r="W7" i="13" s="1"/>
  <c r="Q7" i="13"/>
  <c r="R7" i="13" s="1"/>
  <c r="L7" i="13"/>
  <c r="M7" i="13" s="1"/>
  <c r="G7" i="13"/>
  <c r="H7" i="13" s="1"/>
  <c r="AA6" i="13"/>
  <c r="AB6" i="13" s="1"/>
  <c r="V6" i="13"/>
  <c r="W6" i="13" s="1"/>
  <c r="Q6" i="13"/>
  <c r="R6" i="13" s="1"/>
  <c r="L6" i="13"/>
  <c r="M6" i="13" s="1"/>
  <c r="G6" i="13"/>
  <c r="H6" i="13" s="1"/>
  <c r="AA5" i="13"/>
  <c r="AB5" i="13" s="1"/>
  <c r="V5" i="13"/>
  <c r="W5" i="13" s="1"/>
  <c r="Q5" i="13"/>
  <c r="R5" i="13" s="1"/>
  <c r="L5" i="13"/>
  <c r="M5" i="13" s="1"/>
  <c r="G5" i="13"/>
  <c r="H5" i="13" s="1"/>
  <c r="AA4" i="13" a="1"/>
  <c r="AA4" i="13" s="1"/>
  <c r="AB4" i="13" s="1"/>
  <c r="V4" i="13" a="1"/>
  <c r="V4" i="13" s="1"/>
  <c r="W4" i="13" s="1"/>
  <c r="Q4" i="13" a="1"/>
  <c r="Q4" i="13" s="1"/>
  <c r="R4" i="13" s="1"/>
  <c r="L4" i="13" a="1"/>
  <c r="L4" i="13" s="1"/>
  <c r="M4" i="13" s="1"/>
  <c r="G4" i="13" a="1"/>
  <c r="G4" i="13" s="1"/>
  <c r="H4" i="13" s="1"/>
  <c r="AA3" i="13" a="1"/>
  <c r="AA3" i="13" s="1"/>
  <c r="AB3" i="13" s="1"/>
  <c r="V3" i="13" a="1"/>
  <c r="V3" i="13" s="1"/>
  <c r="W3" i="13" s="1"/>
  <c r="Q3" i="13" a="1"/>
  <c r="Q3" i="13" s="1"/>
  <c r="R3" i="13" s="1"/>
  <c r="L3" i="13" a="1"/>
  <c r="L3" i="13" s="1"/>
  <c r="M3" i="13" s="1"/>
  <c r="G3" i="13" a="1"/>
  <c r="G3" i="13" s="1"/>
  <c r="H3" i="13" s="1"/>
  <c r="AA2" i="13" a="1"/>
  <c r="AA2" i="13" s="1"/>
  <c r="AB2" i="13" s="1"/>
  <c r="V2" i="13" a="1"/>
  <c r="V2" i="13" s="1"/>
  <c r="W2" i="13" s="1"/>
  <c r="Q2" i="13" a="1"/>
  <c r="Q2" i="13" s="1"/>
  <c r="R2" i="13" s="1"/>
  <c r="L2" i="13" a="1"/>
  <c r="L2" i="13" s="1"/>
  <c r="M2" i="13" s="1"/>
  <c r="G2" i="13" a="1"/>
  <c r="G2" i="13" s="1"/>
  <c r="H2" i="13" s="1"/>
  <c r="H23" i="11" a="1"/>
  <c r="H23" i="11"/>
  <c r="AA20" i="11"/>
  <c r="AB20" i="11" s="1"/>
  <c r="V20" i="11"/>
  <c r="W20" i="11" s="1"/>
  <c r="Q20" i="11"/>
  <c r="R20" i="11" s="1"/>
  <c r="L20" i="11"/>
  <c r="M20" i="11" s="1"/>
  <c r="G20" i="11"/>
  <c r="H20" i="11" s="1"/>
  <c r="AA19" i="11"/>
  <c r="AB19" i="11" s="1"/>
  <c r="V19" i="11"/>
  <c r="W19" i="11" s="1"/>
  <c r="Q19" i="11"/>
  <c r="R19" i="11" s="1"/>
  <c r="L19" i="11"/>
  <c r="M19" i="11" s="1"/>
  <c r="G19" i="11"/>
  <c r="H19" i="11" s="1"/>
  <c r="AA18" i="11"/>
  <c r="AB18" i="11" s="1"/>
  <c r="V18" i="11"/>
  <c r="W18" i="11" s="1"/>
  <c r="Q18" i="11"/>
  <c r="R18" i="11" s="1"/>
  <c r="L18" i="11"/>
  <c r="M18" i="11" s="1"/>
  <c r="G18" i="11"/>
  <c r="H18" i="11" s="1"/>
  <c r="AA17" i="11"/>
  <c r="AB17" i="11" s="1"/>
  <c r="V17" i="11"/>
  <c r="W17" i="11" s="1"/>
  <c r="Q17" i="11"/>
  <c r="R17" i="11" s="1"/>
  <c r="L17" i="11"/>
  <c r="M17" i="11" s="1"/>
  <c r="G17" i="11"/>
  <c r="H17" i="11" s="1"/>
  <c r="AA16" i="11" a="1"/>
  <c r="AA16" i="11" s="1"/>
  <c r="AB16" i="11" s="1"/>
  <c r="V16" i="11" a="1"/>
  <c r="V16" i="11" s="1"/>
  <c r="W16" i="11" s="1"/>
  <c r="Q16" i="11"/>
  <c r="R16" i="11" s="1"/>
  <c r="Q16" i="11" a="1"/>
  <c r="L16" i="11" a="1"/>
  <c r="L16" i="11" s="1"/>
  <c r="M16" i="11" s="1"/>
  <c r="G16" i="11" a="1"/>
  <c r="G16" i="11" s="1"/>
  <c r="H16" i="11" s="1"/>
  <c r="AB15" i="11"/>
  <c r="AA15" i="11"/>
  <c r="AA15" i="11" a="1"/>
  <c r="V15" i="11" a="1"/>
  <c r="V15" i="11" s="1"/>
  <c r="W15" i="11" s="1"/>
  <c r="Q15" i="11" a="1"/>
  <c r="Q15" i="11" s="1"/>
  <c r="R15" i="11" s="1"/>
  <c r="L15" i="11" a="1"/>
  <c r="L15" i="11" s="1"/>
  <c r="M15" i="11" s="1"/>
  <c r="G15" i="11" a="1"/>
  <c r="G15" i="11" s="1"/>
  <c r="H15" i="11" s="1"/>
  <c r="AA14" i="11"/>
  <c r="AB14" i="11" s="1"/>
  <c r="AA14" i="11" a="1"/>
  <c r="V14" i="11" a="1"/>
  <c r="V14" i="11" s="1"/>
  <c r="W14" i="11" s="1"/>
  <c r="Q14" i="11" a="1"/>
  <c r="Q14" i="11" s="1"/>
  <c r="R14" i="11" s="1"/>
  <c r="M14" i="11"/>
  <c r="L14" i="11"/>
  <c r="L14" i="11" a="1"/>
  <c r="G14" i="11" a="1"/>
  <c r="G14" i="11" s="1"/>
  <c r="H14" i="11" s="1"/>
  <c r="AA13" i="11" a="1"/>
  <c r="AA13" i="11" s="1"/>
  <c r="AB13" i="11" s="1"/>
  <c r="V13" i="11" a="1"/>
  <c r="V13" i="11" s="1"/>
  <c r="W13" i="11" s="1"/>
  <c r="Q13" i="11" a="1"/>
  <c r="Q13" i="11" s="1"/>
  <c r="R13" i="11" s="1"/>
  <c r="L13" i="11"/>
  <c r="M13" i="11" s="1"/>
  <c r="L13" i="11" a="1"/>
  <c r="G13" i="11" a="1"/>
  <c r="G13" i="11" s="1"/>
  <c r="H13" i="11" s="1"/>
  <c r="AA12" i="11" a="1"/>
  <c r="AA12" i="11" s="1"/>
  <c r="AB12" i="11" s="1"/>
  <c r="W12" i="11"/>
  <c r="V12" i="11"/>
  <c r="V12" i="11" a="1"/>
  <c r="Q12" i="11" a="1"/>
  <c r="Q12" i="11" s="1"/>
  <c r="R12" i="11" s="1"/>
  <c r="L12" i="11" a="1"/>
  <c r="L12" i="11" s="1"/>
  <c r="M12" i="11" s="1"/>
  <c r="G12" i="11" a="1"/>
  <c r="G12" i="11" s="1"/>
  <c r="H12" i="11" s="1"/>
  <c r="AA11" i="11" a="1"/>
  <c r="AA11" i="11" s="1"/>
  <c r="AB11" i="11" s="1"/>
  <c r="V11" i="11"/>
  <c r="W11" i="11" s="1"/>
  <c r="V11" i="11" a="1"/>
  <c r="Q11" i="11" a="1"/>
  <c r="Q11" i="11" s="1"/>
  <c r="R11" i="11" s="1"/>
  <c r="L11" i="11" a="1"/>
  <c r="L11" i="11" s="1"/>
  <c r="M11" i="11" s="1"/>
  <c r="H11" i="11"/>
  <c r="G11" i="11"/>
  <c r="G11" i="11" a="1"/>
  <c r="AA10" i="11" a="1"/>
  <c r="AA10" i="11" s="1"/>
  <c r="AB10" i="11" s="1"/>
  <c r="V10" i="11" a="1"/>
  <c r="V10" i="11" s="1"/>
  <c r="W10" i="11" s="1"/>
  <c r="Q10" i="11" a="1"/>
  <c r="Q10" i="11" s="1"/>
  <c r="R10" i="11" s="1"/>
  <c r="L10" i="11" a="1"/>
  <c r="L10" i="11" s="1"/>
  <c r="M10" i="11" s="1"/>
  <c r="G10" i="11"/>
  <c r="H10" i="11" s="1"/>
  <c r="G10" i="11" a="1"/>
  <c r="AA9" i="11" a="1"/>
  <c r="AA9" i="11" s="1"/>
  <c r="AB9" i="11" s="1"/>
  <c r="V9" i="11" a="1"/>
  <c r="V9" i="11" s="1"/>
  <c r="W9" i="11" s="1"/>
  <c r="R9" i="11"/>
  <c r="Q9" i="11"/>
  <c r="Q9" i="11" a="1"/>
  <c r="L9" i="11" a="1"/>
  <c r="L9" i="11" s="1"/>
  <c r="M9" i="11" s="1"/>
  <c r="G9" i="11" a="1"/>
  <c r="G9" i="11" s="1"/>
  <c r="H9" i="11" s="1"/>
  <c r="AA8" i="11" a="1"/>
  <c r="AA8" i="11" s="1"/>
  <c r="AB8" i="11" s="1"/>
  <c r="V8" i="11" a="1"/>
  <c r="V8" i="11" s="1"/>
  <c r="W8" i="11" s="1"/>
  <c r="Q8" i="11"/>
  <c r="R8" i="11" s="1"/>
  <c r="Q8" i="11" a="1"/>
  <c r="L8" i="11" a="1"/>
  <c r="L8" i="11" s="1"/>
  <c r="M8" i="11" s="1"/>
  <c r="G8" i="11" a="1"/>
  <c r="G8" i="11" s="1"/>
  <c r="H8" i="11" s="1"/>
  <c r="AB7" i="11"/>
  <c r="AA7" i="11"/>
  <c r="AA7" i="11" a="1"/>
  <c r="V7" i="11" a="1"/>
  <c r="V7" i="11" s="1"/>
  <c r="W7" i="11" s="1"/>
  <c r="Q7" i="11" a="1"/>
  <c r="Q7" i="11" s="1"/>
  <c r="R7" i="11" s="1"/>
  <c r="L7" i="11" a="1"/>
  <c r="L7" i="11" s="1"/>
  <c r="M7" i="11" s="1"/>
  <c r="G7" i="11" a="1"/>
  <c r="G7" i="11" s="1"/>
  <c r="H7" i="11" s="1"/>
  <c r="AA6" i="11"/>
  <c r="AB6" i="11" s="1"/>
  <c r="AA6" i="11" a="1"/>
  <c r="V6" i="11" a="1"/>
  <c r="V6" i="11" s="1"/>
  <c r="W6" i="11" s="1"/>
  <c r="Q6" i="11" a="1"/>
  <c r="Q6" i="11" s="1"/>
  <c r="R6" i="11" s="1"/>
  <c r="M6" i="11"/>
  <c r="L6" i="11"/>
  <c r="L6" i="11" a="1"/>
  <c r="G6" i="11" a="1"/>
  <c r="G6" i="11" s="1"/>
  <c r="H6" i="11" s="1"/>
  <c r="AA5" i="11" a="1"/>
  <c r="AA5" i="11" s="1"/>
  <c r="AB5" i="11" s="1"/>
  <c r="V5" i="11" a="1"/>
  <c r="V5" i="11" s="1"/>
  <c r="W5" i="11" s="1"/>
  <c r="Q5" i="11" a="1"/>
  <c r="Q5" i="11" s="1"/>
  <c r="R5" i="11" s="1"/>
  <c r="L5" i="11"/>
  <c r="M5" i="11" s="1"/>
  <c r="L5" i="11" a="1"/>
  <c r="G5" i="11" a="1"/>
  <c r="G5" i="11" s="1"/>
  <c r="H5" i="11" s="1"/>
  <c r="AA4" i="11" a="1"/>
  <c r="AA4" i="11" s="1"/>
  <c r="AB4" i="11" s="1"/>
  <c r="W4" i="11"/>
  <c r="V4" i="11"/>
  <c r="V4" i="11" a="1"/>
  <c r="Q4" i="11" a="1"/>
  <c r="Q4" i="11" s="1"/>
  <c r="R4" i="11" s="1"/>
  <c r="L4" i="11" a="1"/>
  <c r="L4" i="11" s="1"/>
  <c r="M4" i="11" s="1"/>
  <c r="G4" i="11" a="1"/>
  <c r="G4" i="11" s="1"/>
  <c r="H4" i="11" s="1"/>
  <c r="AA3" i="11" a="1"/>
  <c r="AA3" i="11" s="1"/>
  <c r="AB3" i="11" s="1"/>
  <c r="V3" i="11"/>
  <c r="W3" i="11" s="1"/>
  <c r="V3" i="11" a="1"/>
  <c r="Q3" i="11" a="1"/>
  <c r="Q3" i="11" s="1"/>
  <c r="R3" i="11" s="1"/>
  <c r="L3" i="11" a="1"/>
  <c r="L3" i="11" s="1"/>
  <c r="M3" i="11" s="1"/>
  <c r="H3" i="11"/>
  <c r="G3" i="11"/>
  <c r="G3" i="11" a="1"/>
  <c r="AA2" i="11" a="1"/>
  <c r="AA2" i="11" s="1"/>
  <c r="AB2" i="11" s="1"/>
  <c r="V2" i="11" a="1"/>
  <c r="V2" i="11" s="1"/>
  <c r="W2" i="11" s="1"/>
  <c r="Q2" i="11" a="1"/>
  <c r="Q2" i="11" s="1"/>
  <c r="R2" i="11" s="1"/>
  <c r="L2" i="11" a="1"/>
  <c r="L2" i="11" s="1"/>
  <c r="M2" i="11" s="1"/>
  <c r="G2" i="11"/>
  <c r="H2" i="11" s="1"/>
  <c r="G2" i="11" a="1"/>
  <c r="H18" i="10" a="1"/>
  <c r="H18" i="10" s="1"/>
  <c r="AA15" i="10"/>
  <c r="AB15" i="10" s="1"/>
  <c r="V15" i="10"/>
  <c r="W15" i="10" s="1"/>
  <c r="Q15" i="10"/>
  <c r="R15" i="10" s="1"/>
  <c r="L15" i="10"/>
  <c r="M15" i="10" s="1"/>
  <c r="G15" i="10"/>
  <c r="H15" i="10" s="1"/>
  <c r="AA14" i="10"/>
  <c r="AB14" i="10" s="1"/>
  <c r="V14" i="10"/>
  <c r="W14" i="10" s="1"/>
  <c r="Q14" i="10"/>
  <c r="R14" i="10" s="1"/>
  <c r="L14" i="10"/>
  <c r="M14" i="10" s="1"/>
  <c r="G14" i="10"/>
  <c r="H14" i="10" s="1"/>
  <c r="AA13" i="10"/>
  <c r="AB13" i="10" s="1"/>
  <c r="V13" i="10"/>
  <c r="W13" i="10" s="1"/>
  <c r="Q13" i="10"/>
  <c r="R13" i="10" s="1"/>
  <c r="L13" i="10"/>
  <c r="M13" i="10" s="1"/>
  <c r="G13" i="10"/>
  <c r="H13" i="10" s="1"/>
  <c r="AA12" i="10"/>
  <c r="AB12" i="10" s="1"/>
  <c r="V12" i="10"/>
  <c r="W12" i="10" s="1"/>
  <c r="Q12" i="10"/>
  <c r="R12" i="10" s="1"/>
  <c r="L12" i="10"/>
  <c r="M12" i="10" s="1"/>
  <c r="G12" i="10"/>
  <c r="H12" i="10" s="1"/>
  <c r="AA11" i="10"/>
  <c r="AB11" i="10" s="1"/>
  <c r="V11" i="10"/>
  <c r="W11" i="10" s="1"/>
  <c r="Q11" i="10"/>
  <c r="R11" i="10" s="1"/>
  <c r="L11" i="10"/>
  <c r="M11" i="10" s="1"/>
  <c r="G11" i="10"/>
  <c r="H11" i="10" s="1"/>
  <c r="AA10" i="10" a="1"/>
  <c r="AA10" i="10" s="1"/>
  <c r="AB10" i="10" s="1"/>
  <c r="V10" i="10" a="1"/>
  <c r="V10" i="10" s="1"/>
  <c r="W10" i="10" s="1"/>
  <c r="Q10" i="10" a="1"/>
  <c r="Q10" i="10" s="1"/>
  <c r="R10" i="10" s="1"/>
  <c r="L10" i="10" a="1"/>
  <c r="L10" i="10" s="1"/>
  <c r="M10" i="10" s="1"/>
  <c r="G10" i="10" a="1"/>
  <c r="G10" i="10" s="1"/>
  <c r="H10" i="10" s="1"/>
  <c r="AA9" i="10"/>
  <c r="AB9" i="10" s="1"/>
  <c r="AA9" i="10" a="1"/>
  <c r="V9" i="10" a="1"/>
  <c r="V9" i="10" s="1"/>
  <c r="W9" i="10" s="1"/>
  <c r="Q9" i="10" a="1"/>
  <c r="Q9" i="10" s="1"/>
  <c r="R9" i="10" s="1"/>
  <c r="L9" i="10" a="1"/>
  <c r="L9" i="10" s="1"/>
  <c r="M9" i="10" s="1"/>
  <c r="G9" i="10" a="1"/>
  <c r="G9" i="10" s="1"/>
  <c r="H9" i="10" s="1"/>
  <c r="AA8" i="10" a="1"/>
  <c r="AA8" i="10" s="1"/>
  <c r="AB8" i="10" s="1"/>
  <c r="V8" i="10" a="1"/>
  <c r="V8" i="10" s="1"/>
  <c r="W8" i="10" s="1"/>
  <c r="Q8" i="10"/>
  <c r="R8" i="10" s="1"/>
  <c r="Q8" i="10" a="1"/>
  <c r="L8" i="10" a="1"/>
  <c r="L8" i="10" s="1"/>
  <c r="M8" i="10" s="1"/>
  <c r="G8" i="10" a="1"/>
  <c r="G8" i="10" s="1"/>
  <c r="H8" i="10" s="1"/>
  <c r="AA7" i="10" a="1"/>
  <c r="AA7" i="10" s="1"/>
  <c r="AB7" i="10" s="1"/>
  <c r="V7" i="10" a="1"/>
  <c r="V7" i="10" s="1"/>
  <c r="W7" i="10" s="1"/>
  <c r="Q7" i="10" a="1"/>
  <c r="Q7" i="10" s="1"/>
  <c r="R7" i="10" s="1"/>
  <c r="L7" i="10" a="1"/>
  <c r="L7" i="10" s="1"/>
  <c r="M7" i="10" s="1"/>
  <c r="G7" i="10" a="1"/>
  <c r="G7" i="10" s="1"/>
  <c r="H7" i="10" s="1"/>
  <c r="AA6" i="10" a="1"/>
  <c r="AA6" i="10" s="1"/>
  <c r="AB6" i="10" s="1"/>
  <c r="V6" i="10" a="1"/>
  <c r="V6" i="10" s="1"/>
  <c r="W6" i="10" s="1"/>
  <c r="Q6" i="10" a="1"/>
  <c r="Q6" i="10" s="1"/>
  <c r="R6" i="10" s="1"/>
  <c r="L6" i="10" a="1"/>
  <c r="L6" i="10" s="1"/>
  <c r="M6" i="10" s="1"/>
  <c r="G6" i="10" a="1"/>
  <c r="G6" i="10" s="1"/>
  <c r="H6" i="10" s="1"/>
  <c r="AA5" i="10" a="1"/>
  <c r="AA5" i="10" s="1"/>
  <c r="AB5" i="10" s="1"/>
  <c r="V5" i="10" a="1"/>
  <c r="V5" i="10" s="1"/>
  <c r="W5" i="10" s="1"/>
  <c r="Q5" i="10" a="1"/>
  <c r="Q5" i="10" s="1"/>
  <c r="R5" i="10" s="1"/>
  <c r="L5" i="10" a="1"/>
  <c r="L5" i="10" s="1"/>
  <c r="M5" i="10" s="1"/>
  <c r="G5" i="10" a="1"/>
  <c r="G5" i="10" s="1"/>
  <c r="H5" i="10" s="1"/>
  <c r="AA4" i="10" a="1"/>
  <c r="AA4" i="10" s="1"/>
  <c r="AB4" i="10" s="1"/>
  <c r="V4" i="10" a="1"/>
  <c r="V4" i="10" s="1"/>
  <c r="W4" i="10" s="1"/>
  <c r="Q4" i="10" a="1"/>
  <c r="Q4" i="10" s="1"/>
  <c r="R4" i="10" s="1"/>
  <c r="L4" i="10" a="1"/>
  <c r="L4" i="10" s="1"/>
  <c r="M4" i="10" s="1"/>
  <c r="G4" i="10" a="1"/>
  <c r="G4" i="10" s="1"/>
  <c r="H4" i="10" s="1"/>
  <c r="AA3" i="10" a="1"/>
  <c r="AA3" i="10" s="1"/>
  <c r="AB3" i="10" s="1"/>
  <c r="V3" i="10"/>
  <c r="W3" i="10" s="1"/>
  <c r="V3" i="10" a="1"/>
  <c r="Q3" i="10" a="1"/>
  <c r="Q3" i="10" s="1"/>
  <c r="R3" i="10" s="1"/>
  <c r="L3" i="10" a="1"/>
  <c r="L3" i="10" s="1"/>
  <c r="M3" i="10" s="1"/>
  <c r="G3" i="10" a="1"/>
  <c r="G3" i="10" s="1"/>
  <c r="H3" i="10" s="1"/>
  <c r="AA2" i="10" a="1"/>
  <c r="AA2" i="10" s="1"/>
  <c r="AB2" i="10" s="1"/>
  <c r="V2" i="10" a="1"/>
  <c r="V2" i="10" s="1"/>
  <c r="W2" i="10" s="1"/>
  <c r="Q2" i="10" a="1"/>
  <c r="Q2" i="10" s="1"/>
  <c r="R2" i="10" s="1"/>
  <c r="L2" i="10" a="1"/>
  <c r="L2" i="10" s="1"/>
  <c r="M2" i="10" s="1"/>
  <c r="G2" i="10" a="1"/>
  <c r="G2" i="10" s="1"/>
  <c r="H2" i="10" s="1"/>
  <c r="AA16" i="9"/>
  <c r="AB16" i="9" s="1"/>
  <c r="V16" i="9"/>
  <c r="W16" i="9" s="1"/>
  <c r="Q16" i="9"/>
  <c r="R16" i="9" s="1"/>
  <c r="L16" i="9"/>
  <c r="M16" i="9" s="1"/>
  <c r="G16" i="9"/>
  <c r="H16" i="9" s="1"/>
  <c r="AA15" i="9"/>
  <c r="AB15" i="9" s="1"/>
  <c r="V15" i="9"/>
  <c r="W15" i="9" s="1"/>
  <c r="Q15" i="9"/>
  <c r="R15" i="9" s="1"/>
  <c r="L15" i="9"/>
  <c r="M15" i="9" s="1"/>
  <c r="G15" i="9"/>
  <c r="H15" i="9" s="1"/>
  <c r="AA14" i="9"/>
  <c r="AB14" i="9" s="1"/>
  <c r="V14" i="9"/>
  <c r="W14" i="9" s="1"/>
  <c r="Q14" i="9"/>
  <c r="R14" i="9" s="1"/>
  <c r="L14" i="9"/>
  <c r="M14" i="9" s="1"/>
  <c r="G14" i="9"/>
  <c r="H14" i="9" s="1"/>
  <c r="AA13" i="9"/>
  <c r="AB13" i="9" s="1"/>
  <c r="V13" i="9"/>
  <c r="W13" i="9" s="1"/>
  <c r="Q13" i="9"/>
  <c r="R13" i="9" s="1"/>
  <c r="L13" i="9"/>
  <c r="M13" i="9" s="1"/>
  <c r="G13" i="9"/>
  <c r="H13" i="9" s="1"/>
  <c r="AA12" i="9"/>
  <c r="AB12" i="9" s="1"/>
  <c r="V12" i="9"/>
  <c r="W12" i="9" s="1"/>
  <c r="Q12" i="9"/>
  <c r="R12" i="9" s="1"/>
  <c r="L12" i="9"/>
  <c r="M12" i="9" s="1"/>
  <c r="G12" i="9"/>
  <c r="H12" i="9" s="1"/>
  <c r="AA11" i="9"/>
  <c r="AB11" i="9" s="1"/>
  <c r="V11" i="9"/>
  <c r="W11" i="9" s="1"/>
  <c r="Q11" i="9"/>
  <c r="R11" i="9" s="1"/>
  <c r="L11" i="9"/>
  <c r="M11" i="9" s="1"/>
  <c r="G11" i="9"/>
  <c r="H11" i="9" s="1"/>
  <c r="AA10" i="9"/>
  <c r="AB10" i="9" s="1"/>
  <c r="V10" i="9"/>
  <c r="W10" i="9" s="1"/>
  <c r="Q10" i="9"/>
  <c r="R10" i="9" s="1"/>
  <c r="L10" i="9"/>
  <c r="M10" i="9" s="1"/>
  <c r="G10" i="9"/>
  <c r="H10" i="9" s="1"/>
  <c r="AA9" i="9"/>
  <c r="AB9" i="9" s="1"/>
  <c r="AA9" i="9" a="1"/>
  <c r="V9" i="9" a="1"/>
  <c r="V9" i="9" s="1"/>
  <c r="W9" i="9" s="1"/>
  <c r="Q9" i="9" a="1"/>
  <c r="Q9" i="9" s="1"/>
  <c r="R9" i="9" s="1"/>
  <c r="M9" i="9"/>
  <c r="L9" i="9"/>
  <c r="L9" i="9" a="1"/>
  <c r="G9" i="9" a="1"/>
  <c r="G9" i="9" s="1"/>
  <c r="H9" i="9" s="1"/>
  <c r="AA8" i="9" a="1"/>
  <c r="AA8" i="9" s="1"/>
  <c r="AB8" i="9" s="1"/>
  <c r="V8" i="9" a="1"/>
  <c r="V8" i="9" s="1"/>
  <c r="W8" i="9" s="1"/>
  <c r="Q8" i="9" a="1"/>
  <c r="Q8" i="9" s="1"/>
  <c r="R8" i="9" s="1"/>
  <c r="L8" i="9"/>
  <c r="M8" i="9" s="1"/>
  <c r="L8" i="9" a="1"/>
  <c r="G8" i="9" a="1"/>
  <c r="G8" i="9" s="1"/>
  <c r="H8" i="9" s="1"/>
  <c r="AA7" i="9" a="1"/>
  <c r="AA7" i="9" s="1"/>
  <c r="AB7" i="9" s="1"/>
  <c r="W7" i="9"/>
  <c r="V7" i="9"/>
  <c r="V7" i="9" a="1"/>
  <c r="Q7" i="9" a="1"/>
  <c r="Q7" i="9" s="1"/>
  <c r="R7" i="9" s="1"/>
  <c r="L7" i="9" a="1"/>
  <c r="L7" i="9" s="1"/>
  <c r="M7" i="9" s="1"/>
  <c r="G7" i="9" a="1"/>
  <c r="G7" i="9" s="1"/>
  <c r="H7" i="9" s="1"/>
  <c r="AA6" i="9" a="1"/>
  <c r="AA6" i="9" s="1"/>
  <c r="AB6" i="9" s="1"/>
  <c r="V6" i="9"/>
  <c r="W6" i="9" s="1"/>
  <c r="V6" i="9" a="1"/>
  <c r="Q6" i="9" a="1"/>
  <c r="Q6" i="9" s="1"/>
  <c r="R6" i="9" s="1"/>
  <c r="L6" i="9" a="1"/>
  <c r="L6" i="9" s="1"/>
  <c r="M6" i="9" s="1"/>
  <c r="H6" i="9"/>
  <c r="G6" i="9"/>
  <c r="G6" i="9" a="1"/>
  <c r="AA5" i="9" a="1"/>
  <c r="AA5" i="9" s="1"/>
  <c r="AB5" i="9" s="1"/>
  <c r="V5" i="9" a="1"/>
  <c r="V5" i="9" s="1"/>
  <c r="W5" i="9" s="1"/>
  <c r="Q5" i="9" a="1"/>
  <c r="Q5" i="9" s="1"/>
  <c r="R5" i="9" s="1"/>
  <c r="L5" i="9" a="1"/>
  <c r="L5" i="9" s="1"/>
  <c r="M5" i="9" s="1"/>
  <c r="G5" i="9"/>
  <c r="H5" i="9" s="1"/>
  <c r="G5" i="9" a="1"/>
  <c r="AA4" i="9" a="1"/>
  <c r="AA4" i="9" s="1"/>
  <c r="AB4" i="9" s="1"/>
  <c r="V4" i="9" a="1"/>
  <c r="V4" i="9" s="1"/>
  <c r="W4" i="9" s="1"/>
  <c r="R4" i="9"/>
  <c r="Q4" i="9"/>
  <c r="Q4" i="9" a="1"/>
  <c r="L4" i="9" a="1"/>
  <c r="L4" i="9" s="1"/>
  <c r="M4" i="9" s="1"/>
  <c r="G4" i="9" a="1"/>
  <c r="G4" i="9" s="1"/>
  <c r="H4" i="9" s="1"/>
  <c r="AA3" i="9" a="1"/>
  <c r="AA3" i="9" s="1"/>
  <c r="V3" i="9" a="1"/>
  <c r="V3" i="9" s="1"/>
  <c r="W3" i="9" s="1"/>
  <c r="Q3" i="9"/>
  <c r="R3" i="9" s="1"/>
  <c r="Q3" i="9" a="1"/>
  <c r="L3" i="9" a="1"/>
  <c r="L3" i="9" s="1"/>
  <c r="M3" i="9" s="1"/>
  <c r="G3" i="9" a="1"/>
  <c r="G3" i="9" s="1"/>
  <c r="H3" i="9" s="1"/>
  <c r="AB2" i="9"/>
  <c r="AA2" i="9"/>
  <c r="AA2" i="9" a="1"/>
  <c r="V2" i="9" a="1"/>
  <c r="V2" i="9" s="1"/>
  <c r="W2" i="9" s="1"/>
  <c r="Q2" i="9" a="1"/>
  <c r="Q2" i="9" s="1"/>
  <c r="R2" i="9" s="1"/>
  <c r="L2" i="9" a="1"/>
  <c r="L2" i="9" s="1"/>
  <c r="M2" i="9" s="1"/>
  <c r="G2" i="9" a="1"/>
  <c r="G2" i="9" s="1"/>
  <c r="H2" i="9" s="1"/>
  <c r="H19" i="9" a="1"/>
  <c r="H19" i="9" s="1"/>
  <c r="AB17" i="8"/>
  <c r="W17" i="8"/>
  <c r="R17" i="8"/>
  <c r="M17" i="8"/>
  <c r="H17" i="8" a="1"/>
  <c r="H17" i="8" s="1"/>
  <c r="AB22" i="7"/>
  <c r="W22" i="7"/>
  <c r="R22" i="7"/>
  <c r="M22" i="7"/>
  <c r="H22" i="7" a="1"/>
  <c r="H22" i="7" s="1"/>
  <c r="W19" i="4"/>
  <c r="AB18" i="6"/>
  <c r="W18" i="6"/>
  <c r="R18" i="6"/>
  <c r="M18" i="6"/>
  <c r="H18" i="6" a="1"/>
  <c r="H18" i="6" s="1"/>
  <c r="AA14" i="8"/>
  <c r="AB14" i="8" s="1"/>
  <c r="V14" i="8"/>
  <c r="W14" i="8" s="1"/>
  <c r="Q14" i="8"/>
  <c r="R14" i="8" s="1"/>
  <c r="L14" i="8"/>
  <c r="M14" i="8" s="1"/>
  <c r="G14" i="8"/>
  <c r="H14" i="8" s="1"/>
  <c r="AA13" i="8"/>
  <c r="AB13" i="8" s="1"/>
  <c r="V13" i="8"/>
  <c r="W13" i="8" s="1"/>
  <c r="Q13" i="8"/>
  <c r="R13" i="8" s="1"/>
  <c r="L13" i="8"/>
  <c r="M13" i="8" s="1"/>
  <c r="G13" i="8"/>
  <c r="H13" i="8" s="1"/>
  <c r="AA12" i="8"/>
  <c r="AB12" i="8" s="1"/>
  <c r="V12" i="8"/>
  <c r="W12" i="8" s="1"/>
  <c r="Q12" i="8"/>
  <c r="R12" i="8" s="1"/>
  <c r="L12" i="8"/>
  <c r="M12" i="8" s="1"/>
  <c r="G12" i="8"/>
  <c r="H12" i="8" s="1"/>
  <c r="AA11" i="8"/>
  <c r="AB11" i="8" s="1"/>
  <c r="V11" i="8"/>
  <c r="W11" i="8" s="1"/>
  <c r="Q11" i="8"/>
  <c r="R11" i="8" s="1"/>
  <c r="L11" i="8"/>
  <c r="M11" i="8" s="1"/>
  <c r="G11" i="8"/>
  <c r="H11" i="8" s="1"/>
  <c r="AA10" i="8" a="1"/>
  <c r="AA10" i="8" s="1"/>
  <c r="AB10" i="8" s="1"/>
  <c r="V10" i="8" a="1"/>
  <c r="V10" i="8" s="1"/>
  <c r="W10" i="8" s="1"/>
  <c r="Q10" i="8" a="1"/>
  <c r="Q10" i="8" s="1"/>
  <c r="R10" i="8" s="1"/>
  <c r="L10" i="8" a="1"/>
  <c r="L10" i="8" s="1"/>
  <c r="M10" i="8" s="1"/>
  <c r="G10" i="8" a="1"/>
  <c r="G10" i="8" s="1"/>
  <c r="H10" i="8" s="1"/>
  <c r="AA9" i="8" a="1"/>
  <c r="AA9" i="8" s="1"/>
  <c r="AB9" i="8" s="1"/>
  <c r="V9" i="8" a="1"/>
  <c r="V9" i="8" s="1"/>
  <c r="W9" i="8" s="1"/>
  <c r="Q9" i="8" a="1"/>
  <c r="Q9" i="8" s="1"/>
  <c r="R9" i="8" s="1"/>
  <c r="L9" i="8" a="1"/>
  <c r="L9" i="8" s="1"/>
  <c r="M9" i="8" s="1"/>
  <c r="G9" i="8" a="1"/>
  <c r="G9" i="8" s="1"/>
  <c r="H9" i="8" s="1"/>
  <c r="AA8" i="8" a="1"/>
  <c r="AA8" i="8" s="1"/>
  <c r="AB8" i="8" s="1"/>
  <c r="V8" i="8" a="1"/>
  <c r="V8" i="8" s="1"/>
  <c r="W8" i="8" s="1"/>
  <c r="Q8" i="8" a="1"/>
  <c r="Q8" i="8" s="1"/>
  <c r="R8" i="8" s="1"/>
  <c r="L8" i="8" a="1"/>
  <c r="L8" i="8" s="1"/>
  <c r="M8" i="8" s="1"/>
  <c r="G8" i="8" a="1"/>
  <c r="G8" i="8" s="1"/>
  <c r="H8" i="8" s="1"/>
  <c r="AA7" i="8" a="1"/>
  <c r="AA7" i="8" s="1"/>
  <c r="AB7" i="8" s="1"/>
  <c r="V7" i="8" a="1"/>
  <c r="V7" i="8" s="1"/>
  <c r="W7" i="8" s="1"/>
  <c r="Q7" i="8" a="1"/>
  <c r="Q7" i="8" s="1"/>
  <c r="R7" i="8" s="1"/>
  <c r="L7" i="8" a="1"/>
  <c r="L7" i="8" s="1"/>
  <c r="M7" i="8" s="1"/>
  <c r="G7" i="8" a="1"/>
  <c r="G7" i="8" s="1"/>
  <c r="H7" i="8" s="1"/>
  <c r="AA6" i="8" a="1"/>
  <c r="AA6" i="8" s="1"/>
  <c r="AB6" i="8" s="1"/>
  <c r="V6" i="8" a="1"/>
  <c r="V6" i="8" s="1"/>
  <c r="W6" i="8" s="1"/>
  <c r="Q6" i="8"/>
  <c r="R6" i="8" s="1"/>
  <c r="Q6" i="8" a="1"/>
  <c r="L6" i="8" a="1"/>
  <c r="L6" i="8" s="1"/>
  <c r="M6" i="8" s="1"/>
  <c r="G6" i="8" a="1"/>
  <c r="G6" i="8" s="1"/>
  <c r="H6" i="8" s="1"/>
  <c r="AA5" i="8" a="1"/>
  <c r="AA5" i="8" s="1"/>
  <c r="AB5" i="8" s="1"/>
  <c r="V5" i="8" a="1"/>
  <c r="V5" i="8" s="1"/>
  <c r="W5" i="8" s="1"/>
  <c r="Q5" i="8" a="1"/>
  <c r="Q5" i="8" s="1"/>
  <c r="R5" i="8" s="1"/>
  <c r="L5" i="8" a="1"/>
  <c r="L5" i="8" s="1"/>
  <c r="M5" i="8" s="1"/>
  <c r="G5" i="8" a="1"/>
  <c r="G5" i="8" s="1"/>
  <c r="H5" i="8" s="1"/>
  <c r="AA4" i="8"/>
  <c r="AB4" i="8" s="1"/>
  <c r="AA4" i="8" a="1"/>
  <c r="V4" i="8" a="1"/>
  <c r="V4" i="8" s="1"/>
  <c r="W4" i="8" s="1"/>
  <c r="Q4" i="8" a="1"/>
  <c r="Q4" i="8" s="1"/>
  <c r="R4" i="8" s="1"/>
  <c r="L4" i="8" a="1"/>
  <c r="L4" i="8" s="1"/>
  <c r="M4" i="8" s="1"/>
  <c r="G4" i="8" a="1"/>
  <c r="G4" i="8" s="1"/>
  <c r="H4" i="8" s="1"/>
  <c r="AA3" i="8" a="1"/>
  <c r="AA3" i="8" s="1"/>
  <c r="AB3" i="8" s="1"/>
  <c r="V3" i="8" a="1"/>
  <c r="V3" i="8" s="1"/>
  <c r="W3" i="8" s="1"/>
  <c r="Q3" i="8" a="1"/>
  <c r="Q3" i="8" s="1"/>
  <c r="R3" i="8" s="1"/>
  <c r="L3" i="8" a="1"/>
  <c r="L3" i="8" s="1"/>
  <c r="M3" i="8" s="1"/>
  <c r="G3" i="8" a="1"/>
  <c r="G3" i="8" s="1"/>
  <c r="H3" i="8" s="1"/>
  <c r="AA2" i="8" a="1"/>
  <c r="AA2" i="8" s="1"/>
  <c r="AB2" i="8" s="1"/>
  <c r="V2" i="8" a="1"/>
  <c r="V2" i="8" s="1"/>
  <c r="W2" i="8" s="1"/>
  <c r="Q2" i="8" a="1"/>
  <c r="Q2" i="8" s="1"/>
  <c r="R2" i="8" s="1"/>
  <c r="L2" i="8" a="1"/>
  <c r="L2" i="8" s="1"/>
  <c r="M2" i="8" s="1"/>
  <c r="G2" i="8" a="1"/>
  <c r="G2" i="8" s="1"/>
  <c r="H2" i="8" s="1"/>
  <c r="AA19" i="7"/>
  <c r="AB19" i="7" s="1"/>
  <c r="V19" i="7"/>
  <c r="W19" i="7" s="1"/>
  <c r="Q19" i="7"/>
  <c r="R19" i="7" s="1"/>
  <c r="L19" i="7"/>
  <c r="M19" i="7" s="1"/>
  <c r="G19" i="7"/>
  <c r="H19" i="7" s="1"/>
  <c r="AA18" i="7"/>
  <c r="AB18" i="7" s="1"/>
  <c r="V18" i="7"/>
  <c r="W18" i="7" s="1"/>
  <c r="Q18" i="7"/>
  <c r="R18" i="7" s="1"/>
  <c r="L18" i="7"/>
  <c r="M18" i="7" s="1"/>
  <c r="G18" i="7"/>
  <c r="H18" i="7" s="1"/>
  <c r="AA17" i="7"/>
  <c r="AB17" i="7" s="1"/>
  <c r="V17" i="7"/>
  <c r="W17" i="7" s="1"/>
  <c r="Q17" i="7"/>
  <c r="R17" i="7" s="1"/>
  <c r="L17" i="7"/>
  <c r="M17" i="7" s="1"/>
  <c r="G17" i="7"/>
  <c r="H17" i="7" s="1"/>
  <c r="AA16" i="7"/>
  <c r="AB16" i="7" s="1"/>
  <c r="V16" i="7"/>
  <c r="W16" i="7" s="1"/>
  <c r="Q16" i="7"/>
  <c r="R16" i="7" s="1"/>
  <c r="L16" i="7"/>
  <c r="M16" i="7" s="1"/>
  <c r="G16" i="7"/>
  <c r="H16" i="7" s="1"/>
  <c r="AA15" i="7"/>
  <c r="AB15" i="7" s="1"/>
  <c r="V15" i="7"/>
  <c r="W15" i="7" s="1"/>
  <c r="Q15" i="7"/>
  <c r="R15" i="7" s="1"/>
  <c r="L15" i="7"/>
  <c r="M15" i="7" s="1"/>
  <c r="G15" i="7"/>
  <c r="H15" i="7" s="1"/>
  <c r="AA14" i="7" a="1"/>
  <c r="AA14" i="7" s="1"/>
  <c r="AB14" i="7" s="1"/>
  <c r="V14" i="7" a="1"/>
  <c r="V14" i="7" s="1"/>
  <c r="W14" i="7" s="1"/>
  <c r="Q14" i="7" a="1"/>
  <c r="Q14" i="7" s="1"/>
  <c r="R14" i="7" s="1"/>
  <c r="L14" i="7" a="1"/>
  <c r="L14" i="7" s="1"/>
  <c r="M14" i="7" s="1"/>
  <c r="G14" i="7"/>
  <c r="H14" i="7" s="1"/>
  <c r="G14" i="7" a="1"/>
  <c r="AA13" i="7" a="1"/>
  <c r="AA13" i="7" s="1"/>
  <c r="AB13" i="7" s="1"/>
  <c r="V13" i="7" a="1"/>
  <c r="V13" i="7" s="1"/>
  <c r="W13" i="7" s="1"/>
  <c r="R13" i="7"/>
  <c r="Q13" i="7"/>
  <c r="Q13" i="7" a="1"/>
  <c r="L13" i="7" a="1"/>
  <c r="L13" i="7" s="1"/>
  <c r="M13" i="7" s="1"/>
  <c r="G13" i="7" a="1"/>
  <c r="G13" i="7" s="1"/>
  <c r="H13" i="7" s="1"/>
  <c r="AA12" i="7" a="1"/>
  <c r="AA12" i="7" s="1"/>
  <c r="AB12" i="7" s="1"/>
  <c r="V12" i="7" a="1"/>
  <c r="V12" i="7" s="1"/>
  <c r="W12" i="7" s="1"/>
  <c r="Q12" i="7"/>
  <c r="R12" i="7" s="1"/>
  <c r="Q12" i="7" a="1"/>
  <c r="L12" i="7" a="1"/>
  <c r="L12" i="7" s="1"/>
  <c r="M12" i="7" s="1"/>
  <c r="G12" i="7" a="1"/>
  <c r="G12" i="7" s="1"/>
  <c r="H12" i="7" s="1"/>
  <c r="AB11" i="7"/>
  <c r="AA11" i="7"/>
  <c r="AA11" i="7" a="1"/>
  <c r="V11" i="7" a="1"/>
  <c r="V11" i="7" s="1"/>
  <c r="W11" i="7" s="1"/>
  <c r="Q11" i="7" a="1"/>
  <c r="Q11" i="7" s="1"/>
  <c r="R11" i="7" s="1"/>
  <c r="L11" i="7" a="1"/>
  <c r="L11" i="7" s="1"/>
  <c r="M11" i="7" s="1"/>
  <c r="G11" i="7" a="1"/>
  <c r="G11" i="7" s="1"/>
  <c r="H11" i="7" s="1"/>
  <c r="AA10" i="7"/>
  <c r="AB10" i="7" s="1"/>
  <c r="AA10" i="7" a="1"/>
  <c r="V10" i="7" a="1"/>
  <c r="V10" i="7" s="1"/>
  <c r="W10" i="7" s="1"/>
  <c r="Q10" i="7" a="1"/>
  <c r="Q10" i="7" s="1"/>
  <c r="R10" i="7" s="1"/>
  <c r="M10" i="7"/>
  <c r="L10" i="7"/>
  <c r="L10" i="7" a="1"/>
  <c r="G10" i="7" a="1"/>
  <c r="G10" i="7" s="1"/>
  <c r="H10" i="7" s="1"/>
  <c r="AA9" i="7" a="1"/>
  <c r="AA9" i="7" s="1"/>
  <c r="AB9" i="7" s="1"/>
  <c r="V9" i="7" a="1"/>
  <c r="V9" i="7" s="1"/>
  <c r="W9" i="7" s="1"/>
  <c r="Q9" i="7" a="1"/>
  <c r="Q9" i="7" s="1"/>
  <c r="R9" i="7" s="1"/>
  <c r="L9" i="7"/>
  <c r="M9" i="7" s="1"/>
  <c r="L9" i="7" a="1"/>
  <c r="G9" i="7" a="1"/>
  <c r="G9" i="7" s="1"/>
  <c r="H9" i="7" s="1"/>
  <c r="AA8" i="7" a="1"/>
  <c r="AA8" i="7" s="1"/>
  <c r="AB8" i="7" s="1"/>
  <c r="W8" i="7"/>
  <c r="V8" i="7"/>
  <c r="V8" i="7" a="1"/>
  <c r="Q8" i="7" a="1"/>
  <c r="Q8" i="7" s="1"/>
  <c r="R8" i="7" s="1"/>
  <c r="L8" i="7" a="1"/>
  <c r="L8" i="7" s="1"/>
  <c r="M8" i="7" s="1"/>
  <c r="G8" i="7" a="1"/>
  <c r="G8" i="7" s="1"/>
  <c r="H8" i="7" s="1"/>
  <c r="AA7" i="7" a="1"/>
  <c r="AA7" i="7" s="1"/>
  <c r="AB7" i="7" s="1"/>
  <c r="V7" i="7"/>
  <c r="W7" i="7" s="1"/>
  <c r="V7" i="7" a="1"/>
  <c r="Q7" i="7" a="1"/>
  <c r="Q7" i="7" s="1"/>
  <c r="R7" i="7" s="1"/>
  <c r="L7" i="7" a="1"/>
  <c r="L7" i="7" s="1"/>
  <c r="M7" i="7" s="1"/>
  <c r="H7" i="7"/>
  <c r="G7" i="7"/>
  <c r="G7" i="7" a="1"/>
  <c r="AA6" i="7" a="1"/>
  <c r="AA6" i="7" s="1"/>
  <c r="AB6" i="7" s="1"/>
  <c r="V6" i="7" a="1"/>
  <c r="V6" i="7" s="1"/>
  <c r="W6" i="7" s="1"/>
  <c r="Q6" i="7" a="1"/>
  <c r="Q6" i="7" s="1"/>
  <c r="R6" i="7" s="1"/>
  <c r="L6" i="7" a="1"/>
  <c r="L6" i="7" s="1"/>
  <c r="M6" i="7" s="1"/>
  <c r="G6" i="7"/>
  <c r="H6" i="7" s="1"/>
  <c r="G6" i="7" a="1"/>
  <c r="AA5" i="7" a="1"/>
  <c r="AA5" i="7" s="1"/>
  <c r="AB5" i="7" s="1"/>
  <c r="V5" i="7" a="1"/>
  <c r="V5" i="7" s="1"/>
  <c r="W5" i="7" s="1"/>
  <c r="R5" i="7"/>
  <c r="Q5" i="7"/>
  <c r="Q5" i="7" a="1"/>
  <c r="L5" i="7" a="1"/>
  <c r="L5" i="7" s="1"/>
  <c r="M5" i="7" s="1"/>
  <c r="G5" i="7" a="1"/>
  <c r="G5" i="7" s="1"/>
  <c r="H5" i="7" s="1"/>
  <c r="AA4" i="7" a="1"/>
  <c r="AA4" i="7" s="1"/>
  <c r="AB4" i="7" s="1"/>
  <c r="V4" i="7" a="1"/>
  <c r="V4" i="7" s="1"/>
  <c r="W4" i="7" s="1"/>
  <c r="Q4" i="7"/>
  <c r="R4" i="7" s="1"/>
  <c r="Q4" i="7" a="1"/>
  <c r="L4" i="7" a="1"/>
  <c r="L4" i="7" s="1"/>
  <c r="M4" i="7" s="1"/>
  <c r="G4" i="7" a="1"/>
  <c r="G4" i="7" s="1"/>
  <c r="H4" i="7" s="1"/>
  <c r="AB3" i="7"/>
  <c r="AA3" i="7"/>
  <c r="AA3" i="7" a="1"/>
  <c r="V3" i="7" a="1"/>
  <c r="V3" i="7" s="1"/>
  <c r="W3" i="7" s="1"/>
  <c r="Q3" i="7" a="1"/>
  <c r="Q3" i="7" s="1"/>
  <c r="R3" i="7" s="1"/>
  <c r="L3" i="7" a="1"/>
  <c r="L3" i="7" s="1"/>
  <c r="M3" i="7" s="1"/>
  <c r="G3" i="7" a="1"/>
  <c r="G3" i="7" s="1"/>
  <c r="H3" i="7" s="1"/>
  <c r="AA2" i="7" a="1"/>
  <c r="AA2" i="7" s="1"/>
  <c r="AB2" i="7" s="1"/>
  <c r="V2" i="7" a="1"/>
  <c r="V2" i="7" s="1"/>
  <c r="W2" i="7" s="1"/>
  <c r="Q2" i="7" a="1"/>
  <c r="Q2" i="7" s="1"/>
  <c r="R2" i="7" s="1"/>
  <c r="L2" i="7"/>
  <c r="M2" i="7" s="1"/>
  <c r="L2" i="7" a="1"/>
  <c r="G2" i="7" a="1"/>
  <c r="G2" i="7" s="1"/>
  <c r="H2" i="7" s="1"/>
  <c r="AA15" i="6"/>
  <c r="AB15" i="6" s="1"/>
  <c r="V15" i="6"/>
  <c r="W15" i="6" s="1"/>
  <c r="Q15" i="6"/>
  <c r="R15" i="6" s="1"/>
  <c r="L15" i="6"/>
  <c r="M15" i="6" s="1"/>
  <c r="H15" i="6"/>
  <c r="G15" i="6"/>
  <c r="AA14" i="6"/>
  <c r="AB14" i="6" s="1"/>
  <c r="V14" i="6"/>
  <c r="W14" i="6" s="1"/>
  <c r="Q14" i="6"/>
  <c r="R14" i="6" s="1"/>
  <c r="M14" i="6"/>
  <c r="L14" i="6"/>
  <c r="G14" i="6"/>
  <c r="H14" i="6" s="1"/>
  <c r="AA13" i="6"/>
  <c r="AB13" i="6" s="1"/>
  <c r="V13" i="6"/>
  <c r="W13" i="6" s="1"/>
  <c r="Q13" i="6"/>
  <c r="R13" i="6" s="1"/>
  <c r="L13" i="6"/>
  <c r="M13" i="6" s="1"/>
  <c r="G13" i="6"/>
  <c r="H13" i="6" s="1"/>
  <c r="AA12" i="6"/>
  <c r="AB12" i="6" s="1"/>
  <c r="W12" i="6"/>
  <c r="V12" i="6"/>
  <c r="Q12" i="6"/>
  <c r="R12" i="6" s="1"/>
  <c r="L12" i="6"/>
  <c r="M12" i="6" s="1"/>
  <c r="G12" i="6"/>
  <c r="H12" i="6" s="1"/>
  <c r="AA11" i="6"/>
  <c r="AB11" i="6" s="1"/>
  <c r="V11" i="6"/>
  <c r="W11" i="6" s="1"/>
  <c r="Q11" i="6"/>
  <c r="R11" i="6" s="1"/>
  <c r="L11" i="6"/>
  <c r="M11" i="6" s="1"/>
  <c r="H11" i="6"/>
  <c r="G11" i="6"/>
  <c r="AA10" i="6"/>
  <c r="AB10" i="6" s="1"/>
  <c r="V10" i="6"/>
  <c r="W10" i="6" s="1"/>
  <c r="Q10" i="6"/>
  <c r="R10" i="6" s="1"/>
  <c r="M10" i="6"/>
  <c r="L10" i="6"/>
  <c r="G10" i="6"/>
  <c r="H10" i="6" s="1"/>
  <c r="AA9" i="6" a="1"/>
  <c r="AA9" i="6" s="1"/>
  <c r="AB9" i="6" s="1"/>
  <c r="W9" i="6"/>
  <c r="V9" i="6"/>
  <c r="V9" i="6" a="1"/>
  <c r="Q9" i="6" a="1"/>
  <c r="Q9" i="6" s="1"/>
  <c r="R9" i="6" s="1"/>
  <c r="L9" i="6" a="1"/>
  <c r="L9" i="6" s="1"/>
  <c r="M9" i="6" s="1"/>
  <c r="H9" i="6"/>
  <c r="G9" i="6"/>
  <c r="G9" i="6" a="1"/>
  <c r="AA8" i="6" a="1"/>
  <c r="AA8" i="6" s="1"/>
  <c r="AB8" i="6" s="1"/>
  <c r="V8" i="6"/>
  <c r="W8" i="6" s="1"/>
  <c r="V8" i="6" a="1"/>
  <c r="Q8" i="6" a="1"/>
  <c r="Q8" i="6" s="1"/>
  <c r="R8" i="6" s="1"/>
  <c r="L8" i="6" a="1"/>
  <c r="L8" i="6" s="1"/>
  <c r="M8" i="6" s="1"/>
  <c r="H8" i="6"/>
  <c r="G8" i="6"/>
  <c r="G8" i="6" a="1"/>
  <c r="AA7" i="6" a="1"/>
  <c r="AA7" i="6" s="1"/>
  <c r="AB7" i="6" s="1"/>
  <c r="V7" i="6" a="1"/>
  <c r="V7" i="6" s="1"/>
  <c r="W7" i="6" s="1"/>
  <c r="R7" i="6"/>
  <c r="Q7" i="6"/>
  <c r="Q7" i="6" a="1"/>
  <c r="L7" i="6" a="1"/>
  <c r="L7" i="6" s="1"/>
  <c r="M7" i="6" s="1"/>
  <c r="G7" i="6"/>
  <c r="H7" i="6" s="1"/>
  <c r="G7" i="6" a="1"/>
  <c r="AA6" i="6" a="1"/>
  <c r="AA6" i="6" s="1"/>
  <c r="AB6" i="6" s="1"/>
  <c r="V6" i="6" a="1"/>
  <c r="V6" i="6" s="1"/>
  <c r="W6" i="6" s="1"/>
  <c r="R6" i="6"/>
  <c r="Q6" i="6"/>
  <c r="Q6" i="6" a="1"/>
  <c r="L6" i="6" a="1"/>
  <c r="L6" i="6" s="1"/>
  <c r="M6" i="6" s="1"/>
  <c r="G6" i="6" a="1"/>
  <c r="G6" i="6" s="1"/>
  <c r="H6" i="6" s="1"/>
  <c r="AA5" i="6" a="1"/>
  <c r="AA5" i="6" s="1"/>
  <c r="AB5" i="6" s="1"/>
  <c r="V5" i="6" a="1"/>
  <c r="V5" i="6" s="1"/>
  <c r="W5" i="6" s="1"/>
  <c r="Q5" i="6"/>
  <c r="R5" i="6" s="1"/>
  <c r="Q5" i="6" a="1"/>
  <c r="L5" i="6" a="1"/>
  <c r="L5" i="6" s="1"/>
  <c r="M5" i="6" s="1"/>
  <c r="G5" i="6" a="1"/>
  <c r="G5" i="6" s="1"/>
  <c r="H5" i="6" s="1"/>
  <c r="AB4" i="6"/>
  <c r="AA4" i="6"/>
  <c r="AA4" i="6" a="1"/>
  <c r="V4" i="6" a="1"/>
  <c r="V4" i="6" s="1"/>
  <c r="W4" i="6" s="1"/>
  <c r="Q4" i="6" a="1"/>
  <c r="Q4" i="6" s="1"/>
  <c r="R4" i="6" s="1"/>
  <c r="L4" i="6" a="1"/>
  <c r="L4" i="6" s="1"/>
  <c r="M4" i="6" s="1"/>
  <c r="G4" i="6" a="1"/>
  <c r="G4" i="6" s="1"/>
  <c r="H4" i="6" s="1"/>
  <c r="AA3" i="6"/>
  <c r="AB3" i="6" s="1"/>
  <c r="AA3" i="6" a="1"/>
  <c r="V3" i="6" a="1"/>
  <c r="V3" i="6" s="1"/>
  <c r="W3" i="6" s="1"/>
  <c r="Q3" i="6" a="1"/>
  <c r="Q3" i="6" s="1"/>
  <c r="R3" i="6" s="1"/>
  <c r="M3" i="6"/>
  <c r="L3" i="6"/>
  <c r="L3" i="6" a="1"/>
  <c r="G3" i="6" a="1"/>
  <c r="G3" i="6" s="1"/>
  <c r="H3" i="6" s="1"/>
  <c r="AA2" i="6" a="1"/>
  <c r="AA2" i="6" s="1"/>
  <c r="AB2" i="6" s="1"/>
  <c r="V2" i="6" a="1"/>
  <c r="V2" i="6" s="1"/>
  <c r="W2" i="6" s="1"/>
  <c r="Q2" i="6" a="1"/>
  <c r="Q2" i="6" s="1"/>
  <c r="R2" i="6" s="1"/>
  <c r="L2" i="6"/>
  <c r="M2" i="6" s="1"/>
  <c r="L2" i="6" a="1"/>
  <c r="G2" i="6" a="1"/>
  <c r="G2" i="6" s="1"/>
  <c r="H2" i="6" s="1"/>
  <c r="H19" i="4" a="1"/>
  <c r="H19" i="4" s="1"/>
  <c r="M19" i="4" s="1"/>
  <c r="AA16" i="4"/>
  <c r="AB16" i="4" s="1"/>
  <c r="V16" i="4"/>
  <c r="W16" i="4" s="1"/>
  <c r="Q16" i="4"/>
  <c r="R16" i="4" s="1"/>
  <c r="L16" i="4"/>
  <c r="M16" i="4" s="1"/>
  <c r="G16" i="4"/>
  <c r="H16" i="4" s="1"/>
  <c r="AA15" i="4"/>
  <c r="AB15" i="4" s="1"/>
  <c r="V15" i="4"/>
  <c r="W15" i="4" s="1"/>
  <c r="Q15" i="4"/>
  <c r="R15" i="4" s="1"/>
  <c r="L15" i="4"/>
  <c r="M15" i="4" s="1"/>
  <c r="G15" i="4"/>
  <c r="H15" i="4" s="1"/>
  <c r="AA14" i="4"/>
  <c r="AB14" i="4" s="1"/>
  <c r="V14" i="4"/>
  <c r="W14" i="4" s="1"/>
  <c r="Q14" i="4"/>
  <c r="R14" i="4" s="1"/>
  <c r="L14" i="4"/>
  <c r="M14" i="4" s="1"/>
  <c r="G14" i="4"/>
  <c r="H14" i="4" s="1"/>
  <c r="AA13" i="4"/>
  <c r="AB13" i="4" s="1"/>
  <c r="V13" i="4"/>
  <c r="W13" i="4" s="1"/>
  <c r="Q13" i="4"/>
  <c r="R13" i="4" s="1"/>
  <c r="L13" i="4"/>
  <c r="M13" i="4" s="1"/>
  <c r="G13" i="4"/>
  <c r="H13" i="4" s="1"/>
  <c r="AA12" i="4"/>
  <c r="AB12" i="4" s="1"/>
  <c r="V12" i="4"/>
  <c r="W12" i="4" s="1"/>
  <c r="Q12" i="4"/>
  <c r="R12" i="4" s="1"/>
  <c r="L12" i="4"/>
  <c r="M12" i="4" s="1"/>
  <c r="G12" i="4"/>
  <c r="H12" i="4" s="1"/>
  <c r="AA11" i="4"/>
  <c r="AB11" i="4" s="1"/>
  <c r="V11" i="4"/>
  <c r="W11" i="4" s="1"/>
  <c r="Q11" i="4"/>
  <c r="R11" i="4" s="1"/>
  <c r="L11" i="4"/>
  <c r="M11" i="4" s="1"/>
  <c r="G11" i="4"/>
  <c r="H11" i="4" s="1"/>
  <c r="AA10" i="4"/>
  <c r="AB10" i="4" s="1"/>
  <c r="V10" i="4"/>
  <c r="W10" i="4" s="1"/>
  <c r="Q10" i="4"/>
  <c r="R10" i="4" s="1"/>
  <c r="L10" i="4"/>
  <c r="M10" i="4" s="1"/>
  <c r="G10" i="4"/>
  <c r="H10" i="4" s="1"/>
  <c r="AA9" i="4"/>
  <c r="AB9" i="4" s="1"/>
  <c r="V9" i="4"/>
  <c r="W9" i="4" s="1"/>
  <c r="Q9" i="4"/>
  <c r="R9" i="4" s="1"/>
  <c r="L9" i="4"/>
  <c r="M9" i="4" s="1"/>
  <c r="G9" i="4"/>
  <c r="H9" i="4" s="1"/>
  <c r="AA8" i="4"/>
  <c r="AB8" i="4" s="1"/>
  <c r="V8" i="4"/>
  <c r="W8" i="4" s="1"/>
  <c r="Q8" i="4"/>
  <c r="R8" i="4" s="1"/>
  <c r="L8" i="4"/>
  <c r="M8" i="4" s="1"/>
  <c r="G8" i="4"/>
  <c r="H8" i="4" s="1"/>
  <c r="AA7" i="4" a="1"/>
  <c r="AA7" i="4" s="1"/>
  <c r="AB7" i="4" s="1"/>
  <c r="V7" i="4" a="1"/>
  <c r="V7" i="4" s="1"/>
  <c r="W7" i="4" s="1"/>
  <c r="Q7" i="4" a="1"/>
  <c r="Q7" i="4" s="1"/>
  <c r="R7" i="4" s="1"/>
  <c r="L7" i="4" a="1"/>
  <c r="L7" i="4" s="1"/>
  <c r="M7" i="4" s="1"/>
  <c r="G7" i="4" a="1"/>
  <c r="G7" i="4" s="1"/>
  <c r="H7" i="4" s="1"/>
  <c r="AA6" i="4" a="1"/>
  <c r="AA6" i="4" s="1"/>
  <c r="AB6" i="4" s="1"/>
  <c r="V6" i="4" a="1"/>
  <c r="V6" i="4" s="1"/>
  <c r="W6" i="4" s="1"/>
  <c r="Q6" i="4" a="1"/>
  <c r="Q6" i="4" s="1"/>
  <c r="R6" i="4" s="1"/>
  <c r="L6" i="4" a="1"/>
  <c r="L6" i="4" s="1"/>
  <c r="M6" i="4" s="1"/>
  <c r="G6" i="4" a="1"/>
  <c r="G6" i="4" s="1"/>
  <c r="H6" i="4" s="1"/>
  <c r="AA5" i="4" a="1"/>
  <c r="AA5" i="4" s="1"/>
  <c r="AB5" i="4" s="1"/>
  <c r="V5" i="4" a="1"/>
  <c r="V5" i="4" s="1"/>
  <c r="W5" i="4" s="1"/>
  <c r="Q5" i="4" a="1"/>
  <c r="Q5" i="4" s="1"/>
  <c r="R5" i="4" s="1"/>
  <c r="L5" i="4" a="1"/>
  <c r="L5" i="4" s="1"/>
  <c r="M5" i="4" s="1"/>
  <c r="G5" i="4" a="1"/>
  <c r="G5" i="4" s="1"/>
  <c r="H5" i="4" s="1"/>
  <c r="AA4" i="4" a="1"/>
  <c r="AA4" i="4" s="1"/>
  <c r="AB4" i="4" s="1"/>
  <c r="V4" i="4" a="1"/>
  <c r="V4" i="4" s="1"/>
  <c r="W4" i="4" s="1"/>
  <c r="Q4" i="4" a="1"/>
  <c r="Q4" i="4" s="1"/>
  <c r="R4" i="4" s="1"/>
  <c r="L4" i="4" a="1"/>
  <c r="L4" i="4" s="1"/>
  <c r="M4" i="4" s="1"/>
  <c r="G4" i="4" a="1"/>
  <c r="G4" i="4" s="1"/>
  <c r="H4" i="4" s="1"/>
  <c r="AA3" i="4" a="1"/>
  <c r="AA3" i="4" s="1"/>
  <c r="AB3" i="4" s="1"/>
  <c r="V3" i="4" a="1"/>
  <c r="V3" i="4" s="1"/>
  <c r="W3" i="4" s="1"/>
  <c r="Q3" i="4" a="1"/>
  <c r="Q3" i="4" s="1"/>
  <c r="L3" i="4" a="1"/>
  <c r="L3" i="4" s="1"/>
  <c r="M3" i="4" s="1"/>
  <c r="G3" i="4" a="1"/>
  <c r="G3" i="4" s="1"/>
  <c r="H3" i="4" s="1"/>
  <c r="AA2" i="4" a="1"/>
  <c r="AA2" i="4" s="1"/>
  <c r="V2" i="4" a="1"/>
  <c r="V2" i="4" s="1"/>
  <c r="Q2" i="4" a="1"/>
  <c r="Q2" i="4" s="1"/>
  <c r="R2" i="4" s="1"/>
  <c r="L2" i="4" a="1"/>
  <c r="L2" i="4" s="1"/>
  <c r="G2" i="4" a="1"/>
  <c r="G2" i="4" s="1"/>
  <c r="F13" i="26" a="1"/>
  <c r="E6" i="26" a="1"/>
  <c r="D5" i="26" a="1"/>
  <c r="G9" i="26" a="1"/>
  <c r="C13" i="26" a="1"/>
  <c r="C9" i="26" a="1"/>
  <c r="D11" i="26" a="1"/>
  <c r="E11" i="26" a="1"/>
  <c r="D15" i="26" a="1"/>
  <c r="C3" i="26" a="1"/>
  <c r="B3" i="26" a="1"/>
  <c r="C19" i="26" a="1"/>
  <c r="D6" i="26" a="1"/>
  <c r="F15" i="26" a="1"/>
  <c r="F3" i="26" a="1"/>
  <c r="E22" i="26" a="1"/>
  <c r="D21" i="26" a="1"/>
  <c r="F9" i="26" a="1"/>
  <c r="B17" i="26" a="1"/>
  <c r="E13" i="26" a="1"/>
  <c r="D22" i="26" a="1"/>
  <c r="E20" i="26" a="1"/>
  <c r="G16" i="26" a="1"/>
  <c r="C10" i="26" a="1"/>
  <c r="C22" i="26" a="1"/>
  <c r="G12" i="26" a="1"/>
  <c r="F21" i="26" a="1"/>
  <c r="E9" i="26" a="1"/>
  <c r="E10" i="26" a="1"/>
  <c r="E18" i="26" a="1"/>
  <c r="E14" i="26" a="1"/>
  <c r="E7" i="26" a="1"/>
  <c r="C15" i="26" a="1"/>
  <c r="F16" i="26" a="1"/>
  <c r="G15" i="26" a="1"/>
  <c r="F7" i="26" a="1"/>
  <c r="G5" i="26" a="1"/>
  <c r="G4" i="26" a="1"/>
  <c r="F20" i="26" a="1"/>
  <c r="E19" i="26" a="1"/>
  <c r="D12" i="26" a="1"/>
  <c r="G7" i="26" a="1"/>
  <c r="F11" i="26" a="1"/>
  <c r="F17" i="26" a="1"/>
  <c r="E16" i="26" a="1"/>
  <c r="D3" i="26" a="1"/>
  <c r="G8" i="26" a="1"/>
  <c r="F18" i="26" a="1"/>
  <c r="E15" i="26" a="1"/>
  <c r="C21" i="26" a="1"/>
  <c r="B12" i="26" a="1"/>
  <c r="D14" i="26" a="1"/>
  <c r="G18" i="26" a="1"/>
  <c r="D10" i="26" a="1"/>
  <c r="F8" i="26" a="1"/>
  <c r="B6" i="26" a="1"/>
  <c r="B8" i="26" a="1"/>
  <c r="G11" i="26" a="1"/>
  <c r="F14" i="26" a="1"/>
  <c r="B4" i="26" a="1"/>
  <c r="D13" i="26" a="1"/>
  <c r="F5" i="26" a="1"/>
  <c r="F22" i="26" a="1"/>
  <c r="B14" i="26" a="1"/>
  <c r="C5" i="26" a="1"/>
  <c r="F4" i="26" a="1"/>
  <c r="C11" i="26" a="1"/>
  <c r="C20" i="26" a="1"/>
  <c r="G17" i="26" a="1"/>
  <c r="G19" i="26" a="1"/>
  <c r="B9" i="26" a="1"/>
  <c r="F6" i="26" a="1"/>
  <c r="B16" i="26" a="1"/>
  <c r="B7" i="26" a="1"/>
  <c r="G21" i="26" a="1"/>
  <c r="B20" i="26" a="1"/>
  <c r="B15" i="26" a="1"/>
  <c r="E8" i="26" a="1"/>
  <c r="G22" i="26" a="1"/>
  <c r="D20" i="26" a="1"/>
  <c r="B13" i="26" a="1"/>
  <c r="E3" i="26" a="1"/>
  <c r="G10" i="26" a="1"/>
  <c r="D7" i="26" a="1"/>
  <c r="D9" i="26" a="1"/>
  <c r="B5" i="26" a="1"/>
  <c r="C18" i="26" a="1"/>
  <c r="G6" i="26" a="1"/>
  <c r="C4" i="26" a="1"/>
  <c r="D8" i="26" a="1"/>
  <c r="C7" i="26" a="1"/>
  <c r="E21" i="26" a="1"/>
  <c r="E12" i="26" a="1"/>
  <c r="G20" i="26" a="1"/>
  <c r="B10" i="26" a="1"/>
  <c r="D16" i="26" a="1"/>
  <c r="C17" i="26" a="1"/>
  <c r="C14" i="26" a="1"/>
  <c r="G14" i="26" a="1"/>
  <c r="B21" i="26" a="1"/>
  <c r="C16" i="26" a="1"/>
  <c r="F10" i="26" a="1"/>
  <c r="C12" i="26" a="1"/>
  <c r="C8" i="26" a="1"/>
  <c r="C6" i="26" a="1"/>
  <c r="E5" i="26" a="1"/>
  <c r="D18" i="26" a="1"/>
  <c r="D19" i="26" a="1"/>
  <c r="D17" i="26" a="1"/>
  <c r="G13" i="26" a="1"/>
  <c r="E17" i="26" a="1"/>
  <c r="B22" i="26" a="1"/>
  <c r="F19" i="26" a="1"/>
  <c r="D4" i="26" a="1"/>
  <c r="B11" i="26" a="1"/>
  <c r="F12" i="26" a="1"/>
  <c r="G3" i="26" a="1"/>
  <c r="E4" i="26" a="1"/>
  <c r="B19" i="26" a="1"/>
  <c r="B18" i="26" a="1"/>
  <c r="R19" i="4" l="1"/>
  <c r="AB19" i="4"/>
  <c r="I3" i="27"/>
  <c r="H23" i="27" a="1"/>
  <c r="H23" i="27" s="1"/>
  <c r="Y13" i="27"/>
  <c r="O13" i="27"/>
  <c r="T13" i="27"/>
  <c r="AD13" i="27"/>
  <c r="O3" i="27"/>
  <c r="N23" i="27" a="1"/>
  <c r="N23" i="27" s="1"/>
  <c r="S23" i="27" a="1"/>
  <c r="S23" i="27" s="1"/>
  <c r="T3" i="27"/>
  <c r="Y3" i="27"/>
  <c r="X23" i="27" a="1"/>
  <c r="X23" i="27" s="1"/>
  <c r="AD3" i="27"/>
  <c r="AC23" i="27" a="1"/>
  <c r="AC23" i="27" s="1"/>
  <c r="G22" i="26"/>
  <c r="C22" i="26"/>
  <c r="E21" i="26"/>
  <c r="G20" i="26"/>
  <c r="C20" i="26"/>
  <c r="E19" i="26"/>
  <c r="G18" i="26"/>
  <c r="C18" i="26"/>
  <c r="E17" i="26"/>
  <c r="G16" i="26"/>
  <c r="C16" i="26"/>
  <c r="E15" i="26"/>
  <c r="G14" i="26"/>
  <c r="C14" i="26"/>
  <c r="E13" i="26"/>
  <c r="G12" i="26"/>
  <c r="C12" i="26"/>
  <c r="E11" i="26"/>
  <c r="G10" i="26"/>
  <c r="C10" i="26"/>
  <c r="E9" i="26"/>
  <c r="G8" i="26"/>
  <c r="C8" i="26"/>
  <c r="E7" i="26"/>
  <c r="G6" i="26"/>
  <c r="C6" i="26"/>
  <c r="E5" i="26"/>
  <c r="F22" i="26"/>
  <c r="B22" i="26"/>
  <c r="D21" i="26"/>
  <c r="F20" i="26"/>
  <c r="B20" i="26"/>
  <c r="D19" i="26"/>
  <c r="F18" i="26"/>
  <c r="B18" i="26"/>
  <c r="D17" i="26"/>
  <c r="F16" i="26"/>
  <c r="B16" i="26"/>
  <c r="D15" i="26"/>
  <c r="F14" i="26"/>
  <c r="B14" i="26"/>
  <c r="D13" i="26"/>
  <c r="F12" i="26"/>
  <c r="B12" i="26"/>
  <c r="D11" i="26"/>
  <c r="F10" i="26"/>
  <c r="B10" i="26"/>
  <c r="D9" i="26"/>
  <c r="F8" i="26"/>
  <c r="B8" i="26"/>
  <c r="D7" i="26"/>
  <c r="F6" i="26"/>
  <c r="B6" i="26"/>
  <c r="D5" i="26"/>
  <c r="E22" i="26"/>
  <c r="G21" i="26"/>
  <c r="C21" i="26"/>
  <c r="E20" i="26"/>
  <c r="G19" i="26"/>
  <c r="C19" i="26"/>
  <c r="E18" i="26"/>
  <c r="G17" i="26"/>
  <c r="C17" i="26"/>
  <c r="E16" i="26"/>
  <c r="G15" i="26"/>
  <c r="C15" i="26"/>
  <c r="E14" i="26"/>
  <c r="G13" i="26"/>
  <c r="C13" i="26"/>
  <c r="E12" i="26"/>
  <c r="G11" i="26"/>
  <c r="C11" i="26"/>
  <c r="E10" i="26"/>
  <c r="G9" i="26"/>
  <c r="C9" i="26"/>
  <c r="E8" i="26"/>
  <c r="G7" i="26"/>
  <c r="C7" i="26"/>
  <c r="E6" i="26"/>
  <c r="G5" i="26"/>
  <c r="C5" i="26"/>
  <c r="D22" i="26"/>
  <c r="F21" i="26"/>
  <c r="B21" i="26"/>
  <c r="D20" i="26"/>
  <c r="F19" i="26"/>
  <c r="B19" i="26"/>
  <c r="D18" i="26"/>
  <c r="F17" i="26"/>
  <c r="B17" i="26"/>
  <c r="D16" i="26"/>
  <c r="F15" i="26"/>
  <c r="B15" i="26"/>
  <c r="D14" i="26"/>
  <c r="F13" i="26"/>
  <c r="B13" i="26"/>
  <c r="D12" i="26"/>
  <c r="F11" i="26"/>
  <c r="B11" i="26"/>
  <c r="D10" i="26"/>
  <c r="F9" i="26"/>
  <c r="B9" i="26"/>
  <c r="D8" i="26"/>
  <c r="F7" i="26"/>
  <c r="B7" i="26"/>
  <c r="D6" i="26"/>
  <c r="F5" i="26"/>
  <c r="B5" i="26"/>
  <c r="F4" i="26"/>
  <c r="E4" i="26"/>
  <c r="D4" i="26"/>
  <c r="G4" i="26"/>
  <c r="C4" i="26"/>
  <c r="B4" i="26"/>
  <c r="G3" i="26"/>
  <c r="F3" i="26"/>
  <c r="E3" i="26"/>
  <c r="D3" i="26"/>
  <c r="C3" i="26"/>
  <c r="B3" i="26"/>
  <c r="AB2" i="25"/>
  <c r="AA24" i="25" a="1"/>
  <c r="AA24" i="25" s="1"/>
  <c r="V24" i="25" a="1"/>
  <c r="V24" i="25" s="1"/>
  <c r="G24" i="25" a="1"/>
  <c r="G24" i="25" s="1"/>
  <c r="M24" i="25" a="1"/>
  <c r="M24" i="25" s="1"/>
  <c r="L24" i="25" a="1"/>
  <c r="L24" i="25" s="1"/>
  <c r="Q24" i="25" a="1"/>
  <c r="Q24" i="25" s="1"/>
  <c r="AB14" i="25"/>
  <c r="W14" i="25"/>
  <c r="R14" i="25"/>
  <c r="M14" i="25"/>
  <c r="AA27" i="24" a="1"/>
  <c r="AA27" i="24" s="1"/>
  <c r="G27" i="24" a="1"/>
  <c r="G27" i="24" s="1"/>
  <c r="L27" i="24" a="1"/>
  <c r="L27" i="24" s="1"/>
  <c r="V27" i="24" a="1"/>
  <c r="V27" i="24" s="1"/>
  <c r="Q27" i="24" a="1"/>
  <c r="Q27" i="24" s="1"/>
  <c r="AB17" i="24"/>
  <c r="M17" i="24"/>
  <c r="W17" i="24"/>
  <c r="R17" i="24"/>
  <c r="G21" i="23" a="1"/>
  <c r="G21" i="23" s="1"/>
  <c r="L21" i="23" a="1"/>
  <c r="L21" i="23" s="1"/>
  <c r="V21" i="23" a="1"/>
  <c r="V21" i="23" s="1"/>
  <c r="AB9" i="23" a="1"/>
  <c r="AB9" i="23" s="1"/>
  <c r="AB21" i="23" a="1"/>
  <c r="AB21" i="23" s="1"/>
  <c r="Q21" i="23" a="1"/>
  <c r="Q21" i="23" s="1"/>
  <c r="M11" i="23"/>
  <c r="AB11" i="23"/>
  <c r="W11" i="23"/>
  <c r="R11" i="23"/>
  <c r="AA21" i="23" a="1"/>
  <c r="AA21" i="23" s="1"/>
  <c r="L23" i="22" a="1"/>
  <c r="L23" i="22" s="1"/>
  <c r="M3" i="22"/>
  <c r="M23" i="22" s="1" a="1"/>
  <c r="M23" i="22" s="1"/>
  <c r="G23" i="22" a="1"/>
  <c r="G23" i="22" s="1"/>
  <c r="Q23" i="22" a="1"/>
  <c r="Q23" i="22" s="1"/>
  <c r="W11" i="22" a="1"/>
  <c r="W11" i="22" s="1"/>
  <c r="W17" i="22" s="1" a="1"/>
  <c r="W17" i="22" s="1"/>
  <c r="W23" i="22" a="1"/>
  <c r="W23" i="22" s="1"/>
  <c r="AA23" i="22" a="1"/>
  <c r="AA23" i="22" s="1"/>
  <c r="W13" i="22"/>
  <c r="R13" i="22"/>
  <c r="AB13" i="22"/>
  <c r="M13" i="22"/>
  <c r="V23" i="22" a="1"/>
  <c r="V23" i="22" s="1"/>
  <c r="G21" i="21" a="1"/>
  <c r="G21" i="21" s="1"/>
  <c r="L21" i="21" a="1"/>
  <c r="L21" i="21" s="1"/>
  <c r="V21" i="21" a="1"/>
  <c r="V21" i="21" s="1"/>
  <c r="Q21" i="21" a="1"/>
  <c r="Q21" i="21" s="1"/>
  <c r="AB9" i="21" a="1"/>
  <c r="AB9" i="21" s="1"/>
  <c r="AB21" i="21" a="1"/>
  <c r="AB21" i="21" s="1"/>
  <c r="AB11" i="21"/>
  <c r="W11" i="21"/>
  <c r="M11" i="21"/>
  <c r="R11" i="21"/>
  <c r="AA21" i="21" a="1"/>
  <c r="AA21" i="21" s="1"/>
  <c r="Q28" i="20" a="1"/>
  <c r="Q28" i="20" s="1"/>
  <c r="V28" i="20" a="1"/>
  <c r="V28" i="20" s="1"/>
  <c r="AB16" i="20" a="1"/>
  <c r="AB16" i="20" s="1"/>
  <c r="AB22" i="20" s="1" a="1"/>
  <c r="AB22" i="20" s="1"/>
  <c r="AB28" i="20" a="1"/>
  <c r="AB28" i="20" s="1"/>
  <c r="G28" i="20" a="1"/>
  <c r="G28" i="20" s="1"/>
  <c r="M28" i="20" a="1"/>
  <c r="M28" i="20" s="1"/>
  <c r="L28" i="20" a="1"/>
  <c r="L28" i="20" s="1"/>
  <c r="M16" i="20" a="1"/>
  <c r="M16" i="20" s="1"/>
  <c r="R18" i="20"/>
  <c r="AB18" i="20"/>
  <c r="M18" i="20"/>
  <c r="W18" i="20"/>
  <c r="AA28" i="20" a="1"/>
  <c r="AA28" i="20" s="1"/>
  <c r="L22" i="19" a="1"/>
  <c r="L22" i="19" s="1"/>
  <c r="M22" i="19" a="1"/>
  <c r="M22" i="19" s="1"/>
  <c r="M10" i="19" a="1"/>
  <c r="M10" i="19" s="1"/>
  <c r="M16" i="19" s="1" a="1"/>
  <c r="M16" i="19" s="1"/>
  <c r="Q22" i="19" a="1"/>
  <c r="Q22" i="19" s="1"/>
  <c r="V22" i="19" a="1"/>
  <c r="V22" i="19" s="1"/>
  <c r="AA22" i="19" a="1"/>
  <c r="AA22" i="19" s="1"/>
  <c r="G22" i="19" a="1"/>
  <c r="G22" i="19" s="1"/>
  <c r="R12" i="19"/>
  <c r="M12" i="19"/>
  <c r="AB12" i="19"/>
  <c r="W12" i="19"/>
  <c r="H21" i="18" a="1"/>
  <c r="H21" i="18" s="1"/>
  <c r="H24" i="18" s="1"/>
  <c r="R23" i="18"/>
  <c r="W23" i="18"/>
  <c r="AB23" i="18"/>
  <c r="M23" i="18"/>
  <c r="M2" i="18"/>
  <c r="L33" i="18" a="1"/>
  <c r="L33" i="18" s="1"/>
  <c r="AB3" i="18"/>
  <c r="AB33" i="18" s="1" a="1"/>
  <c r="AB33" i="18" s="1"/>
  <c r="AA33" i="18" a="1"/>
  <c r="AA33" i="18" s="1"/>
  <c r="R2" i="18"/>
  <c r="Q33" i="18" a="1"/>
  <c r="Q33" i="18" s="1"/>
  <c r="W21" i="18" a="1"/>
  <c r="W21" i="18" s="1"/>
  <c r="W24" i="18" s="1"/>
  <c r="W33" i="18" a="1"/>
  <c r="W33" i="18" s="1"/>
  <c r="H33" i="18" a="1"/>
  <c r="H33" i="18" s="1"/>
  <c r="G33" i="18" a="1"/>
  <c r="G33" i="18" s="1"/>
  <c r="V33" i="18" a="1"/>
  <c r="V33" i="18" s="1"/>
  <c r="M28" i="17" a="1"/>
  <c r="M28" i="17" s="1"/>
  <c r="M16" i="17" a="1"/>
  <c r="M16" i="17" s="1"/>
  <c r="Q28" i="17" a="1"/>
  <c r="Q28" i="17" s="1"/>
  <c r="L28" i="17" a="1"/>
  <c r="L28" i="17" s="1"/>
  <c r="V28" i="17" a="1"/>
  <c r="V28" i="17" s="1"/>
  <c r="AA28" i="17" a="1"/>
  <c r="AA28" i="17" s="1"/>
  <c r="G28" i="17" a="1"/>
  <c r="G28" i="17" s="1"/>
  <c r="M18" i="17"/>
  <c r="AB18" i="17"/>
  <c r="W18" i="17"/>
  <c r="R18" i="17"/>
  <c r="V18" i="16" a="1"/>
  <c r="V18" i="16" s="1"/>
  <c r="AA18" i="16" a="1"/>
  <c r="AA18" i="16" s="1"/>
  <c r="G18" i="16" a="1"/>
  <c r="G18" i="16" s="1"/>
  <c r="L18" i="16" a="1"/>
  <c r="L18" i="16" s="1"/>
  <c r="Q18" i="16" a="1"/>
  <c r="Q18" i="16" s="1"/>
  <c r="W8" i="16"/>
  <c r="M8" i="16"/>
  <c r="AB8" i="16"/>
  <c r="R8" i="16"/>
  <c r="G23" i="15" a="1"/>
  <c r="G23" i="15" s="1"/>
  <c r="Q23" i="15" a="1"/>
  <c r="Q23" i="15" s="1"/>
  <c r="V23" i="15" a="1"/>
  <c r="V23" i="15" s="1"/>
  <c r="L23" i="15" a="1"/>
  <c r="L23" i="15" s="1"/>
  <c r="AA23" i="15" a="1"/>
  <c r="AA23" i="15" s="1"/>
  <c r="AB13" i="15"/>
  <c r="W13" i="15"/>
  <c r="R13" i="15"/>
  <c r="M13" i="15"/>
  <c r="L26" i="14" a="1"/>
  <c r="L26" i="14" s="1"/>
  <c r="Q26" i="14" a="1"/>
  <c r="Q26" i="14" s="1"/>
  <c r="V26" i="14" a="1"/>
  <c r="V26" i="14" s="1"/>
  <c r="AA26" i="14" a="1"/>
  <c r="AA26" i="14" s="1"/>
  <c r="G26" i="14" a="1"/>
  <c r="G26" i="14" s="1"/>
  <c r="R16" i="14"/>
  <c r="AB16" i="14"/>
  <c r="W16" i="14"/>
  <c r="M16" i="14"/>
  <c r="M22" i="13" a="1"/>
  <c r="M22" i="13" s="1"/>
  <c r="M10" i="13" a="1"/>
  <c r="M10" i="13" s="1"/>
  <c r="V22" i="13" a="1"/>
  <c r="V22" i="13" s="1"/>
  <c r="R12" i="13"/>
  <c r="M12" i="13"/>
  <c r="AB12" i="13"/>
  <c r="W12" i="13"/>
  <c r="AA22" i="13" a="1"/>
  <c r="AA22" i="13" s="1"/>
  <c r="G22" i="13" a="1"/>
  <c r="G22" i="13" s="1"/>
  <c r="L22" i="13" a="1"/>
  <c r="L22" i="13" s="1"/>
  <c r="Q22" i="13" a="1"/>
  <c r="Q22" i="13" s="1"/>
  <c r="L33" i="11" a="1"/>
  <c r="L33" i="11" s="1"/>
  <c r="AA33" i="11" a="1"/>
  <c r="AA33" i="11" s="1"/>
  <c r="Q33" i="11" a="1"/>
  <c r="Q33" i="11" s="1"/>
  <c r="V33" i="11" a="1"/>
  <c r="V33" i="11" s="1"/>
  <c r="H21" i="11" a="1"/>
  <c r="H21" i="11" s="1"/>
  <c r="H33" i="11" a="1"/>
  <c r="H33" i="11" s="1"/>
  <c r="AB23" i="11"/>
  <c r="W23" i="11"/>
  <c r="R23" i="11"/>
  <c r="M23" i="11"/>
  <c r="G33" i="11" a="1"/>
  <c r="G33" i="11" s="1"/>
  <c r="AB16" i="10" a="1"/>
  <c r="AB16" i="10" s="1"/>
  <c r="AB22" i="10" s="1" a="1"/>
  <c r="AB22" i="10" s="1"/>
  <c r="AB28" i="10" a="1"/>
  <c r="AB28" i="10" s="1"/>
  <c r="G28" i="10" a="1"/>
  <c r="G28" i="10" s="1"/>
  <c r="V28" i="10" a="1"/>
  <c r="V28" i="10" s="1"/>
  <c r="L28" i="10" a="1"/>
  <c r="L28" i="10" s="1"/>
  <c r="Q28" i="10" a="1"/>
  <c r="Q28" i="10" s="1"/>
  <c r="AB18" i="10"/>
  <c r="W18" i="10"/>
  <c r="M18" i="10"/>
  <c r="R18" i="10"/>
  <c r="AA28" i="10" a="1"/>
  <c r="AA28" i="10" s="1"/>
  <c r="AB3" i="9"/>
  <c r="AA29" i="9" a="1"/>
  <c r="AA29" i="9" s="1"/>
  <c r="M17" i="9" a="1"/>
  <c r="M17" i="9" s="1"/>
  <c r="M23" i="9" s="1" a="1"/>
  <c r="M23" i="9" s="1"/>
  <c r="M29" i="9" a="1"/>
  <c r="M29" i="9" s="1"/>
  <c r="Q29" i="9" a="1"/>
  <c r="Q29" i="9" s="1"/>
  <c r="G29" i="9" a="1"/>
  <c r="G29" i="9" s="1"/>
  <c r="W29" i="9" a="1"/>
  <c r="W29" i="9" s="1"/>
  <c r="W17" i="9" a="1"/>
  <c r="W17" i="9" s="1"/>
  <c r="L29" i="9" a="1"/>
  <c r="L29" i="9" s="1"/>
  <c r="R19" i="9"/>
  <c r="M19" i="9"/>
  <c r="AB19" i="9"/>
  <c r="W19" i="9"/>
  <c r="V29" i="9" a="1"/>
  <c r="V29" i="9" s="1"/>
  <c r="V27" i="8" a="1"/>
  <c r="V27" i="8" s="1"/>
  <c r="AA27" i="8" a="1"/>
  <c r="AA27" i="8" s="1"/>
  <c r="L27" i="8" a="1"/>
  <c r="L27" i="8" s="1"/>
  <c r="R15" i="8" a="1"/>
  <c r="R15" i="8" s="1"/>
  <c r="R18" i="8" s="1"/>
  <c r="R27" i="8" a="1"/>
  <c r="R27" i="8" s="1"/>
  <c r="G27" i="8" a="1"/>
  <c r="G27" i="8" s="1"/>
  <c r="Q27" i="8" a="1"/>
  <c r="Q27" i="8" s="1"/>
  <c r="V32" i="7" a="1"/>
  <c r="V32" i="7" s="1"/>
  <c r="L32" i="7" a="1"/>
  <c r="L32" i="7" s="1"/>
  <c r="G32" i="7" a="1"/>
  <c r="G32" i="7" s="1"/>
  <c r="M20" i="7" a="1"/>
  <c r="M20" i="7" s="1"/>
  <c r="M23" i="7" s="1"/>
  <c r="G5" i="12" s="1"/>
  <c r="Q32" i="7" a="1"/>
  <c r="Q32" i="7" s="1"/>
  <c r="M32" i="7" a="1"/>
  <c r="M32" i="7" s="1"/>
  <c r="W32" i="7" a="1"/>
  <c r="W32" i="7" s="1"/>
  <c r="AA32" i="7" a="1"/>
  <c r="AA32" i="7" s="1"/>
  <c r="W20" i="7" a="1"/>
  <c r="W20" i="7" s="1"/>
  <c r="W23" i="7" s="1"/>
  <c r="G28" i="6" a="1"/>
  <c r="G28" i="6" s="1"/>
  <c r="L28" i="6" a="1"/>
  <c r="L28" i="6" s="1"/>
  <c r="Q28" i="6" a="1"/>
  <c r="Q28" i="6" s="1"/>
  <c r="V28" i="6" a="1"/>
  <c r="V28" i="6" s="1"/>
  <c r="AA28" i="6" a="1"/>
  <c r="AA28" i="6" s="1"/>
  <c r="W2" i="4"/>
  <c r="W17" i="4" s="1" a="1"/>
  <c r="W17" i="4" s="1"/>
  <c r="V29" i="4" a="1"/>
  <c r="V29" i="4" s="1"/>
  <c r="G29" i="4" a="1"/>
  <c r="G29" i="4" s="1"/>
  <c r="H2" i="4"/>
  <c r="AA29" i="4" a="1"/>
  <c r="AA29" i="4" s="1"/>
  <c r="AB2" i="4"/>
  <c r="R3" i="4"/>
  <c r="L29" i="4" a="1"/>
  <c r="L29" i="4" s="1"/>
  <c r="M2" i="4"/>
  <c r="Q29" i="4" a="1"/>
  <c r="Q29" i="4" s="1"/>
  <c r="O11" i="27" l="1" a="1"/>
  <c r="O11" i="27" s="1"/>
  <c r="O14" i="27" s="1"/>
  <c r="O15" i="27" s="1"/>
  <c r="O23" i="27" a="1"/>
  <c r="O23" i="27" s="1"/>
  <c r="AD11" i="27" a="1"/>
  <c r="AD11" i="27" s="1"/>
  <c r="AD14" i="27" s="1"/>
  <c r="AD15" i="27" s="1"/>
  <c r="AD23" i="27" a="1"/>
  <c r="AD23" i="27" s="1"/>
  <c r="T23" i="27" a="1"/>
  <c r="T23" i="27" s="1"/>
  <c r="T11" i="27" a="1"/>
  <c r="T11" i="27" s="1"/>
  <c r="T14" i="27" s="1"/>
  <c r="T15" i="27" s="1"/>
  <c r="Y11" i="27" a="1"/>
  <c r="Y11" i="27" s="1"/>
  <c r="Y14" i="27" s="1"/>
  <c r="Y15" i="27" s="1"/>
  <c r="Y23" i="27" a="1"/>
  <c r="Y23" i="27" s="1"/>
  <c r="I23" i="27" a="1"/>
  <c r="I23" i="27" s="1"/>
  <c r="I11" i="27" a="1"/>
  <c r="I11" i="27" s="1"/>
  <c r="I14" i="27" s="1"/>
  <c r="I15" i="27" s="1"/>
  <c r="B23" i="26"/>
  <c r="G23" i="26"/>
  <c r="F23" i="26"/>
  <c r="C23" i="26"/>
  <c r="D23" i="26"/>
  <c r="E23" i="26"/>
  <c r="H25" i="18"/>
  <c r="E15" i="12"/>
  <c r="W25" i="18"/>
  <c r="K15" i="12"/>
  <c r="R19" i="8"/>
  <c r="I6" i="12"/>
  <c r="W24" i="7"/>
  <c r="K5" i="12"/>
  <c r="M24" i="7"/>
  <c r="W18" i="22"/>
  <c r="AB23" i="20"/>
  <c r="M17" i="19"/>
  <c r="AB23" i="10"/>
  <c r="M24" i="9"/>
  <c r="H7" i="12" s="1"/>
  <c r="M12" i="25" a="1"/>
  <c r="M12" i="25" s="1"/>
  <c r="H12" i="25" a="1"/>
  <c r="H12" i="25" s="1"/>
  <c r="H15" i="25" s="1"/>
  <c r="H24" i="25" a="1"/>
  <c r="H24" i="25" s="1"/>
  <c r="AB12" i="25" a="1"/>
  <c r="AB12" i="25" s="1"/>
  <c r="AB24" i="25" a="1"/>
  <c r="AB24" i="25" s="1"/>
  <c r="R24" i="25" a="1"/>
  <c r="R24" i="25" s="1"/>
  <c r="R12" i="25" a="1"/>
  <c r="R12" i="25" s="1"/>
  <c r="R15" i="25" s="1"/>
  <c r="W12" i="25" a="1"/>
  <c r="W12" i="25" s="1"/>
  <c r="W15" i="25" s="1"/>
  <c r="W24" i="25" a="1"/>
  <c r="W24" i="25" s="1"/>
  <c r="R27" i="24" a="1"/>
  <c r="R27" i="24" s="1"/>
  <c r="R15" i="24" a="1"/>
  <c r="R15" i="24" s="1"/>
  <c r="R18" i="24" s="1"/>
  <c r="W15" i="24" a="1"/>
  <c r="W15" i="24" s="1"/>
  <c r="W18" i="24" s="1"/>
  <c r="W27" i="24" a="1"/>
  <c r="W27" i="24" s="1"/>
  <c r="M27" i="24" a="1"/>
  <c r="M27" i="24" s="1"/>
  <c r="M15" i="24" a="1"/>
  <c r="M15" i="24" s="1"/>
  <c r="M18" i="24" s="1"/>
  <c r="H15" i="24" a="1"/>
  <c r="H15" i="24" s="1"/>
  <c r="H18" i="24" s="1"/>
  <c r="H27" i="24" a="1"/>
  <c r="H27" i="24" s="1"/>
  <c r="AB15" i="24" a="1"/>
  <c r="AB15" i="24" s="1"/>
  <c r="AB18" i="24" s="1"/>
  <c r="AB27" i="24" a="1"/>
  <c r="AB27" i="24" s="1"/>
  <c r="AB12" i="23"/>
  <c r="AB15" i="23" a="1"/>
  <c r="AB15" i="23" s="1"/>
  <c r="W9" i="23" a="1"/>
  <c r="W9" i="23" s="1"/>
  <c r="W12" i="23" s="1"/>
  <c r="W21" i="23" a="1"/>
  <c r="W21" i="23" s="1"/>
  <c r="M11" i="22" a="1"/>
  <c r="M11" i="22" s="1"/>
  <c r="M14" i="22" s="1"/>
  <c r="R21" i="23" a="1"/>
  <c r="R21" i="23" s="1"/>
  <c r="R9" i="23" a="1"/>
  <c r="R9" i="23" s="1"/>
  <c r="R12" i="23" s="1"/>
  <c r="M21" i="23" a="1"/>
  <c r="M21" i="23" s="1"/>
  <c r="M9" i="23" a="1"/>
  <c r="M9" i="23" s="1"/>
  <c r="M12" i="23" s="1"/>
  <c r="H9" i="23" a="1"/>
  <c r="H9" i="23" s="1"/>
  <c r="H12" i="23" s="1"/>
  <c r="H21" i="23" a="1"/>
  <c r="H21" i="23" s="1"/>
  <c r="H11" i="22" a="1"/>
  <c r="H11" i="22" s="1"/>
  <c r="H14" i="22" s="1"/>
  <c r="H23" i="22" a="1"/>
  <c r="H23" i="22" s="1"/>
  <c r="R23" i="22" a="1"/>
  <c r="R23" i="22" s="1"/>
  <c r="R11" i="22" a="1"/>
  <c r="R11" i="22" s="1"/>
  <c r="R14" i="22" s="1"/>
  <c r="AB11" i="22" a="1"/>
  <c r="AB11" i="22" s="1"/>
  <c r="AB14" i="22" s="1"/>
  <c r="AB23" i="22" a="1"/>
  <c r="AB23" i="22" s="1"/>
  <c r="W14" i="22"/>
  <c r="AB12" i="21"/>
  <c r="AB15" i="21" a="1"/>
  <c r="AB15" i="21" s="1"/>
  <c r="M21" i="21" a="1"/>
  <c r="M21" i="21" s="1"/>
  <c r="M9" i="21" a="1"/>
  <c r="M9" i="21" s="1"/>
  <c r="M12" i="21" s="1"/>
  <c r="W21" i="21" a="1"/>
  <c r="W21" i="21" s="1"/>
  <c r="W9" i="21" a="1"/>
  <c r="W9" i="21" s="1"/>
  <c r="W12" i="21" s="1"/>
  <c r="R9" i="21" a="1"/>
  <c r="R9" i="21" s="1"/>
  <c r="R12" i="21" s="1"/>
  <c r="R21" i="21" a="1"/>
  <c r="R21" i="21" s="1"/>
  <c r="H9" i="21" a="1"/>
  <c r="H9" i="21" s="1"/>
  <c r="H12" i="21" s="1"/>
  <c r="H21" i="21" a="1"/>
  <c r="H21" i="21" s="1"/>
  <c r="M19" i="20"/>
  <c r="W28" i="20" a="1"/>
  <c r="W28" i="20" s="1"/>
  <c r="W16" i="20" a="1"/>
  <c r="W16" i="20" s="1"/>
  <c r="W19" i="20" s="1"/>
  <c r="AB19" i="20"/>
  <c r="M22" i="20" a="1"/>
  <c r="M22" i="20" s="1"/>
  <c r="R28" i="20" a="1"/>
  <c r="R28" i="20" s="1"/>
  <c r="R16" i="20" a="1"/>
  <c r="R16" i="20" s="1"/>
  <c r="R19" i="20" s="1"/>
  <c r="H16" i="20" a="1"/>
  <c r="H16" i="20" s="1"/>
  <c r="H19" i="20" s="1"/>
  <c r="H28" i="20" a="1"/>
  <c r="H28" i="20" s="1"/>
  <c r="H27" i="18" a="1"/>
  <c r="H27" i="18" s="1"/>
  <c r="W10" i="19" a="1"/>
  <c r="W10" i="19" s="1"/>
  <c r="W13" i="19" s="1"/>
  <c r="W22" i="19" a="1"/>
  <c r="W22" i="19" s="1"/>
  <c r="R10" i="19" a="1"/>
  <c r="R10" i="19" s="1"/>
  <c r="R13" i="19" s="1"/>
  <c r="R22" i="19" a="1"/>
  <c r="R22" i="19" s="1"/>
  <c r="H10" i="19" a="1"/>
  <c r="H10" i="19" s="1"/>
  <c r="H13" i="19" s="1"/>
  <c r="H22" i="19" a="1"/>
  <c r="H22" i="19" s="1"/>
  <c r="AB10" i="19" a="1"/>
  <c r="AB10" i="19" s="1"/>
  <c r="AB13" i="19" s="1"/>
  <c r="AB22" i="19" a="1"/>
  <c r="AB22" i="19" s="1"/>
  <c r="M13" i="19"/>
  <c r="AB21" i="18" a="1"/>
  <c r="AB21" i="18" s="1"/>
  <c r="AB27" i="18" s="1" a="1"/>
  <c r="AB27" i="18" s="1"/>
  <c r="R33" i="18" a="1"/>
  <c r="R33" i="18" s="1"/>
  <c r="R21" i="18" a="1"/>
  <c r="R21" i="18" s="1"/>
  <c r="W27" i="18" a="1"/>
  <c r="W27" i="18" s="1"/>
  <c r="M33" i="18" a="1"/>
  <c r="M33" i="18" s="1"/>
  <c r="M21" i="18" a="1"/>
  <c r="M21" i="18" s="1"/>
  <c r="R16" i="17" a="1"/>
  <c r="R16" i="17" s="1"/>
  <c r="R19" i="17" s="1"/>
  <c r="R28" i="17" a="1"/>
  <c r="R28" i="17" s="1"/>
  <c r="H16" i="17" a="1"/>
  <c r="H16" i="17" s="1"/>
  <c r="H19" i="17" s="1"/>
  <c r="H28" i="17" a="1"/>
  <c r="H28" i="17" s="1"/>
  <c r="M19" i="17"/>
  <c r="AB16" i="17" a="1"/>
  <c r="AB16" i="17" s="1"/>
  <c r="AB19" i="17" s="1"/>
  <c r="AB28" i="17" a="1"/>
  <c r="AB28" i="17" s="1"/>
  <c r="W28" i="17" a="1"/>
  <c r="W28" i="17" s="1"/>
  <c r="W16" i="17" a="1"/>
  <c r="W16" i="17" s="1"/>
  <c r="W19" i="17" s="1"/>
  <c r="M22" i="17" a="1"/>
  <c r="M22" i="17" s="1"/>
  <c r="M18" i="16" a="1"/>
  <c r="M18" i="16" s="1"/>
  <c r="M6" i="16" a="1"/>
  <c r="M6" i="16" s="1"/>
  <c r="M9" i="16" s="1"/>
  <c r="H6" i="16" a="1"/>
  <c r="H6" i="16" s="1"/>
  <c r="H9" i="16" s="1"/>
  <c r="H18" i="16" a="1"/>
  <c r="H18" i="16" s="1"/>
  <c r="AB6" i="16" a="1"/>
  <c r="AB6" i="16" s="1"/>
  <c r="AB9" i="16" s="1"/>
  <c r="AB18" i="16" a="1"/>
  <c r="AB18" i="16" s="1"/>
  <c r="W6" i="16" a="1"/>
  <c r="W6" i="16" s="1"/>
  <c r="W9" i="16" s="1"/>
  <c r="W18" i="16" a="1"/>
  <c r="W18" i="16" s="1"/>
  <c r="R6" i="16" a="1"/>
  <c r="R6" i="16" s="1"/>
  <c r="R9" i="16" s="1"/>
  <c r="R18" i="16" a="1"/>
  <c r="R18" i="16" s="1"/>
  <c r="AB11" i="15" a="1"/>
  <c r="AB11" i="15" s="1"/>
  <c r="AB23" i="15" a="1"/>
  <c r="AB23" i="15" s="1"/>
  <c r="M23" i="15" a="1"/>
  <c r="M23" i="15" s="1"/>
  <c r="M11" i="15" a="1"/>
  <c r="M11" i="15" s="1"/>
  <c r="W11" i="15" a="1"/>
  <c r="W11" i="15" s="1"/>
  <c r="W14" i="15" s="1"/>
  <c r="W23" i="15" a="1"/>
  <c r="W23" i="15" s="1"/>
  <c r="R23" i="15" a="1"/>
  <c r="R23" i="15" s="1"/>
  <c r="R11" i="15" a="1"/>
  <c r="R11" i="15" s="1"/>
  <c r="R14" i="15" s="1"/>
  <c r="H11" i="15" a="1"/>
  <c r="H11" i="15" s="1"/>
  <c r="H23" i="15" a="1"/>
  <c r="H23" i="15" s="1"/>
  <c r="AB14" i="14" a="1"/>
  <c r="AB14" i="14" s="1"/>
  <c r="AB17" i="14" s="1"/>
  <c r="AB26" i="14" a="1"/>
  <c r="AB26" i="14" s="1"/>
  <c r="W14" i="14" a="1"/>
  <c r="W14" i="14" s="1"/>
  <c r="W17" i="14" s="1"/>
  <c r="W26" i="14" a="1"/>
  <c r="W26" i="14" s="1"/>
  <c r="R26" i="14" a="1"/>
  <c r="R26" i="14" s="1"/>
  <c r="R14" i="14" a="1"/>
  <c r="R14" i="14" s="1"/>
  <c r="R17" i="14" s="1"/>
  <c r="M26" i="14" a="1"/>
  <c r="M26" i="14" s="1"/>
  <c r="M14" i="14" a="1"/>
  <c r="M14" i="14" s="1"/>
  <c r="M17" i="14" s="1"/>
  <c r="H14" i="14" a="1"/>
  <c r="H14" i="14" s="1"/>
  <c r="H17" i="14" s="1"/>
  <c r="H26" i="14" a="1"/>
  <c r="H26" i="14" s="1"/>
  <c r="H10" i="13" a="1"/>
  <c r="H10" i="13" s="1"/>
  <c r="H13" i="13" s="1"/>
  <c r="H22" i="13" a="1"/>
  <c r="H22" i="13" s="1"/>
  <c r="M13" i="13"/>
  <c r="R10" i="13" a="1"/>
  <c r="R10" i="13" s="1"/>
  <c r="R13" i="13" s="1"/>
  <c r="R22" i="13" a="1"/>
  <c r="R22" i="13" s="1"/>
  <c r="W10" i="13" a="1"/>
  <c r="W10" i="13" s="1"/>
  <c r="W13" i="13" s="1"/>
  <c r="W22" i="13" a="1"/>
  <c r="W22" i="13" s="1"/>
  <c r="AB10" i="13" a="1"/>
  <c r="AB10" i="13" s="1"/>
  <c r="AB13" i="13" s="1"/>
  <c r="AB22" i="13" a="1"/>
  <c r="AB22" i="13" s="1"/>
  <c r="M16" i="13" a="1"/>
  <c r="M16" i="13" s="1"/>
  <c r="R33" i="11" a="1"/>
  <c r="R33" i="11" s="1"/>
  <c r="R21" i="11" a="1"/>
  <c r="R21" i="11" s="1"/>
  <c r="R24" i="11" s="1"/>
  <c r="H24" i="11"/>
  <c r="H27" i="11" a="1"/>
  <c r="H27" i="11" s="1"/>
  <c r="W33" i="11" a="1"/>
  <c r="W33" i="11" s="1"/>
  <c r="W21" i="11" a="1"/>
  <c r="W21" i="11" s="1"/>
  <c r="W24" i="11" s="1"/>
  <c r="M33" i="11" a="1"/>
  <c r="M33" i="11" s="1"/>
  <c r="M21" i="11" a="1"/>
  <c r="M21" i="11" s="1"/>
  <c r="M24" i="11" s="1"/>
  <c r="AB21" i="11" a="1"/>
  <c r="AB21" i="11" s="1"/>
  <c r="AB33" i="11" a="1"/>
  <c r="AB33" i="11" s="1"/>
  <c r="M28" i="10" a="1"/>
  <c r="M28" i="10" s="1"/>
  <c r="M16" i="10" a="1"/>
  <c r="M16" i="10" s="1"/>
  <c r="M19" i="10" s="1"/>
  <c r="W16" i="10" a="1"/>
  <c r="W16" i="10" s="1"/>
  <c r="W19" i="10" s="1"/>
  <c r="W28" i="10" a="1"/>
  <c r="W28" i="10" s="1"/>
  <c r="H16" i="10" a="1"/>
  <c r="H16" i="10" s="1"/>
  <c r="H19" i="10" s="1"/>
  <c r="H28" i="10" a="1"/>
  <c r="H28" i="10" s="1"/>
  <c r="R28" i="10" a="1"/>
  <c r="R28" i="10" s="1"/>
  <c r="R16" i="10" a="1"/>
  <c r="R16" i="10" s="1"/>
  <c r="R19" i="10" s="1"/>
  <c r="AB19" i="10"/>
  <c r="W20" i="9"/>
  <c r="M20" i="9"/>
  <c r="H17" i="9" a="1"/>
  <c r="H17" i="9" s="1"/>
  <c r="H20" i="9" s="1"/>
  <c r="H29" i="9" a="1"/>
  <c r="H29" i="9" s="1"/>
  <c r="R17" i="9" a="1"/>
  <c r="R17" i="9" s="1"/>
  <c r="R20" i="9" s="1"/>
  <c r="R29" i="9" a="1"/>
  <c r="R29" i="9" s="1"/>
  <c r="W23" i="9" a="1"/>
  <c r="W23" i="9" s="1"/>
  <c r="AB17" i="9" a="1"/>
  <c r="AB17" i="9" s="1"/>
  <c r="AB20" i="9" s="1"/>
  <c r="AB29" i="9" a="1"/>
  <c r="AB29" i="9" s="1"/>
  <c r="M26" i="7" a="1"/>
  <c r="M26" i="7" s="1"/>
  <c r="AB27" i="8" a="1"/>
  <c r="AB27" i="8" s="1"/>
  <c r="AB15" i="8" a="1"/>
  <c r="AB15" i="8" s="1"/>
  <c r="AB18" i="8" s="1"/>
  <c r="M27" i="8" a="1"/>
  <c r="M27" i="8" s="1"/>
  <c r="M15" i="8" a="1"/>
  <c r="M15" i="8" s="1"/>
  <c r="M18" i="8" s="1"/>
  <c r="H27" i="8" a="1"/>
  <c r="H27" i="8" s="1"/>
  <c r="H15" i="8" a="1"/>
  <c r="H15" i="8" s="1"/>
  <c r="H18" i="8" s="1"/>
  <c r="R21" i="8" a="1"/>
  <c r="R21" i="8" s="1"/>
  <c r="W27" i="8" a="1"/>
  <c r="W27" i="8" s="1"/>
  <c r="W15" i="8" a="1"/>
  <c r="W15" i="8" s="1"/>
  <c r="W18" i="8" s="1"/>
  <c r="R20" i="7" a="1"/>
  <c r="R20" i="7" s="1"/>
  <c r="R23" i="7" s="1"/>
  <c r="R32" i="7" a="1"/>
  <c r="R32" i="7" s="1"/>
  <c r="AB32" i="7" a="1"/>
  <c r="AB32" i="7" s="1"/>
  <c r="AB20" i="7" a="1"/>
  <c r="AB20" i="7" s="1"/>
  <c r="W26" i="7" a="1"/>
  <c r="W26" i="7" s="1"/>
  <c r="H20" i="7" a="1"/>
  <c r="H20" i="7" s="1"/>
  <c r="H32" i="7" a="1"/>
  <c r="H32" i="7" s="1"/>
  <c r="R16" i="6" a="1"/>
  <c r="R16" i="6" s="1"/>
  <c r="R19" i="6" s="1"/>
  <c r="R28" i="6" a="1"/>
  <c r="R28" i="6" s="1"/>
  <c r="AB28" i="6" a="1"/>
  <c r="AB28" i="6" s="1"/>
  <c r="AB16" i="6" a="1"/>
  <c r="AB16" i="6" s="1"/>
  <c r="AB19" i="6" s="1"/>
  <c r="W28" i="6" a="1"/>
  <c r="W28" i="6" s="1"/>
  <c r="W16" i="6" a="1"/>
  <c r="W16" i="6" s="1"/>
  <c r="W19" i="6" s="1"/>
  <c r="H28" i="6" a="1"/>
  <c r="H28" i="6" s="1"/>
  <c r="H16" i="6" a="1"/>
  <c r="H16" i="6" s="1"/>
  <c r="H19" i="6" s="1"/>
  <c r="M28" i="6" a="1"/>
  <c r="M28" i="6" s="1"/>
  <c r="M16" i="6" a="1"/>
  <c r="M16" i="6" s="1"/>
  <c r="M19" i="6" s="1"/>
  <c r="AB17" i="4" a="1"/>
  <c r="AB17" i="4" s="1"/>
  <c r="AB20" i="4" s="1"/>
  <c r="W20" i="4"/>
  <c r="W23" i="4" a="1"/>
  <c r="W23" i="4" s="1"/>
  <c r="W24" i="4" s="1"/>
  <c r="M17" i="4" a="1"/>
  <c r="M17" i="4" s="1"/>
  <c r="M20" i="4" s="1"/>
  <c r="H17" i="4" a="1"/>
  <c r="H17" i="4" s="1"/>
  <c r="H20" i="4" s="1"/>
  <c r="R29" i="4" a="1"/>
  <c r="R29" i="4" s="1"/>
  <c r="R17" i="4" a="1"/>
  <c r="R17" i="4" s="1"/>
  <c r="H29" i="4" a="1"/>
  <c r="H29" i="4" s="1"/>
  <c r="M29" i="4" a="1"/>
  <c r="M29" i="4" s="1"/>
  <c r="AB29" i="4" a="1"/>
  <c r="AB29" i="4" s="1"/>
  <c r="W29" i="4" a="1"/>
  <c r="W29" i="4" s="1"/>
  <c r="AD17" i="27" l="1" a="1"/>
  <c r="AD17" i="27" s="1"/>
  <c r="AD18" i="27" s="1"/>
  <c r="AD19" i="27" s="1"/>
  <c r="Y17" i="27" a="1"/>
  <c r="Y17" i="27" s="1"/>
  <c r="Y18" i="27" s="1"/>
  <c r="Y19" i="27" s="1"/>
  <c r="T17" i="27" a="1"/>
  <c r="T17" i="27" s="1"/>
  <c r="T18" i="27" s="1"/>
  <c r="T19" i="27" s="1"/>
  <c r="I20" i="27" s="1"/>
  <c r="I17" i="27" a="1"/>
  <c r="I17" i="27" s="1"/>
  <c r="I18" i="27" s="1"/>
  <c r="I19" i="27" s="1"/>
  <c r="O17" i="27" a="1"/>
  <c r="O17" i="27" s="1"/>
  <c r="O18" i="27" s="1"/>
  <c r="O19" i="27" s="1"/>
  <c r="E24" i="26"/>
  <c r="F24" i="26"/>
  <c r="G24" i="26"/>
  <c r="B24" i="26"/>
  <c r="D24" i="26"/>
  <c r="C24" i="26"/>
  <c r="M14" i="19"/>
  <c r="G16" i="12"/>
  <c r="R15" i="22"/>
  <c r="I19" i="12"/>
  <c r="R13" i="23"/>
  <c r="I20" i="12"/>
  <c r="AB19" i="24"/>
  <c r="M21" i="12"/>
  <c r="H16" i="25"/>
  <c r="E22" i="12"/>
  <c r="W10" i="16"/>
  <c r="K13" i="12"/>
  <c r="W20" i="17"/>
  <c r="K14" i="12"/>
  <c r="R20" i="17"/>
  <c r="I14" i="12"/>
  <c r="M13" i="21"/>
  <c r="G18" i="12"/>
  <c r="W14" i="19"/>
  <c r="K16" i="12"/>
  <c r="M15" i="22"/>
  <c r="G19" i="12"/>
  <c r="AB10" i="16"/>
  <c r="M13" i="12"/>
  <c r="H20" i="20"/>
  <c r="E17" i="12"/>
  <c r="H15" i="22"/>
  <c r="E19" i="12"/>
  <c r="M19" i="24"/>
  <c r="G21" i="12"/>
  <c r="R16" i="25"/>
  <c r="I22" i="12"/>
  <c r="W20" i="20"/>
  <c r="K17" i="12"/>
  <c r="W16" i="25"/>
  <c r="K22" i="12"/>
  <c r="AB20" i="17"/>
  <c r="M14" i="12"/>
  <c r="H14" i="19"/>
  <c r="E16" i="12"/>
  <c r="R20" i="20"/>
  <c r="I17" i="12"/>
  <c r="H13" i="21"/>
  <c r="E18" i="12"/>
  <c r="AB13" i="21"/>
  <c r="M18" i="12"/>
  <c r="W13" i="23"/>
  <c r="K20" i="12"/>
  <c r="M18" i="19"/>
  <c r="H16" i="12"/>
  <c r="AB14" i="19"/>
  <c r="M16" i="12"/>
  <c r="M20" i="20"/>
  <c r="G17" i="12"/>
  <c r="H19" i="24"/>
  <c r="E21" i="12"/>
  <c r="H10" i="16"/>
  <c r="E13" i="12"/>
  <c r="M20" i="17"/>
  <c r="G14" i="12"/>
  <c r="W15" i="22"/>
  <c r="K19" i="12"/>
  <c r="H13" i="23"/>
  <c r="E20" i="12"/>
  <c r="AB24" i="20"/>
  <c r="N17" i="12"/>
  <c r="M10" i="16"/>
  <c r="G13" i="12"/>
  <c r="R14" i="19"/>
  <c r="I16" i="12"/>
  <c r="R13" i="21"/>
  <c r="I18" i="12"/>
  <c r="M13" i="23"/>
  <c r="G20" i="12"/>
  <c r="AB13" i="23"/>
  <c r="M20" i="12"/>
  <c r="W19" i="24"/>
  <c r="K21" i="12"/>
  <c r="W19" i="22"/>
  <c r="L19" i="12"/>
  <c r="R10" i="16"/>
  <c r="I13" i="12"/>
  <c r="H20" i="17"/>
  <c r="E14" i="12"/>
  <c r="AB20" i="20"/>
  <c r="M17" i="12"/>
  <c r="W13" i="21"/>
  <c r="K18" i="12"/>
  <c r="AB15" i="22"/>
  <c r="M19" i="12"/>
  <c r="R19" i="24"/>
  <c r="I21" i="12"/>
  <c r="R14" i="13"/>
  <c r="I10" i="12"/>
  <c r="R18" i="14"/>
  <c r="I11" i="12"/>
  <c r="R15" i="15"/>
  <c r="I12" i="12"/>
  <c r="W14" i="13"/>
  <c r="K10" i="12"/>
  <c r="M14" i="13"/>
  <c r="G10" i="12"/>
  <c r="M18" i="14"/>
  <c r="G11" i="12"/>
  <c r="H14" i="13"/>
  <c r="E10" i="12"/>
  <c r="W18" i="14"/>
  <c r="K11" i="12"/>
  <c r="W15" i="15"/>
  <c r="K12" i="12"/>
  <c r="AB14" i="13"/>
  <c r="M10" i="12"/>
  <c r="H18" i="14"/>
  <c r="E11" i="12"/>
  <c r="AB18" i="14"/>
  <c r="M11" i="12"/>
  <c r="W25" i="11"/>
  <c r="K9" i="12"/>
  <c r="R25" i="11"/>
  <c r="I9" i="12"/>
  <c r="M25" i="11"/>
  <c r="G9" i="12"/>
  <c r="H25" i="11"/>
  <c r="E9" i="12"/>
  <c r="AB24" i="10"/>
  <c r="N8" i="12"/>
  <c r="AB20" i="10"/>
  <c r="M8" i="12"/>
  <c r="W20" i="10"/>
  <c r="K8" i="12"/>
  <c r="R20" i="10"/>
  <c r="I8" i="12"/>
  <c r="M20" i="10"/>
  <c r="G8" i="12"/>
  <c r="H20" i="10"/>
  <c r="E8" i="12"/>
  <c r="AB21" i="9"/>
  <c r="M7" i="12"/>
  <c r="W21" i="9"/>
  <c r="K7" i="12"/>
  <c r="R21" i="9"/>
  <c r="I7" i="12"/>
  <c r="M21" i="9"/>
  <c r="G7" i="12"/>
  <c r="M25" i="9"/>
  <c r="H21" i="9"/>
  <c r="E7" i="12"/>
  <c r="AB19" i="8"/>
  <c r="M6" i="12"/>
  <c r="W19" i="8"/>
  <c r="K6" i="12"/>
  <c r="M19" i="8"/>
  <c r="G6" i="12"/>
  <c r="H19" i="8"/>
  <c r="E6" i="12"/>
  <c r="R24" i="7"/>
  <c r="I5" i="12"/>
  <c r="AB20" i="6"/>
  <c r="M4" i="12"/>
  <c r="W20" i="6"/>
  <c r="K4" i="12"/>
  <c r="R20" i="6"/>
  <c r="I4" i="12"/>
  <c r="M20" i="6"/>
  <c r="G4" i="12"/>
  <c r="W25" i="4"/>
  <c r="L3" i="12"/>
  <c r="AB16" i="23"/>
  <c r="AB16" i="21"/>
  <c r="M23" i="20"/>
  <c r="AB28" i="18"/>
  <c r="W28" i="18"/>
  <c r="M23" i="17"/>
  <c r="M17" i="13"/>
  <c r="W24" i="9"/>
  <c r="R22" i="8"/>
  <c r="W27" i="7"/>
  <c r="M27" i="7"/>
  <c r="H28" i="18"/>
  <c r="H28" i="11"/>
  <c r="R18" i="25" a="1"/>
  <c r="R18" i="25" s="1"/>
  <c r="H18" i="25" a="1"/>
  <c r="H18" i="25" s="1"/>
  <c r="W18" i="25" a="1"/>
  <c r="W18" i="25" s="1"/>
  <c r="AB15" i="25"/>
  <c r="AB18" i="25" a="1"/>
  <c r="AB18" i="25" s="1"/>
  <c r="M15" i="25"/>
  <c r="M18" i="25" a="1"/>
  <c r="M18" i="25" s="1"/>
  <c r="AB21" i="24" a="1"/>
  <c r="AB21" i="24" s="1"/>
  <c r="M21" i="24" a="1"/>
  <c r="M21" i="24" s="1"/>
  <c r="H21" i="24" a="1"/>
  <c r="H21" i="24" s="1"/>
  <c r="R21" i="24" a="1"/>
  <c r="R21" i="24" s="1"/>
  <c r="W21" i="24" a="1"/>
  <c r="W21" i="24" s="1"/>
  <c r="M17" i="22" a="1"/>
  <c r="M17" i="22" s="1"/>
  <c r="H15" i="23" a="1"/>
  <c r="H15" i="23" s="1"/>
  <c r="AB17" i="22" a="1"/>
  <c r="AB17" i="22" s="1"/>
  <c r="R15" i="23" a="1"/>
  <c r="R15" i="23" s="1"/>
  <c r="W15" i="23" a="1"/>
  <c r="W15" i="23" s="1"/>
  <c r="M15" i="23" a="1"/>
  <c r="M15" i="23" s="1"/>
  <c r="H17" i="22" a="1"/>
  <c r="H17" i="22" s="1"/>
  <c r="R17" i="22" a="1"/>
  <c r="R17" i="22" s="1"/>
  <c r="H15" i="21" a="1"/>
  <c r="H15" i="21" s="1"/>
  <c r="M15" i="21" a="1"/>
  <c r="M15" i="21" s="1"/>
  <c r="R16" i="19" a="1"/>
  <c r="R16" i="19" s="1"/>
  <c r="W15" i="21" a="1"/>
  <c r="W15" i="21" s="1"/>
  <c r="R15" i="21" a="1"/>
  <c r="R15" i="21" s="1"/>
  <c r="H22" i="20" a="1"/>
  <c r="H22" i="20" s="1"/>
  <c r="R22" i="20" a="1"/>
  <c r="R22" i="20" s="1"/>
  <c r="W22" i="20" a="1"/>
  <c r="W22" i="20" s="1"/>
  <c r="AB16" i="19" a="1"/>
  <c r="AB16" i="19" s="1"/>
  <c r="H16" i="19" a="1"/>
  <c r="H16" i="19" s="1"/>
  <c r="W16" i="19" a="1"/>
  <c r="W16" i="19" s="1"/>
  <c r="AB24" i="18"/>
  <c r="M24" i="18"/>
  <c r="M27" i="18" a="1"/>
  <c r="M27" i="18" s="1"/>
  <c r="R27" i="18" a="1"/>
  <c r="R27" i="18" s="1"/>
  <c r="R24" i="18"/>
  <c r="H22" i="17" a="1"/>
  <c r="H22" i="17" s="1"/>
  <c r="AB12" i="16" a="1"/>
  <c r="AB12" i="16" s="1"/>
  <c r="R22" i="17" a="1"/>
  <c r="R22" i="17" s="1"/>
  <c r="W22" i="17" a="1"/>
  <c r="W22" i="17" s="1"/>
  <c r="H12" i="16" a="1"/>
  <c r="H12" i="16" s="1"/>
  <c r="AB22" i="17" a="1"/>
  <c r="AB22" i="17" s="1"/>
  <c r="W12" i="16" a="1"/>
  <c r="W12" i="16" s="1"/>
  <c r="R12" i="16" a="1"/>
  <c r="R12" i="16" s="1"/>
  <c r="M12" i="16" a="1"/>
  <c r="M12" i="16" s="1"/>
  <c r="W17" i="15" a="1"/>
  <c r="W17" i="15" s="1"/>
  <c r="M14" i="15"/>
  <c r="M17" i="15" a="1"/>
  <c r="M17" i="15" s="1"/>
  <c r="H14" i="15"/>
  <c r="H17" i="15" a="1"/>
  <c r="H17" i="15" s="1"/>
  <c r="R17" i="15" a="1"/>
  <c r="R17" i="15" s="1"/>
  <c r="AB14" i="15"/>
  <c r="AB17" i="15" a="1"/>
  <c r="AB17" i="15" s="1"/>
  <c r="H20" i="14" a="1"/>
  <c r="H20" i="14" s="1"/>
  <c r="AB20" i="14" a="1"/>
  <c r="AB20" i="14" s="1"/>
  <c r="R20" i="14" a="1"/>
  <c r="R20" i="14" s="1"/>
  <c r="W20" i="14" a="1"/>
  <c r="W20" i="14" s="1"/>
  <c r="M20" i="14" a="1"/>
  <c r="M20" i="14" s="1"/>
  <c r="H16" i="13" a="1"/>
  <c r="H16" i="13" s="1"/>
  <c r="AB16" i="13" a="1"/>
  <c r="AB16" i="13" s="1"/>
  <c r="W16" i="13" a="1"/>
  <c r="W16" i="13" s="1"/>
  <c r="R16" i="13" a="1"/>
  <c r="R16" i="13" s="1"/>
  <c r="AB21" i="4"/>
  <c r="M3" i="12"/>
  <c r="W21" i="4"/>
  <c r="K3" i="12"/>
  <c r="M21" i="4"/>
  <c r="G3" i="12"/>
  <c r="H20" i="6"/>
  <c r="E4" i="12"/>
  <c r="H21" i="4"/>
  <c r="E3" i="12"/>
  <c r="M27" i="11" a="1"/>
  <c r="M27" i="11" s="1"/>
  <c r="AB27" i="11" a="1"/>
  <c r="AB27" i="11" s="1"/>
  <c r="AB24" i="11"/>
  <c r="W27" i="11" a="1"/>
  <c r="W27" i="11" s="1"/>
  <c r="R27" i="11" a="1"/>
  <c r="R27" i="11" s="1"/>
  <c r="M22" i="10" a="1"/>
  <c r="M22" i="10" s="1"/>
  <c r="W22" i="10" a="1"/>
  <c r="W22" i="10" s="1"/>
  <c r="R22" i="10" a="1"/>
  <c r="R22" i="10" s="1"/>
  <c r="H23" i="9" a="1"/>
  <c r="H23" i="9" s="1"/>
  <c r="H24" i="9" s="1"/>
  <c r="H22" i="10" a="1"/>
  <c r="H22" i="10" s="1"/>
  <c r="AB23" i="9" a="1"/>
  <c r="AB23" i="9" s="1"/>
  <c r="M21" i="8" a="1"/>
  <c r="M21" i="8" s="1"/>
  <c r="R23" i="9" a="1"/>
  <c r="R23" i="9" s="1"/>
  <c r="W21" i="8" a="1"/>
  <c r="W21" i="8" s="1"/>
  <c r="H21" i="8" a="1"/>
  <c r="H21" i="8" s="1"/>
  <c r="AB21" i="8" a="1"/>
  <c r="AB21" i="8" s="1"/>
  <c r="R26" i="7" a="1"/>
  <c r="R26" i="7" s="1"/>
  <c r="H23" i="7"/>
  <c r="E5" i="12" s="1"/>
  <c r="H26" i="7" a="1"/>
  <c r="H26" i="7" s="1"/>
  <c r="AB23" i="7"/>
  <c r="AB26" i="7" a="1"/>
  <c r="AB26" i="7" s="1"/>
  <c r="AB22" i="6" a="1"/>
  <c r="AB22" i="6" s="1"/>
  <c r="M22" i="6" a="1"/>
  <c r="M22" i="6" s="1"/>
  <c r="W22" i="6" a="1"/>
  <c r="W22" i="6" s="1"/>
  <c r="R22" i="6" a="1"/>
  <c r="R22" i="6" s="1"/>
  <c r="H22" i="6" a="1"/>
  <c r="H22" i="6" s="1"/>
  <c r="H23" i="4" a="1"/>
  <c r="H23" i="4" s="1"/>
  <c r="H24" i="4" s="1"/>
  <c r="AB23" i="4" a="1"/>
  <c r="AB23" i="4" s="1"/>
  <c r="AB24" i="4" s="1"/>
  <c r="R20" i="4"/>
  <c r="R23" i="4" a="1"/>
  <c r="R23" i="4" s="1"/>
  <c r="M23" i="4" a="1"/>
  <c r="M23" i="4" s="1"/>
  <c r="M24" i="4" s="1"/>
  <c r="O20" i="27" l="1"/>
  <c r="O21" i="27" s="1"/>
  <c r="O22" i="27" s="1"/>
  <c r="T20" i="27"/>
  <c r="T21" i="27" s="1"/>
  <c r="T22" i="27" s="1"/>
  <c r="AD20" i="27"/>
  <c r="AD21" i="27" s="1"/>
  <c r="AD22" i="27" s="1"/>
  <c r="Y20" i="27"/>
  <c r="Y21" i="27" s="1"/>
  <c r="Y22" i="27" s="1"/>
  <c r="I21" i="27"/>
  <c r="I22" i="27" s="1"/>
  <c r="AB17" i="23"/>
  <c r="N20" i="12"/>
  <c r="AB15" i="15"/>
  <c r="M12" i="12"/>
  <c r="R25" i="18"/>
  <c r="I15" i="12"/>
  <c r="M25" i="18"/>
  <c r="G15" i="12"/>
  <c r="M24" i="17"/>
  <c r="H14" i="12"/>
  <c r="AB25" i="18"/>
  <c r="M15" i="12"/>
  <c r="W29" i="18"/>
  <c r="L15" i="12"/>
  <c r="H29" i="18"/>
  <c r="F15" i="12"/>
  <c r="AB29" i="18"/>
  <c r="N15" i="12"/>
  <c r="AB16" i="25"/>
  <c r="M22" i="12"/>
  <c r="M16" i="25"/>
  <c r="G22" i="12"/>
  <c r="M24" i="20"/>
  <c r="H17" i="12"/>
  <c r="AB17" i="21"/>
  <c r="N18" i="12"/>
  <c r="M18" i="13"/>
  <c r="H10" i="12"/>
  <c r="M15" i="15"/>
  <c r="G12" i="12"/>
  <c r="H15" i="15"/>
  <c r="E12" i="12"/>
  <c r="E24" i="12" s="1"/>
  <c r="AB25" i="11"/>
  <c r="M9" i="12"/>
  <c r="H29" i="11"/>
  <c r="F9" i="12"/>
  <c r="W25" i="9"/>
  <c r="L7" i="12"/>
  <c r="H25" i="9"/>
  <c r="F7" i="12"/>
  <c r="R23" i="8"/>
  <c r="M24" i="8" s="1"/>
  <c r="J6" i="12"/>
  <c r="AB24" i="7"/>
  <c r="M5" i="12"/>
  <c r="W28" i="7"/>
  <c r="L5" i="12"/>
  <c r="H5" i="12"/>
  <c r="M28" i="7"/>
  <c r="H24" i="7"/>
  <c r="R24" i="4"/>
  <c r="AB25" i="4"/>
  <c r="N3" i="12"/>
  <c r="M25" i="4"/>
  <c r="H3" i="12"/>
  <c r="H25" i="4"/>
  <c r="F3" i="12"/>
  <c r="AB19" i="25"/>
  <c r="W19" i="25"/>
  <c r="R19" i="25"/>
  <c r="M19" i="25"/>
  <c r="AB22" i="24"/>
  <c r="W22" i="24"/>
  <c r="R22" i="24"/>
  <c r="M22" i="24"/>
  <c r="W16" i="23"/>
  <c r="R16" i="23"/>
  <c r="M16" i="23"/>
  <c r="H16" i="23"/>
  <c r="AB18" i="22"/>
  <c r="R18" i="22"/>
  <c r="M18" i="22"/>
  <c r="W16" i="21"/>
  <c r="R16" i="21"/>
  <c r="M16" i="21"/>
  <c r="W23" i="20"/>
  <c r="R23" i="20"/>
  <c r="AB17" i="19"/>
  <c r="W17" i="19"/>
  <c r="R17" i="19"/>
  <c r="R28" i="18"/>
  <c r="M28" i="18"/>
  <c r="AB23" i="17"/>
  <c r="W23" i="17"/>
  <c r="R23" i="17"/>
  <c r="AB13" i="16"/>
  <c r="W13" i="16"/>
  <c r="R13" i="16"/>
  <c r="M13" i="16"/>
  <c r="AB18" i="15"/>
  <c r="W18" i="15"/>
  <c r="R18" i="15"/>
  <c r="M18" i="15"/>
  <c r="AB21" i="14"/>
  <c r="W21" i="14"/>
  <c r="R21" i="14"/>
  <c r="M21" i="14"/>
  <c r="AB17" i="13"/>
  <c r="W17" i="13"/>
  <c r="R17" i="13"/>
  <c r="AB28" i="11"/>
  <c r="W28" i="11"/>
  <c r="R28" i="11"/>
  <c r="M28" i="11"/>
  <c r="H9" i="12" s="1"/>
  <c r="W23" i="10"/>
  <c r="R23" i="10"/>
  <c r="M23" i="10"/>
  <c r="H8" i="12" s="1"/>
  <c r="AB24" i="9"/>
  <c r="R24" i="9"/>
  <c r="AB22" i="8"/>
  <c r="W22" i="8"/>
  <c r="M22" i="8"/>
  <c r="H6" i="12" s="1"/>
  <c r="AB27" i="7"/>
  <c r="R27" i="7"/>
  <c r="J5" i="12" s="1"/>
  <c r="AB23" i="6"/>
  <c r="W23" i="6"/>
  <c r="R23" i="6"/>
  <c r="J4" i="12" s="1"/>
  <c r="M23" i="6"/>
  <c r="H19" i="25"/>
  <c r="H22" i="24"/>
  <c r="H18" i="22"/>
  <c r="H16" i="21"/>
  <c r="H23" i="20"/>
  <c r="H17" i="19"/>
  <c r="H23" i="17"/>
  <c r="H13" i="16"/>
  <c r="H18" i="15"/>
  <c r="H21" i="14"/>
  <c r="H17" i="13"/>
  <c r="H23" i="10"/>
  <c r="H22" i="8"/>
  <c r="F6" i="12" s="1"/>
  <c r="H27" i="7"/>
  <c r="H23" i="6"/>
  <c r="R21" i="4"/>
  <c r="I3" i="12"/>
  <c r="E25" i="12" l="1"/>
  <c r="E26" i="12" s="1"/>
  <c r="I24" i="12"/>
  <c r="I25" i="12" s="1"/>
  <c r="I26" i="12" s="1"/>
  <c r="G24" i="12"/>
  <c r="G25" i="12" s="1"/>
  <c r="G26" i="12" s="1"/>
  <c r="W14" i="16"/>
  <c r="L13" i="12"/>
  <c r="W23" i="24"/>
  <c r="L21" i="12"/>
  <c r="H14" i="16"/>
  <c r="F13" i="12"/>
  <c r="AB14" i="16"/>
  <c r="N13" i="12"/>
  <c r="AB18" i="19"/>
  <c r="N16" i="12"/>
  <c r="AB19" i="22"/>
  <c r="N19" i="12"/>
  <c r="AB23" i="24"/>
  <c r="N21" i="12"/>
  <c r="R19" i="22"/>
  <c r="H20" i="22" s="1"/>
  <c r="J19" i="12"/>
  <c r="H24" i="17"/>
  <c r="F14" i="12"/>
  <c r="H17" i="23"/>
  <c r="F20" i="12"/>
  <c r="W24" i="17"/>
  <c r="L14" i="12"/>
  <c r="W24" i="20"/>
  <c r="L17" i="12"/>
  <c r="M17" i="23"/>
  <c r="H20" i="12"/>
  <c r="R20" i="25"/>
  <c r="R21" i="25" s="1"/>
  <c r="J22" i="12"/>
  <c r="R24" i="20"/>
  <c r="R25" i="20" s="1"/>
  <c r="J17" i="12"/>
  <c r="AB24" i="17"/>
  <c r="N14" i="12"/>
  <c r="M17" i="21"/>
  <c r="H18" i="12"/>
  <c r="R17" i="23"/>
  <c r="W18" i="23" s="1"/>
  <c r="J20" i="12"/>
  <c r="W20" i="25"/>
  <c r="L22" i="12"/>
  <c r="R17" i="21"/>
  <c r="M18" i="21" s="1"/>
  <c r="J18" i="12"/>
  <c r="W17" i="23"/>
  <c r="L20" i="12"/>
  <c r="AB20" i="25"/>
  <c r="N22" i="12"/>
  <c r="H20" i="25"/>
  <c r="F22" i="12"/>
  <c r="W18" i="19"/>
  <c r="L16" i="12"/>
  <c r="R24" i="17"/>
  <c r="H25" i="17" s="1"/>
  <c r="J14" i="12"/>
  <c r="H24" i="20"/>
  <c r="F17" i="12"/>
  <c r="H17" i="21"/>
  <c r="F18" i="12"/>
  <c r="AB19" i="15"/>
  <c r="N12" i="12"/>
  <c r="M29" i="18"/>
  <c r="H15" i="12"/>
  <c r="H19" i="22"/>
  <c r="F19" i="12"/>
  <c r="M14" i="16"/>
  <c r="H13" i="12"/>
  <c r="R29" i="18"/>
  <c r="R30" i="18" s="1"/>
  <c r="J15" i="12"/>
  <c r="W17" i="21"/>
  <c r="L18" i="12"/>
  <c r="M23" i="24"/>
  <c r="H21" i="12"/>
  <c r="M20" i="25"/>
  <c r="H22" i="12"/>
  <c r="H18" i="19"/>
  <c r="F16" i="12"/>
  <c r="H23" i="24"/>
  <c r="F21" i="12"/>
  <c r="R14" i="16"/>
  <c r="H15" i="16" s="1"/>
  <c r="J13" i="12"/>
  <c r="R18" i="19"/>
  <c r="R19" i="19" s="1"/>
  <c r="J16" i="12"/>
  <c r="M19" i="22"/>
  <c r="H19" i="12"/>
  <c r="R23" i="24"/>
  <c r="AB24" i="24" s="1"/>
  <c r="J21" i="12"/>
  <c r="R22" i="14"/>
  <c r="AB23" i="14" s="1"/>
  <c r="J11" i="12"/>
  <c r="H19" i="15"/>
  <c r="F12" i="12"/>
  <c r="W22" i="14"/>
  <c r="L11" i="12"/>
  <c r="AB22" i="14"/>
  <c r="N11" i="12"/>
  <c r="M19" i="15"/>
  <c r="H12" i="12"/>
  <c r="M24" i="12"/>
  <c r="M25" i="12" s="1"/>
  <c r="M26" i="12" s="1"/>
  <c r="M22" i="14"/>
  <c r="H11" i="12"/>
  <c r="H22" i="14"/>
  <c r="F11" i="12"/>
  <c r="W19" i="15"/>
  <c r="L12" i="12"/>
  <c r="H18" i="13"/>
  <c r="F10" i="12"/>
  <c r="R18" i="13"/>
  <c r="M19" i="13" s="1"/>
  <c r="M20" i="13" s="1"/>
  <c r="M21" i="13" s="1"/>
  <c r="J10" i="12"/>
  <c r="R19" i="15"/>
  <c r="M20" i="15" s="1"/>
  <c r="J12" i="12"/>
  <c r="W18" i="13"/>
  <c r="L10" i="12"/>
  <c r="AB18" i="13"/>
  <c r="N10" i="12"/>
  <c r="AB29" i="11"/>
  <c r="N9" i="12"/>
  <c r="W29" i="11"/>
  <c r="L9" i="12"/>
  <c r="R29" i="11"/>
  <c r="M30" i="11" s="1"/>
  <c r="J9" i="12"/>
  <c r="M29" i="11"/>
  <c r="K24" i="12"/>
  <c r="K25" i="12" s="1"/>
  <c r="K26" i="12" s="1"/>
  <c r="W24" i="10"/>
  <c r="L8" i="12"/>
  <c r="R24" i="10"/>
  <c r="AB25" i="10" s="1"/>
  <c r="AB26" i="10" s="1"/>
  <c r="AB27" i="10" s="1"/>
  <c r="J8" i="12"/>
  <c r="M24" i="10"/>
  <c r="H24" i="10"/>
  <c r="F8" i="12"/>
  <c r="AB25" i="9"/>
  <c r="N7" i="12"/>
  <c r="R25" i="9"/>
  <c r="M26" i="9" s="1"/>
  <c r="M27" i="9" s="1"/>
  <c r="M28" i="9" s="1"/>
  <c r="J7" i="12"/>
  <c r="AB24" i="8"/>
  <c r="AB23" i="8"/>
  <c r="N6" i="12"/>
  <c r="R24" i="8"/>
  <c r="H24" i="8"/>
  <c r="W24" i="8"/>
  <c r="W23" i="8"/>
  <c r="L6" i="12"/>
  <c r="M23" i="8"/>
  <c r="M25" i="8" s="1"/>
  <c r="M26" i="8" s="1"/>
  <c r="H23" i="8"/>
  <c r="AB28" i="7"/>
  <c r="N5" i="12"/>
  <c r="R28" i="7"/>
  <c r="H29" i="7" s="1"/>
  <c r="F5" i="12"/>
  <c r="H24" i="6"/>
  <c r="F4" i="12"/>
  <c r="AB24" i="6"/>
  <c r="N4" i="12"/>
  <c r="W24" i="6"/>
  <c r="L4" i="12"/>
  <c r="M24" i="6"/>
  <c r="H4" i="12"/>
  <c r="R25" i="4"/>
  <c r="J3" i="12"/>
  <c r="R24" i="6"/>
  <c r="M25" i="6" s="1"/>
  <c r="H28" i="7"/>
  <c r="M21" i="25" l="1"/>
  <c r="M22" i="25" s="1"/>
  <c r="M23" i="25" s="1"/>
  <c r="R22" i="25"/>
  <c r="R23" i="25" s="1"/>
  <c r="C22" i="12"/>
  <c r="D22" i="12" s="1"/>
  <c r="R26" i="20"/>
  <c r="R27" i="20" s="1"/>
  <c r="C17" i="12"/>
  <c r="D17" i="12" s="1"/>
  <c r="R20" i="19"/>
  <c r="R21" i="19" s="1"/>
  <c r="C16" i="12"/>
  <c r="D16" i="12" s="1"/>
  <c r="R31" i="18"/>
  <c r="R32" i="18" s="1"/>
  <c r="C15" i="12"/>
  <c r="D15" i="12" s="1"/>
  <c r="H26" i="17"/>
  <c r="H27" i="17" s="1"/>
  <c r="R25" i="8"/>
  <c r="R26" i="8" s="1"/>
  <c r="C6" i="12"/>
  <c r="D6" i="12" s="1"/>
  <c r="AB20" i="15"/>
  <c r="AB21" i="15" s="1"/>
  <c r="AB22" i="15" s="1"/>
  <c r="W30" i="11"/>
  <c r="W31" i="11" s="1"/>
  <c r="W32" i="11" s="1"/>
  <c r="AB15" i="16"/>
  <c r="AB16" i="16" s="1"/>
  <c r="AB17" i="16" s="1"/>
  <c r="M25" i="17"/>
  <c r="M26" i="17" s="1"/>
  <c r="M27" i="17" s="1"/>
  <c r="W21" i="25"/>
  <c r="W22" i="25" s="1"/>
  <c r="W23" i="25" s="1"/>
  <c r="H21" i="22"/>
  <c r="H22" i="22" s="1"/>
  <c r="AB21" i="25"/>
  <c r="AB22" i="25" s="1"/>
  <c r="AB23" i="25" s="1"/>
  <c r="H21" i="25"/>
  <c r="H22" i="25" s="1"/>
  <c r="H23" i="25" s="1"/>
  <c r="R15" i="16"/>
  <c r="R25" i="17"/>
  <c r="W25" i="17"/>
  <c r="W26" i="17" s="1"/>
  <c r="W27" i="17" s="1"/>
  <c r="R19" i="13"/>
  <c r="W19" i="13"/>
  <c r="W20" i="13" s="1"/>
  <c r="W21" i="13" s="1"/>
  <c r="W23" i="14"/>
  <c r="W24" i="14" s="1"/>
  <c r="W25" i="14" s="1"/>
  <c r="AB25" i="20"/>
  <c r="AB26" i="20" s="1"/>
  <c r="AB27" i="20" s="1"/>
  <c r="H23" i="14"/>
  <c r="H24" i="14" s="1"/>
  <c r="H25" i="14" s="1"/>
  <c r="AB18" i="23"/>
  <c r="AB19" i="23" s="1"/>
  <c r="AB20" i="23" s="1"/>
  <c r="H24" i="24"/>
  <c r="H25" i="24" s="1"/>
  <c r="H26" i="24" s="1"/>
  <c r="M15" i="16"/>
  <c r="M16" i="16" s="1"/>
  <c r="M17" i="16" s="1"/>
  <c r="M18" i="23"/>
  <c r="M19" i="23" s="1"/>
  <c r="M20" i="23" s="1"/>
  <c r="W15" i="16"/>
  <c r="W16" i="16" s="1"/>
  <c r="W17" i="16" s="1"/>
  <c r="H18" i="23"/>
  <c r="H19" i="23" s="1"/>
  <c r="H20" i="23" s="1"/>
  <c r="W24" i="24"/>
  <c r="W25" i="24" s="1"/>
  <c r="W26" i="24" s="1"/>
  <c r="M19" i="21"/>
  <c r="M20" i="21" s="1"/>
  <c r="AB25" i="17"/>
  <c r="AB26" i="17" s="1"/>
  <c r="AB27" i="17" s="1"/>
  <c r="M24" i="24"/>
  <c r="M25" i="24" s="1"/>
  <c r="M26" i="24" s="1"/>
  <c r="W19" i="23"/>
  <c r="W20" i="23" s="1"/>
  <c r="W19" i="19"/>
  <c r="W20" i="19" s="1"/>
  <c r="W21" i="19" s="1"/>
  <c r="H25" i="20"/>
  <c r="H26" i="20" s="1"/>
  <c r="H27" i="20" s="1"/>
  <c r="R24" i="24"/>
  <c r="M23" i="14"/>
  <c r="M24" i="14" s="1"/>
  <c r="M25" i="14" s="1"/>
  <c r="H18" i="21"/>
  <c r="H19" i="21" s="1"/>
  <c r="H20" i="21" s="1"/>
  <c r="AB20" i="22"/>
  <c r="AB21" i="22" s="1"/>
  <c r="AB22" i="22" s="1"/>
  <c r="H16" i="16"/>
  <c r="H17" i="16" s="1"/>
  <c r="R20" i="22"/>
  <c r="R23" i="14"/>
  <c r="W20" i="22"/>
  <c r="W21" i="22" s="1"/>
  <c r="W22" i="22" s="1"/>
  <c r="W30" i="18"/>
  <c r="W31" i="18" s="1"/>
  <c r="W32" i="18" s="1"/>
  <c r="M20" i="22"/>
  <c r="M21" i="22" s="1"/>
  <c r="M22" i="22" s="1"/>
  <c r="M25" i="20"/>
  <c r="M26" i="20" s="1"/>
  <c r="M27" i="20" s="1"/>
  <c r="AB19" i="19"/>
  <c r="AB20" i="19" s="1"/>
  <c r="AB21" i="19" s="1"/>
  <c r="AB30" i="11"/>
  <c r="AB31" i="11" s="1"/>
  <c r="AB32" i="11" s="1"/>
  <c r="M19" i="19"/>
  <c r="M20" i="19" s="1"/>
  <c r="M21" i="19" s="1"/>
  <c r="R18" i="21"/>
  <c r="R18" i="23"/>
  <c r="M30" i="18"/>
  <c r="M31" i="18" s="1"/>
  <c r="M32" i="18" s="1"/>
  <c r="W25" i="20"/>
  <c r="W26" i="20" s="1"/>
  <c r="W27" i="20" s="1"/>
  <c r="H30" i="18"/>
  <c r="H31" i="18" s="1"/>
  <c r="H32" i="18" s="1"/>
  <c r="AB19" i="13"/>
  <c r="AB20" i="13" s="1"/>
  <c r="AB21" i="13" s="1"/>
  <c r="H19" i="19"/>
  <c r="H20" i="19" s="1"/>
  <c r="H21" i="19" s="1"/>
  <c r="AB18" i="21"/>
  <c r="AB19" i="21" s="1"/>
  <c r="AB20" i="21" s="1"/>
  <c r="AB25" i="24"/>
  <c r="AB26" i="24" s="1"/>
  <c r="M21" i="15"/>
  <c r="M22" i="15" s="1"/>
  <c r="H20" i="15"/>
  <c r="H21" i="15" s="1"/>
  <c r="H22" i="15" s="1"/>
  <c r="R20" i="15"/>
  <c r="AB30" i="18"/>
  <c r="AB31" i="18" s="1"/>
  <c r="AB32" i="18" s="1"/>
  <c r="W18" i="21"/>
  <c r="W19" i="21" s="1"/>
  <c r="W20" i="21" s="1"/>
  <c r="W20" i="15"/>
  <c r="W21" i="15" s="1"/>
  <c r="W22" i="15" s="1"/>
  <c r="H28" i="12"/>
  <c r="H29" i="12" s="1"/>
  <c r="H19" i="13"/>
  <c r="H20" i="13" s="1"/>
  <c r="H21" i="13" s="1"/>
  <c r="AB24" i="14"/>
  <c r="AB25" i="14" s="1"/>
  <c r="M31" i="11"/>
  <c r="M32" i="11" s="1"/>
  <c r="R30" i="11"/>
  <c r="H30" i="11"/>
  <c r="H31" i="11" s="1"/>
  <c r="H32" i="11" s="1"/>
  <c r="J28" i="12"/>
  <c r="J29" i="12" s="1"/>
  <c r="J30" i="12" s="1"/>
  <c r="H25" i="10"/>
  <c r="H26" i="10" s="1"/>
  <c r="H27" i="10" s="1"/>
  <c r="W25" i="10"/>
  <c r="W26" i="10" s="1"/>
  <c r="W27" i="10" s="1"/>
  <c r="M25" i="10"/>
  <c r="M26" i="10" s="1"/>
  <c r="M27" i="10" s="1"/>
  <c r="R25" i="10"/>
  <c r="H26" i="9"/>
  <c r="H27" i="9" s="1"/>
  <c r="H28" i="9" s="1"/>
  <c r="AB26" i="9"/>
  <c r="AB27" i="9" s="1"/>
  <c r="AB28" i="9" s="1"/>
  <c r="R26" i="9"/>
  <c r="W26" i="9"/>
  <c r="W27" i="9" s="1"/>
  <c r="W28" i="9" s="1"/>
  <c r="L28" i="12"/>
  <c r="L29" i="12" s="1"/>
  <c r="N28" i="12"/>
  <c r="N29" i="12" s="1"/>
  <c r="F28" i="12"/>
  <c r="F29" i="12" s="1"/>
  <c r="W25" i="8"/>
  <c r="W26" i="8" s="1"/>
  <c r="AB25" i="8"/>
  <c r="AB26" i="8" s="1"/>
  <c r="W29" i="7"/>
  <c r="W30" i="7" s="1"/>
  <c r="W31" i="7" s="1"/>
  <c r="H25" i="8"/>
  <c r="H26" i="8" s="1"/>
  <c r="R29" i="7"/>
  <c r="M29" i="7"/>
  <c r="M30" i="7" s="1"/>
  <c r="M31" i="7" s="1"/>
  <c r="AB29" i="7"/>
  <c r="AB30" i="7" s="1"/>
  <c r="AB31" i="7" s="1"/>
  <c r="H30" i="7"/>
  <c r="H31" i="7" s="1"/>
  <c r="M26" i="6"/>
  <c r="M27" i="6" s="1"/>
  <c r="R25" i="6"/>
  <c r="H25" i="6"/>
  <c r="H26" i="6" s="1"/>
  <c r="H27" i="6" s="1"/>
  <c r="AB25" i="6"/>
  <c r="AB26" i="6" s="1"/>
  <c r="AB27" i="6" s="1"/>
  <c r="W25" i="6"/>
  <c r="W26" i="6" s="1"/>
  <c r="W27" i="6" s="1"/>
  <c r="R26" i="4"/>
  <c r="AB26" i="4"/>
  <c r="AB27" i="4" s="1"/>
  <c r="AB28" i="4" s="1"/>
  <c r="W26" i="4"/>
  <c r="W27" i="4" s="1"/>
  <c r="W28" i="4" s="1"/>
  <c r="H26" i="4"/>
  <c r="H27" i="4" s="1"/>
  <c r="H28" i="4" s="1"/>
  <c r="M26" i="4"/>
  <c r="M27" i="4" s="1"/>
  <c r="M28" i="4" s="1"/>
  <c r="C3" i="12" l="1"/>
  <c r="R25" i="24"/>
  <c r="R26" i="24" s="1"/>
  <c r="C21" i="12"/>
  <c r="D21" i="12" s="1"/>
  <c r="R19" i="23"/>
  <c r="R20" i="23" s="1"/>
  <c r="C20" i="12"/>
  <c r="D20" i="12" s="1"/>
  <c r="R21" i="22"/>
  <c r="R22" i="22" s="1"/>
  <c r="C19" i="12"/>
  <c r="D19" i="12" s="1"/>
  <c r="R19" i="21"/>
  <c r="R20" i="21" s="1"/>
  <c r="C18" i="12"/>
  <c r="D18" i="12" s="1"/>
  <c r="R26" i="17"/>
  <c r="R27" i="17" s="1"/>
  <c r="C14" i="12"/>
  <c r="D14" i="12" s="1"/>
  <c r="R16" i="16"/>
  <c r="R17" i="16" s="1"/>
  <c r="C13" i="12"/>
  <c r="D13" i="12" s="1"/>
  <c r="R21" i="15"/>
  <c r="R22" i="15" s="1"/>
  <c r="C12" i="12"/>
  <c r="D12" i="12" s="1"/>
  <c r="R24" i="14"/>
  <c r="R25" i="14" s="1"/>
  <c r="C11" i="12"/>
  <c r="D11" i="12" s="1"/>
  <c r="R20" i="13"/>
  <c r="R21" i="13" s="1"/>
  <c r="C10" i="12"/>
  <c r="D10" i="12" s="1"/>
  <c r="R31" i="11"/>
  <c r="R32" i="11" s="1"/>
  <c r="C9" i="12"/>
  <c r="D9" i="12" s="1"/>
  <c r="R26" i="10"/>
  <c r="R27" i="10" s="1"/>
  <c r="C8" i="12"/>
  <c r="D8" i="12" s="1"/>
  <c r="R27" i="9"/>
  <c r="R28" i="9" s="1"/>
  <c r="C7" i="12"/>
  <c r="D7" i="12" s="1"/>
  <c r="R30" i="7"/>
  <c r="C5" i="12"/>
  <c r="D5" i="12" s="1"/>
  <c r="R26" i="6"/>
  <c r="R27" i="6" s="1"/>
  <c r="C4" i="12"/>
  <c r="D4" i="12" s="1"/>
  <c r="R27" i="4"/>
  <c r="R28" i="4" s="1"/>
  <c r="D3" i="12" l="1"/>
  <c r="N30" i="12" s="1"/>
  <c r="N31" i="12" s="1"/>
  <c r="C27" i="12"/>
  <c r="R31" i="7"/>
  <c r="F30" i="12" l="1"/>
  <c r="F31" i="12" s="1"/>
  <c r="L30" i="12"/>
  <c r="L31" i="12" s="1"/>
  <c r="J31" i="12"/>
  <c r="H30" i="12"/>
  <c r="H31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tc={42F6423D-BAEE-4282-BE20-76AB85959FD9}</author>
  </authors>
  <commentList>
    <comment ref="D27" authorId="0" shapeId="0" xr:uid="{42F6423D-BAEE-4282-BE20-76AB85959FD9}">
      <text>
        <t>[Threaded comment]
Your version of Excel allows you to read this threaded comment; however, any edits to it will get removed if the file is opened in a newer version of Excel. Learn more: https://go.microsoft.com/fwlink/?linkid=870924
Comment:
    Global Max SD with all Not Achieved values considered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<sst xmlns="http://schemas.openxmlformats.org/spreadsheetml/2006/main" count="1527" uniqueCount="322">
  <si>
    <t>Statement</t>
  </si>
  <si>
    <t>Group</t>
  </si>
  <si>
    <t>Severity</t>
  </si>
  <si>
    <t>Input A</t>
  </si>
  <si>
    <t>Input PA</t>
  </si>
  <si>
    <t>Input NA</t>
  </si>
  <si>
    <t>Baseline Score All A</t>
  </si>
  <si>
    <t>Base Case Fully Achieved Noise Added</t>
  </si>
  <si>
    <t>Baseline Score All PA</t>
  </si>
  <si>
    <t>Base Case Partially Achieved Noise Added</t>
  </si>
  <si>
    <t>Baseline Score All NA</t>
  </si>
  <si>
    <t>Base Case Not Achieved Noise Added</t>
  </si>
  <si>
    <t>High Resilience Company</t>
  </si>
  <si>
    <t>High Resilience with Noise</t>
  </si>
  <si>
    <t>Low Resilience Company</t>
  </si>
  <si>
    <t>Low Resilience with noise</t>
  </si>
  <si>
    <t>B1.a.A.i</t>
  </si>
  <si>
    <t>Achieved</t>
  </si>
  <si>
    <t>B1.a.A.ii</t>
  </si>
  <si>
    <t>B1.a.A.iii</t>
  </si>
  <si>
    <t>B1.a.A.iv</t>
  </si>
  <si>
    <t>B1.a.A.v</t>
  </si>
  <si>
    <t>B1.a.A.vi</t>
  </si>
  <si>
    <t>B1.a.PA.i</t>
  </si>
  <si>
    <t>Partially Achieved</t>
  </si>
  <si>
    <t>B1.a.PA.ii</t>
  </si>
  <si>
    <t>B1.a.NA.i</t>
  </si>
  <si>
    <t>Not Achieved</t>
  </si>
  <si>
    <t>B1.a.NA.ii</t>
  </si>
  <si>
    <t>B1.a.NA.iii</t>
  </si>
  <si>
    <t>B1.a.NA.iv</t>
  </si>
  <si>
    <t>B1.a.NA.v</t>
  </si>
  <si>
    <t>B1.a.NA.vi</t>
  </si>
  <si>
    <t>B1.a.NA.vii</t>
  </si>
  <si>
    <t>B1.b.A.i</t>
  </si>
  <si>
    <t>B1.b.A.ii</t>
  </si>
  <si>
    <t>B1.b.A.iii</t>
  </si>
  <si>
    <t>B1.b.A.iv</t>
  </si>
  <si>
    <t>B1.b.PA.i</t>
  </si>
  <si>
    <t>B1.b.PA.ii</t>
  </si>
  <si>
    <t>B1.b.PA.iii</t>
  </si>
  <si>
    <t>B1.b.PA.iv</t>
  </si>
  <si>
    <t>B1.b.NA.i</t>
  </si>
  <si>
    <t>B1.b.NA.ii</t>
  </si>
  <si>
    <t>B1.b.NA.iii</t>
  </si>
  <si>
    <t>B1.b.NA.iv</t>
  </si>
  <si>
    <t>B1.b.NA.v</t>
  </si>
  <si>
    <t>B1.b.NA.vi</t>
  </si>
  <si>
    <t>B2.a.A.i</t>
  </si>
  <si>
    <t>B2.a.A.ii</t>
  </si>
  <si>
    <t>B2.a.A.iii</t>
  </si>
  <si>
    <t>B2.a.A.iv</t>
  </si>
  <si>
    <t>B2.a.A.v</t>
  </si>
  <si>
    <t>B2.a.A.vi</t>
  </si>
  <si>
    <t>B2.a.PA.i</t>
  </si>
  <si>
    <t>B2.a.PA.ii</t>
  </si>
  <si>
    <t>B2.a.PA.iii</t>
  </si>
  <si>
    <t>B2.a.PA.iv</t>
  </si>
  <si>
    <t>B2.a.PA.v</t>
  </si>
  <si>
    <t>B2.a.PA.vi</t>
  </si>
  <si>
    <t>B2.a.PA.vii</t>
  </si>
  <si>
    <t>B2.a.NA.i</t>
  </si>
  <si>
    <t>B2.a.NA.ii</t>
  </si>
  <si>
    <t>B2.a.NA.iii</t>
  </si>
  <si>
    <t>B2.a.NA.iv</t>
  </si>
  <si>
    <t>B2.a.NA.v</t>
  </si>
  <si>
    <t>B2.b.A.i</t>
  </si>
  <si>
    <t>B2.b.A.ii</t>
  </si>
  <si>
    <t>B2.b.A.iii</t>
  </si>
  <si>
    <t>B2.b.A.iv</t>
  </si>
  <si>
    <t>B2.b.PA.i</t>
  </si>
  <si>
    <t>B2.b.PA.ii</t>
  </si>
  <si>
    <t>B2.b.PA.iii</t>
  </si>
  <si>
    <t>B2.b.PA.iv</t>
  </si>
  <si>
    <t>B2.b.PA.v</t>
  </si>
  <si>
    <t>B2.b.NA.i</t>
  </si>
  <si>
    <t>B2.c.A.i</t>
  </si>
  <si>
    <t>B2.c.A.ii</t>
  </si>
  <si>
    <t>B2.c.A.iii</t>
  </si>
  <si>
    <t>B2.c.A.iv</t>
  </si>
  <si>
    <t>B2.c.PA.i</t>
  </si>
  <si>
    <t>B2.c.PA.ii</t>
  </si>
  <si>
    <t>B2.c.PA.iii</t>
  </si>
  <si>
    <t>B2.c.PA.iv</t>
  </si>
  <si>
    <t>B2.c.NA.i</t>
  </si>
  <si>
    <t>B2.c.NA.ii</t>
  </si>
  <si>
    <t>B2.c.NA.iii</t>
  </si>
  <si>
    <t>B2.c.NA.iv</t>
  </si>
  <si>
    <t>B2.c.NA.v</t>
  </si>
  <si>
    <t>B2.c.NA.vi</t>
  </si>
  <si>
    <t>B2.c.NA.vii</t>
  </si>
  <si>
    <t>B2.d.A.i</t>
  </si>
  <si>
    <t>B2.d.PA.i</t>
  </si>
  <si>
    <t>B2.d.PA.ii</t>
  </si>
  <si>
    <t>B2.d.PA.iii</t>
  </si>
  <si>
    <t>B2.d.PA.iv</t>
  </si>
  <si>
    <t>B2.d.NA.i</t>
  </si>
  <si>
    <t>B2.d.NA.ii</t>
  </si>
  <si>
    <t>B2.d.NA.iii</t>
  </si>
  <si>
    <t>B2.d.NA.iv</t>
  </si>
  <si>
    <t>B2.d.NA.v</t>
  </si>
  <si>
    <t>B3.a.A.i</t>
  </si>
  <si>
    <t>B3.a.A.ii</t>
  </si>
  <si>
    <t>B3.a.A.iii</t>
  </si>
  <si>
    <t>B3.a.A.iv</t>
  </si>
  <si>
    <t>B3.a.A.v</t>
  </si>
  <si>
    <t>B3.a.A.vi</t>
  </si>
  <si>
    <t>B3.a.A.vii</t>
  </si>
  <si>
    <t>B3.a.A.viii</t>
  </si>
  <si>
    <t>B3.a.A.ix</t>
  </si>
  <si>
    <t>B3.a.PA.i</t>
  </si>
  <si>
    <t>B3.a.PA.ii</t>
  </si>
  <si>
    <t>B3.a.PA.iii</t>
  </si>
  <si>
    <t>B3.a.PA.iv</t>
  </si>
  <si>
    <t>B3.a.PA.v</t>
  </si>
  <si>
    <t>B3.a.PA.vi</t>
  </si>
  <si>
    <t>B3.a.NA.i</t>
  </si>
  <si>
    <t>B3.a.NA.ii</t>
  </si>
  <si>
    <t>B3.a.NA.iii</t>
  </si>
  <si>
    <t>B3.a.NA.iv</t>
  </si>
  <si>
    <t>B3.b.A.i</t>
  </si>
  <si>
    <t>B3.b.A.ii</t>
  </si>
  <si>
    <t>B3.b.A.iii</t>
  </si>
  <si>
    <t>B3.b.PA.i</t>
  </si>
  <si>
    <t>B3.b.PA.ii</t>
  </si>
  <si>
    <t>B3.b.NA.i</t>
  </si>
  <si>
    <t>B3.b.NA.ii</t>
  </si>
  <si>
    <t>B3.b.NA.iii</t>
  </si>
  <si>
    <t>B3.c.A.i</t>
  </si>
  <si>
    <t>B3.c.A.ii</t>
  </si>
  <si>
    <t>B3.c.A.iii</t>
  </si>
  <si>
    <t>B3.c.A.iv</t>
  </si>
  <si>
    <t>B3.c.A.v</t>
  </si>
  <si>
    <t>B3.c.PA.i</t>
  </si>
  <si>
    <t>B3.c.PA.ii</t>
  </si>
  <si>
    <t>B3.c.PA.iii</t>
  </si>
  <si>
    <t>B3.c.PA.iv</t>
  </si>
  <si>
    <t>B3.c.NA.i</t>
  </si>
  <si>
    <t>B3.c.NA.ii</t>
  </si>
  <si>
    <t>B3.c.NA.iii</t>
  </si>
  <si>
    <t>B3.d.A.i</t>
  </si>
  <si>
    <t>B3.d.A.ii</t>
  </si>
  <si>
    <t>B3.d.A.iii</t>
  </si>
  <si>
    <t>B3.d.PA.i</t>
  </si>
  <si>
    <t>B3.d.PA.ii</t>
  </si>
  <si>
    <t>B3.d.PA.iii</t>
  </si>
  <si>
    <t>B3.d.NA.i</t>
  </si>
  <si>
    <t>B3.d.NA.ii</t>
  </si>
  <si>
    <t>B3.d.NA.iii</t>
  </si>
  <si>
    <t>B3.e.A.i</t>
  </si>
  <si>
    <t>B3.e.A.ii</t>
  </si>
  <si>
    <t>B3.e.PA.i</t>
  </si>
  <si>
    <t>B3.e.NA.i</t>
  </si>
  <si>
    <t>B4.a.A.i</t>
  </si>
  <si>
    <t>B4.a.A.ii</t>
  </si>
  <si>
    <t>B4.a.A.iii</t>
  </si>
  <si>
    <t>B4.a.A.iv</t>
  </si>
  <si>
    <t>B4.a.A.v</t>
  </si>
  <si>
    <t>B4.a.PA.i</t>
  </si>
  <si>
    <t>B4.a.PA.ii</t>
  </si>
  <si>
    <t>B4.a.PA.iii</t>
  </si>
  <si>
    <t>B4.a.PA.iv</t>
  </si>
  <si>
    <t>B4.a.PA.v</t>
  </si>
  <si>
    <t>B4.a.NA.i</t>
  </si>
  <si>
    <t>B4.a.NA.ii</t>
  </si>
  <si>
    <t>B4.a.NA.iii</t>
  </si>
  <si>
    <t>B4.a.NA.iv</t>
  </si>
  <si>
    <t>B4.b.A.i</t>
  </si>
  <si>
    <t>B4.b.A.ii</t>
  </si>
  <si>
    <t>B4.b.A.iii</t>
  </si>
  <si>
    <t>B4.b.A.iv</t>
  </si>
  <si>
    <t>B4.b.A.v</t>
  </si>
  <si>
    <t>B4.b.A.vi</t>
  </si>
  <si>
    <t>B4.b.A.vii</t>
  </si>
  <si>
    <t>B4.b.A.viii</t>
  </si>
  <si>
    <t>B4.b.PA.i</t>
  </si>
  <si>
    <t>B4.b.PA.ii</t>
  </si>
  <si>
    <t>B4.b.PA.iii</t>
  </si>
  <si>
    <t>B4.b.PA.iv</t>
  </si>
  <si>
    <t>B4.b.PA.v</t>
  </si>
  <si>
    <t>B4.b.PA.vi</t>
  </si>
  <si>
    <t>B4.b.NA.i</t>
  </si>
  <si>
    <t>B4.b.NA.ii</t>
  </si>
  <si>
    <t>B4.b.NA.iii</t>
  </si>
  <si>
    <t>B4.b.NA.iv</t>
  </si>
  <si>
    <t>B4.b.NA.v</t>
  </si>
  <si>
    <t>B4.c.A.i</t>
  </si>
  <si>
    <t>B4.c.A.ii</t>
  </si>
  <si>
    <t>B4.c.A.iii</t>
  </si>
  <si>
    <t>B4.c.PA.i</t>
  </si>
  <si>
    <t>B4.c.PA.ii</t>
  </si>
  <si>
    <t>B4.c.PA.iii</t>
  </si>
  <si>
    <t>B4.c.NA.i</t>
  </si>
  <si>
    <t>B4.c.NA.ii</t>
  </si>
  <si>
    <t>B4.d.A.i</t>
  </si>
  <si>
    <t>B4.d.A.ii</t>
  </si>
  <si>
    <t>B4.d.A.iii</t>
  </si>
  <si>
    <t>B4.d.A.iv</t>
  </si>
  <si>
    <t>B4.d.PA.i</t>
  </si>
  <si>
    <t>B4.d.PA.ii</t>
  </si>
  <si>
    <t>B4.d.PA.iii</t>
  </si>
  <si>
    <t>B4.d.PA.iv</t>
  </si>
  <si>
    <t>B4.d.PA.v</t>
  </si>
  <si>
    <t>B4.d.NA.i</t>
  </si>
  <si>
    <t>B4.d.NA.ii</t>
  </si>
  <si>
    <t>B4.d.NA.iii</t>
  </si>
  <si>
    <t>B4.d.NA.iv</t>
  </si>
  <si>
    <t>B4.d.NA.v</t>
  </si>
  <si>
    <t>B5.a.A.i</t>
  </si>
  <si>
    <t>B5.a.A.ii</t>
  </si>
  <si>
    <t>B5.a.PA.i</t>
  </si>
  <si>
    <t>B5.a.PA.ii</t>
  </si>
  <si>
    <t>B5.a.NA.i</t>
  </si>
  <si>
    <t>B5.a.NA.ii</t>
  </si>
  <si>
    <t>B5.a.NA.iii</t>
  </si>
  <si>
    <t>B5.b.A.i</t>
  </si>
  <si>
    <t>B5.b.A.ii</t>
  </si>
  <si>
    <t>B5.b.A.iii</t>
  </si>
  <si>
    <t>B5.b.A.iv</t>
  </si>
  <si>
    <t>B5.b.PA.i</t>
  </si>
  <si>
    <t>B5.b.PA.ii</t>
  </si>
  <si>
    <t>B5.b.NA.i</t>
  </si>
  <si>
    <t>B5.b.NA.ii</t>
  </si>
  <si>
    <t>B5.b.NA.iii</t>
  </si>
  <si>
    <t>B5.c.A.i</t>
  </si>
  <si>
    <t>B5.c.A.ii</t>
  </si>
  <si>
    <t>B5.c.PA.i</t>
  </si>
  <si>
    <t>B5.c.PA.ii</t>
  </si>
  <si>
    <t>B5.c.NA.i</t>
  </si>
  <si>
    <t>B5.c.NA.ii</t>
  </si>
  <si>
    <t>B5.c.NA.iii</t>
  </si>
  <si>
    <t>B6.a.A.i</t>
  </si>
  <si>
    <t>B6.a.A.ii</t>
  </si>
  <si>
    <t>B6.a.A.iii</t>
  </si>
  <si>
    <t>B6.a.A.iv</t>
  </si>
  <si>
    <t>B6.a.A.v</t>
  </si>
  <si>
    <t>B6.a.A.vi</t>
  </si>
  <si>
    <t>B6.a.PA.i</t>
  </si>
  <si>
    <t>B6.a.PA.ii</t>
  </si>
  <si>
    <t>B6.a.PA.iii</t>
  </si>
  <si>
    <t>B6.a.NA.i</t>
  </si>
  <si>
    <t>B6.a.NA.ii</t>
  </si>
  <si>
    <t>B6.a.NA.iii</t>
  </si>
  <si>
    <t>B6.a.NA.iv</t>
  </si>
  <si>
    <t>B6.b.A.i</t>
  </si>
  <si>
    <t>B6.b.A.ii</t>
  </si>
  <si>
    <t>B6.b.A.iii</t>
  </si>
  <si>
    <t>B6.b.A.iv</t>
  </si>
  <si>
    <t>B6.b.PA.i</t>
  </si>
  <si>
    <t>B6.b.PA.ii</t>
  </si>
  <si>
    <t>B6.b.PA.iii</t>
  </si>
  <si>
    <t>B6.b.NA.i</t>
  </si>
  <si>
    <t>B6.b.NA.ii</t>
  </si>
  <si>
    <t>B6.b.NA.iii</t>
  </si>
  <si>
    <t>mean</t>
  </si>
  <si>
    <t>SD</t>
  </si>
  <si>
    <t>Norm Mean</t>
  </si>
  <si>
    <t>Comp Mean</t>
  </si>
  <si>
    <t>Comp SD</t>
  </si>
  <si>
    <t>mean min</t>
  </si>
  <si>
    <t>mean max</t>
  </si>
  <si>
    <t>Sum of squared Deviations</t>
  </si>
  <si>
    <t>Varience</t>
  </si>
  <si>
    <t>Standard Deviation</t>
  </si>
  <si>
    <t>Std Dev Max(from worst case scenario)</t>
  </si>
  <si>
    <t>Normalised SD</t>
  </si>
  <si>
    <t>Basic SD excluding 0 values DO NOT USE</t>
  </si>
  <si>
    <t>B1.a</t>
  </si>
  <si>
    <t>B1.b</t>
  </si>
  <si>
    <t>B2.a</t>
  </si>
  <si>
    <t>B2.b</t>
  </si>
  <si>
    <t>B2.c</t>
  </si>
  <si>
    <t>B2.d</t>
  </si>
  <si>
    <t>B3.a</t>
  </si>
  <si>
    <t>B3.b</t>
  </si>
  <si>
    <t>B3.c</t>
  </si>
  <si>
    <t>B3.d</t>
  </si>
  <si>
    <t>B3.e</t>
  </si>
  <si>
    <t>B4.a</t>
  </si>
  <si>
    <t>B4.b</t>
  </si>
  <si>
    <t>B4.c</t>
  </si>
  <si>
    <t>B4.d</t>
  </si>
  <si>
    <t>B5.a</t>
  </si>
  <si>
    <t>B5.b</t>
  </si>
  <si>
    <t>B5.c</t>
  </si>
  <si>
    <t>B6.a</t>
  </si>
  <si>
    <t>B6.b</t>
  </si>
  <si>
    <t>Base Case Not Achieved</t>
  </si>
  <si>
    <t>Base Case Fully Achieved</t>
  </si>
  <si>
    <t>Base Case Partially Achieved</t>
  </si>
  <si>
    <t>Modelled High Resilience</t>
  </si>
  <si>
    <t>Modelled Low Resilience</t>
  </si>
  <si>
    <t>SD Variance</t>
  </si>
  <si>
    <t>Global SD</t>
  </si>
  <si>
    <t>No. of inputs</t>
  </si>
  <si>
    <t>in group</t>
  </si>
  <si>
    <t>Global Max SD</t>
  </si>
  <si>
    <t>Max SD</t>
  </si>
  <si>
    <t>Global variance</t>
  </si>
  <si>
    <t>MaxSD*inputs</t>
  </si>
  <si>
    <t>Global Scaled Mean</t>
  </si>
  <si>
    <t>Number of Inputs at A, PA, NA</t>
  </si>
  <si>
    <t>High Reslience Company</t>
  </si>
  <si>
    <t>A</t>
  </si>
  <si>
    <t>PA</t>
  </si>
  <si>
    <t>NA</t>
  </si>
  <si>
    <t>Company</t>
  </si>
  <si>
    <t>Totals</t>
  </si>
  <si>
    <t>Percentage</t>
  </si>
  <si>
    <t>Achieved?</t>
  </si>
  <si>
    <t>Partially Achieved?</t>
  </si>
  <si>
    <t>Not Achieved?</t>
  </si>
  <si>
    <t>Discrete Score</t>
  </si>
  <si>
    <t>Mean</t>
  </si>
  <si>
    <t>Normalised Mean</t>
  </si>
  <si>
    <t>Normalised Standard Deviation</t>
  </si>
  <si>
    <t xml:space="preserve"> </t>
  </si>
  <si>
    <t>Noise Applied Score Added to Model</t>
  </si>
  <si>
    <t>Global Normalised Mean</t>
  </si>
  <si>
    <t>Global Complimented Mean</t>
  </si>
  <si>
    <t>Global Normalised SD</t>
  </si>
  <si>
    <t>Global Complimened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</si>
</sst>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0"/>
    <numFmt numFmtId="167" formatCode="0.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1" xfId="0" applyNumberFormat="1" applyBorder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/>
    <xf numFmtId="166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6" fontId="0" fillId="0" borderId="5" xfId="0" applyNumberFormat="1" applyBorder="1"/>
    <xf numFmtId="0" fontId="0" fillId="0" borderId="6" xfId="0" applyBorder="1"/>
    <xf numFmtId="166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6" fontId="0" fillId="0" borderId="13" xfId="0" applyNumberFormat="1" applyBorder="1"/>
    <xf numFmtId="166" fontId="0" fillId="0" borderId="14" xfId="0" applyNumberFormat="1" applyBorder="1"/>
    <xf numFmtId="0" fontId="0" fillId="0" borderId="15" xfId="0" applyBorder="1"/>
    <xf numFmtId="166" fontId="0" fillId="0" borderId="16" xfId="0" applyNumberFormat="1" applyBorder="1"/>
    <xf numFmtId="0" fontId="0" fillId="0" borderId="17" xfId="0" applyBorder="1"/>
    <xf numFmtId="0" fontId="0" fillId="0" borderId="14" xfId="0" applyBorder="1"/>
    <xf numFmtId="0" fontId="0" fillId="0" borderId="18" xfId="0" applyBorder="1"/>
    <xf numFmtId="166" fontId="0" fillId="0" borderId="19" xfId="0" applyNumberFormat="1" applyBorder="1"/>
    <xf numFmtId="0" fontId="0" fillId="0" borderId="10" xfId="0" applyBorder="1"/>
    <xf numFmtId="166" fontId="0" fillId="0" borderId="17" xfId="0" applyNumberFormat="1" applyBorder="1"/>
    <xf numFmtId="0" fontId="0" fillId="0" borderId="16" xfId="0" applyBorder="1"/>
    <xf numFmtId="167" fontId="0" fillId="0" borderId="2" xfId="0" applyNumberFormat="1" applyBorder="1"/>
    <xf numFmtId="167" fontId="0" fillId="0" borderId="0" xfId="0" applyNumberFormat="1"/>
    <xf numFmtId="167" fontId="0" fillId="0" borderId="5" xfId="0" applyNumberFormat="1" applyBorder="1"/>
    <xf numFmtId="164" fontId="0" fillId="0" borderId="20" xfId="0" applyNumberFormat="1" applyBorder="1"/>
    <xf numFmtId="164" fontId="0" fillId="0" borderId="5" xfId="0" applyNumberFormat="1" applyBorder="1"/>
    <xf numFmtId="0" fontId="0" fillId="0" borderId="11" xfId="0" applyBorder="1" applyAlignment="1">
      <alignment horizontal="center"/>
    </xf>
    <xf numFmtId="164" fontId="0" fillId="0" borderId="15" xfId="0" applyNumberFormat="1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66" fontId="0" fillId="2" borderId="13" xfId="0" applyNumberFormat="1" applyFill="1" applyBorder="1"/>
    <xf numFmtId="166" fontId="0" fillId="2" borderId="17" xfId="0" applyNumberFormat="1" applyFill="1" applyBorder="1"/>
    <xf numFmtId="166" fontId="0" fillId="2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am Lewis" id="{45B4EE2E-C44B-4683-A55E-966C927C37A6}" userId="a8caec412addb39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7" dT="2025-04-04T13:41:01.43" personId="{45B4EE2E-C44B-4683-A55E-966C927C37A6}" id="{42F6423D-BAEE-4282-BE20-76AB85959FD9}">
    <text>Global Max SD with all Not Achieved values considered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0CC2-E3C4-4C66-8C30-D9F0580FF7D8}">
  <sheetPr codeName="Sheet1"/>
  <dimension ref="A1:N31"/>
  <sheetViews>
    <sheetView tabSelected="1" workbookViewId="0">
      <pane xSplit="4" ySplit="2" topLeftCell="J7" activePane="bottomRight" state="frozen"/>
      <selection pane="topRight" activeCell="E1" sqref="E1"/>
      <selection pane="bottomLeft" activeCell="A3" sqref="A3"/>
      <selection pane="bottomRight" activeCell="D32" sqref="D32"/>
    </sheetView>
  </sheetViews>
  <sheetFormatPr defaultColWidth="8.796875" defaultRowHeight="13.8"/>
  <cols>
    <col min="1" max="1" width="8.59765625" customWidth="1"/>
    <col min="2" max="2" width="11.296875" customWidth="1"/>
    <col min="3" max="3" width="11.8984375" hidden="1" customWidth="1"/>
    <col min="4" max="4" width="11.8984375" customWidth="1"/>
    <col min="5" max="5" width="12.69921875" style="10" customWidth="1"/>
    <col min="6" max="6" width="12.69921875" style="14" customWidth="1"/>
    <col min="7" max="7" width="12.69921875" style="10" customWidth="1"/>
    <col min="8" max="8" width="12.69921875" style="14" customWidth="1"/>
    <col min="9" max="9" width="12.69921875" style="10" customWidth="1"/>
    <col min="10" max="10" width="12.69921875" style="14" customWidth="1"/>
    <col min="11" max="11" width="12.69921875" style="10" customWidth="1"/>
    <col min="12" max="12" width="12.69921875" style="14" customWidth="1"/>
    <col min="13" max="14" width="12.69921875" customWidth="1"/>
  </cols>
  <sheetData>
    <row r="1" spans="1:14">
      <c r="B1" t="s">
        <v>294</v>
      </c>
      <c r="E1" s="12" t="s">
        <v>288</v>
      </c>
      <c r="F1" s="13"/>
      <c r="G1" s="12" t="s">
        <v>289</v>
      </c>
      <c r="H1" s="13"/>
      <c r="I1" s="12" t="s">
        <v>287</v>
      </c>
      <c r="J1" s="13"/>
      <c r="K1" s="12" t="s">
        <v>290</v>
      </c>
      <c r="L1" s="13"/>
      <c r="M1" t="s">
        <v>291</v>
      </c>
    </row>
    <row r="2" spans="1:14">
      <c r="B2" t="s">
        <v>295</v>
      </c>
      <c r="C2" t="s">
        <v>297</v>
      </c>
      <c r="D2" t="s">
        <v>299</v>
      </c>
      <c r="E2" s="10" t="s">
        <v>256</v>
      </c>
      <c r="F2" s="14" t="s">
        <v>292</v>
      </c>
      <c r="G2" s="10" t="s">
        <v>256</v>
      </c>
      <c r="H2" s="14" t="s">
        <v>292</v>
      </c>
      <c r="I2" s="10" t="s">
        <v>256</v>
      </c>
      <c r="J2" s="14" t="s">
        <v>292</v>
      </c>
      <c r="K2" s="10" t="s">
        <v>256</v>
      </c>
      <c r="L2" s="14" t="s">
        <v>292</v>
      </c>
      <c r="M2" t="s">
        <v>256</v>
      </c>
      <c r="N2" t="s">
        <v>292</v>
      </c>
    </row>
    <row r="3" spans="1:14">
      <c r="A3" t="s">
        <v>267</v>
      </c>
      <c r="B3">
        <v>15</v>
      </c>
      <c r="C3" s="17">
        <f ca="1">'B1.a'!R$26</f>
        <v>2.4029204384856189</v>
      </c>
      <c r="D3" s="17">
        <f ca="1">C3*B3</f>
        <v>36.043806577284286</v>
      </c>
      <c r="E3" s="11">
        <f ca="1">'B1.a'!H20</f>
        <v>1.1778687942594259E-4</v>
      </c>
      <c r="F3" s="15">
        <f ca="1">'B1.a'!H24</f>
        <v>1.1737812283964317E-5</v>
      </c>
      <c r="G3" s="11">
        <f ca="1">'B1.a'!M20</f>
        <v>4.2539854125548615E-2</v>
      </c>
      <c r="H3" s="15">
        <f ca="1">'B1.a'!M24</f>
        <v>0.12373214560411326</v>
      </c>
      <c r="I3" s="11">
        <f ca="1">'B1.a'!R20</f>
        <v>0.25593313667337442</v>
      </c>
      <c r="J3" s="15">
        <f ca="1">'B1.a'!R24</f>
        <v>5.7740266336919195</v>
      </c>
      <c r="K3" s="11">
        <f ca="1">'B1.a'!W20</f>
        <v>1.903779225496211E-4</v>
      </c>
      <c r="L3" s="15">
        <f ca="1">'B1.a'!W24</f>
        <v>1.6188673146947208E-5</v>
      </c>
      <c r="M3" s="17">
        <f ca="1">'B1.a'!AB20</f>
        <v>0.27539078522397226</v>
      </c>
      <c r="N3" s="17">
        <f ca="1">'B1.a'!AB24</f>
        <v>3.3682471416469908</v>
      </c>
    </row>
    <row r="4" spans="1:14">
      <c r="A4" t="s">
        <v>268</v>
      </c>
      <c r="B4">
        <v>14</v>
      </c>
      <c r="C4" s="17">
        <f ca="1">'B1.b'!R$25</f>
        <v>2.463409331540102</v>
      </c>
      <c r="D4" s="17">
        <f t="shared" ref="D4:D22" ca="1" si="0">C4*B4</f>
        <v>34.487730641561427</v>
      </c>
      <c r="E4" s="11">
        <f ca="1">'B1.b'!H19</f>
        <v>-7.75116933692921E-4</v>
      </c>
      <c r="F4" s="15">
        <f ca="1">'B1.b'!H23</f>
        <v>1.5587439748568277E-5</v>
      </c>
      <c r="G4" s="11">
        <f ca="1">'B1.b'!M19</f>
        <v>9.4785858679457158E-2</v>
      </c>
      <c r="H4" s="15">
        <f ca="1">'B1.b'!M23</f>
        <v>0.21770074387582847</v>
      </c>
      <c r="I4" s="11">
        <f ca="1">'B1.b'!R19</f>
        <v>0.28452752833742995</v>
      </c>
      <c r="J4" s="15">
        <f ca="1">'B1.b'!R23</f>
        <v>6.0683855347188516</v>
      </c>
      <c r="K4" s="11">
        <f ca="1">'B1.b'!W19</f>
        <v>9.5967936681972649E-2</v>
      </c>
      <c r="L4" s="15">
        <f ca="1">'B1.b'!W23</f>
        <v>0.2232163504889155</v>
      </c>
      <c r="M4" s="17">
        <f ca="1">'B1.b'!AB19</f>
        <v>0.19186781194138616</v>
      </c>
      <c r="N4" s="17">
        <f ca="1">'B1.b'!AB23</f>
        <v>2.2942251836971166</v>
      </c>
    </row>
    <row r="5" spans="1:14">
      <c r="A5" t="s">
        <v>269</v>
      </c>
      <c r="B5">
        <v>18</v>
      </c>
      <c r="C5" s="17">
        <f ca="1">'B2.a'!R$29</f>
        <v>2.3460696484474144</v>
      </c>
      <c r="D5" s="17">
        <f t="shared" ca="1" si="0"/>
        <v>42.22925367205346</v>
      </c>
      <c r="E5" s="11">
        <f ca="1">'B2.a'!$H23</f>
        <v>1.9577421289361895E-4</v>
      </c>
      <c r="F5" s="15">
        <f ca="1">'B2.a'!$H27</f>
        <v>1.3429640967166695E-5</v>
      </c>
      <c r="G5" s="11">
        <f ca="1">'B2.a'!$M23</f>
        <v>0.15793260568203296</v>
      </c>
      <c r="H5" s="15">
        <f ca="1">'B2.a'!$M27</f>
        <v>0.24800569688154497</v>
      </c>
      <c r="I5" s="11">
        <f ca="1">'B2.a'!$R23</f>
        <v>0.31611249773441635</v>
      </c>
      <c r="J5" s="15">
        <f ca="1">'B2.a'!$R27</f>
        <v>5.5040427953661748</v>
      </c>
      <c r="K5" s="11">
        <f ca="1">'B2.a'!$W23</f>
        <v>-1.7621977033120556E-4</v>
      </c>
      <c r="L5" s="15">
        <f ca="1">'B2.a'!$W27</f>
        <v>9.28576930591187E-6</v>
      </c>
      <c r="M5" s="17">
        <f ca="1">'B2.a'!$AB23</f>
        <v>0.43037863351988376</v>
      </c>
      <c r="N5" s="17">
        <f ca="1">'B2.a'!$AB27</f>
        <v>6.0098450133645782</v>
      </c>
    </row>
    <row r="6" spans="1:14">
      <c r="A6" t="s">
        <v>270</v>
      </c>
      <c r="B6">
        <v>13</v>
      </c>
      <c r="C6" s="17">
        <f ca="1">'B2.b'!R$24</f>
        <v>2.7315657417746668</v>
      </c>
      <c r="D6" s="17">
        <f t="shared" ca="1" si="0"/>
        <v>35.51035464307067</v>
      </c>
      <c r="E6" s="11">
        <f ca="1">'B2.b'!H18</f>
        <v>2.6489265456673721E-4</v>
      </c>
      <c r="F6" s="15">
        <f ca="1">'B2.b'!H22</f>
        <v>9.4006791931519762E-6</v>
      </c>
      <c r="G6" s="11">
        <f ca="1">'B2.b'!M18</f>
        <v>0.15140876928377511</v>
      </c>
      <c r="H6" s="15">
        <f ca="1">'B2.b'!M22</f>
        <v>0.25608897212175552</v>
      </c>
      <c r="I6" s="11">
        <f ca="1">'B2.b'!R18</f>
        <v>0.42097642893635318</v>
      </c>
      <c r="J6" s="15">
        <f ca="1">'B2.b'!R22</f>
        <v>7.4614514016369853</v>
      </c>
      <c r="K6" s="11">
        <f ca="1">'B2.b'!W18</f>
        <v>0.15103335007648711</v>
      </c>
      <c r="L6" s="15">
        <f ca="1">'B2.b'!W22</f>
        <v>0.25482215173732353</v>
      </c>
      <c r="M6" s="17">
        <f ca="1">'B2.b'!AB18</f>
        <v>0.5770323791730485</v>
      </c>
      <c r="N6" s="17">
        <f ca="1">'B2.b'!AB22</f>
        <v>7.9622078666721174</v>
      </c>
    </row>
    <row r="7" spans="1:14">
      <c r="A7" t="s">
        <v>271</v>
      </c>
      <c r="B7">
        <v>15</v>
      </c>
      <c r="C7" s="17">
        <f ca="1">'B2.c'!R$26</f>
        <v>2.557531478090143</v>
      </c>
      <c r="D7" s="17">
        <f t="shared" ca="1" si="0"/>
        <v>38.362972171352148</v>
      </c>
      <c r="E7" s="11">
        <f ca="1">'B2.c'!H20</f>
        <v>-1.4176515810381362E-5</v>
      </c>
      <c r="F7" s="15">
        <f ca="1">'B2.c'!H24</f>
        <v>1.8942648208337798E-5</v>
      </c>
      <c r="G7" s="11">
        <f ca="1">'B2.c'!M20</f>
        <v>7.2785250690301603E-2</v>
      </c>
      <c r="H7" s="15">
        <f ca="1">'B2.c'!M24</f>
        <v>0.20989325302836909</v>
      </c>
      <c r="I7" s="11">
        <f ca="1">'B2.c'!R20</f>
        <v>0.25247963970184145</v>
      </c>
      <c r="J7" s="15">
        <f ca="1">'B2.c'!R24</f>
        <v>6.5409672614219527</v>
      </c>
      <c r="K7" s="11">
        <f ca="1">'B2.c'!W20</f>
        <v>0.34535575071666091</v>
      </c>
      <c r="L7" s="15">
        <f ca="1">'B2.c'!W24</f>
        <v>7.5948759291779169</v>
      </c>
      <c r="M7" s="17">
        <f ca="1">'B2.c'!AB20</f>
        <v>0.59990636750473081</v>
      </c>
      <c r="N7" s="17">
        <f ca="1">'B2.c'!AB24</f>
        <v>11.139797792899611</v>
      </c>
    </row>
    <row r="8" spans="1:14">
      <c r="A8" t="s">
        <v>272</v>
      </c>
      <c r="B8">
        <v>14</v>
      </c>
      <c r="C8" s="17">
        <f ca="1">'B2.d'!R$25</f>
        <v>1.3430204998905013</v>
      </c>
      <c r="D8" s="17">
        <f t="shared" ca="1" si="0"/>
        <v>18.802286998467018</v>
      </c>
      <c r="E8" s="11">
        <f ca="1">'B2.d'!H19</f>
        <v>6.8474835075692741E-4</v>
      </c>
      <c r="F8" s="15">
        <f ca="1">'B2.d'!H23</f>
        <v>1.450709229353691E-5</v>
      </c>
      <c r="G8" s="11">
        <f ca="1">'B2.d'!M19</f>
        <v>0.10805938034698175</v>
      </c>
      <c r="H8" s="15">
        <f ca="1">'B2.d'!M23</f>
        <v>0.21959213530632382</v>
      </c>
      <c r="I8" s="11">
        <f ca="1">'B2.d'!R19</f>
        <v>0.13581412362173312</v>
      </c>
      <c r="J8" s="15">
        <f ca="1">'B2.d'!R23</f>
        <v>1.8037040631261319</v>
      </c>
      <c r="K8" s="11">
        <f ca="1">'B2.d'!W19</f>
        <v>1.1123837957132184E-4</v>
      </c>
      <c r="L8" s="15">
        <f ca="1">'B2.d'!W23</f>
        <v>1.5799169590176699E-5</v>
      </c>
      <c r="M8" s="17">
        <f ca="1">'B2.d'!AB19</f>
        <v>0.40541731435924311</v>
      </c>
      <c r="N8" s="17">
        <f ca="1">'B2.d'!AB23</f>
        <v>4.5336283787486398</v>
      </c>
    </row>
    <row r="9" spans="1:14">
      <c r="A9" t="s">
        <v>273</v>
      </c>
      <c r="B9">
        <v>19</v>
      </c>
      <c r="C9" s="17">
        <f ca="1">'B3.a'!R$30</f>
        <v>0.68871024648482271</v>
      </c>
      <c r="D9" s="17">
        <f t="shared" ca="1" si="0"/>
        <v>13.085494683211632</v>
      </c>
      <c r="E9" s="11">
        <f ca="1">'B3.a'!H24</f>
        <v>-8.7893247659918895E-4</v>
      </c>
      <c r="F9" s="15">
        <f ca="1">'B3.a'!H28</f>
        <v>1.3789066390751461E-5</v>
      </c>
      <c r="G9" s="11">
        <f ca="1">'B3.a'!M24</f>
        <v>0.19968610865648839</v>
      </c>
      <c r="H9" s="15">
        <f ca="1">'B3.a'!M28</f>
        <v>0.22739631028111887</v>
      </c>
      <c r="I9" s="11">
        <f ca="1">'B3.a'!R24</f>
        <v>0.10006727886027779</v>
      </c>
      <c r="J9" s="15">
        <f ca="1">'B3.a'!R28</f>
        <v>0.47432180361318532</v>
      </c>
      <c r="K9" s="11">
        <f ca="1">'B3.a'!W24</f>
        <v>0.19908610986013334</v>
      </c>
      <c r="L9" s="15">
        <f ca="1">'B3.a'!W28</f>
        <v>0.2260390277418349</v>
      </c>
      <c r="M9" s="17">
        <f ca="1">'B3.a'!AB24</f>
        <v>0.19903154208035961</v>
      </c>
      <c r="N9" s="17">
        <f ca="1">'B3.a'!AB28</f>
        <v>0.22592063992834627</v>
      </c>
    </row>
    <row r="10" spans="1:14">
      <c r="A10" t="s">
        <v>274</v>
      </c>
      <c r="B10">
        <v>8</v>
      </c>
      <c r="C10" s="17">
        <f ca="1">'B3.b'!R$19</f>
        <v>1.7826450104537275</v>
      </c>
      <c r="D10" s="17">
        <f t="shared" ca="1" si="0"/>
        <v>14.26116008362982</v>
      </c>
      <c r="E10" s="11">
        <f ca="1">'B3.b'!H13</f>
        <v>-1.2434179266079573E-4</v>
      </c>
      <c r="F10" s="15">
        <f ca="1">'B3.b'!H17</f>
        <v>2.5764160931907472E-5</v>
      </c>
      <c r="G10" s="11">
        <f ca="1">'B3.b'!M13</f>
        <v>8.7764275771089556E-2</v>
      </c>
      <c r="H10" s="15">
        <f ca="1">'B3.b'!M17</f>
        <v>0.21830286624985162</v>
      </c>
      <c r="I10" s="11">
        <f ca="1">'B3.b'!R13</f>
        <v>0.21922093484177296</v>
      </c>
      <c r="J10" s="15">
        <f ca="1">'B3.b'!R17</f>
        <v>3.1778232332955705</v>
      </c>
      <c r="K10" s="11">
        <f ca="1">'B3.b'!W13</f>
        <v>8.7953314317952225E-2</v>
      </c>
      <c r="L10" s="15">
        <f ca="1">'B3.b'!W17</f>
        <v>0.21922876383597897</v>
      </c>
      <c r="M10" s="17">
        <f ca="1">'B3.b'!AB13</f>
        <v>0.52373697163714983</v>
      </c>
      <c r="N10" s="17">
        <f ca="1">'B3.b'!AB17</f>
        <v>8.0426515491031108</v>
      </c>
    </row>
    <row r="11" spans="1:14">
      <c r="A11" t="s">
        <v>275</v>
      </c>
      <c r="B11">
        <v>12</v>
      </c>
      <c r="C11" s="17">
        <f ca="1">'B3.c'!R$23</f>
        <v>2.0420463150938479</v>
      </c>
      <c r="D11" s="17">
        <f t="shared" ca="1" si="0"/>
        <v>24.504555781126175</v>
      </c>
      <c r="E11" s="11">
        <f ca="1">'B3.c'!H17</f>
        <v>3.5976473461227541E-4</v>
      </c>
      <c r="F11" s="15">
        <f ca="1">'B3.c'!H21</f>
        <v>1.8701220289057496E-5</v>
      </c>
      <c r="G11" s="11">
        <f ca="1">'B3.c'!M17</f>
        <v>0.14784422202850994</v>
      </c>
      <c r="H11" s="15">
        <f ca="1">'B3.c'!M21</f>
        <v>0.24144913627123818</v>
      </c>
      <c r="I11" s="11">
        <f ca="1">'B3.c'!R17</f>
        <v>0.26199466438158148</v>
      </c>
      <c r="J11" s="15">
        <f ca="1">'B3.c'!R21</f>
        <v>4.169953152988362</v>
      </c>
      <c r="K11" s="11">
        <f ca="1">'B3.c'!W17</f>
        <v>7.6141173330669508E-5</v>
      </c>
      <c r="L11" s="15">
        <f ca="1">'B3.c'!W21</f>
        <v>8.9615922304209803E-6</v>
      </c>
      <c r="M11" s="17">
        <f ca="1">'B3.c'!AB17</f>
        <v>0.85365956425055978</v>
      </c>
      <c r="N11" s="17">
        <f ca="1">'B3.c'!AB21</f>
        <v>12.340671039784581</v>
      </c>
    </row>
    <row r="12" spans="1:14">
      <c r="A12" t="s">
        <v>276</v>
      </c>
      <c r="B12">
        <v>9</v>
      </c>
      <c r="C12" s="17">
        <f ca="1">'B3.d'!R$20</f>
        <v>2.3339930893682048</v>
      </c>
      <c r="D12" s="17">
        <f t="shared" ca="1" si="0"/>
        <v>21.005937804313845</v>
      </c>
      <c r="E12" s="11">
        <f ca="1">'B3.d'!H14</f>
        <v>6.1682465753494403E-5</v>
      </c>
      <c r="F12" s="15">
        <f ca="1">'B3.d'!H18</f>
        <v>1.5535536468724607E-5</v>
      </c>
      <c r="G12" s="11">
        <f ca="1">'B3.d'!M14</f>
        <v>0.11400548028279754</v>
      </c>
      <c r="H12" s="15">
        <f ca="1">'B3.d'!M18</f>
        <v>0.24406611827075642</v>
      </c>
      <c r="I12" s="11">
        <f ca="1">'B3.d'!R14</f>
        <v>0.26930689492710047</v>
      </c>
      <c r="J12" s="15">
        <f ca="1">'B3.d'!R18</f>
        <v>5.4475237412185367</v>
      </c>
      <c r="K12" s="11">
        <f ca="1">'B3.d'!W14</f>
        <v>0.54248274043044176</v>
      </c>
      <c r="L12" s="15">
        <f ca="1">'B3.d'!W18</f>
        <v>9.6706150162028131</v>
      </c>
      <c r="M12" s="17">
        <f ca="1">'B3.d'!AB14</f>
        <v>0.54119980289850766</v>
      </c>
      <c r="N12" s="17">
        <f ca="1">'B3.d'!AB18</f>
        <v>9.6250240790326309</v>
      </c>
    </row>
    <row r="13" spans="1:14">
      <c r="A13" t="s">
        <v>277</v>
      </c>
      <c r="B13">
        <v>4</v>
      </c>
      <c r="C13" s="17">
        <f ca="1">'B3.e'!R$15</f>
        <v>4.5010945216108338</v>
      </c>
      <c r="D13" s="17">
        <f t="shared" ca="1" si="0"/>
        <v>18.004378086443335</v>
      </c>
      <c r="E13" s="11">
        <f ca="1">'B3.e'!H9</f>
        <v>1.5329521089598509E-3</v>
      </c>
      <c r="F13" s="15">
        <f ca="1">'B3.e'!H13</f>
        <v>2.143594653507123E-5</v>
      </c>
      <c r="G13" s="11">
        <f ca="1">'B3.e'!M9</f>
        <v>0.10062195762625752</v>
      </c>
      <c r="H13" s="15">
        <f ca="1">'B3.e'!M13</f>
        <v>0.25311945891350907</v>
      </c>
      <c r="I13" s="11">
        <f ca="1">'B3.e'!R9</f>
        <v>0.90021890432216678</v>
      </c>
      <c r="J13" s="15">
        <f ca="1">'B3.e'!R13</f>
        <v>20.259851892475059</v>
      </c>
      <c r="K13" s="11">
        <f ca="1">'B3.e'!W9</f>
        <v>7.6327223964751663E-4</v>
      </c>
      <c r="L13" s="15">
        <f ca="1">'B3.e'!W13</f>
        <v>2.9630700742387574E-5</v>
      </c>
      <c r="M13" s="17">
        <f ca="1">'B3.e'!AB9</f>
        <v>6.7117231029696352E-4</v>
      </c>
      <c r="N13" s="17">
        <f ca="1">'B3.e'!AB13</f>
        <v>7.5622643977722754E-6</v>
      </c>
    </row>
    <row r="14" spans="1:14">
      <c r="A14" t="s">
        <v>278</v>
      </c>
      <c r="B14">
        <v>14</v>
      </c>
      <c r="C14" s="17">
        <f ca="1">'B4.a'!R$25</f>
        <v>1.3345178498916936</v>
      </c>
      <c r="D14" s="17">
        <f t="shared" ca="1" si="0"/>
        <v>18.683249898483712</v>
      </c>
      <c r="E14" s="11">
        <f ca="1">'B4.a'!H19</f>
        <v>-5.6809916850059942E-5</v>
      </c>
      <c r="F14" s="15">
        <f ca="1">'B4.a'!H23</f>
        <v>1.4981895899549936E-5</v>
      </c>
      <c r="G14" s="11">
        <f ca="1">'B4.a'!M19</f>
        <v>0.15164977766374987</v>
      </c>
      <c r="H14" s="15">
        <f ca="1">'B4.a'!M23</f>
        <v>0.24773315948322583</v>
      </c>
      <c r="I14" s="11">
        <f ca="1">'B4.a'!R19</f>
        <v>0.15131238093421018</v>
      </c>
      <c r="J14" s="15">
        <f ca="1">'B4.a'!R23</f>
        <v>1.7809378916795491</v>
      </c>
      <c r="K14" s="11">
        <f ca="1">'B4.a'!W19</f>
        <v>4.1221591828492657E-4</v>
      </c>
      <c r="L14" s="15">
        <f ca="1">'B4.a'!W23</f>
        <v>1.5963452902599331E-5</v>
      </c>
      <c r="M14" s="17">
        <f ca="1">'B4.a'!AB19</f>
        <v>0.15139001414356212</v>
      </c>
      <c r="N14" s="17">
        <f ca="1">'B4.a'!AB23</f>
        <v>0.24686826998829067</v>
      </c>
    </row>
    <row r="15" spans="1:14">
      <c r="A15" t="s">
        <v>279</v>
      </c>
      <c r="B15">
        <v>19</v>
      </c>
      <c r="C15" s="17">
        <f ca="1">'B4.b'!R$30</f>
        <v>1.1496268518899211</v>
      </c>
      <c r="D15" s="17">
        <f t="shared" ca="1" si="0"/>
        <v>21.842910185908501</v>
      </c>
      <c r="E15" s="11">
        <f ca="1">'B4.b'!H24</f>
        <v>3.1843706770316049E-4</v>
      </c>
      <c r="F15" s="15">
        <f ca="1">'B4.b'!H28</f>
        <v>1.235113272105389E-5</v>
      </c>
      <c r="G15" s="11">
        <f ca="1">'B4.b'!M24</f>
        <v>0.13842563452636014</v>
      </c>
      <c r="H15" s="15">
        <f ca="1">'B4.b'!M28</f>
        <v>0.224501345436629</v>
      </c>
      <c r="I15" s="11">
        <f ca="1">'B4.b'!R24</f>
        <v>0.1165373783760225</v>
      </c>
      <c r="J15" s="15">
        <f ca="1">'B4.b'!R28</f>
        <v>1.3216418985863303</v>
      </c>
      <c r="K15" s="11">
        <f ca="1">'B4.b'!W24</f>
        <v>1.3787058358160411E-4</v>
      </c>
      <c r="L15" s="15">
        <f ca="1">'B4.b'!W28</f>
        <v>1.2171917737052925E-5</v>
      </c>
      <c r="M15" s="17">
        <f ca="1">'B4.b'!AB24</f>
        <v>0.44281138847895191</v>
      </c>
      <c r="N15" s="17">
        <f ca="1">'B4.b'!AB28</f>
        <v>5.7965401834688706</v>
      </c>
    </row>
    <row r="16" spans="1:14">
      <c r="A16" t="s">
        <v>280</v>
      </c>
      <c r="B16">
        <v>8</v>
      </c>
      <c r="C16" s="17">
        <f ca="1">'B4.c'!R$19</f>
        <v>1.761577916856746</v>
      </c>
      <c r="D16" s="17">
        <f t="shared" ca="1" si="0"/>
        <v>14.092623334853968</v>
      </c>
      <c r="E16" s="11">
        <f ca="1">'B4.c'!H13</f>
        <v>-1.083032244822992E-3</v>
      </c>
      <c r="F16" s="15">
        <f ca="1">'B4.c'!H17</f>
        <v>1.3471047048223385E-5</v>
      </c>
      <c r="G16" s="11">
        <f ca="1">'B4.c'!M13</f>
        <v>0.17546504130102172</v>
      </c>
      <c r="H16" s="15">
        <f ca="1">'B4.c'!M17</f>
        <v>0.2648354745735445</v>
      </c>
      <c r="I16" s="11">
        <f ca="1">'B4.c'!R13</f>
        <v>0.29308792719950055</v>
      </c>
      <c r="J16" s="15">
        <f ca="1">'B4.c'!R17</f>
        <v>3.1031567571573526</v>
      </c>
      <c r="K16" s="11">
        <f ca="1">'B4.c'!W13</f>
        <v>9.4208235560093857E-4</v>
      </c>
      <c r="L16" s="15">
        <f ca="1">'B4.c'!W17</f>
        <v>1.3960570702342711E-5</v>
      </c>
      <c r="M16" s="17">
        <f ca="1">'B4.c'!AB13</f>
        <v>0.8238693906059974</v>
      </c>
      <c r="N16" s="17">
        <f ca="1">'B4.c'!AB17</f>
        <v>11.673551675868939</v>
      </c>
    </row>
    <row r="17" spans="1:14">
      <c r="A17" t="s">
        <v>281</v>
      </c>
      <c r="B17">
        <v>14</v>
      </c>
      <c r="C17" s="17">
        <f ca="1">'B4.d'!R$25</f>
        <v>1.3399389691554817</v>
      </c>
      <c r="D17" s="17">
        <f t="shared" ca="1" si="0"/>
        <v>18.759145568176745</v>
      </c>
      <c r="E17" s="11">
        <f ca="1">'B4.d'!H19</f>
        <v>1.0986644167239788E-4</v>
      </c>
      <c r="F17" s="15">
        <f ca="1">'B4.d'!H23</f>
        <v>1.116888197878136E-5</v>
      </c>
      <c r="G17" s="11">
        <f ca="1">'B4.d'!M19</f>
        <v>0.11942415258089702</v>
      </c>
      <c r="H17" s="15">
        <f ca="1">'B4.d'!M23</f>
        <v>0.24887883623074439</v>
      </c>
      <c r="I17" s="11">
        <f ca="1">'B4.d'!R19</f>
        <v>0.11937125099444928</v>
      </c>
      <c r="J17" s="15">
        <f ca="1">'B4.d'!R23</f>
        <v>1.7954364410614549</v>
      </c>
      <c r="K17" s="11">
        <f ca="1">'B4.d'!W19</f>
        <v>0.28478947026426432</v>
      </c>
      <c r="L17" s="15">
        <f ca="1">'B4.d'!W23</f>
        <v>4.8684981312410702</v>
      </c>
      <c r="M17" s="17">
        <f ca="1">'B4.d'!AB19</f>
        <v>-4.4743096873337928E-4</v>
      </c>
      <c r="N17" s="17">
        <f ca="1">'B4.d'!AB23</f>
        <v>1.572201842467148E-5</v>
      </c>
    </row>
    <row r="18" spans="1:14">
      <c r="A18" t="s">
        <v>282</v>
      </c>
      <c r="B18">
        <v>7</v>
      </c>
      <c r="C18" s="17">
        <f ca="1">'B5.a'!R$18</f>
        <v>1.9097828502113738</v>
      </c>
      <c r="D18" s="17">
        <f t="shared" ca="1" si="0"/>
        <v>13.368479951479618</v>
      </c>
      <c r="E18" s="11">
        <f ca="1">'B5.a'!H12</f>
        <v>-4.3851239725838766E-5</v>
      </c>
      <c r="F18" s="15">
        <f ca="1">'B5.a'!H16</f>
        <v>1.0967591531045511E-5</v>
      </c>
      <c r="G18" s="11">
        <f ca="1">'B5.a'!M12</f>
        <v>8.7146478363167565E-2</v>
      </c>
      <c r="H18" s="15">
        <f ca="1">'B5.a'!M16</f>
        <v>0.23919854442235733</v>
      </c>
      <c r="I18" s="11">
        <f ca="1">'B5.a'!R12</f>
        <v>0.21968741216501797</v>
      </c>
      <c r="J18" s="15">
        <f ca="1">'B5.a'!R16</f>
        <v>3.6472705349614789</v>
      </c>
      <c r="K18" s="11">
        <f ca="1">'B5.a'!W12</f>
        <v>1.3310841304717391E-5</v>
      </c>
      <c r="L18" s="15">
        <f ca="1">'B5.a'!W16</f>
        <v>1.5506019737478059E-7</v>
      </c>
      <c r="M18" s="17">
        <f ca="1">'B5.a'!AB12</f>
        <v>0.51854426674662579</v>
      </c>
      <c r="N18" s="17">
        <f ca="1">'B5.a'!AB16</f>
        <v>8.8121700769876075</v>
      </c>
    </row>
    <row r="19" spans="1:14">
      <c r="A19" t="s">
        <v>283</v>
      </c>
      <c r="B19">
        <v>9</v>
      </c>
      <c r="C19" s="17">
        <f ca="1">'B5.b'!R$20</f>
        <v>1.6729841686373046</v>
      </c>
      <c r="D19" s="17">
        <f t="shared" ca="1" si="0"/>
        <v>15.056857517735741</v>
      </c>
      <c r="E19" s="11">
        <f ca="1">'B5.b'!H14</f>
        <v>4.7686077690715142E-4</v>
      </c>
      <c r="F19" s="15">
        <f ca="1">'B5.b'!H18</f>
        <v>1.3128449180435901E-5</v>
      </c>
      <c r="G19" s="11">
        <f ca="1">'B5.b'!M14</f>
        <v>8.7282227398320394E-2</v>
      </c>
      <c r="H19" s="15">
        <f ca="1">'B5.b'!M18</f>
        <v>0.19590763838275188</v>
      </c>
      <c r="I19" s="11">
        <f ca="1">'B5.b'!R14</f>
        <v>0.21821532634399629</v>
      </c>
      <c r="J19" s="15">
        <f ca="1">'B5.b'!R18</f>
        <v>2.798876028511053</v>
      </c>
      <c r="K19" s="11">
        <f ca="1">'B5.b'!W14</f>
        <v>2.4056640908781441E-4</v>
      </c>
      <c r="L19" s="15">
        <f ca="1">'B5.b'!W18</f>
        <v>7.1455472601952686E-6</v>
      </c>
      <c r="M19" s="17">
        <f ca="1">'B5.b'!AB14</f>
        <v>8.6166296157120223E-2</v>
      </c>
      <c r="N19" s="17">
        <f ca="1">'B5.b'!AB18</f>
        <v>0.19092700871501844</v>
      </c>
    </row>
    <row r="20" spans="1:14">
      <c r="A20" t="s">
        <v>284</v>
      </c>
      <c r="B20">
        <v>7</v>
      </c>
      <c r="C20" s="17">
        <f ca="1">'B5.c'!R$18</f>
        <v>1.8773118890595257</v>
      </c>
      <c r="D20" s="17">
        <f t="shared" ca="1" si="0"/>
        <v>13.141183223416681</v>
      </c>
      <c r="E20" s="11">
        <f ca="1">'B5.c'!H12</f>
        <v>2.4988039298216397E-4</v>
      </c>
      <c r="F20" s="15">
        <f ca="1">'B5.c'!H16</f>
        <v>6.1008444134108425E-6</v>
      </c>
      <c r="G20" s="11">
        <f ca="1">'B5.c'!M12</f>
        <v>9.5202425258962498E-2</v>
      </c>
      <c r="H20" s="15">
        <f ca="1">'B5.c'!M16</f>
        <v>0.23796119693933379</v>
      </c>
      <c r="I20" s="11">
        <f ca="1">'B5.c'!R12</f>
        <v>0.23651906627411345</v>
      </c>
      <c r="J20" s="15">
        <f ca="1">'B5.c'!R16</f>
        <v>3.5242999288042447</v>
      </c>
      <c r="K20" s="11">
        <f ca="1">'B5.c'!W12</f>
        <v>2.4367127525833551E-4</v>
      </c>
      <c r="L20" s="15">
        <f ca="1">'B5.c'!W16</f>
        <v>1.7223168613515209E-6</v>
      </c>
      <c r="M20" s="17">
        <f ca="1">'B5.c'!AB12</f>
        <v>3.2124050706716645E-4</v>
      </c>
      <c r="N20" s="17">
        <f ca="1">'B5.c'!AB16</f>
        <v>1.3172071369436098E-5</v>
      </c>
    </row>
    <row r="21" spans="1:14">
      <c r="A21" t="s">
        <v>285</v>
      </c>
      <c r="B21">
        <v>13</v>
      </c>
      <c r="C21" s="17">
        <f ca="1">'B6.a'!R$24</f>
        <v>0.83710404546184514</v>
      </c>
      <c r="D21" s="17">
        <f t="shared" ca="1" si="0"/>
        <v>10.882352591003986</v>
      </c>
      <c r="E21" s="11">
        <f ca="1">'B6.a'!H18</f>
        <v>-3.9950546311597729E-4</v>
      </c>
      <c r="F21" s="15">
        <f ca="1">'B6.a'!H22</f>
        <v>1.6192479783748206E-5</v>
      </c>
      <c r="G21" s="11">
        <f ca="1">'B6.a'!M18</f>
        <v>0.11221575759581635</v>
      </c>
      <c r="H21" s="15">
        <f ca="1">'B6.a'!M22</f>
        <v>0.19615425633291592</v>
      </c>
      <c r="I21" s="11">
        <f ca="1">'B6.a'!R18</f>
        <v>0.11178598365966745</v>
      </c>
      <c r="J21" s="15">
        <f ca="1">'B6.a'!R22</f>
        <v>0.70074318292858695</v>
      </c>
      <c r="K21" s="11">
        <f ca="1">'B6.a'!W18</f>
        <v>9.9776049545198379E-4</v>
      </c>
      <c r="L21" s="15">
        <f ca="1">'B6.a'!W22</f>
        <v>1.5960260637769328E-5</v>
      </c>
      <c r="M21" s="17">
        <f ca="1">'B6.a'!AB18</f>
        <v>0.29481763427375152</v>
      </c>
      <c r="N21" s="17">
        <f ca="1">'B6.a'!AB22</f>
        <v>2.3885285485450911</v>
      </c>
    </row>
    <row r="22" spans="1:14">
      <c r="A22" t="s">
        <v>286</v>
      </c>
      <c r="B22">
        <v>10</v>
      </c>
      <c r="C22" s="17">
        <f ca="1">'B6.b'!R$21</f>
        <v>0.93916226282133997</v>
      </c>
      <c r="D22" s="17">
        <f t="shared" ca="1" si="0"/>
        <v>9.3916226282133994</v>
      </c>
      <c r="E22" s="11">
        <f ca="1">'B6.b'!H15</f>
        <v>1.9614431750673183E-4</v>
      </c>
      <c r="F22" s="15">
        <f ca="1">'B6.b'!H19</f>
        <v>2.6083897193132768E-6</v>
      </c>
      <c r="G22" s="11">
        <f ca="1">'B6.b'!M15</f>
        <v>0.17420036030651764</v>
      </c>
      <c r="H22" s="15">
        <f ca="1">'B6.b'!M19</f>
        <v>0.23478383315508988</v>
      </c>
      <c r="I22" s="11">
        <f ca="1">'B6.b'!R15</f>
        <v>0.17194110669960089</v>
      </c>
      <c r="J22" s="15">
        <f ca="1">'B6.b'!R19</f>
        <v>0.88202575590769972</v>
      </c>
      <c r="K22" s="11">
        <f ca="1">'B6.b'!W15</f>
        <v>1.931038689977232E-4</v>
      </c>
      <c r="L22" s="15">
        <f ca="1">'B6.b'!W19</f>
        <v>1.8437165748359963E-5</v>
      </c>
      <c r="M22" s="17">
        <f ca="1">'B6.b'!AB15</f>
        <v>0.17590378864934147</v>
      </c>
      <c r="N22" s="17">
        <f ca="1">'B6.b'!AB19</f>
        <v>0.23935356130197227</v>
      </c>
    </row>
    <row r="23" spans="1:14" ht="14.4" thickBot="1">
      <c r="B23">
        <f>SUM(B3:B22)</f>
        <v>242</v>
      </c>
      <c r="C23" s="17"/>
      <c r="D23" s="17"/>
      <c r="E23" s="11"/>
      <c r="F23" s="15"/>
      <c r="G23" s="11"/>
      <c r="H23" s="15"/>
      <c r="I23" s="11"/>
      <c r="J23" s="15"/>
      <c r="K23" s="11"/>
      <c r="L23" s="15"/>
      <c r="M23" s="17"/>
      <c r="N23" s="17"/>
    </row>
    <row r="24" spans="1:14" ht="14.4" thickBot="1">
      <c r="A24" s="21" t="s">
        <v>318</v>
      </c>
      <c r="B24" s="22"/>
      <c r="C24" s="22"/>
      <c r="D24" s="22"/>
      <c r="E24" s="26">
        <f ca="1">AVERAGE(E3:E22)</f>
        <v>5.9651191023114876E-5</v>
      </c>
      <c r="F24" s="27"/>
      <c r="G24" s="26">
        <f t="shared" ref="G24:M24" ca="1" si="1">AVERAGE(G3:G22)</f>
        <v>0.12092228090840265</v>
      </c>
      <c r="H24" s="27"/>
      <c r="I24" s="26">
        <f t="shared" ca="1" si="1"/>
        <v>0.2527554932492313</v>
      </c>
      <c r="J24" s="27"/>
      <c r="K24" s="26">
        <f t="shared" ca="1" si="1"/>
        <v>8.5540703202012416E-2</v>
      </c>
      <c r="L24" s="27"/>
      <c r="M24" s="23">
        <f t="shared" ca="1" si="1"/>
        <v>0.3545834466746412</v>
      </c>
      <c r="N24" s="28"/>
    </row>
    <row r="25" spans="1:14" ht="14.4" thickBot="1">
      <c r="A25" s="21" t="s">
        <v>319</v>
      </c>
      <c r="B25" s="22"/>
      <c r="C25" s="22"/>
      <c r="D25" s="22"/>
      <c r="E25" s="26">
        <f ca="1">1-E24</f>
        <v>0.99994034880897686</v>
      </c>
      <c r="F25" s="27"/>
      <c r="G25" s="26">
        <f ca="1">1-G24</f>
        <v>0.87907771909159738</v>
      </c>
      <c r="H25" s="27"/>
      <c r="I25" s="26">
        <f ca="1">1-I24</f>
        <v>0.7472445067507687</v>
      </c>
      <c r="J25" s="27"/>
      <c r="K25" s="26">
        <f ca="1">1-K24</f>
        <v>0.91445929679798754</v>
      </c>
      <c r="L25" s="27"/>
      <c r="M25" s="23">
        <f ca="1">1-M24</f>
        <v>0.64541655332535885</v>
      </c>
      <c r="N25" s="28"/>
    </row>
    <row r="26" spans="1:14" ht="14.4" thickBot="1">
      <c r="A26" s="21" t="s">
        <v>300</v>
      </c>
      <c r="B26" s="22"/>
      <c r="C26" s="22"/>
      <c r="D26" s="22"/>
      <c r="E26" s="44">
        <f ca="1">E25*2</f>
        <v>1.9998806976179537</v>
      </c>
      <c r="F26" s="27"/>
      <c r="G26" s="44">
        <f ca="1">G25*2</f>
        <v>1.7581554381831948</v>
      </c>
      <c r="H26" s="27"/>
      <c r="I26" s="44">
        <f ca="1">I25*2-0.2</f>
        <v>1.2944890135015374</v>
      </c>
      <c r="J26" s="27"/>
      <c r="K26" s="44">
        <f ca="1">K25*2</f>
        <v>1.8289185935959751</v>
      </c>
      <c r="L26" s="27"/>
      <c r="M26" s="44">
        <f ca="1">M25*2</f>
        <v>1.2908331066507177</v>
      </c>
      <c r="N26" s="28"/>
    </row>
    <row r="27" spans="1:14" ht="14.4" thickBot="1">
      <c r="A27" s="29" t="s">
        <v>296</v>
      </c>
      <c r="C27" s="17">
        <f ca="1">SUM(C3:C22)/20</f>
        <v>1.9007506562612555</v>
      </c>
      <c r="D27" s="30">
        <v>3.5612355</v>
      </c>
      <c r="E27" s="17"/>
      <c r="G27" s="11"/>
      <c r="I27" s="11"/>
      <c r="K27" s="11"/>
      <c r="M27" s="17"/>
    </row>
    <row r="28" spans="1:14" ht="14.4" thickBot="1">
      <c r="A28" s="21" t="s">
        <v>298</v>
      </c>
      <c r="B28" s="22"/>
      <c r="C28" s="22"/>
      <c r="D28" s="22"/>
      <c r="E28" s="26"/>
      <c r="F28" s="32">
        <f ca="1">AVERAGE(F3:F22)</f>
        <v>1.3990097779290026E-5</v>
      </c>
      <c r="G28" s="26"/>
      <c r="H28" s="32">
        <f ca="1">AVERAGE(H3:H22)</f>
        <v>0.22746505608805009</v>
      </c>
      <c r="I28" s="26"/>
      <c r="J28" s="32">
        <f ca="1">AVERAGE(J3:J22)</f>
        <v>4.3118219966575246</v>
      </c>
      <c r="K28" s="26"/>
      <c r="L28" s="32">
        <f ca="1">AVERAGE(L3:L22)</f>
        <v>1.1528730376311456</v>
      </c>
      <c r="M28" s="23"/>
      <c r="N28" s="24">
        <f ca="1">AVERAGE(N3:N22)</f>
        <v>4.7445097233053852</v>
      </c>
    </row>
    <row r="29" spans="1:14" ht="14.4" thickBot="1">
      <c r="A29" s="21" t="s">
        <v>293</v>
      </c>
      <c r="B29" s="22"/>
      <c r="C29" s="23"/>
      <c r="D29" s="23"/>
      <c r="E29" s="33"/>
      <c r="F29" s="32">
        <f ca="1">SQRT(F28)</f>
        <v>3.7403339128064522E-3</v>
      </c>
      <c r="G29" s="33"/>
      <c r="H29" s="32">
        <f ca="1">SQRT(H28)</f>
        <v>0.47693296812869845</v>
      </c>
      <c r="I29" s="33"/>
      <c r="J29" s="32">
        <f ca="1">SQRT(J28)</f>
        <v>2.0764927152912249</v>
      </c>
      <c r="K29" s="33"/>
      <c r="L29" s="32">
        <f ca="1">SQRT(L28)</f>
        <v>1.0737192545685048</v>
      </c>
      <c r="M29" s="22"/>
      <c r="N29" s="24">
        <f ca="1">SQRT(N28)</f>
        <v>2.1781895517391008</v>
      </c>
    </row>
    <row r="30" spans="1:14" ht="14.4" thickBot="1">
      <c r="A30" s="21" t="s">
        <v>320</v>
      </c>
      <c r="B30" s="22"/>
      <c r="C30" s="22"/>
      <c r="D30" s="22"/>
      <c r="E30" s="33"/>
      <c r="F30" s="32">
        <f ca="1">SUM(F29/$D27)</f>
        <v>1.0502910893723405E-3</v>
      </c>
      <c r="G30" s="33"/>
      <c r="H30" s="32">
        <f ca="1">SUM(H29/$D27)</f>
        <v>0.1339234566567413</v>
      </c>
      <c r="I30" s="33"/>
      <c r="J30" s="32">
        <f ca="1">SUM(J29/$D27)</f>
        <v>0.58308211161301327</v>
      </c>
      <c r="K30" s="33"/>
      <c r="L30" s="32">
        <f ca="1">SUM(L29/$D27)</f>
        <v>0.30150189577985081</v>
      </c>
      <c r="M30" s="22"/>
      <c r="N30" s="24">
        <f ca="1">SUM(N29/$D27)</f>
        <v>0.61163872811531306</v>
      </c>
    </row>
    <row r="31" spans="1:14" ht="14.4" thickBot="1">
      <c r="A31" s="21" t="s">
        <v>321</v>
      </c>
      <c r="B31" s="22"/>
      <c r="C31" s="22"/>
      <c r="D31" s="22"/>
      <c r="E31" s="33"/>
      <c r="F31" s="45">
        <f ca="1">1-F30</f>
        <v>0.99894970891062762</v>
      </c>
      <c r="G31" s="33"/>
      <c r="H31" s="45">
        <f ca="1">1-H30</f>
        <v>0.86607654334325868</v>
      </c>
      <c r="I31" s="33"/>
      <c r="J31" s="45">
        <f ca="1">1-J30</f>
        <v>0.41691788838698673</v>
      </c>
      <c r="K31" s="33"/>
      <c r="L31" s="45">
        <f ca="1">1-L30</f>
        <v>0.69849810422014924</v>
      </c>
      <c r="M31" s="22"/>
      <c r="N31" s="46">
        <f ca="1">1-N30</f>
        <v>0.38836127188468694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D46B-0B3C-4372-9CB7-C7255FCD10FC}">
  <dimension ref="A1:G24"/>
  <sheetViews>
    <sheetView workbookViewId="0">
      <selection activeCell="I19" sqref="I19"/>
    </sheetView>
  </sheetViews>
  <sheetFormatPr defaultRowHeight="13.8"/>
  <cols>
    <col min="1" max="1" width="10.69921875" customWidth="1"/>
    <col min="2" max="2" width="8.796875" style="10"/>
    <col min="4" max="4" width="8.796875" style="14"/>
    <col min="5" max="5" width="8.796875" style="10"/>
    <col min="7" max="7" width="8.796875" style="14"/>
  </cols>
  <sheetData>
    <row r="1" spans="1:7">
      <c r="A1" s="12" t="s">
        <v>306</v>
      </c>
      <c r="B1" s="12" t="s">
        <v>302</v>
      </c>
      <c r="C1" s="16"/>
      <c r="D1" s="13"/>
      <c r="E1" s="12" t="s">
        <v>14</v>
      </c>
      <c r="F1" s="16"/>
      <c r="G1" s="13"/>
    </row>
    <row r="2" spans="1:7">
      <c r="A2" s="31" t="s">
        <v>2</v>
      </c>
      <c r="B2" s="31" t="s">
        <v>303</v>
      </c>
      <c r="C2" s="20" t="s">
        <v>304</v>
      </c>
      <c r="D2" s="25" t="s">
        <v>305</v>
      </c>
      <c r="E2" s="31" t="s">
        <v>303</v>
      </c>
      <c r="F2" s="20" t="s">
        <v>304</v>
      </c>
      <c r="G2" s="25" t="s">
        <v>305</v>
      </c>
    </row>
    <row r="3" spans="1:7">
      <c r="A3" t="s">
        <v>267</v>
      </c>
      <c r="B3" s="10" cm="1">
        <f t="array" aca="1" ref="B3" ca="1">INDIRECT("'" &amp; $A3 &amp; "'!S$40")</f>
        <v>6</v>
      </c>
      <c r="C3" cm="1">
        <f t="array" aca="1" ref="C3" ca="1">INDIRECT("'" &amp; $A3 &amp; "'!T$40")</f>
        <v>0</v>
      </c>
      <c r="D3" s="14" cm="1">
        <f t="array" aca="1" ref="D3" ca="1">INDIRECT("'" &amp; $A3 &amp; "'!U$40")</f>
        <v>0</v>
      </c>
      <c r="E3" s="10" cm="1">
        <f t="array" aca="1" ref="E3" ca="1">INDIRECT("'" &amp; $A3 &amp; "'!X$40")</f>
        <v>0</v>
      </c>
      <c r="F3" cm="1">
        <f t="array" aca="1" ref="F3" ca="1">INDIRECT("'" &amp; $A3 &amp; "'!Y$40")</f>
        <v>0</v>
      </c>
      <c r="G3" s="14" cm="1">
        <f t="array" aca="1" ref="G3" ca="1">INDIRECT("'" &amp; $A3 &amp; "'!Z$40")</f>
        <v>3</v>
      </c>
    </row>
    <row r="4" spans="1:7">
      <c r="A4" t="s">
        <v>268</v>
      </c>
      <c r="B4" s="10" cm="1">
        <f t="array" aca="1" ref="B4" ca="1">INDIRECT("'" &amp; $A4 &amp; "'!S$40")</f>
        <v>0</v>
      </c>
      <c r="C4" cm="1">
        <f t="array" aca="1" ref="C4" ca="1">INDIRECT("'" &amp; $A4 &amp; "'!T$40")</f>
        <v>4</v>
      </c>
      <c r="D4" s="14" cm="1">
        <f t="array" aca="1" ref="D4" ca="1">INDIRECT("'" &amp; $A4 &amp; "'!U$40")</f>
        <v>0</v>
      </c>
      <c r="E4" s="10" cm="1">
        <f t="array" aca="1" ref="E4" ca="1">INDIRECT("'" &amp; $A4 &amp; "'!X$40")</f>
        <v>0</v>
      </c>
      <c r="F4" cm="1">
        <f t="array" aca="1" ref="F4" ca="1">INDIRECT("'" &amp; $A4 &amp; "'!Y$40")</f>
        <v>0</v>
      </c>
      <c r="G4" s="14" cm="1">
        <f t="array" aca="1" ref="G4" ca="1">INDIRECT("'" &amp; $A4 &amp; "'!Z$40")</f>
        <v>2</v>
      </c>
    </row>
    <row r="5" spans="1:7">
      <c r="A5" t="s">
        <v>269</v>
      </c>
      <c r="B5" s="10" cm="1">
        <f t="array" aca="1" ref="B5" ca="1">INDIRECT("'" &amp; $A5 &amp; "'!S$40")</f>
        <v>6</v>
      </c>
      <c r="C5" cm="1">
        <f t="array" aca="1" ref="C5" ca="1">INDIRECT("'" &amp; $A5 &amp; "'!T$40")</f>
        <v>0</v>
      </c>
      <c r="D5" s="14" cm="1">
        <f t="array" aca="1" ref="D5" ca="1">INDIRECT("'" &amp; $A5 &amp; "'!U$40")</f>
        <v>0</v>
      </c>
      <c r="E5" s="10" cm="1">
        <f t="array" aca="1" ref="E5" ca="1">INDIRECT("'" &amp; $A5 &amp; "'!X$40")</f>
        <v>0</v>
      </c>
      <c r="F5" cm="1">
        <f t="array" aca="1" ref="F5" ca="1">INDIRECT("'" &amp; $A5 &amp; "'!Y$40")</f>
        <v>0</v>
      </c>
      <c r="G5" s="14" cm="1">
        <f t="array" aca="1" ref="G5" ca="1">INDIRECT("'" &amp; $A5 &amp; "'!Z$40")</f>
        <v>3</v>
      </c>
    </row>
    <row r="6" spans="1:7">
      <c r="A6" t="s">
        <v>270</v>
      </c>
      <c r="B6" s="10" cm="1">
        <f t="array" aca="1" ref="B6" ca="1">INDIRECT("'" &amp; $A6 &amp; "'!S$40")</f>
        <v>0</v>
      </c>
      <c r="C6" cm="1">
        <f t="array" aca="1" ref="C6" ca="1">INDIRECT("'" &amp; $A6 &amp; "'!T$40")</f>
        <v>5</v>
      </c>
      <c r="D6" s="14" cm="1">
        <f t="array" aca="1" ref="D6" ca="1">INDIRECT("'" &amp; $A6 &amp; "'!U$40")</f>
        <v>0</v>
      </c>
      <c r="E6" s="10" cm="1">
        <f t="array" aca="1" ref="E6" ca="1">INDIRECT("'" &amp; $A6 &amp; "'!X$40")</f>
        <v>0</v>
      </c>
      <c r="F6" cm="1">
        <f t="array" aca="1" ref="F6" ca="1">INDIRECT("'" &amp; $A6 &amp; "'!Y$40")</f>
        <v>0</v>
      </c>
      <c r="G6" s="14" cm="1">
        <f t="array" aca="1" ref="G6" ca="1">INDIRECT("'" &amp; $A6 &amp; "'!Z$40")</f>
        <v>3</v>
      </c>
    </row>
    <row r="7" spans="1:7">
      <c r="A7" t="s">
        <v>271</v>
      </c>
      <c r="B7" s="10" cm="1">
        <f t="array" aca="1" ref="B7" ca="1">INDIRECT("'" &amp; $A7 &amp; "'!S$40")</f>
        <v>0</v>
      </c>
      <c r="C7" cm="1">
        <f t="array" aca="1" ref="C7" ca="1">INDIRECT("'" &amp; $A7 &amp; "'!T$40")</f>
        <v>0</v>
      </c>
      <c r="D7" s="14" cm="1">
        <f t="array" aca="1" ref="D7" ca="1">INDIRECT("'" &amp; $A7 &amp; "'!U$40")</f>
        <v>3</v>
      </c>
      <c r="E7" s="10" cm="1">
        <f t="array" aca="1" ref="E7" ca="1">INDIRECT("'" &amp; $A7 &amp; "'!X$40")</f>
        <v>0</v>
      </c>
      <c r="F7" cm="1">
        <f t="array" aca="1" ref="F7" ca="1">INDIRECT("'" &amp; $A7 &amp; "'!Y$40")</f>
        <v>0</v>
      </c>
      <c r="G7" s="14" cm="1">
        <f t="array" aca="1" ref="G7" ca="1">INDIRECT("'" &amp; $A7 &amp; "'!Z$40")</f>
        <v>5</v>
      </c>
    </row>
    <row r="8" spans="1:7">
      <c r="A8" t="s">
        <v>272</v>
      </c>
      <c r="B8" s="10" cm="1">
        <f t="array" aca="1" ref="B8" ca="1">INDIRECT("'" &amp; $A8 &amp; "'!S$40")</f>
        <v>5</v>
      </c>
      <c r="C8" cm="1">
        <f t="array" aca="1" ref="C8" ca="1">INDIRECT("'" &amp; $A8 &amp; "'!T$40")</f>
        <v>0</v>
      </c>
      <c r="D8" s="14" cm="1">
        <f t="array" aca="1" ref="D8" ca="1">INDIRECT("'" &amp; $A8 &amp; "'!U$40")</f>
        <v>0</v>
      </c>
      <c r="E8" s="10" cm="1">
        <f t="array" aca="1" ref="E8" ca="1">INDIRECT("'" &amp; $A8 &amp; "'!X$40")</f>
        <v>0</v>
      </c>
      <c r="F8" cm="1">
        <f t="array" aca="1" ref="F8" ca="1">INDIRECT("'" &amp; $A8 &amp; "'!Y$40")</f>
        <v>0</v>
      </c>
      <c r="G8" s="14" cm="1">
        <f t="array" aca="1" ref="G8" ca="1">INDIRECT("'" &amp; $A8 &amp; "'!Z$40")</f>
        <v>3</v>
      </c>
    </row>
    <row r="9" spans="1:7">
      <c r="A9" t="s">
        <v>273</v>
      </c>
      <c r="B9" s="10" cm="1">
        <f t="array" aca="1" ref="B9" ca="1">INDIRECT("'" &amp; $A9 &amp; "'!S$40")</f>
        <v>0</v>
      </c>
      <c r="C9" cm="1">
        <f t="array" aca="1" ref="C9" ca="1">INDIRECT("'" &amp; $A9 &amp; "'!T$40")</f>
        <v>6</v>
      </c>
      <c r="D9" s="14" cm="1">
        <f t="array" aca="1" ref="D9" ca="1">INDIRECT("'" &amp; $A9 &amp; "'!U$40")</f>
        <v>0</v>
      </c>
      <c r="E9" s="10" cm="1">
        <f t="array" aca="1" ref="E9" ca="1">INDIRECT("'" &amp; $A9 &amp; "'!X$40")</f>
        <v>0</v>
      </c>
      <c r="F9" cm="1">
        <f t="array" aca="1" ref="F9" ca="1">INDIRECT("'" &amp; $A9 &amp; "'!Y$40")</f>
        <v>6</v>
      </c>
      <c r="G9" s="14" cm="1">
        <f t="array" aca="1" ref="G9" ca="1">INDIRECT("'" &amp; $A9 &amp; "'!Z$40")</f>
        <v>0</v>
      </c>
    </row>
    <row r="10" spans="1:7">
      <c r="A10" t="s">
        <v>274</v>
      </c>
      <c r="B10" s="10" cm="1">
        <f t="array" aca="1" ref="B10" ca="1">INDIRECT("'" &amp; $A10 &amp; "'!S$40")</f>
        <v>0</v>
      </c>
      <c r="C10" cm="1">
        <f t="array" aca="1" ref="C10" ca="1">INDIRECT("'" &amp; $A10 &amp; "'!T$40")</f>
        <v>2</v>
      </c>
      <c r="D10" s="14" cm="1">
        <f t="array" aca="1" ref="D10" ca="1">INDIRECT("'" &amp; $A10 &amp; "'!U$40")</f>
        <v>0</v>
      </c>
      <c r="E10" s="10" cm="1">
        <f t="array" aca="1" ref="E10" ca="1">INDIRECT("'" &amp; $A10 &amp; "'!X$40")</f>
        <v>0</v>
      </c>
      <c r="F10" cm="1">
        <f t="array" aca="1" ref="F10" ca="1">INDIRECT("'" &amp; $A10 &amp; "'!Y$40")</f>
        <v>0</v>
      </c>
      <c r="G10" s="14" cm="1">
        <f t="array" aca="1" ref="G10" ca="1">INDIRECT("'" &amp; $A10 &amp; "'!Z$40")</f>
        <v>2</v>
      </c>
    </row>
    <row r="11" spans="1:7">
      <c r="A11" t="s">
        <v>275</v>
      </c>
      <c r="B11" s="10" cm="1">
        <f t="array" aca="1" ref="B11" ca="1">INDIRECT("'" &amp; $A11 &amp; "'!S$40")</f>
        <v>5</v>
      </c>
      <c r="C11" cm="1">
        <f t="array" aca="1" ref="C11" ca="1">INDIRECT("'" &amp; $A11 &amp; "'!T$40")</f>
        <v>0</v>
      </c>
      <c r="D11" s="14" cm="1">
        <f t="array" aca="1" ref="D11" ca="1">INDIRECT("'" &amp; $A11 &amp; "'!U$40")</f>
        <v>0</v>
      </c>
      <c r="E11" s="10" cm="1">
        <f t="array" aca="1" ref="E11" ca="1">INDIRECT("'" &amp; $A11 &amp; "'!X$40")</f>
        <v>0</v>
      </c>
      <c r="F11" cm="1">
        <f t="array" aca="1" ref="F11" ca="1">INDIRECT("'" &amp; $A11 &amp; "'!Y$40")</f>
        <v>0</v>
      </c>
      <c r="G11" s="14" cm="1">
        <f t="array" aca="1" ref="G11" ca="1">INDIRECT("'" &amp; $A11 &amp; "'!Z$40")</f>
        <v>3</v>
      </c>
    </row>
    <row r="12" spans="1:7">
      <c r="A12" t="s">
        <v>276</v>
      </c>
      <c r="B12" s="10" cm="1">
        <f t="array" aca="1" ref="B12" ca="1">INDIRECT("'" &amp; $A12 &amp; "'!S$40")</f>
        <v>0</v>
      </c>
      <c r="C12" cm="1">
        <f t="array" aca="1" ref="C12" ca="1">INDIRECT("'" &amp; $A12 &amp; "'!T$40")</f>
        <v>0</v>
      </c>
      <c r="D12" s="14" cm="1">
        <f t="array" aca="1" ref="D12" ca="1">INDIRECT("'" &amp; $A12 &amp; "'!U$40")</f>
        <v>2</v>
      </c>
      <c r="E12" s="10" cm="1">
        <f t="array" aca="1" ref="E12" ca="1">INDIRECT("'" &amp; $A12 &amp; "'!X$40")</f>
        <v>0</v>
      </c>
      <c r="F12" cm="1">
        <f t="array" aca="1" ref="F12" ca="1">INDIRECT("'" &amp; $A12 &amp; "'!Y$40")</f>
        <v>0</v>
      </c>
      <c r="G12" s="14" cm="1">
        <f t="array" aca="1" ref="G12" ca="1">INDIRECT("'" &amp; $A12 &amp; "'!Z$40")</f>
        <v>2</v>
      </c>
    </row>
    <row r="13" spans="1:7">
      <c r="A13" t="s">
        <v>277</v>
      </c>
      <c r="B13" s="10" cm="1">
        <f t="array" aca="1" ref="B13" ca="1">INDIRECT("'" &amp; $A13 &amp; "'!S$40")</f>
        <v>2</v>
      </c>
      <c r="C13" cm="1">
        <f t="array" aca="1" ref="C13" ca="1">INDIRECT("'" &amp; $A13 &amp; "'!T$40")</f>
        <v>0</v>
      </c>
      <c r="D13" s="14" cm="1">
        <f t="array" aca="1" ref="D13" ca="1">INDIRECT("'" &amp; $A13 &amp; "'!U$40")</f>
        <v>0</v>
      </c>
      <c r="E13" s="10" cm="1">
        <f t="array" aca="1" ref="E13" ca="1">INDIRECT("'" &amp; $A13 &amp; "'!X$40")</f>
        <v>2</v>
      </c>
      <c r="F13" cm="1">
        <f t="array" aca="1" ref="F13" ca="1">INDIRECT("'" &amp; $A13 &amp; "'!Y$40")</f>
        <v>0</v>
      </c>
      <c r="G13" s="14" cm="1">
        <f t="array" aca="1" ref="G13" ca="1">INDIRECT("'" &amp; $A13 &amp; "'!Z$40")</f>
        <v>0</v>
      </c>
    </row>
    <row r="14" spans="1:7">
      <c r="A14" t="s">
        <v>278</v>
      </c>
      <c r="B14" s="10" cm="1">
        <f t="array" aca="1" ref="B14" ca="1">INDIRECT("'" &amp; $A14 &amp; "'!S$40")</f>
        <v>5</v>
      </c>
      <c r="C14" cm="1">
        <f t="array" aca="1" ref="C14" ca="1">INDIRECT("'" &amp; $A14 &amp; "'!T$40")</f>
        <v>0</v>
      </c>
      <c r="D14" s="14" cm="1">
        <f t="array" aca="1" ref="D14" ca="1">INDIRECT("'" &amp; $A14 &amp; "'!U$40")</f>
        <v>0</v>
      </c>
      <c r="E14" s="10" cm="1">
        <f t="array" aca="1" ref="E14" ca="1">INDIRECT("'" &amp; $A14 &amp; "'!X$40")</f>
        <v>0</v>
      </c>
      <c r="F14" cm="1">
        <f t="array" aca="1" ref="F14" ca="1">INDIRECT("'" &amp; $A14 &amp; "'!Y$40")</f>
        <v>5</v>
      </c>
      <c r="G14" s="14" cm="1">
        <f t="array" aca="1" ref="G14" ca="1">INDIRECT("'" &amp; $A14 &amp; "'!Z$40")</f>
        <v>0</v>
      </c>
    </row>
    <row r="15" spans="1:7">
      <c r="A15" t="s">
        <v>279</v>
      </c>
      <c r="B15" s="10" cm="1">
        <f t="array" aca="1" ref="B15" ca="1">INDIRECT("'" &amp; $A15 &amp; "'!S$40")</f>
        <v>8</v>
      </c>
      <c r="C15" cm="1">
        <f t="array" aca="1" ref="C15" ca="1">INDIRECT("'" &amp; $A15 &amp; "'!T$40")</f>
        <v>0</v>
      </c>
      <c r="D15" s="14" cm="1">
        <f t="array" aca="1" ref="D15" ca="1">INDIRECT("'" &amp; $A15 &amp; "'!U$40")</f>
        <v>0</v>
      </c>
      <c r="E15" s="10" cm="1">
        <f t="array" aca="1" ref="E15" ca="1">INDIRECT("'" &amp; $A15 &amp; "'!X$40")</f>
        <v>0</v>
      </c>
      <c r="F15" cm="1">
        <f t="array" aca="1" ref="F15" ca="1">INDIRECT("'" &amp; $A15 &amp; "'!Y$40")</f>
        <v>0</v>
      </c>
      <c r="G15" s="14" cm="1">
        <f t="array" aca="1" ref="G15" ca="1">INDIRECT("'" &amp; $A15 &amp; "'!Z$40")</f>
        <v>3</v>
      </c>
    </row>
    <row r="16" spans="1:7">
      <c r="A16" t="s">
        <v>280</v>
      </c>
      <c r="B16" s="10" cm="1">
        <f t="array" aca="1" ref="B16" ca="1">INDIRECT("'" &amp; $A16 &amp; "'!S$40")</f>
        <v>3</v>
      </c>
      <c r="C16" cm="1">
        <f t="array" aca="1" ref="C16" ca="1">INDIRECT("'" &amp; $A16 &amp; "'!T$40")</f>
        <v>0</v>
      </c>
      <c r="D16" s="14" cm="1">
        <f t="array" aca="1" ref="D16" ca="1">INDIRECT("'" &amp; $A16 &amp; "'!U$40")</f>
        <v>0</v>
      </c>
      <c r="E16" s="10" cm="1">
        <f t="array" aca="1" ref="E16" ca="1">INDIRECT("'" &amp; $A16 &amp; "'!X$40")</f>
        <v>0</v>
      </c>
      <c r="F16" cm="1">
        <f t="array" aca="1" ref="F16" ca="1">INDIRECT("'" &amp; $A16 &amp; "'!Y$40")</f>
        <v>0</v>
      </c>
      <c r="G16" s="14" cm="1">
        <f t="array" aca="1" ref="G16" ca="1">INDIRECT("'" &amp; $A16 &amp; "'!Z$40")</f>
        <v>2</v>
      </c>
    </row>
    <row r="17" spans="1:7">
      <c r="A17" t="s">
        <v>281</v>
      </c>
      <c r="B17" s="10" cm="1">
        <f t="array" aca="1" ref="B17" ca="1">INDIRECT("'" &amp; $A17 &amp; "'!S$40")</f>
        <v>0</v>
      </c>
      <c r="C17" cm="1">
        <f t="array" aca="1" ref="C17" ca="1">INDIRECT("'" &amp; $A17 &amp; "'!T$40")</f>
        <v>0</v>
      </c>
      <c r="D17" s="14" cm="1">
        <f t="array" aca="1" ref="D17" ca="1">INDIRECT("'" &amp; $A17 &amp; "'!U$40")</f>
        <v>2</v>
      </c>
      <c r="E17" s="10" cm="1">
        <f t="array" aca="1" ref="E17" ca="1">INDIRECT("'" &amp; $A17 &amp; "'!X$40")</f>
        <v>4</v>
      </c>
      <c r="F17" cm="1">
        <f t="array" aca="1" ref="F17" ca="1">INDIRECT("'" &amp; $A17 &amp; "'!Y$40")</f>
        <v>0</v>
      </c>
      <c r="G17" s="14" cm="1">
        <f t="array" aca="1" ref="G17" ca="1">INDIRECT("'" &amp; $A17 &amp; "'!Z$40")</f>
        <v>0</v>
      </c>
    </row>
    <row r="18" spans="1:7">
      <c r="A18" t="s">
        <v>282</v>
      </c>
      <c r="B18" s="10" cm="1">
        <f t="array" aca="1" ref="B18" ca="1">INDIRECT("'" &amp; $A18 &amp; "'!S$40")</f>
        <v>2</v>
      </c>
      <c r="C18" cm="1">
        <f t="array" aca="1" ref="C18" ca="1">INDIRECT("'" &amp; $A18 &amp; "'!T$40")</f>
        <v>0</v>
      </c>
      <c r="D18" s="14" cm="1">
        <f t="array" aca="1" ref="D18" ca="1">INDIRECT("'" &amp; $A18 &amp; "'!U$40")</f>
        <v>0</v>
      </c>
      <c r="E18" s="10" cm="1">
        <f t="array" aca="1" ref="E18" ca="1">INDIRECT("'" &amp; $A18 &amp; "'!X$40")</f>
        <v>0</v>
      </c>
      <c r="F18" cm="1">
        <f t="array" aca="1" ref="F18" ca="1">INDIRECT("'" &amp; $A18 &amp; "'!Y$40")</f>
        <v>0</v>
      </c>
      <c r="G18" s="14" cm="1">
        <f t="array" aca="1" ref="G18" ca="1">INDIRECT("'" &amp; $A18 &amp; "'!Z$40")</f>
        <v>2</v>
      </c>
    </row>
    <row r="19" spans="1:7">
      <c r="A19" t="s">
        <v>283</v>
      </c>
      <c r="B19" s="10" cm="1">
        <f t="array" aca="1" ref="B19" ca="1">INDIRECT("'" &amp; $A19 &amp; "'!S$40")</f>
        <v>4</v>
      </c>
      <c r="C19" cm="1">
        <f t="array" aca="1" ref="C19" ca="1">INDIRECT("'" &amp; $A19 &amp; "'!T$40")</f>
        <v>0</v>
      </c>
      <c r="D19" s="14" cm="1">
        <f t="array" aca="1" ref="D19" ca="1">INDIRECT("'" &amp; $A19 &amp; "'!U$40")</f>
        <v>0</v>
      </c>
      <c r="E19" s="10" cm="1">
        <f t="array" aca="1" ref="E19" ca="1">INDIRECT("'" &amp; $A19 &amp; "'!X$40")</f>
        <v>0</v>
      </c>
      <c r="F19" cm="1">
        <f t="array" aca="1" ref="F19" ca="1">INDIRECT("'" &amp; $A19 &amp; "'!Y$40")</f>
        <v>2</v>
      </c>
      <c r="G19" s="14" cm="1">
        <f t="array" aca="1" ref="G19" ca="1">INDIRECT("'" &amp; $A19 &amp; "'!Z$40")</f>
        <v>0</v>
      </c>
    </row>
    <row r="20" spans="1:7">
      <c r="A20" t="s">
        <v>284</v>
      </c>
      <c r="B20" s="10" cm="1">
        <f t="array" aca="1" ref="B20" ca="1">INDIRECT("'" &amp; $A20 &amp; "'!S$40")</f>
        <v>2</v>
      </c>
      <c r="C20" cm="1">
        <f t="array" aca="1" ref="C20" ca="1">INDIRECT("'" &amp; $A20 &amp; "'!T$40")</f>
        <v>0</v>
      </c>
      <c r="D20" s="14" cm="1">
        <f t="array" aca="1" ref="D20" ca="1">INDIRECT("'" &amp; $A20 &amp; "'!U$40")</f>
        <v>0</v>
      </c>
      <c r="E20" s="10" cm="1">
        <f t="array" aca="1" ref="E20" ca="1">INDIRECT("'" &amp; $A20 &amp; "'!X$40")</f>
        <v>2</v>
      </c>
      <c r="F20" cm="1">
        <f t="array" aca="1" ref="F20" ca="1">INDIRECT("'" &amp; $A20 &amp; "'!Y$40")</f>
        <v>0</v>
      </c>
      <c r="G20" s="14" cm="1">
        <f t="array" aca="1" ref="G20" ca="1">INDIRECT("'" &amp; $A20 &amp; "'!Z$40")</f>
        <v>0</v>
      </c>
    </row>
    <row r="21" spans="1:7">
      <c r="A21" t="s">
        <v>285</v>
      </c>
      <c r="B21" s="10" cm="1">
        <f t="array" aca="1" ref="B21" ca="1">INDIRECT("'" &amp; $A21 &amp; "'!S$40")</f>
        <v>6</v>
      </c>
      <c r="C21" cm="1">
        <f t="array" aca="1" ref="C21" ca="1">INDIRECT("'" &amp; $A21 &amp; "'!T$40")</f>
        <v>0</v>
      </c>
      <c r="D21" s="14" cm="1">
        <f t="array" aca="1" ref="D21" ca="1">INDIRECT("'" &amp; $A21 &amp; "'!U$40")</f>
        <v>0</v>
      </c>
      <c r="E21" s="10" cm="1">
        <f t="array" aca="1" ref="E21" ca="1">INDIRECT("'" &amp; $A21 &amp; "'!X$40")</f>
        <v>0</v>
      </c>
      <c r="F21" cm="1">
        <f t="array" aca="1" ref="F21" ca="1">INDIRECT("'" &amp; $A21 &amp; "'!Y$40")</f>
        <v>0</v>
      </c>
      <c r="G21" s="14" cm="1">
        <f t="array" aca="1" ref="G21" ca="1">INDIRECT("'" &amp; $A21 &amp; "'!Z$40")</f>
        <v>2</v>
      </c>
    </row>
    <row r="22" spans="1:7">
      <c r="A22" t="s">
        <v>286</v>
      </c>
      <c r="B22" s="10" cm="1">
        <f t="array" aca="1" ref="B22" ca="1">INDIRECT("'" &amp; $A22 &amp; "'!S$40")</f>
        <v>4</v>
      </c>
      <c r="C22" cm="1">
        <f t="array" aca="1" ref="C22" ca="1">INDIRECT("'" &amp; $A22 &amp; "'!T$40")</f>
        <v>0</v>
      </c>
      <c r="D22" s="14" cm="1">
        <f t="array" aca="1" ref="D22" ca="1">INDIRECT("'" &amp; $A22 &amp; "'!U$40")</f>
        <v>0</v>
      </c>
      <c r="E22" s="10" cm="1">
        <f t="array" aca="1" ref="E22" ca="1">INDIRECT("'" &amp; $A22 &amp; "'!X$40")</f>
        <v>0</v>
      </c>
      <c r="F22" cm="1">
        <f t="array" aca="1" ref="F22" ca="1">INDIRECT("'" &amp; $A22 &amp; "'!Y$40")</f>
        <v>3</v>
      </c>
      <c r="G22" s="14" cm="1">
        <f t="array" aca="1" ref="G22" ca="1">INDIRECT("'" &amp; $A22 &amp; "'!Z$40")</f>
        <v>0</v>
      </c>
    </row>
    <row r="23" spans="1:7">
      <c r="A23" t="s">
        <v>307</v>
      </c>
      <c r="B23" s="10">
        <f t="shared" ref="B23:G23" ca="1" si="0">SUM(B3:B22)</f>
        <v>58</v>
      </c>
      <c r="C23">
        <f t="shared" ca="1" si="0"/>
        <v>17</v>
      </c>
      <c r="D23" s="14">
        <f t="shared" ca="1" si="0"/>
        <v>7</v>
      </c>
      <c r="E23" s="10">
        <f t="shared" ca="1" si="0"/>
        <v>8</v>
      </c>
      <c r="F23">
        <f t="shared" ca="1" si="0"/>
        <v>16</v>
      </c>
      <c r="G23" s="14">
        <f t="shared" ca="1" si="0"/>
        <v>35</v>
      </c>
    </row>
    <row r="24" spans="1:7">
      <c r="A24" t="s">
        <v>308</v>
      </c>
      <c r="B24" s="34">
        <f ca="1">SUM(B23/($B23+$C23+$D23)*100)</f>
        <v>70.731707317073173</v>
      </c>
      <c r="C24" s="35">
        <f t="shared" ref="C24:D24" ca="1" si="1">SUM(C23/($B23+$C23+$D23)*100)</f>
        <v>20.73170731707317</v>
      </c>
      <c r="D24" s="35">
        <f t="shared" ca="1" si="1"/>
        <v>8.536585365853659</v>
      </c>
      <c r="E24" s="34">
        <f ca="1">SUM(E23/($E23+$F23+$G23)*100)</f>
        <v>13.559322033898304</v>
      </c>
      <c r="F24" s="35">
        <f t="shared" ref="F24:G24" ca="1" si="2">SUM(F23/($E23+$F23+$G23)*100)</f>
        <v>27.118644067796609</v>
      </c>
      <c r="G24" s="36">
        <f t="shared" ca="1" si="2"/>
        <v>59.322033898305079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2E14-D85A-4B44-8A03-242286194E0F}">
  <sheetPr codeName="Sheet3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15" sqref="P15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customWidth="1" outlineLevel="1"/>
    <col min="25" max="25" width="8.3984375" customWidth="1" outlineLevel="1"/>
    <col min="26" max="26" width="8.69921875" customWidth="1" outlineLevel="1"/>
    <col min="27" max="27" width="12.59765625" customWidth="1" outlineLevel="1"/>
    <col min="28" max="28" width="12.09765625" customWidth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16</v>
      </c>
      <c r="B2" t="s">
        <v>17</v>
      </c>
      <c r="C2">
        <v>1</v>
      </c>
      <c r="D2" s="1">
        <v>1</v>
      </c>
      <c r="G2" cm="1">
        <f t="array" ref="G2">IF(AND(D$2=1,D$2=D$3:D$7),$C2,0)</f>
        <v>1</v>
      </c>
      <c r="H2" s="2">
        <f ca="1">G2*(0.99+0.02*RAND())</f>
        <v>0.99280415965364266</v>
      </c>
      <c r="I2" s="1"/>
      <c r="L2" cm="1">
        <f t="array" ref="L2">IF(AND(I$2=1,I$2=I$3:I$7),$C2,0)</f>
        <v>0</v>
      </c>
      <c r="M2" s="2">
        <f ca="1">L2*(0.99+0.02*RAND())</f>
        <v>0</v>
      </c>
      <c r="N2" s="1"/>
      <c r="Q2" cm="1">
        <f t="array" ref="Q2">IF(AND(N$2=1,N$2=N$3:N$7),$C2,0)</f>
        <v>0</v>
      </c>
      <c r="R2" s="2">
        <f ca="1">Q2*(0.99+0.02*RAND())</f>
        <v>0</v>
      </c>
      <c r="S2" s="1">
        <v>1</v>
      </c>
      <c r="V2" cm="1">
        <f t="array" ref="V2">IF(AND(S$2=1,S$2=S$3:S$7),$C2,0)</f>
        <v>1</v>
      </c>
      <c r="W2" s="2">
        <f ca="1">V2*(0.99+0.02*RAND())</f>
        <v>0.99932895152232359</v>
      </c>
      <c r="X2" s="1"/>
      <c r="AA2" cm="1">
        <f t="array" ref="AA2">IF(AND(X$2=1,X$2=X$3:X$7),$C2,0)</f>
        <v>0</v>
      </c>
      <c r="AB2" s="2">
        <f ca="1">AA2*(0.99+0.02*RAND())</f>
        <v>0</v>
      </c>
    </row>
    <row r="3" spans="1:28">
      <c r="A3" t="s">
        <v>18</v>
      </c>
      <c r="B3" t="s">
        <v>17</v>
      </c>
      <c r="C3">
        <v>1</v>
      </c>
      <c r="D3" s="1">
        <v>1</v>
      </c>
      <c r="G3" cm="1">
        <f t="array" ref="G3">IF(AND(D$2=1,D$2=D$3:D$7),$C3,0)</f>
        <v>1</v>
      </c>
      <c r="H3" s="2">
        <f t="shared" ref="H3:H16" ca="1" si="0">G3*(0.99+0.02*RAND())</f>
        <v>1.0061519835183215</v>
      </c>
      <c r="I3" s="1"/>
      <c r="L3" cm="1">
        <f t="array" ref="L3">IF(AND(I$2=1,I$2=I$3:I$7),$C3,0)</f>
        <v>0</v>
      </c>
      <c r="M3" s="2">
        <f t="shared" ref="M3:M16" ca="1" si="1">L3*(0.99+0.02*RAND())</f>
        <v>0</v>
      </c>
      <c r="N3" s="1"/>
      <c r="Q3" cm="1">
        <f t="array" ref="Q3">IF(AND(N$2=1,N$2=N$3:N$7),$C3,0)</f>
        <v>0</v>
      </c>
      <c r="R3" s="2">
        <f t="shared" ref="R3:R16" ca="1" si="2">Q3*(0.99+0.02*RAND())</f>
        <v>0</v>
      </c>
      <c r="S3" s="1">
        <v>1</v>
      </c>
      <c r="V3" cm="1">
        <f t="array" ref="V3">IF(AND(S$2=1,S$2=S$3:S$7),$C3,0)</f>
        <v>1</v>
      </c>
      <c r="W3" s="2">
        <f t="shared" ref="W3:W16" ca="1" si="3">V3*(0.99+0.02*RAND())</f>
        <v>1.0063741811123157</v>
      </c>
      <c r="X3" s="1"/>
      <c r="AA3" cm="1">
        <f t="array" ref="AA3">IF(AND(X$2=1,X$2=X$3:X$7),$C3,0)</f>
        <v>0</v>
      </c>
      <c r="AB3" s="2">
        <f t="shared" ref="AB3:AB16" ca="1" si="4">AA3*(0.99+0.02*RAND())</f>
        <v>0</v>
      </c>
    </row>
    <row r="4" spans="1:28">
      <c r="A4" t="s">
        <v>19</v>
      </c>
      <c r="B4" t="s">
        <v>17</v>
      </c>
      <c r="C4">
        <v>1</v>
      </c>
      <c r="D4" s="1">
        <v>1</v>
      </c>
      <c r="G4" cm="1">
        <f t="array" ref="G4">IF(AND(D$2=1,D$2=D$3:D$7),$C4,0)</f>
        <v>1</v>
      </c>
      <c r="H4" s="2">
        <f t="shared" ca="1" si="0"/>
        <v>1.0007681751493263</v>
      </c>
      <c r="I4" s="1"/>
      <c r="L4" cm="1">
        <f t="array" ref="L4">IF(AND(I$2=1,I$2=I$3:I$7),$C4,0)</f>
        <v>0</v>
      </c>
      <c r="M4" s="2">
        <f t="shared" ca="1" si="1"/>
        <v>0</v>
      </c>
      <c r="N4" s="1"/>
      <c r="Q4" cm="1">
        <f t="array" ref="Q4">IF(AND(N$2=1,N$2=N$3:N$7),$C4,0)</f>
        <v>0</v>
      </c>
      <c r="R4" s="2">
        <f t="shared" ca="1" si="2"/>
        <v>0</v>
      </c>
      <c r="S4" s="1">
        <v>1</v>
      </c>
      <c r="V4" cm="1">
        <f t="array" ref="V4">IF(AND(S$2=1,S$2=S$3:S$7),$C4,0)</f>
        <v>1</v>
      </c>
      <c r="W4" s="2">
        <f t="shared" ca="1" si="3"/>
        <v>1.0040281213961204</v>
      </c>
      <c r="X4" s="1"/>
      <c r="AA4" cm="1">
        <f t="array" ref="AA4">IF(AND(X$2=1,X$2=X$3:X$7),$C4,0)</f>
        <v>0</v>
      </c>
      <c r="AB4" s="2">
        <f t="shared" ca="1" si="4"/>
        <v>0</v>
      </c>
    </row>
    <row r="5" spans="1:28">
      <c r="A5" t="s">
        <v>20</v>
      </c>
      <c r="B5" t="s">
        <v>17</v>
      </c>
      <c r="C5">
        <v>1</v>
      </c>
      <c r="D5" s="1">
        <v>1</v>
      </c>
      <c r="G5" cm="1">
        <f t="array" ref="G5">IF(AND(D$2=1,D$2=D$3:D$7),$C5,0)</f>
        <v>1</v>
      </c>
      <c r="H5" s="2">
        <f t="shared" ca="1" si="0"/>
        <v>1.0080933471173319</v>
      </c>
      <c r="I5" s="1"/>
      <c r="L5" cm="1">
        <f t="array" ref="L5">IF(AND(I$2=1,I$2=I$3:I$7),$C5,0)</f>
        <v>0</v>
      </c>
      <c r="M5" s="2">
        <f t="shared" ca="1" si="1"/>
        <v>0</v>
      </c>
      <c r="N5" s="1"/>
      <c r="Q5" cm="1">
        <f t="array" ref="Q5">IF(AND(N$2=1,N$2=N$3:N$7),$C5,0)</f>
        <v>0</v>
      </c>
      <c r="R5" s="2">
        <f t="shared" ca="1" si="2"/>
        <v>0</v>
      </c>
      <c r="S5" s="1">
        <v>1</v>
      </c>
      <c r="V5" cm="1">
        <f t="array" ref="V5">IF(AND(S$2=1,S$2=S$3:S$7),$C5,0)</f>
        <v>1</v>
      </c>
      <c r="W5" s="2">
        <f t="shared" ca="1" si="3"/>
        <v>0.99049226631274845</v>
      </c>
      <c r="X5" s="1"/>
      <c r="AA5" cm="1">
        <f t="array" ref="AA5">IF(AND(X$2=1,X$2=X$3:X$7),$C5,0)</f>
        <v>0</v>
      </c>
      <c r="AB5" s="2">
        <f t="shared" ca="1" si="4"/>
        <v>0</v>
      </c>
    </row>
    <row r="6" spans="1:28">
      <c r="A6" t="s">
        <v>21</v>
      </c>
      <c r="B6" t="s">
        <v>17</v>
      </c>
      <c r="C6">
        <v>1</v>
      </c>
      <c r="D6" s="1">
        <v>1</v>
      </c>
      <c r="G6" cm="1">
        <f t="array" ref="G6">IF(AND(D$2=1,D$2=D$3:D$7),$C6,0)</f>
        <v>1</v>
      </c>
      <c r="H6" s="2">
        <f t="shared" ca="1" si="0"/>
        <v>0.99685290671946281</v>
      </c>
      <c r="I6" s="1"/>
      <c r="L6" cm="1">
        <f t="array" ref="L6">IF(AND(I$2=1,I$2=I$3:I$7),$C6,0)</f>
        <v>0</v>
      </c>
      <c r="M6" s="2">
        <f t="shared" ca="1" si="1"/>
        <v>0</v>
      </c>
      <c r="N6" s="1"/>
      <c r="Q6" cm="1">
        <f t="array" ref="Q6">IF(AND(N$2=1,N$2=N$3:N$7),$C6,0)</f>
        <v>0</v>
      </c>
      <c r="R6" s="2">
        <f t="shared" ca="1" si="2"/>
        <v>0</v>
      </c>
      <c r="S6" s="1">
        <v>1</v>
      </c>
      <c r="V6" cm="1">
        <f t="array" ref="V6">IF(AND(S$2=1,S$2=S$3:S$7),$C6,0)</f>
        <v>1</v>
      </c>
      <c r="W6" s="2">
        <f t="shared" ca="1" si="3"/>
        <v>1.0091693795130614</v>
      </c>
      <c r="X6" s="1"/>
      <c r="AA6" cm="1">
        <f t="array" ref="AA6">IF(AND(X$2=1,X$2=X$3:X$7),$C6,0)</f>
        <v>0</v>
      </c>
      <c r="AB6" s="2">
        <f t="shared" ca="1" si="4"/>
        <v>0</v>
      </c>
    </row>
    <row r="7" spans="1:28">
      <c r="A7" t="s">
        <v>22</v>
      </c>
      <c r="B7" t="s">
        <v>17</v>
      </c>
      <c r="C7">
        <v>1</v>
      </c>
      <c r="D7" s="1">
        <v>1</v>
      </c>
      <c r="G7" cm="1">
        <f t="array" ref="G7">IF(AND(D$2=1,D$2=D$3:D$7),$C7,0)</f>
        <v>1</v>
      </c>
      <c r="H7" s="2">
        <f t="shared" ca="1" si="0"/>
        <v>1.0008654111749324</v>
      </c>
      <c r="I7" s="1"/>
      <c r="L7" cm="1">
        <f t="array" ref="L7">IF(AND(I$2=1,I$2=I$3:I$7),$C7,0)</f>
        <v>0</v>
      </c>
      <c r="M7" s="2">
        <f t="shared" ca="1" si="1"/>
        <v>0</v>
      </c>
      <c r="N7" s="1"/>
      <c r="Q7" cm="1">
        <f t="array" ref="Q7">IF(AND(N$2=1,N$2=N$3:N$7),$C7,0)</f>
        <v>0</v>
      </c>
      <c r="R7" s="2">
        <f t="shared" ca="1" si="2"/>
        <v>0</v>
      </c>
      <c r="S7" s="1">
        <v>1</v>
      </c>
      <c r="V7" cm="1">
        <f t="array" ref="V7">IF(AND(S$2=1,S$2=S$3:S$7),$C7,0)</f>
        <v>1</v>
      </c>
      <c r="W7" s="2">
        <f t="shared" ca="1" si="3"/>
        <v>0.99955486250326131</v>
      </c>
      <c r="X7" s="1"/>
      <c r="AA7" cm="1">
        <f t="array" ref="AA7">IF(AND(X$2=1,X$2=X$3:X$7),$C7,0)</f>
        <v>0</v>
      </c>
      <c r="AB7" s="2">
        <f t="shared" ca="1" si="4"/>
        <v>0</v>
      </c>
    </row>
    <row r="8" spans="1:28">
      <c r="A8" t="s">
        <v>23</v>
      </c>
      <c r="B8" t="s">
        <v>24</v>
      </c>
      <c r="C8">
        <v>2</v>
      </c>
      <c r="D8" s="1"/>
      <c r="G8">
        <f>IF(AND(E$8=1,E$8=E$9),$C8,0)</f>
        <v>0</v>
      </c>
      <c r="H8" s="2">
        <f t="shared" ca="1" si="0"/>
        <v>0</v>
      </c>
      <c r="I8" s="1"/>
      <c r="J8">
        <v>1</v>
      </c>
      <c r="L8">
        <f>IF(AND(J$8=1,J$8=J$9),$C8,0)</f>
        <v>2</v>
      </c>
      <c r="M8" s="2">
        <f t="shared" ca="1" si="1"/>
        <v>2.0009286304257894</v>
      </c>
      <c r="N8" s="1"/>
      <c r="Q8">
        <f>IF(AND(O$8=1,O$8=O$9),$C8,0)</f>
        <v>0</v>
      </c>
      <c r="R8" s="2">
        <f t="shared" ca="1" si="2"/>
        <v>0</v>
      </c>
      <c r="S8" s="1"/>
      <c r="V8">
        <f>IF(AND(T$8=1,T$8=T$9),$C8,0)</f>
        <v>0</v>
      </c>
      <c r="W8" s="2">
        <f t="shared" ca="1" si="3"/>
        <v>0</v>
      </c>
      <c r="X8" s="1"/>
      <c r="AA8">
        <f>IF(AND(Y$8=1,Y$8=Y$9),$C8,0)</f>
        <v>0</v>
      </c>
      <c r="AB8" s="2">
        <f t="shared" ca="1" si="4"/>
        <v>0</v>
      </c>
    </row>
    <row r="9" spans="1:28">
      <c r="A9" t="s">
        <v>25</v>
      </c>
      <c r="B9" t="s">
        <v>24</v>
      </c>
      <c r="C9">
        <v>2</v>
      </c>
      <c r="D9" s="1"/>
      <c r="G9">
        <f>IF(AND(E$8=1,E$8=E$9),$C9,0)</f>
        <v>0</v>
      </c>
      <c r="H9" s="2">
        <f t="shared" ca="1" si="0"/>
        <v>0</v>
      </c>
      <c r="I9" s="1"/>
      <c r="J9">
        <v>1</v>
      </c>
      <c r="L9">
        <f>IF(AND(J$8=1,J$8=J$9),$C9,0)</f>
        <v>2</v>
      </c>
      <c r="M9" s="2">
        <f t="shared" ca="1" si="1"/>
        <v>1.9984445134749955</v>
      </c>
      <c r="N9" s="1"/>
      <c r="Q9">
        <f>IF(AND(O$8=1,O$8=O$9),$C9,0)</f>
        <v>0</v>
      </c>
      <c r="R9" s="2">
        <f t="shared" ca="1" si="2"/>
        <v>0</v>
      </c>
      <c r="S9" s="1"/>
      <c r="V9">
        <f>IF(AND(T$8=1,T$8=T$9),$C9,0)</f>
        <v>0</v>
      </c>
      <c r="W9" s="2">
        <f t="shared" ca="1" si="3"/>
        <v>0</v>
      </c>
      <c r="X9" s="1"/>
      <c r="AA9">
        <f>IF(AND(Y$8=1,Y$8=Y$9),$C9,0)</f>
        <v>0</v>
      </c>
      <c r="AB9" s="2">
        <f t="shared" ca="1" si="4"/>
        <v>0</v>
      </c>
    </row>
    <row r="10" spans="1:28">
      <c r="A10" t="s">
        <v>26</v>
      </c>
      <c r="B10" t="s">
        <v>27</v>
      </c>
      <c r="C10">
        <v>10</v>
      </c>
      <c r="D10" s="1"/>
      <c r="G10">
        <f t="shared" ref="G10:G16" si="5">IF(F10=1,$C10,0)</f>
        <v>0</v>
      </c>
      <c r="H10" s="2">
        <f t="shared" ca="1" si="0"/>
        <v>0</v>
      </c>
      <c r="I10" s="1"/>
      <c r="L10">
        <f>IF(K10=1,$C10,0)</f>
        <v>0</v>
      </c>
      <c r="M10" s="2">
        <f t="shared" ca="1" si="1"/>
        <v>0</v>
      </c>
      <c r="N10" s="1"/>
      <c r="Q10">
        <f>IF(P10=1,$C10,0)</f>
        <v>0</v>
      </c>
      <c r="R10" s="2">
        <f t="shared" ca="1" si="2"/>
        <v>0</v>
      </c>
      <c r="S10" s="1"/>
      <c r="V10">
        <f>IF(U10=1,$C10,0)</f>
        <v>0</v>
      </c>
      <c r="W10" s="2">
        <f t="shared" ca="1" si="3"/>
        <v>0</v>
      </c>
      <c r="X10" s="1"/>
      <c r="AA10">
        <f>IF(Z10=1,$C10,0)</f>
        <v>0</v>
      </c>
      <c r="AB10" s="2">
        <f t="shared" ca="1" si="4"/>
        <v>0</v>
      </c>
    </row>
    <row r="11" spans="1:28">
      <c r="A11" t="s">
        <v>28</v>
      </c>
      <c r="B11" t="s">
        <v>27</v>
      </c>
      <c r="C11">
        <v>8</v>
      </c>
      <c r="D11" s="1"/>
      <c r="G11">
        <f t="shared" si="5"/>
        <v>0</v>
      </c>
      <c r="H11" s="2">
        <f t="shared" ca="1" si="0"/>
        <v>0</v>
      </c>
      <c r="I11" s="1"/>
      <c r="L11">
        <f t="shared" ref="L11:L16" si="6">IF(K11=1,$C11,0)</f>
        <v>0</v>
      </c>
      <c r="M11" s="2">
        <f t="shared" ca="1" si="1"/>
        <v>0</v>
      </c>
      <c r="N11" s="1"/>
      <c r="Q11">
        <f t="shared" ref="Q11:Q16" si="7">IF(P11=1,$C11,0)</f>
        <v>0</v>
      </c>
      <c r="R11" s="2">
        <f t="shared" ca="1" si="2"/>
        <v>0</v>
      </c>
      <c r="S11" s="1"/>
      <c r="V11">
        <f t="shared" ref="V11:V16" si="8">IF(U11=1,$C11,0)</f>
        <v>0</v>
      </c>
      <c r="W11" s="2">
        <f t="shared" ca="1" si="3"/>
        <v>0</v>
      </c>
      <c r="X11" s="1"/>
      <c r="AA11">
        <f t="shared" ref="AA11:AA16" si="9">IF(Z11=1,$C11,0)</f>
        <v>0</v>
      </c>
      <c r="AB11" s="2">
        <f t="shared" ca="1" si="4"/>
        <v>0</v>
      </c>
    </row>
    <row r="12" spans="1:28">
      <c r="A12" t="s">
        <v>29</v>
      </c>
      <c r="B12" t="s">
        <v>27</v>
      </c>
      <c r="C12">
        <v>6</v>
      </c>
      <c r="D12" s="1"/>
      <c r="G12">
        <f t="shared" si="5"/>
        <v>0</v>
      </c>
      <c r="H12" s="2">
        <f t="shared" ca="1" si="0"/>
        <v>0</v>
      </c>
      <c r="I12" s="1"/>
      <c r="L12">
        <f t="shared" si="6"/>
        <v>0</v>
      </c>
      <c r="M12" s="2">
        <f t="shared" ca="1" si="1"/>
        <v>0</v>
      </c>
      <c r="N12" s="1"/>
      <c r="Q12">
        <f t="shared" si="7"/>
        <v>0</v>
      </c>
      <c r="R12" s="2">
        <f t="shared" ca="1" si="2"/>
        <v>0</v>
      </c>
      <c r="S12" s="1"/>
      <c r="V12">
        <f t="shared" si="8"/>
        <v>0</v>
      </c>
      <c r="W12" s="2">
        <f t="shared" ca="1" si="3"/>
        <v>0</v>
      </c>
      <c r="X12" s="1"/>
      <c r="Z12">
        <v>1</v>
      </c>
      <c r="AA12">
        <f t="shared" si="9"/>
        <v>6</v>
      </c>
      <c r="AB12" s="2">
        <f t="shared" ca="1" si="4"/>
        <v>5.9436918420773264</v>
      </c>
    </row>
    <row r="13" spans="1:28">
      <c r="A13" t="s">
        <v>30</v>
      </c>
      <c r="B13" t="s">
        <v>27</v>
      </c>
      <c r="C13">
        <v>8</v>
      </c>
      <c r="D13" s="1"/>
      <c r="G13">
        <f t="shared" si="5"/>
        <v>0</v>
      </c>
      <c r="H13" s="2">
        <f t="shared" ca="1" si="0"/>
        <v>0</v>
      </c>
      <c r="I13" s="1"/>
      <c r="L13">
        <f t="shared" si="6"/>
        <v>0</v>
      </c>
      <c r="M13" s="2">
        <f t="shared" ca="1" si="1"/>
        <v>0</v>
      </c>
      <c r="N13" s="1"/>
      <c r="Q13">
        <f t="shared" si="7"/>
        <v>0</v>
      </c>
      <c r="R13" s="2">
        <f t="shared" ca="1" si="2"/>
        <v>0</v>
      </c>
      <c r="S13" s="1"/>
      <c r="V13">
        <f t="shared" si="8"/>
        <v>0</v>
      </c>
      <c r="W13" s="2">
        <f t="shared" ca="1" si="3"/>
        <v>0</v>
      </c>
      <c r="X13" s="1"/>
      <c r="AA13">
        <f t="shared" si="9"/>
        <v>0</v>
      </c>
      <c r="AB13" s="2">
        <f t="shared" ca="1" si="4"/>
        <v>0</v>
      </c>
    </row>
    <row r="14" spans="1:28">
      <c r="A14" t="s">
        <v>31</v>
      </c>
      <c r="B14" t="s">
        <v>27</v>
      </c>
      <c r="C14">
        <v>10</v>
      </c>
      <c r="D14" s="1"/>
      <c r="G14">
        <f t="shared" si="5"/>
        <v>0</v>
      </c>
      <c r="H14" s="2">
        <f t="shared" ca="1" si="0"/>
        <v>0</v>
      </c>
      <c r="I14" s="1"/>
      <c r="L14">
        <f t="shared" si="6"/>
        <v>0</v>
      </c>
      <c r="M14" s="2">
        <f t="shared" ca="1" si="1"/>
        <v>0</v>
      </c>
      <c r="N14" s="1"/>
      <c r="P14">
        <v>1</v>
      </c>
      <c r="Q14">
        <f t="shared" si="7"/>
        <v>10</v>
      </c>
      <c r="R14" s="2">
        <f t="shared" ca="1" si="2"/>
        <v>10.025731985078114</v>
      </c>
      <c r="S14" s="1"/>
      <c r="V14">
        <f t="shared" si="8"/>
        <v>0</v>
      </c>
      <c r="W14" s="2">
        <f t="shared" ca="1" si="3"/>
        <v>0</v>
      </c>
      <c r="X14" s="1"/>
      <c r="AA14">
        <f t="shared" si="9"/>
        <v>0</v>
      </c>
      <c r="AB14" s="2">
        <f t="shared" ca="1" si="4"/>
        <v>0</v>
      </c>
    </row>
    <row r="15" spans="1:28">
      <c r="A15" t="s">
        <v>32</v>
      </c>
      <c r="B15" t="s">
        <v>27</v>
      </c>
      <c r="C15">
        <v>6</v>
      </c>
      <c r="D15" s="1"/>
      <c r="G15">
        <f t="shared" si="5"/>
        <v>0</v>
      </c>
      <c r="H15" s="2">
        <f t="shared" ca="1" si="0"/>
        <v>0</v>
      </c>
      <c r="I15" s="1"/>
      <c r="L15">
        <f t="shared" si="6"/>
        <v>0</v>
      </c>
      <c r="M15" s="2">
        <f t="shared" ca="1" si="1"/>
        <v>0</v>
      </c>
      <c r="N15" s="1"/>
      <c r="Q15">
        <f t="shared" si="7"/>
        <v>0</v>
      </c>
      <c r="R15" s="2">
        <f t="shared" ca="1" si="2"/>
        <v>0</v>
      </c>
      <c r="S15" s="1"/>
      <c r="V15">
        <f t="shared" si="8"/>
        <v>0</v>
      </c>
      <c r="W15" s="2">
        <f t="shared" ca="1" si="3"/>
        <v>0</v>
      </c>
      <c r="X15" s="1"/>
      <c r="Z15">
        <v>1</v>
      </c>
      <c r="AA15">
        <f t="shared" si="9"/>
        <v>6</v>
      </c>
      <c r="AB15" s="2">
        <f t="shared" ca="1" si="4"/>
        <v>5.9710962125064961</v>
      </c>
    </row>
    <row r="16" spans="1:28">
      <c r="A16" t="s">
        <v>33</v>
      </c>
      <c r="B16" t="s">
        <v>27</v>
      </c>
      <c r="C16">
        <v>4</v>
      </c>
      <c r="D16" s="1"/>
      <c r="G16">
        <f t="shared" si="5"/>
        <v>0</v>
      </c>
      <c r="H16" s="2">
        <f t="shared" ca="1" si="0"/>
        <v>0</v>
      </c>
      <c r="I16" s="1"/>
      <c r="L16">
        <f t="shared" si="6"/>
        <v>0</v>
      </c>
      <c r="M16" s="2">
        <f t="shared" ca="1" si="1"/>
        <v>0</v>
      </c>
      <c r="N16" s="1"/>
      <c r="P16">
        <v>1</v>
      </c>
      <c r="Q16">
        <f t="shared" si="7"/>
        <v>4</v>
      </c>
      <c r="R16" s="2">
        <f t="shared" ca="1" si="2"/>
        <v>4.0031254385704829</v>
      </c>
      <c r="S16" s="1"/>
      <c r="V16">
        <f t="shared" si="8"/>
        <v>0</v>
      </c>
      <c r="W16" s="2">
        <f t="shared" ca="1" si="3"/>
        <v>0</v>
      </c>
      <c r="X16" s="1"/>
      <c r="Z16">
        <v>1</v>
      </c>
      <c r="AA16">
        <f t="shared" si="9"/>
        <v>4</v>
      </c>
      <c r="AB16" s="2">
        <f t="shared" ca="1" si="4"/>
        <v>4.0285788509428713</v>
      </c>
    </row>
    <row r="17" spans="3:28">
      <c r="C17" s="9" t="s">
        <v>254</v>
      </c>
      <c r="H17" s="6" cm="1">
        <f t="array" aca="1" ref="H17" ca="1">AVERAGE(IF(H2:H16=0,1,H2:H16))</f>
        <v>1.0003690655555346</v>
      </c>
      <c r="M17" s="6" cm="1">
        <f t="array" aca="1" ref="M17" ca="1">AVERAGE(IF(M2:M16=0,1,M2:M16))</f>
        <v>1.133291542926719</v>
      </c>
      <c r="Q17" s="7"/>
      <c r="R17" s="6" cm="1">
        <f t="array" aca="1" ref="R17" ca="1">AVERAGE(IF(R2:R16=0,1,R2:R16))</f>
        <v>1.8019238282432397</v>
      </c>
      <c r="V17" s="2"/>
      <c r="W17" s="6" cm="1">
        <f t="array" aca="1" ref="W17" ca="1">AVERAGE(IF(W2:W16=0,1,W2:W16))</f>
        <v>1.0005965174906555</v>
      </c>
      <c r="AA17" s="8"/>
      <c r="AB17" s="6" cm="1">
        <f t="array" aca="1" ref="AB17" ca="1">AVERAGE(IF(AB2:AB16=0,1,AB2:AB16))</f>
        <v>1.8628911270351129</v>
      </c>
    </row>
    <row r="18" spans="3:28">
      <c r="C18" s="9" t="s">
        <v>259</v>
      </c>
      <c r="H18" s="6">
        <v>1</v>
      </c>
      <c r="M18" s="6">
        <v>1</v>
      </c>
      <c r="Q18" s="7"/>
      <c r="R18" s="6">
        <v>1</v>
      </c>
      <c r="V18" s="2"/>
      <c r="W18" s="6">
        <v>1</v>
      </c>
      <c r="AA18" s="8"/>
      <c r="AB18" s="6">
        <v>1</v>
      </c>
    </row>
    <row r="19" spans="3:28">
      <c r="C19" s="9" t="s">
        <v>260</v>
      </c>
      <c r="H19" s="6" cm="1">
        <f t="array" ref="H19">SUM($C2:$C16/15)</f>
        <v>4.1333333333333329</v>
      </c>
      <c r="M19" s="6">
        <f>H19</f>
        <v>4.1333333333333329</v>
      </c>
      <c r="Q19" s="7"/>
      <c r="R19" s="6">
        <f>H19</f>
        <v>4.1333333333333329</v>
      </c>
      <c r="V19" s="2"/>
      <c r="W19" s="6">
        <f>H19</f>
        <v>4.1333333333333329</v>
      </c>
      <c r="AA19" s="8"/>
      <c r="AB19" s="6">
        <f>H19</f>
        <v>4.1333333333333329</v>
      </c>
    </row>
    <row r="20" spans="3:28">
      <c r="C20" s="9" t="s">
        <v>256</v>
      </c>
      <c r="H20" s="6">
        <f ca="1">SUM((H17-H18)/(H19-H18))</f>
        <v>1.1778687942594259E-4</v>
      </c>
      <c r="M20" s="6">
        <f ca="1">SUM((M17-M18)/(M19-M18))</f>
        <v>4.2539854125548615E-2</v>
      </c>
      <c r="R20" s="6">
        <f ca="1">SUM((R17-R18)/(R19-R18))</f>
        <v>0.25593313667337442</v>
      </c>
      <c r="W20" s="6">
        <f ca="1">SUM((W17-W18)/(W19-W18))</f>
        <v>1.903779225496211E-4</v>
      </c>
      <c r="AB20" s="6">
        <f ca="1">SUM((AB17-AB18)/(AB19-AB18))</f>
        <v>0.27539078522397226</v>
      </c>
    </row>
    <row r="21" spans="3:28">
      <c r="C21" s="9" t="s">
        <v>257</v>
      </c>
      <c r="H21" s="6">
        <f ca="1">1-H20</f>
        <v>0.99988221312057401</v>
      </c>
      <c r="M21" s="6">
        <f ca="1">1-M20</f>
        <v>0.95746014587445138</v>
      </c>
      <c r="R21" s="6">
        <f ca="1">1-R20</f>
        <v>0.74406686332662564</v>
      </c>
      <c r="W21" s="6">
        <f ca="1">1-W20</f>
        <v>0.99980962207745039</v>
      </c>
      <c r="AB21" s="6">
        <f ca="1">1-AB20</f>
        <v>0.72460921477602769</v>
      </c>
    </row>
    <row r="22" spans="3:28">
      <c r="C22" s="9"/>
      <c r="H22" s="6"/>
      <c r="M22" s="6"/>
      <c r="R22" s="6"/>
      <c r="W22" s="6"/>
      <c r="AB22" s="6"/>
    </row>
    <row r="23" spans="3:28">
      <c r="C23" s="9" t="s">
        <v>261</v>
      </c>
      <c r="H23" s="6" cm="1">
        <f t="array" aca="1" ref="H23" ca="1">SUM(IF(H2:H16=0,(1-H17)^2,(H2:H16-H17)^2))</f>
        <v>1.6432937197550043E-4</v>
      </c>
      <c r="M23" s="6" cm="1">
        <f t="array" aca="1" ref="M23" ca="1">SUM(IF(M2:M16=0,(1-M17)^2,(M2:M16-M17)^2))</f>
        <v>1.7322500384575856</v>
      </c>
      <c r="R23" s="6" cm="1">
        <f t="array" aca="1" ref="R23" ca="1">SUM(IF(R2:R16=0,(1-R17)^2,(R2:R16-R17)^2))</f>
        <v>80.836372871686876</v>
      </c>
      <c r="W23" s="6" cm="1">
        <f t="array" aca="1" ref="W23" ca="1">SUM(IF(W2:W16=0,(1-W17)^2,(W2:W16-W17)^2))</f>
        <v>2.266414240572609E-4</v>
      </c>
      <c r="AB23" s="6" cm="1">
        <f t="array" aca="1" ref="AB23" ca="1">SUM(IF(AB2:AB16=0,(1-AB17)^2,(AB2:AB16-AB17)^2))</f>
        <v>47.155459983057874</v>
      </c>
    </row>
    <row r="24" spans="3:28">
      <c r="C24" s="9" t="s">
        <v>262</v>
      </c>
      <c r="H24" s="6">
        <f ca="1">H23/(15-1)</f>
        <v>1.1737812283964317E-5</v>
      </c>
      <c r="M24" s="6">
        <f ca="1">M23/(15-1)</f>
        <v>0.12373214560411326</v>
      </c>
      <c r="R24" s="6">
        <f ca="1">R23/(15-1)</f>
        <v>5.7740266336919195</v>
      </c>
      <c r="W24" s="6">
        <f ca="1">W23/(15-1)</f>
        <v>1.6188673146947208E-5</v>
      </c>
      <c r="AB24" s="6">
        <f ca="1">AB23/(15-1)</f>
        <v>3.3682471416469908</v>
      </c>
    </row>
    <row r="25" spans="3:28">
      <c r="C25" s="9" t="s">
        <v>263</v>
      </c>
      <c r="H25" s="6">
        <f ca="1">SQRT(H24)</f>
        <v>3.4260490778686048E-3</v>
      </c>
      <c r="M25" s="6">
        <f ca="1">SQRT(M24)</f>
        <v>0.35175580393806333</v>
      </c>
      <c r="R25" s="6">
        <f ca="1">SQRT(R24)</f>
        <v>2.4029204384856189</v>
      </c>
      <c r="W25" s="6">
        <f ca="1">SQRT(W24)</f>
        <v>4.0235150238252136E-3</v>
      </c>
      <c r="AB25" s="6">
        <f ca="1">SQRT(AB24)</f>
        <v>1.835278491577502</v>
      </c>
    </row>
    <row r="26" spans="3:28">
      <c r="C26" s="9" t="s">
        <v>264</v>
      </c>
      <c r="H26" s="6">
        <f ca="1">R25</f>
        <v>2.4029204384856189</v>
      </c>
      <c r="M26" s="6">
        <f ca="1">R25</f>
        <v>2.4029204384856189</v>
      </c>
      <c r="R26" s="6">
        <f ca="1">R25</f>
        <v>2.4029204384856189</v>
      </c>
      <c r="W26" s="6">
        <f ca="1">R25</f>
        <v>2.4029204384856189</v>
      </c>
      <c r="AB26" s="6">
        <f ca="1">R25</f>
        <v>2.4029204384856189</v>
      </c>
    </row>
    <row r="27" spans="3:28">
      <c r="C27" s="9" t="s">
        <v>265</v>
      </c>
      <c r="H27" s="6">
        <f ca="1">H25/H26</f>
        <v>1.4257854829466544E-3</v>
      </c>
      <c r="M27" s="6">
        <f ca="1">M25/M26</f>
        <v>0.14638678763735877</v>
      </c>
      <c r="R27" s="6">
        <f ca="1">R25/R26</f>
        <v>1</v>
      </c>
      <c r="W27" s="6">
        <f ca="1">W25/W26</f>
        <v>1.674427067739677E-3</v>
      </c>
      <c r="AB27" s="6">
        <f ca="1">AB25/AB26</f>
        <v>0.76376997847425232</v>
      </c>
    </row>
    <row r="28" spans="3:28">
      <c r="C28" s="9" t="s">
        <v>258</v>
      </c>
      <c r="H28" s="6">
        <f ca="1">1-H27</f>
        <v>0.9985742145170533</v>
      </c>
      <c r="M28" s="6">
        <f ca="1">1-M27</f>
        <v>0.8536132123626412</v>
      </c>
      <c r="R28" s="6">
        <f ca="1">1-R27</f>
        <v>0</v>
      </c>
      <c r="W28" s="6">
        <f ca="1">1-W27</f>
        <v>0.99832557293226032</v>
      </c>
      <c r="AB28" s="6">
        <f ca="1">1-AB27</f>
        <v>0.23623002152574768</v>
      </c>
    </row>
    <row r="29" spans="3:28">
      <c r="C29" s="9" t="s">
        <v>266</v>
      </c>
      <c r="F29" t="s">
        <v>255</v>
      </c>
      <c r="G29" cm="1">
        <f t="array" ref="G29">ROUND(STDEV(IF(G2:G16&gt;0,G2:G16)), 10)</f>
        <v>0</v>
      </c>
      <c r="H29" s="6" cm="1">
        <f t="array" aca="1" ref="H29" ca="1">ROUND(STDEV(IF(H2:H16&gt;0,H2:H16)), 10)</f>
        <v>5.6791665E-3</v>
      </c>
      <c r="K29" t="s">
        <v>255</v>
      </c>
      <c r="L29" cm="1">
        <f t="array" ref="L29">ROUND(STDEV(IF(L2:L16&gt;0,L2:L16)), 10)</f>
        <v>0</v>
      </c>
      <c r="M29" s="6" cm="1">
        <f t="array" aca="1" ref="M29" ca="1">ROUND(STDEV(IF(M2:M16&gt;0,M2:M16)), 10)</f>
        <v>1.7565358999999999E-3</v>
      </c>
      <c r="P29" t="s">
        <v>255</v>
      </c>
      <c r="Q29" s="7" cm="1">
        <f t="array" ref="Q29">ROUND(STDEV(IF(Q2:Q16&gt;0,Q2:Q16)), 10)</f>
        <v>4.2426406870999998</v>
      </c>
      <c r="R29" s="6" cm="1">
        <f t="array" aca="1" ref="R29" ca="1">SUM(1+ROUND(STDEV(IF(R2:R16&gt;0,R2:R16)), 10))</f>
        <v>5.2586259295</v>
      </c>
      <c r="U29" t="s">
        <v>255</v>
      </c>
      <c r="V29" s="7" cm="1">
        <f t="array" ref="V29">ROUND(STDEV(IF(V2:V16&gt;0,V2:V16)), 10)</f>
        <v>0</v>
      </c>
      <c r="W29" s="6" cm="1">
        <f t="array" aca="1" ref="W29" ca="1">ROUND(STDEV(IF(W2:W16&gt;0,W2:W16)), 10)</f>
        <v>6.6126420999999998E-3</v>
      </c>
      <c r="Z29" t="s">
        <v>255</v>
      </c>
      <c r="AA29" s="8" cm="1">
        <f t="array" ref="AA29">ROUND(STDEV(IF(AA2:AA16&gt;0,AA2:AA16)), 10)</f>
        <v>1.1547005384</v>
      </c>
      <c r="AB29" s="6" cm="1">
        <f t="array" aca="1" ref="AB29" ca="1">ROUND(STDEV(IF(AB2:AB16&gt;0,AB2:AB16)), 10)</f>
        <v>1.1136862566000001</v>
      </c>
    </row>
    <row r="40" spans="3:26">
      <c r="C40" s="9" t="s">
        <v>301</v>
      </c>
      <c r="S40">
        <f>COUNTIF(S2:S16,"1")</f>
        <v>6</v>
      </c>
      <c r="T40">
        <f>COUNTIF(T2:T16,"1")</f>
        <v>0</v>
      </c>
      <c r="U40">
        <f>COUNTIF(U2:U16,"1")</f>
        <v>0</v>
      </c>
      <c r="X40">
        <f>COUNTIF(X2:X16,"1")</f>
        <v>0</v>
      </c>
      <c r="Y40">
        <f>COUNTIF(Y2:Y16,"1")</f>
        <v>0</v>
      </c>
      <c r="Z40">
        <f>COUNTIF(Z2:Z16,"1")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229B-3D63-42F8-996C-851C95FE429C}">
  <sheetPr codeName="Sheet4"/>
  <dimension ref="A1:AB40"/>
  <sheetViews>
    <sheetView workbookViewId="0">
      <pane ySplit="1" topLeftCell="A2" activePane="bottomLeft" state="frozen"/>
      <selection activeCell="B1" sqref="B1"/>
      <selection pane="bottomLeft" activeCell="AD21" sqref="AD21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34</v>
      </c>
      <c r="B2" t="s">
        <v>17</v>
      </c>
      <c r="C2">
        <v>1</v>
      </c>
      <c r="D2" s="1">
        <v>1</v>
      </c>
      <c r="G2" cm="1">
        <f t="array" ref="G2">IF(AND(D$2=1,D$3=D$4:D$5),$C2,0)</f>
        <v>1</v>
      </c>
      <c r="H2" s="2">
        <f t="shared" ref="H2:H15" ca="1" si="0">G2*(0.99+0.02*RAND())</f>
        <v>0.99100305831201485</v>
      </c>
      <c r="I2" s="1"/>
      <c r="L2" cm="1">
        <f t="array" ref="L2">IF(AND(I$2=1,I$3=I$4:I$5),$C2,0)</f>
        <v>0</v>
      </c>
      <c r="M2" s="2">
        <f t="shared" ref="M2:M15" ca="1" si="1">L2*(0.99+0.02*RAND())</f>
        <v>0</v>
      </c>
      <c r="N2" s="1"/>
      <c r="Q2" cm="1">
        <f t="array" ref="Q2">IF(AND(N$2=1,N$3=N$4:N$5),$C2,0)</f>
        <v>0</v>
      </c>
      <c r="R2" s="2">
        <f t="shared" ref="R2:R15" ca="1" si="2">Q2*(0.99+0.02*RAND())</f>
        <v>0</v>
      </c>
      <c r="S2" s="1"/>
      <c r="V2" cm="1">
        <f t="array" ref="V2">IF(AND(S$2=1,S$3=S$4:S$5),$C2,0)</f>
        <v>0</v>
      </c>
      <c r="W2" s="2">
        <f t="shared" ref="W2:W15" ca="1" si="3">V2*(0.99+0.02*RAND())</f>
        <v>0</v>
      </c>
      <c r="X2" s="1"/>
      <c r="AA2" cm="1">
        <f t="array" ref="AA2">IF(AND(X$2=1,X$3=X$4:X$5),$C2,0)</f>
        <v>0</v>
      </c>
      <c r="AB2" s="2">
        <f t="shared" ref="AB2:AB15" ca="1" si="4">AA2*(0.99+0.02*RAND())</f>
        <v>0</v>
      </c>
    </row>
    <row r="3" spans="1:28">
      <c r="A3" t="s">
        <v>35</v>
      </c>
      <c r="B3" t="s">
        <v>17</v>
      </c>
      <c r="C3">
        <v>1</v>
      </c>
      <c r="D3" s="1">
        <v>1</v>
      </c>
      <c r="G3" cm="1">
        <f t="array" ref="G3">IF(AND(D$2=1,D$3=D$4:D$5),$C3,0)</f>
        <v>1</v>
      </c>
      <c r="H3" s="2">
        <f t="shared" ca="1" si="0"/>
        <v>0.99501821263083168</v>
      </c>
      <c r="I3" s="1"/>
      <c r="L3" cm="1">
        <f t="array" ref="L3">IF(AND(I$2=1,I$3=I$4:I$5),$C3,0)</f>
        <v>0</v>
      </c>
      <c r="M3" s="2">
        <f t="shared" ca="1" si="1"/>
        <v>0</v>
      </c>
      <c r="N3" s="1"/>
      <c r="Q3" cm="1">
        <f t="array" ref="Q3">IF(AND(N$2=1,N$3=N$4:N$5),$C3,0)</f>
        <v>0</v>
      </c>
      <c r="R3" s="2">
        <f t="shared" ca="1" si="2"/>
        <v>0</v>
      </c>
      <c r="S3" s="1"/>
      <c r="V3" cm="1">
        <f t="array" ref="V3">IF(AND(S$2=1,S$3=S$4:S$5),$C3,0)</f>
        <v>0</v>
      </c>
      <c r="W3" s="2">
        <f t="shared" ca="1" si="3"/>
        <v>0</v>
      </c>
      <c r="X3" s="1"/>
      <c r="AA3" cm="1">
        <f t="array" ref="AA3">IF(AND(X$2=1,X$3=X$4:X$5),$C3,0)</f>
        <v>0</v>
      </c>
      <c r="AB3" s="2">
        <f t="shared" ca="1" si="4"/>
        <v>0</v>
      </c>
    </row>
    <row r="4" spans="1:28">
      <c r="A4" t="s">
        <v>36</v>
      </c>
      <c r="B4" t="s">
        <v>17</v>
      </c>
      <c r="C4">
        <v>1</v>
      </c>
      <c r="D4" s="1">
        <v>1</v>
      </c>
      <c r="G4" cm="1">
        <f t="array" ref="G4">IF(AND(D$2=1,D$3=D$4:D$5),$C4,0)</f>
        <v>1</v>
      </c>
      <c r="H4" s="2">
        <f t="shared" ca="1" si="0"/>
        <v>0.99084951105255792</v>
      </c>
      <c r="I4" s="1"/>
      <c r="L4" cm="1">
        <f t="array" ref="L4">IF(AND(I$2=1,I$3=I$4:I$5),$C4,0)</f>
        <v>0</v>
      </c>
      <c r="M4" s="2">
        <f t="shared" ca="1" si="1"/>
        <v>0</v>
      </c>
      <c r="N4" s="1"/>
      <c r="Q4" cm="1">
        <f t="array" ref="Q4">IF(AND(N$2=1,N$3=N$4:N$5),$C4,0)</f>
        <v>0</v>
      </c>
      <c r="R4" s="2">
        <f t="shared" ca="1" si="2"/>
        <v>0</v>
      </c>
      <c r="S4" s="1"/>
      <c r="V4" cm="1">
        <f t="array" ref="V4">IF(AND(S$2=1,S$3=S$4:S$5),$C4,0)</f>
        <v>0</v>
      </c>
      <c r="W4" s="2">
        <f t="shared" ca="1" si="3"/>
        <v>0</v>
      </c>
      <c r="X4" s="1"/>
      <c r="AA4" cm="1">
        <f t="array" ref="AA4">IF(AND(X$2=1,X$3=X$4:X$5),$C4,0)</f>
        <v>0</v>
      </c>
      <c r="AB4" s="2">
        <f t="shared" ca="1" si="4"/>
        <v>0</v>
      </c>
    </row>
    <row r="5" spans="1:28">
      <c r="A5" t="s">
        <v>37</v>
      </c>
      <c r="B5" t="s">
        <v>17</v>
      </c>
      <c r="C5">
        <v>1</v>
      </c>
      <c r="D5" s="1">
        <v>1</v>
      </c>
      <c r="G5" cm="1">
        <f t="array" ref="G5">IF(AND(D$2=1,D$3=D$4:D$5),$C5,0)</f>
        <v>1</v>
      </c>
      <c r="H5" s="2">
        <f t="shared" ca="1" si="0"/>
        <v>0.99057430678949254</v>
      </c>
      <c r="I5" s="1"/>
      <c r="L5" cm="1">
        <f t="array" ref="L5">IF(AND(I$2=1,I$3=I$4:I$5),$C5,0)</f>
        <v>0</v>
      </c>
      <c r="M5" s="2">
        <f t="shared" ca="1" si="1"/>
        <v>0</v>
      </c>
      <c r="N5" s="1"/>
      <c r="Q5" cm="1">
        <f t="array" ref="Q5">IF(AND(N$2=1,N$3=N$4:N$5),$C5,0)</f>
        <v>0</v>
      </c>
      <c r="R5" s="2">
        <f t="shared" ca="1" si="2"/>
        <v>0</v>
      </c>
      <c r="S5" s="1"/>
      <c r="V5" cm="1">
        <f t="array" ref="V5">IF(AND(S$2=1,S$3=S$4:S$5),$C5,0)</f>
        <v>0</v>
      </c>
      <c r="W5" s="2">
        <f t="shared" ca="1" si="3"/>
        <v>0</v>
      </c>
      <c r="X5" s="1"/>
      <c r="AA5" cm="1">
        <f t="array" ref="AA5">IF(AND(X$2=1,X$3=X$4:X$5),$C5,0)</f>
        <v>0</v>
      </c>
      <c r="AB5" s="2">
        <f t="shared" ca="1" si="4"/>
        <v>0</v>
      </c>
    </row>
    <row r="6" spans="1:28">
      <c r="A6" t="s">
        <v>38</v>
      </c>
      <c r="B6" t="s">
        <v>24</v>
      </c>
      <c r="C6">
        <v>2</v>
      </c>
      <c r="D6" s="1"/>
      <c r="G6" cm="1">
        <f t="array" ref="G6">IF(AND(E$6=1,E$6=E$7:E$9),$C6,0)</f>
        <v>0</v>
      </c>
      <c r="H6" s="2">
        <f t="shared" ca="1" si="0"/>
        <v>0</v>
      </c>
      <c r="I6" s="1"/>
      <c r="J6">
        <v>1</v>
      </c>
      <c r="L6" cm="1">
        <f t="array" ref="L6">IF(AND(J$6=1,J$6=J$7:J$9),$C6,0)</f>
        <v>2</v>
      </c>
      <c r="M6" s="2">
        <f t="shared" ca="1" si="1"/>
        <v>1.9940464811014209</v>
      </c>
      <c r="N6" s="1"/>
      <c r="Q6" cm="1">
        <f t="array" ref="Q6">IF(AND(O$6=1,O$6=O$7:O$9),$C6,0)</f>
        <v>0</v>
      </c>
      <c r="R6" s="2">
        <f t="shared" ca="1" si="2"/>
        <v>0</v>
      </c>
      <c r="S6" s="1"/>
      <c r="T6">
        <v>1</v>
      </c>
      <c r="V6" cm="1">
        <f t="array" ref="V6">IF(AND(T$6=1,T$6=T$7:T$9),$C6,0)</f>
        <v>2</v>
      </c>
      <c r="W6" s="2">
        <f t="shared" ca="1" si="3"/>
        <v>1.9847888879205839</v>
      </c>
      <c r="X6" s="1"/>
      <c r="AA6" cm="1">
        <f t="array" ref="AA6">IF(AND(Y$6=1,Y$6=Y$7:Y$9),$C6,0)</f>
        <v>0</v>
      </c>
      <c r="AB6" s="2">
        <f t="shared" ca="1" si="4"/>
        <v>0</v>
      </c>
    </row>
    <row r="7" spans="1:28">
      <c r="A7" t="s">
        <v>39</v>
      </c>
      <c r="B7" t="s">
        <v>24</v>
      </c>
      <c r="C7">
        <v>2</v>
      </c>
      <c r="D7" s="1"/>
      <c r="G7" cm="1">
        <f t="array" ref="G7">IF(AND(E$6=1,E$6=E$7:E$9),$C7,0)</f>
        <v>0</v>
      </c>
      <c r="H7" s="2">
        <f t="shared" ca="1" si="0"/>
        <v>0</v>
      </c>
      <c r="I7" s="1"/>
      <c r="J7">
        <v>1</v>
      </c>
      <c r="L7" cm="1">
        <f t="array" ref="L7">IF(AND(J$6=1,J$6=J$7:J$9),$C7,0)</f>
        <v>2</v>
      </c>
      <c r="M7" s="2">
        <f t="shared" ca="1" si="1"/>
        <v>1.991308460668423</v>
      </c>
      <c r="N7" s="1"/>
      <c r="Q7" cm="1">
        <f t="array" ref="Q7">IF(AND(O$6=1,O$6=O$7:O$9),$C7,0)</f>
        <v>0</v>
      </c>
      <c r="R7" s="2">
        <f t="shared" ca="1" si="2"/>
        <v>0</v>
      </c>
      <c r="S7" s="1"/>
      <c r="T7">
        <v>1</v>
      </c>
      <c r="V7" cm="1">
        <f t="array" ref="V7">IF(AND(T$6=1,T$6=T$7:T$9),$C7,0)</f>
        <v>2</v>
      </c>
      <c r="W7" s="2">
        <f t="shared" ca="1" si="3"/>
        <v>2.0146103941279674</v>
      </c>
      <c r="X7" s="1"/>
      <c r="AA7" cm="1">
        <f t="array" ref="AA7">IF(AND(Y$6=1,Y$6=Y$7:Y$9),$C7,0)</f>
        <v>0</v>
      </c>
      <c r="AB7" s="2">
        <f t="shared" ca="1" si="4"/>
        <v>0</v>
      </c>
    </row>
    <row r="8" spans="1:28">
      <c r="A8" t="s">
        <v>40</v>
      </c>
      <c r="B8" t="s">
        <v>24</v>
      </c>
      <c r="C8">
        <v>2</v>
      </c>
      <c r="D8" s="1"/>
      <c r="G8" cm="1">
        <f t="array" ref="G8">IF(AND(E$6=1,E$6=E$7:E$9),$C8,0)</f>
        <v>0</v>
      </c>
      <c r="H8" s="2">
        <f t="shared" ca="1" si="0"/>
        <v>0</v>
      </c>
      <c r="I8" s="1"/>
      <c r="J8">
        <v>1</v>
      </c>
      <c r="L8" cm="1">
        <f t="array" ref="L8">IF(AND(J$6=1,J$6=J$7:J$9),$C8,0)</f>
        <v>2</v>
      </c>
      <c r="M8" s="2">
        <f t="shared" ca="1" si="1"/>
        <v>1.9996049443386077</v>
      </c>
      <c r="N8" s="1"/>
      <c r="Q8" cm="1">
        <f t="array" ref="Q8">IF(AND(O$6=1,O$6=O$7:O$9),$C8,0)</f>
        <v>0</v>
      </c>
      <c r="R8" s="2">
        <f t="shared" ca="1" si="2"/>
        <v>0</v>
      </c>
      <c r="S8" s="1"/>
      <c r="T8">
        <v>1</v>
      </c>
      <c r="V8" cm="1">
        <f t="array" ref="V8">IF(AND(T$6=1,T$6=T$7:T$9),$C8,0)</f>
        <v>2</v>
      </c>
      <c r="W8" s="2">
        <f t="shared" ca="1" si="3"/>
        <v>2.0130697671860331</v>
      </c>
      <c r="X8" s="1"/>
      <c r="AA8" cm="1">
        <f t="array" ref="AA8">IF(AND(Y$6=1,Y$6=Y$7:Y$9),$C8,0)</f>
        <v>0</v>
      </c>
      <c r="AB8" s="2">
        <f t="shared" ca="1" si="4"/>
        <v>0</v>
      </c>
    </row>
    <row r="9" spans="1:28">
      <c r="A9" t="s">
        <v>41</v>
      </c>
      <c r="B9" t="s">
        <v>24</v>
      </c>
      <c r="C9">
        <v>2</v>
      </c>
      <c r="D9" s="1"/>
      <c r="G9" cm="1">
        <f t="array" ref="G9">IF(AND(E$6=1,E$6=E$7:E$9),$C9,0)</f>
        <v>0</v>
      </c>
      <c r="H9" s="2">
        <f t="shared" ca="1" si="0"/>
        <v>0</v>
      </c>
      <c r="I9" s="1"/>
      <c r="J9">
        <v>1</v>
      </c>
      <c r="L9" cm="1">
        <f t="array" ref="L9">IF(AND(J$6=1,J$6=J$7:J$9),$C9,0)</f>
        <v>2</v>
      </c>
      <c r="M9" s="2">
        <f t="shared" ca="1" si="1"/>
        <v>1.9960461784287513</v>
      </c>
      <c r="N9" s="1"/>
      <c r="Q9" cm="1">
        <f t="array" ref="Q9">IF(AND(O$6=1,O$6=O$7:O$9),$C9,0)</f>
        <v>0</v>
      </c>
      <c r="R9" s="2">
        <f t="shared" ca="1" si="2"/>
        <v>0</v>
      </c>
      <c r="S9" s="1"/>
      <c r="T9">
        <v>1</v>
      </c>
      <c r="V9" cm="1">
        <f t="array" ref="V9">IF(AND(T$6=1,T$6=T$7:T$9),$C9,0)</f>
        <v>2</v>
      </c>
      <c r="W9" s="2">
        <f t="shared" ca="1" si="3"/>
        <v>2.0181842914082662</v>
      </c>
      <c r="X9" s="1"/>
      <c r="AA9" cm="1">
        <f t="array" ref="AA9">IF(AND(Y$6=1,Y$6=Y$7:Y$9),$C9,0)</f>
        <v>0</v>
      </c>
      <c r="AB9" s="2">
        <f t="shared" ca="1" si="4"/>
        <v>0</v>
      </c>
    </row>
    <row r="10" spans="1:28">
      <c r="A10" t="s">
        <v>42</v>
      </c>
      <c r="B10" t="s">
        <v>27</v>
      </c>
      <c r="C10">
        <v>10</v>
      </c>
      <c r="D10" s="1"/>
      <c r="G10">
        <f t="shared" ref="G10:G15" si="5">IF(F10=1,$C10,0)</f>
        <v>0</v>
      </c>
      <c r="H10" s="2">
        <f t="shared" ca="1" si="0"/>
        <v>0</v>
      </c>
      <c r="I10" s="1"/>
      <c r="L10">
        <f t="shared" ref="L10:L15" si="6">IF(K10=1,$C10,0)</f>
        <v>0</v>
      </c>
      <c r="M10" s="2">
        <f t="shared" ca="1" si="1"/>
        <v>0</v>
      </c>
      <c r="N10" s="1"/>
      <c r="P10">
        <v>1</v>
      </c>
      <c r="Q10">
        <f t="shared" ref="Q10:Q15" si="7">IF(P10=1,$C10,0)</f>
        <v>10</v>
      </c>
      <c r="R10" s="2">
        <f t="shared" ca="1" si="2"/>
        <v>9.9488249470136605</v>
      </c>
      <c r="S10" s="1"/>
      <c r="V10">
        <f t="shared" ref="V10:V15" si="8">IF(U10=1,$C10,0)</f>
        <v>0</v>
      </c>
      <c r="W10" s="2">
        <f t="shared" ca="1" si="3"/>
        <v>0</v>
      </c>
      <c r="X10" s="1"/>
      <c r="AA10">
        <f t="shared" ref="AA10:AA15" si="9">IF(Z10=1,$C10,0)</f>
        <v>0</v>
      </c>
      <c r="AB10" s="2">
        <f t="shared" ca="1" si="4"/>
        <v>0</v>
      </c>
    </row>
    <row r="11" spans="1:28">
      <c r="A11" t="s">
        <v>43</v>
      </c>
      <c r="B11" t="s">
        <v>27</v>
      </c>
      <c r="C11">
        <v>6</v>
      </c>
      <c r="D11" s="1"/>
      <c r="G11">
        <f t="shared" si="5"/>
        <v>0</v>
      </c>
      <c r="H11" s="2">
        <f t="shared" ca="1" si="0"/>
        <v>0</v>
      </c>
      <c r="I11" s="1"/>
      <c r="L11">
        <f t="shared" si="6"/>
        <v>0</v>
      </c>
      <c r="M11" s="2">
        <f t="shared" ca="1" si="1"/>
        <v>0</v>
      </c>
      <c r="N11" s="1"/>
      <c r="Q11">
        <f t="shared" si="7"/>
        <v>0</v>
      </c>
      <c r="R11" s="2">
        <f t="shared" ca="1" si="2"/>
        <v>0</v>
      </c>
      <c r="S11" s="1"/>
      <c r="V11">
        <f t="shared" si="8"/>
        <v>0</v>
      </c>
      <c r="W11" s="2">
        <f t="shared" ca="1" si="3"/>
        <v>0</v>
      </c>
      <c r="X11" s="1"/>
      <c r="AA11">
        <f t="shared" si="9"/>
        <v>0</v>
      </c>
      <c r="AB11" s="2">
        <f t="shared" ca="1" si="4"/>
        <v>0</v>
      </c>
    </row>
    <row r="12" spans="1:28">
      <c r="A12" t="s">
        <v>44</v>
      </c>
      <c r="B12" t="s">
        <v>27</v>
      </c>
      <c r="C12">
        <v>8</v>
      </c>
      <c r="D12" s="1"/>
      <c r="G12">
        <f t="shared" si="5"/>
        <v>0</v>
      </c>
      <c r="H12" s="2">
        <f t="shared" ca="1" si="0"/>
        <v>0</v>
      </c>
      <c r="I12" s="1"/>
      <c r="L12">
        <f t="shared" si="6"/>
        <v>0</v>
      </c>
      <c r="M12" s="2">
        <f t="shared" ca="1" si="1"/>
        <v>0</v>
      </c>
      <c r="N12" s="1"/>
      <c r="Q12">
        <f t="shared" si="7"/>
        <v>0</v>
      </c>
      <c r="R12" s="2">
        <f t="shared" ca="1" si="2"/>
        <v>0</v>
      </c>
      <c r="S12" s="1"/>
      <c r="V12">
        <f t="shared" si="8"/>
        <v>0</v>
      </c>
      <c r="W12" s="2">
        <f t="shared" ca="1" si="3"/>
        <v>0</v>
      </c>
      <c r="X12" s="1"/>
      <c r="AA12">
        <f t="shared" si="9"/>
        <v>0</v>
      </c>
      <c r="AB12" s="2">
        <f t="shared" ca="1" si="4"/>
        <v>0</v>
      </c>
    </row>
    <row r="13" spans="1:28">
      <c r="A13" t="s">
        <v>45</v>
      </c>
      <c r="B13" t="s">
        <v>27</v>
      </c>
      <c r="C13">
        <v>10</v>
      </c>
      <c r="D13" s="1"/>
      <c r="G13">
        <f t="shared" si="5"/>
        <v>0</v>
      </c>
      <c r="H13" s="2">
        <f t="shared" ca="1" si="0"/>
        <v>0</v>
      </c>
      <c r="I13" s="1"/>
      <c r="L13">
        <f t="shared" si="6"/>
        <v>0</v>
      </c>
      <c r="M13" s="2">
        <f t="shared" ca="1" si="1"/>
        <v>0</v>
      </c>
      <c r="N13" s="1"/>
      <c r="Q13">
        <f t="shared" si="7"/>
        <v>0</v>
      </c>
      <c r="R13" s="2">
        <f t="shared" ca="1" si="2"/>
        <v>0</v>
      </c>
      <c r="S13" s="1"/>
      <c r="V13">
        <f t="shared" si="8"/>
        <v>0</v>
      </c>
      <c r="W13" s="2">
        <f t="shared" ca="1" si="3"/>
        <v>0</v>
      </c>
      <c r="X13" s="1"/>
      <c r="AA13">
        <f t="shared" si="9"/>
        <v>0</v>
      </c>
      <c r="AB13" s="2">
        <f t="shared" ca="1" si="4"/>
        <v>0</v>
      </c>
    </row>
    <row r="14" spans="1:28">
      <c r="A14" t="s">
        <v>46</v>
      </c>
      <c r="B14" t="s">
        <v>27</v>
      </c>
      <c r="C14">
        <v>6</v>
      </c>
      <c r="D14" s="1"/>
      <c r="G14">
        <f t="shared" si="5"/>
        <v>0</v>
      </c>
      <c r="H14" s="2">
        <f t="shared" ca="1" si="0"/>
        <v>0</v>
      </c>
      <c r="I14" s="1"/>
      <c r="L14">
        <f t="shared" si="6"/>
        <v>0</v>
      </c>
      <c r="M14" s="2">
        <f t="shared" ca="1" si="1"/>
        <v>0</v>
      </c>
      <c r="N14" s="1"/>
      <c r="Q14">
        <f t="shared" si="7"/>
        <v>0</v>
      </c>
      <c r="R14" s="2">
        <f t="shared" ca="1" si="2"/>
        <v>0</v>
      </c>
      <c r="S14" s="1"/>
      <c r="V14">
        <f t="shared" si="8"/>
        <v>0</v>
      </c>
      <c r="W14" s="2">
        <f t="shared" ca="1" si="3"/>
        <v>0</v>
      </c>
      <c r="X14" s="1"/>
      <c r="Z14">
        <v>1</v>
      </c>
      <c r="AA14">
        <f t="shared" si="9"/>
        <v>6</v>
      </c>
      <c r="AB14" s="2">
        <f t="shared" ca="1" si="4"/>
        <v>6.0277491881908301</v>
      </c>
    </row>
    <row r="15" spans="1:28">
      <c r="A15" t="s">
        <v>47</v>
      </c>
      <c r="B15" t="s">
        <v>27</v>
      </c>
      <c r="C15">
        <v>4</v>
      </c>
      <c r="D15" s="1"/>
      <c r="G15">
        <f t="shared" si="5"/>
        <v>0</v>
      </c>
      <c r="H15" s="2">
        <f t="shared" ca="1" si="0"/>
        <v>0</v>
      </c>
      <c r="I15" s="1"/>
      <c r="L15">
        <f t="shared" si="6"/>
        <v>0</v>
      </c>
      <c r="M15" s="2">
        <f t="shared" ca="1" si="1"/>
        <v>0</v>
      </c>
      <c r="N15" s="1"/>
      <c r="P15">
        <v>1</v>
      </c>
      <c r="Q15">
        <f t="shared" si="7"/>
        <v>4</v>
      </c>
      <c r="R15" s="2">
        <f t="shared" ca="1" si="2"/>
        <v>4.0013312431583943</v>
      </c>
      <c r="S15" s="1"/>
      <c r="V15">
        <f t="shared" si="8"/>
        <v>0</v>
      </c>
      <c r="W15" s="2">
        <f t="shared" ca="1" si="3"/>
        <v>0</v>
      </c>
      <c r="X15" s="1"/>
      <c r="Z15">
        <v>1</v>
      </c>
      <c r="AA15">
        <f t="shared" si="9"/>
        <v>4</v>
      </c>
      <c r="AB15" s="2">
        <f t="shared" ca="1" si="4"/>
        <v>4.0306989133473854</v>
      </c>
    </row>
    <row r="16" spans="1:28">
      <c r="C16" s="9" t="s">
        <v>254</v>
      </c>
      <c r="H16" s="6" cm="1">
        <f t="array" aca="1" ref="H16" ca="1">AVERAGE(IF(H2:H15=0,1,H2:H15))</f>
        <v>0.99767464919892124</v>
      </c>
      <c r="M16" s="6" cm="1">
        <f t="array" aca="1" ref="M16" ca="1">AVERAGE(IF(M2:M15=0,1,M2:M15))</f>
        <v>1.2843575760383714</v>
      </c>
      <c r="Q16" s="7"/>
      <c r="R16" s="6" cm="1">
        <f t="array" aca="1" ref="R16" ca="1">AVERAGE(IF(R2:R15=0,1,R2:R15))</f>
        <v>1.8535825850122898</v>
      </c>
      <c r="V16" s="2"/>
      <c r="W16" s="6" cm="1">
        <f t="array" aca="1" ref="W16" ca="1">AVERAGE(IF(W2:W15=0,1,W2:W15))</f>
        <v>1.2879038100459179</v>
      </c>
      <c r="AA16" s="8"/>
      <c r="AB16" s="6" cm="1">
        <f t="array" aca="1" ref="AB16" ca="1">AVERAGE(IF(AB2:AB15=0,1,AB2:AB15))</f>
        <v>1.5756034358241584</v>
      </c>
    </row>
    <row r="17" spans="3:28">
      <c r="C17" s="9" t="s">
        <v>259</v>
      </c>
      <c r="H17" s="6">
        <v>1</v>
      </c>
      <c r="M17" s="6">
        <v>1</v>
      </c>
      <c r="Q17" s="7"/>
      <c r="R17" s="6">
        <v>1</v>
      </c>
      <c r="V17" s="2"/>
      <c r="W17" s="6">
        <v>1</v>
      </c>
      <c r="AA17" s="8"/>
      <c r="AB17" s="6">
        <v>1</v>
      </c>
    </row>
    <row r="18" spans="3:28">
      <c r="C18" s="9" t="s">
        <v>260</v>
      </c>
      <c r="H18" s="6" cm="1">
        <f t="array" ref="H18">SUM($C2:$C15/14)</f>
        <v>3.9999999999999996</v>
      </c>
      <c r="M18" s="6">
        <f>H18</f>
        <v>3.9999999999999996</v>
      </c>
      <c r="Q18" s="7"/>
      <c r="R18" s="6">
        <f>H18</f>
        <v>3.9999999999999996</v>
      </c>
      <c r="V18" s="2"/>
      <c r="W18" s="6">
        <f>H18</f>
        <v>3.9999999999999996</v>
      </c>
      <c r="AA18" s="8"/>
      <c r="AB18" s="6">
        <f>H18</f>
        <v>3.9999999999999996</v>
      </c>
    </row>
    <row r="19" spans="3:28">
      <c r="C19" s="9" t="s">
        <v>256</v>
      </c>
      <c r="H19" s="6">
        <f ca="1">SUM((H16-H17)/(H18-H17))</f>
        <v>-7.75116933692921E-4</v>
      </c>
      <c r="M19" s="6">
        <f ca="1">SUM((M16-M17)/(M18-M17))</f>
        <v>9.4785858679457158E-2</v>
      </c>
      <c r="R19" s="6">
        <f ca="1">SUM((R16-R17)/(R18-R17))</f>
        <v>0.28452752833742995</v>
      </c>
      <c r="W19" s="6">
        <f ca="1">SUM((W16-W17)/(W18-W17))</f>
        <v>9.5967936681972649E-2</v>
      </c>
      <c r="AB19" s="6">
        <f ca="1">SUM((AB16-AB17)/(AB18-AB17))</f>
        <v>0.19186781194138616</v>
      </c>
    </row>
    <row r="20" spans="3:28">
      <c r="C20" s="9" t="s">
        <v>257</v>
      </c>
      <c r="H20" s="6">
        <f ca="1">1-H19</f>
        <v>1.0007751169336929</v>
      </c>
      <c r="M20" s="6">
        <f ca="1">1-M19</f>
        <v>0.90521414132054279</v>
      </c>
      <c r="R20" s="6">
        <f ca="1">1-R19</f>
        <v>0.71547247166257</v>
      </c>
      <c r="W20" s="6">
        <f ca="1">1-W19</f>
        <v>0.90403206331802732</v>
      </c>
      <c r="AB20" s="6">
        <f ca="1">1-AB19</f>
        <v>0.80813218805861387</v>
      </c>
    </row>
    <row r="21" spans="3:28">
      <c r="C21" s="9"/>
      <c r="H21" s="6"/>
      <c r="M21" s="6"/>
      <c r="R21" s="6"/>
      <c r="W21" s="6"/>
      <c r="AB21" s="6"/>
    </row>
    <row r="22" spans="3:28">
      <c r="C22" s="9" t="s">
        <v>261</v>
      </c>
      <c r="H22" s="6" cm="1">
        <f t="array" aca="1" ref="H22" ca="1">SUM(IF(H2:H15=0,(1-H16)^2,(H2:H15-H16)^2))</f>
        <v>2.0263671673138758E-4</v>
      </c>
      <c r="M22" s="6" cm="1">
        <f t="array" aca="1" ref="M22" ca="1">SUM(IF(M2:M15=0,(1-M16)^2,(M2:M15-M16)^2))</f>
        <v>2.8301096703857702</v>
      </c>
      <c r="R22" s="6" cm="1">
        <f t="array" aca="1" ref="R22" ca="1">SUM(IF(R2:R15=0,(1-R16)^2,(R2:R15-R16)^2))</f>
        <v>78.889011951345068</v>
      </c>
      <c r="W22" s="6" cm="1">
        <f t="array" aca="1" ref="W22" ca="1">SUM(IF(W2:W15=0,(1-W16)^2,(W2:W15-W16)^2))</f>
        <v>2.9018125563559014</v>
      </c>
      <c r="AB22" s="6" cm="1">
        <f t="array" aca="1" ref="AB22" ca="1">SUM(IF(AB2:AB15=0,(1-AB16)^2,(AB2:AB15-AB16)^2))</f>
        <v>29.824927388062516</v>
      </c>
    </row>
    <row r="23" spans="3:28">
      <c r="C23" s="9" t="s">
        <v>262</v>
      </c>
      <c r="H23" s="6">
        <f ca="1">H22/(14-1)</f>
        <v>1.5587439748568277E-5</v>
      </c>
      <c r="M23" s="6">
        <f ca="1">M22/(14-1)</f>
        <v>0.21770074387582847</v>
      </c>
      <c r="R23" s="6">
        <f ca="1">R22/(14-1)</f>
        <v>6.0683855347188516</v>
      </c>
      <c r="W23" s="6">
        <f ca="1">W22/(14-1)</f>
        <v>0.2232163504889155</v>
      </c>
      <c r="AB23" s="6">
        <f ca="1">AB22/(14-1)</f>
        <v>2.2942251836971166</v>
      </c>
    </row>
    <row r="24" spans="3:28">
      <c r="C24" s="9" t="s">
        <v>263</v>
      </c>
      <c r="H24" s="6">
        <f ca="1">SQRT(H23)</f>
        <v>3.9480931788102823E-3</v>
      </c>
      <c r="M24" s="6">
        <f ca="1">SQRT(M23)</f>
        <v>0.46658412304302477</v>
      </c>
      <c r="R24" s="6">
        <f ca="1">SQRT(R23)</f>
        <v>2.463409331540102</v>
      </c>
      <c r="W24" s="6">
        <f ca="1">SQRT(W23)</f>
        <v>0.4724577764085543</v>
      </c>
      <c r="AB24" s="6">
        <f ca="1">SQRT(AB23)</f>
        <v>1.5146699916804045</v>
      </c>
    </row>
    <row r="25" spans="3:28">
      <c r="C25" s="9" t="s">
        <v>264</v>
      </c>
      <c r="H25" s="6">
        <f ca="1">R24</f>
        <v>2.463409331540102</v>
      </c>
      <c r="M25" s="6">
        <f ca="1">R24</f>
        <v>2.463409331540102</v>
      </c>
      <c r="R25" s="6">
        <f ca="1">R24</f>
        <v>2.463409331540102</v>
      </c>
      <c r="W25" s="6">
        <f ca="1">R24</f>
        <v>2.463409331540102</v>
      </c>
      <c r="AB25" s="6">
        <f ca="1">R24</f>
        <v>2.463409331540102</v>
      </c>
    </row>
    <row r="26" spans="3:28">
      <c r="C26" s="9" t="s">
        <v>265</v>
      </c>
      <c r="H26" s="6">
        <f ca="1">H24/H25</f>
        <v>1.602694740277682E-3</v>
      </c>
      <c r="M26" s="6">
        <f ca="1">M24/M25</f>
        <v>0.18940584379101968</v>
      </c>
      <c r="R26" s="6">
        <f ca="1">R24/R25</f>
        <v>1</v>
      </c>
      <c r="W26" s="6">
        <f ca="1">W24/W25</f>
        <v>0.19179020325995835</v>
      </c>
      <c r="AB26" s="6">
        <f ca="1">AB24/AB25</f>
        <v>0.61486735975520801</v>
      </c>
    </row>
    <row r="27" spans="3:28">
      <c r="C27" s="9" t="s">
        <v>258</v>
      </c>
      <c r="H27" s="6">
        <f ca="1">1-H26</f>
        <v>0.99839730525972237</v>
      </c>
      <c r="M27" s="6">
        <f ca="1">1-M26</f>
        <v>0.81059415620898034</v>
      </c>
      <c r="R27" s="6">
        <f ca="1">1-R26</f>
        <v>0</v>
      </c>
      <c r="W27" s="6">
        <f ca="1">1-W26</f>
        <v>0.80820979674004167</v>
      </c>
      <c r="AB27" s="6">
        <f ca="1">1-AB26</f>
        <v>0.38513264024479199</v>
      </c>
    </row>
    <row r="28" spans="3:28">
      <c r="C28" s="9" t="s">
        <v>266</v>
      </c>
      <c r="F28" t="s">
        <v>255</v>
      </c>
      <c r="G28" cm="1">
        <f t="array" ref="G28">ROUND(STDEV(IF(G2:G15&gt;0,G2:G15)), 10)</f>
        <v>0</v>
      </c>
      <c r="H28" s="6" cm="1">
        <f t="array" aca="1" ref="H28" ca="1">ROUND(STDEV(IF(H2:H15&gt;0,H2:H15)), 10)</f>
        <v>2.1120878000000002E-3</v>
      </c>
      <c r="K28" t="s">
        <v>255</v>
      </c>
      <c r="L28" cm="1">
        <f t="array" ref="L28">ROUND(STDEV(IF(L2:L15&gt;0,L2:L15)), 10)</f>
        <v>0</v>
      </c>
      <c r="M28" s="6" cm="1">
        <f t="array" aca="1" ref="M28" ca="1">ROUND(STDEV(IF(M2:M15&gt;0,M2:M15)), 10)</f>
        <v>3.4920682000000001E-3</v>
      </c>
      <c r="P28" t="s">
        <v>255</v>
      </c>
      <c r="Q28" s="7" cm="1">
        <f t="array" ref="Q28">ROUND(STDEV(IF(Q2:Q15&gt;0,Q2:Q15)), 10)</f>
        <v>4.2426406870999998</v>
      </c>
      <c r="R28" s="6" cm="1">
        <f t="array" aca="1" ref="R28" ca="1">SUM(1+ROUND(STDEV(IF(R2:R15&gt;0,R2:R15)), 10))</f>
        <v>5.2055131290999999</v>
      </c>
      <c r="U28" t="s">
        <v>255</v>
      </c>
      <c r="V28" s="7" cm="1">
        <f t="array" ref="V28">ROUND(STDEV(IF(V2:V15&gt;0,V2:V15)), 10)</f>
        <v>0</v>
      </c>
      <c r="W28" s="6" cm="1">
        <f t="array" aca="1" ref="W28" ca="1">ROUND(STDEV(IF(W2:W15&gt;0,W2:W15)), 10)</f>
        <v>1.5399372200000001E-2</v>
      </c>
      <c r="Z28" t="s">
        <v>255</v>
      </c>
      <c r="AA28" s="8" cm="1">
        <f t="array" ref="AA28">ROUND(STDEV(IF(AA2:AA15&gt;0,AA2:AA15)), 10)</f>
        <v>1.4142135624000001</v>
      </c>
      <c r="AB28" s="6" cm="1">
        <f t="array" aca="1" ref="AB28" ca="1">ROUND(STDEV(IF(AB2:AB15&gt;0,AB2:AB15)), 10)</f>
        <v>1.4121277916999999</v>
      </c>
    </row>
    <row r="40" spans="3:26">
      <c r="C40" s="9" t="s">
        <v>301</v>
      </c>
      <c r="S40">
        <f>COUNTIF(S2:S15,"1")</f>
        <v>0</v>
      </c>
      <c r="T40">
        <f>COUNTIF(T2:T15,"1")</f>
        <v>4</v>
      </c>
      <c r="U40">
        <f>COUNTIF(U2:U15,"1")</f>
        <v>0</v>
      </c>
      <c r="X40">
        <f>COUNTIF(X2:X15,"1")</f>
        <v>0</v>
      </c>
      <c r="Y40">
        <f>COUNTIF(Y2:Y15,"1")</f>
        <v>0</v>
      </c>
      <c r="Z40">
        <f>COUNTIF(Z2:Z15,"1")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CDBC-1154-4BED-8E19-C5E6303ED0FE}">
  <sheetPr codeName="Sheet5"/>
  <dimension ref="A1:AB40"/>
  <sheetViews>
    <sheetView workbookViewId="0">
      <pane ySplit="1" topLeftCell="A5" activePane="bottomLeft" state="frozen"/>
      <selection activeCell="B1" sqref="B1"/>
      <selection pane="bottomLeft" activeCell="P16" sqref="P16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48</v>
      </c>
      <c r="B2" t="s">
        <v>17</v>
      </c>
      <c r="C2">
        <v>1</v>
      </c>
      <c r="D2" s="1">
        <v>1</v>
      </c>
      <c r="G2" cm="1">
        <f t="array" ref="G2">IF(AND(D$2=1,D$3=D$4:D$7),$C2,0)</f>
        <v>1</v>
      </c>
      <c r="H2" s="2">
        <f t="shared" ref="H2:H19" ca="1" si="0">G2*(0.99+0.02*RAND())</f>
        <v>1.0044325655629733</v>
      </c>
      <c r="I2" s="1"/>
      <c r="L2" cm="1">
        <f t="array" ref="L2">IF(AND(I$2=1,I$3=I$4:I$7),$C2,0)</f>
        <v>0</v>
      </c>
      <c r="M2" s="2">
        <f t="shared" ref="M2:M19" ca="1" si="1">L2*(0.99+0.02*RAND())</f>
        <v>0</v>
      </c>
      <c r="N2" s="1"/>
      <c r="Q2" cm="1">
        <f t="array" ref="Q2">IF(AND(N$2=1,N$3=N$4:N$7),$C2,0)</f>
        <v>0</v>
      </c>
      <c r="R2" s="2">
        <f t="shared" ref="R2:R19" ca="1" si="2">Q2*(0.99+0.02*RAND())</f>
        <v>0</v>
      </c>
      <c r="S2" s="1">
        <v>1</v>
      </c>
      <c r="V2" cm="1">
        <f t="array" ref="V2">IF(AND(S$2=1,S$3=S$4:S$7),$C2,0)</f>
        <v>1</v>
      </c>
      <c r="W2" s="2">
        <f t="shared" ref="W2:W19" ca="1" si="3">V2*(0.99+0.02*RAND())</f>
        <v>1.0084881095264011</v>
      </c>
      <c r="X2" s="1"/>
      <c r="AA2" cm="1">
        <f t="array" ref="AA2">IF(AND(X$2=1,X$3=X$4:X$7),$C2,0)</f>
        <v>0</v>
      </c>
      <c r="AB2" s="2">
        <f t="shared" ref="AB2:AB19" ca="1" si="4">AA2*(0.99+0.02*RAND())</f>
        <v>0</v>
      </c>
    </row>
    <row r="3" spans="1:28">
      <c r="A3" t="s">
        <v>49</v>
      </c>
      <c r="B3" t="s">
        <v>17</v>
      </c>
      <c r="C3">
        <v>1</v>
      </c>
      <c r="D3" s="1">
        <v>1</v>
      </c>
      <c r="G3" cm="1">
        <f t="array" ref="G3">IF(AND(D$2=1,D$3=D$4:D$7),$C3,0)</f>
        <v>1</v>
      </c>
      <c r="H3" s="2">
        <f t="shared" ca="1" si="0"/>
        <v>1.0036469050056223</v>
      </c>
      <c r="I3" s="1"/>
      <c r="L3" cm="1">
        <f t="array" ref="L3">IF(AND(I$2=1,I$3=I$4:I$7),$C3,0)</f>
        <v>0</v>
      </c>
      <c r="M3" s="2">
        <f t="shared" ca="1" si="1"/>
        <v>0</v>
      </c>
      <c r="N3" s="1"/>
      <c r="Q3" cm="1">
        <f t="array" ref="Q3">IF(AND(N$2=1,N$3=N$4:N$7),$C3,0)</f>
        <v>0</v>
      </c>
      <c r="R3" s="2">
        <f t="shared" ca="1" si="2"/>
        <v>0</v>
      </c>
      <c r="S3" s="1">
        <v>1</v>
      </c>
      <c r="V3" cm="1">
        <f t="array" ref="V3">IF(AND(S$2=1,S$3=S$4:S$7),$C3,0)</f>
        <v>1</v>
      </c>
      <c r="W3" s="2">
        <f t="shared" ca="1" si="3"/>
        <v>0.9963906545692468</v>
      </c>
      <c r="X3" s="1"/>
      <c r="AA3" cm="1">
        <f t="array" ref="AA3">IF(AND(X$2=1,X$3=X$4:X$7),$C3,0)</f>
        <v>0</v>
      </c>
      <c r="AB3" s="2">
        <f t="shared" ca="1" si="4"/>
        <v>0</v>
      </c>
    </row>
    <row r="4" spans="1:28">
      <c r="A4" t="s">
        <v>50</v>
      </c>
      <c r="B4" t="s">
        <v>17</v>
      </c>
      <c r="C4">
        <v>1</v>
      </c>
      <c r="D4" s="1">
        <v>1</v>
      </c>
      <c r="G4" cm="1">
        <f t="array" ref="G4">IF(AND(D$2=1,D$3=D$4:D$7),$C4,0)</f>
        <v>1</v>
      </c>
      <c r="H4" s="2">
        <f t="shared" ca="1" si="0"/>
        <v>1.0067666458071542</v>
      </c>
      <c r="I4" s="1"/>
      <c r="L4" cm="1">
        <f t="array" ref="L4">IF(AND(I$2=1,I$3=I$4:I$7),$C4,0)</f>
        <v>0</v>
      </c>
      <c r="M4" s="2">
        <f t="shared" ca="1" si="1"/>
        <v>0</v>
      </c>
      <c r="N4" s="1"/>
      <c r="Q4" cm="1">
        <f t="array" ref="Q4">IF(AND(N$2=1,N$3=N$4:N$7),$C4,0)</f>
        <v>0</v>
      </c>
      <c r="R4" s="2">
        <f t="shared" ca="1" si="2"/>
        <v>0</v>
      </c>
      <c r="S4" s="1">
        <v>1</v>
      </c>
      <c r="V4" cm="1">
        <f t="array" ref="V4">IF(AND(S$2=1,S$3=S$4:S$7),$C4,0)</f>
        <v>1</v>
      </c>
      <c r="W4" s="2">
        <f t="shared" ca="1" si="3"/>
        <v>0.99541269523461084</v>
      </c>
      <c r="X4" s="1"/>
      <c r="AA4" cm="1">
        <f t="array" ref="AA4">IF(AND(X$2=1,X$3=X$4:X$7),$C4,0)</f>
        <v>0</v>
      </c>
      <c r="AB4" s="2">
        <f t="shared" ca="1" si="4"/>
        <v>0</v>
      </c>
    </row>
    <row r="5" spans="1:28">
      <c r="A5" t="s">
        <v>51</v>
      </c>
      <c r="B5" t="s">
        <v>17</v>
      </c>
      <c r="C5">
        <v>1</v>
      </c>
      <c r="D5" s="1">
        <v>1</v>
      </c>
      <c r="G5" cm="1">
        <f t="array" ref="G5">IF(AND(D$2=1,D$3=D$4:D$7),$C5,0)</f>
        <v>1</v>
      </c>
      <c r="H5" s="2">
        <f t="shared" ca="1" si="0"/>
        <v>1.0068522196933001</v>
      </c>
      <c r="I5" s="1"/>
      <c r="L5" cm="1">
        <f t="array" ref="L5">IF(AND(I$2=1,I$3=I$4:I$7),$C5,0)</f>
        <v>0</v>
      </c>
      <c r="M5" s="2">
        <f t="shared" ca="1" si="1"/>
        <v>0</v>
      </c>
      <c r="N5" s="1"/>
      <c r="Q5" cm="1">
        <f t="array" ref="Q5">IF(AND(N$2=1,N$3=N$4:N$7),$C5,0)</f>
        <v>0</v>
      </c>
      <c r="R5" s="2">
        <f t="shared" ca="1" si="2"/>
        <v>0</v>
      </c>
      <c r="S5" s="1">
        <v>1</v>
      </c>
      <c r="V5" cm="1">
        <f t="array" ref="V5">IF(AND(S$2=1,S$3=S$4:S$7),$C5,0)</f>
        <v>1</v>
      </c>
      <c r="W5" s="2">
        <f t="shared" ca="1" si="3"/>
        <v>0.99310596745214574</v>
      </c>
      <c r="X5" s="1"/>
      <c r="AA5" cm="1">
        <f t="array" ref="AA5">IF(AND(X$2=1,X$3=X$4:X$7),$C5,0)</f>
        <v>0</v>
      </c>
      <c r="AB5" s="2">
        <f t="shared" ca="1" si="4"/>
        <v>0</v>
      </c>
    </row>
    <row r="6" spans="1:28">
      <c r="A6" t="s">
        <v>52</v>
      </c>
      <c r="B6" t="s">
        <v>17</v>
      </c>
      <c r="C6">
        <v>1</v>
      </c>
      <c r="D6" s="1">
        <v>1</v>
      </c>
      <c r="G6" cm="1">
        <f t="array" ref="G6">IF(AND(D$2=1,D$3=D$4:D$7),$C6,0)</f>
        <v>1</v>
      </c>
      <c r="H6" s="2">
        <f t="shared" ca="1" si="0"/>
        <v>0.99020677230435949</v>
      </c>
      <c r="I6" s="1"/>
      <c r="L6" cm="1">
        <f t="array" ref="L6">IF(AND(I$2=1,I$3=I$4:I$7),$C6,0)</f>
        <v>0</v>
      </c>
      <c r="M6" s="2">
        <f t="shared" ca="1" si="1"/>
        <v>0</v>
      </c>
      <c r="N6" s="1"/>
      <c r="Q6" cm="1">
        <f t="array" ref="Q6">IF(AND(N$2=1,N$3=N$4:N$7),$C6,0)</f>
        <v>0</v>
      </c>
      <c r="R6" s="2">
        <f t="shared" ca="1" si="2"/>
        <v>0</v>
      </c>
      <c r="S6" s="1">
        <v>1</v>
      </c>
      <c r="V6" cm="1">
        <f t="array" ref="V6">IF(AND(S$2=1,S$3=S$4:S$7),$C6,0)</f>
        <v>1</v>
      </c>
      <c r="W6" s="2">
        <f t="shared" ca="1" si="3"/>
        <v>1.0012804022749822</v>
      </c>
      <c r="X6" s="1"/>
      <c r="AA6" cm="1">
        <f t="array" ref="AA6">IF(AND(X$2=1,X$3=X$4:X$7),$C6,0)</f>
        <v>0</v>
      </c>
      <c r="AB6" s="2">
        <f t="shared" ca="1" si="4"/>
        <v>0</v>
      </c>
    </row>
    <row r="7" spans="1:28">
      <c r="A7" t="s">
        <v>53</v>
      </c>
      <c r="B7" t="s">
        <v>17</v>
      </c>
      <c r="C7">
        <v>1</v>
      </c>
      <c r="D7" s="1">
        <v>1</v>
      </c>
      <c r="G7" cm="1">
        <f t="array" ref="G7">IF(AND(D$2=1,D$3=D$4:D$7),$C7,0)</f>
        <v>1</v>
      </c>
      <c r="H7" s="2">
        <f t="shared" ca="1" si="0"/>
        <v>0.9967089569939096</v>
      </c>
      <c r="I7" s="1"/>
      <c r="L7" cm="1">
        <f t="array" ref="L7">IF(AND(I$2=1,I$3=I$4:I$7),$C7,0)</f>
        <v>0</v>
      </c>
      <c r="M7" s="2">
        <f t="shared" ca="1" si="1"/>
        <v>0</v>
      </c>
      <c r="N7" s="1"/>
      <c r="Q7" cm="1">
        <f t="array" ref="Q7">IF(AND(N$2=1,N$3=N$4:N$7),$C7,0)</f>
        <v>0</v>
      </c>
      <c r="R7" s="2">
        <f t="shared" ca="1" si="2"/>
        <v>0</v>
      </c>
      <c r="S7" s="1">
        <v>1</v>
      </c>
      <c r="V7" cm="1">
        <f t="array" ref="V7">IF(AND(S$2=1,S$3=S$4:S$7),$C7,0)</f>
        <v>1</v>
      </c>
      <c r="W7" s="2">
        <f t="shared" ca="1" si="3"/>
        <v>0.99756850104803951</v>
      </c>
      <c r="X7" s="1"/>
      <c r="AA7" cm="1">
        <f t="array" ref="AA7">IF(AND(X$2=1,X$3=X$4:X$7),$C7,0)</f>
        <v>0</v>
      </c>
      <c r="AB7" s="2">
        <f t="shared" ca="1" si="4"/>
        <v>0</v>
      </c>
    </row>
    <row r="8" spans="1:28">
      <c r="A8" t="s">
        <v>54</v>
      </c>
      <c r="B8" t="s">
        <v>24</v>
      </c>
      <c r="C8">
        <v>2</v>
      </c>
      <c r="D8" s="1"/>
      <c r="G8" cm="1">
        <f t="array" ref="G8">IF(AND(E$8=1,E$9=E$10:E$14),$C8,0)</f>
        <v>0</v>
      </c>
      <c r="H8" s="2">
        <f t="shared" ca="1" si="0"/>
        <v>0</v>
      </c>
      <c r="I8" s="1"/>
      <c r="J8">
        <v>1</v>
      </c>
      <c r="L8" cm="1">
        <f t="array" ref="L8">IF(AND(J$8=1,J$9=J$10:J$14),$C8,0)</f>
        <v>2</v>
      </c>
      <c r="M8" s="2">
        <f t="shared" ca="1" si="1"/>
        <v>1.9851572564336113</v>
      </c>
      <c r="N8" s="1"/>
      <c r="Q8" cm="1">
        <f t="array" ref="Q8">IF(AND(O$8=1,O$9=O$10:O$14),$C8,0)</f>
        <v>0</v>
      </c>
      <c r="R8" s="2">
        <f t="shared" ca="1" si="2"/>
        <v>0</v>
      </c>
      <c r="S8" s="1"/>
      <c r="V8" cm="1">
        <f t="array" ref="V8">IF(AND(T$8=1,T$9=T$10:T$14),$C8,0)</f>
        <v>0</v>
      </c>
      <c r="W8" s="2">
        <f t="shared" ca="1" si="3"/>
        <v>0</v>
      </c>
      <c r="X8" s="1"/>
      <c r="AA8" cm="1">
        <f t="array" ref="AA8">IF(AND(Y$8=1,Y$9=Y$10:Y$14),$C8,0)</f>
        <v>0</v>
      </c>
      <c r="AB8" s="2">
        <f t="shared" ca="1" si="4"/>
        <v>0</v>
      </c>
    </row>
    <row r="9" spans="1:28">
      <c r="A9" t="s">
        <v>55</v>
      </c>
      <c r="B9" t="s">
        <v>24</v>
      </c>
      <c r="C9">
        <v>2</v>
      </c>
      <c r="D9" s="1"/>
      <c r="G9" cm="1">
        <f t="array" ref="G9">IF(AND(E$8=1,E$9=E$10:E$14),$C9,0)</f>
        <v>0</v>
      </c>
      <c r="H9" s="2">
        <f t="shared" ca="1" si="0"/>
        <v>0</v>
      </c>
      <c r="I9" s="1"/>
      <c r="J9">
        <v>1</v>
      </c>
      <c r="L9" cm="1">
        <f t="array" ref="L9">IF(AND(J$8=1,J$9=J$10:J$14),$C9,0)</f>
        <v>2</v>
      </c>
      <c r="M9" s="2">
        <f t="shared" ca="1" si="1"/>
        <v>2.0076609596487236</v>
      </c>
      <c r="N9" s="1"/>
      <c r="Q9" cm="1">
        <f t="array" ref="Q9">IF(AND(O$8=1,O$9=O$10:O$14),$C9,0)</f>
        <v>0</v>
      </c>
      <c r="R9" s="2">
        <f t="shared" ca="1" si="2"/>
        <v>0</v>
      </c>
      <c r="S9" s="1"/>
      <c r="V9" cm="1">
        <f t="array" ref="V9">IF(AND(T$8=1,T$9=T$10:T$14),$C9,0)</f>
        <v>0</v>
      </c>
      <c r="W9" s="2">
        <f t="shared" ca="1" si="3"/>
        <v>0</v>
      </c>
      <c r="X9" s="1"/>
      <c r="AA9" cm="1">
        <f t="array" ref="AA9">IF(AND(Y$8=1,Y$9=Y$10:Y$14),$C9,0)</f>
        <v>0</v>
      </c>
      <c r="AB9" s="2">
        <f t="shared" ca="1" si="4"/>
        <v>0</v>
      </c>
    </row>
    <row r="10" spans="1:28">
      <c r="A10" t="s">
        <v>56</v>
      </c>
      <c r="B10" t="s">
        <v>24</v>
      </c>
      <c r="C10">
        <v>2</v>
      </c>
      <c r="D10" s="1"/>
      <c r="G10" cm="1">
        <f t="array" ref="G10">IF(AND(E$8=1,E$9=E$10:E$14),$C10,0)</f>
        <v>0</v>
      </c>
      <c r="H10" s="2">
        <f t="shared" ca="1" si="0"/>
        <v>0</v>
      </c>
      <c r="I10" s="1"/>
      <c r="J10">
        <v>1</v>
      </c>
      <c r="L10" cm="1">
        <f t="array" ref="L10">IF(AND(J$8=1,J$9=J$10:J$14),$C10,0)</f>
        <v>2</v>
      </c>
      <c r="M10" s="2">
        <f t="shared" ca="1" si="1"/>
        <v>1.9939589428895705</v>
      </c>
      <c r="N10" s="1"/>
      <c r="Q10" cm="1">
        <f t="array" ref="Q10">IF(AND(O$8=1,O$9=O$10:O$14),$C10,0)</f>
        <v>0</v>
      </c>
      <c r="R10" s="2">
        <f t="shared" ca="1" si="2"/>
        <v>0</v>
      </c>
      <c r="S10" s="1"/>
      <c r="V10" cm="1">
        <f t="array" ref="V10">IF(AND(T$8=1,T$9=T$10:T$14),$C10,0)</f>
        <v>0</v>
      </c>
      <c r="W10" s="2">
        <f t="shared" ca="1" si="3"/>
        <v>0</v>
      </c>
      <c r="X10" s="1"/>
      <c r="AA10" cm="1">
        <f t="array" ref="AA10">IF(AND(Y$8=1,Y$9=Y$10:Y$14),$C10,0)</f>
        <v>0</v>
      </c>
      <c r="AB10" s="2">
        <f t="shared" ca="1" si="4"/>
        <v>0</v>
      </c>
    </row>
    <row r="11" spans="1:28">
      <c r="A11" t="s">
        <v>57</v>
      </c>
      <c r="B11" t="s">
        <v>24</v>
      </c>
      <c r="C11">
        <v>2</v>
      </c>
      <c r="D11" s="1"/>
      <c r="G11" cm="1">
        <f t="array" ref="G11">IF(AND(E$8=1,E$9=E$10:E$14),$C11,0)</f>
        <v>0</v>
      </c>
      <c r="H11" s="2">
        <f t="shared" ca="1" si="0"/>
        <v>0</v>
      </c>
      <c r="I11" s="1"/>
      <c r="J11">
        <v>1</v>
      </c>
      <c r="L11" cm="1">
        <f t="array" ref="L11">IF(AND(J$8=1,J$9=J$10:J$14),$C11,0)</f>
        <v>2</v>
      </c>
      <c r="M11" s="2">
        <f t="shared" ca="1" si="1"/>
        <v>1.9918350631377284</v>
      </c>
      <c r="N11" s="1"/>
      <c r="Q11" cm="1">
        <f t="array" ref="Q11">IF(AND(O$8=1,O$9=O$10:O$14),$C11,0)</f>
        <v>0</v>
      </c>
      <c r="R11" s="2">
        <f t="shared" ca="1" si="2"/>
        <v>0</v>
      </c>
      <c r="S11" s="1"/>
      <c r="V11" cm="1">
        <f t="array" ref="V11">IF(AND(T$8=1,T$9=T$10:T$14),$C11,0)</f>
        <v>0</v>
      </c>
      <c r="W11" s="2">
        <f t="shared" ca="1" si="3"/>
        <v>0</v>
      </c>
      <c r="X11" s="1"/>
      <c r="AA11" cm="1">
        <f t="array" ref="AA11">IF(AND(Y$8=1,Y$9=Y$10:Y$14),$C11,0)</f>
        <v>0</v>
      </c>
      <c r="AB11" s="2">
        <f t="shared" ca="1" si="4"/>
        <v>0</v>
      </c>
    </row>
    <row r="12" spans="1:28">
      <c r="A12" t="s">
        <v>58</v>
      </c>
      <c r="B12" t="s">
        <v>24</v>
      </c>
      <c r="C12">
        <v>2</v>
      </c>
      <c r="D12" s="1"/>
      <c r="G12" cm="1">
        <f t="array" ref="G12">IF(AND(E$8=1,E$9=E$10:E$14),$C12,0)</f>
        <v>0</v>
      </c>
      <c r="H12" s="2">
        <f t="shared" ca="1" si="0"/>
        <v>0</v>
      </c>
      <c r="I12" s="1"/>
      <c r="J12">
        <v>1</v>
      </c>
      <c r="L12" cm="1">
        <f t="array" ref="L12">IF(AND(J$8=1,J$9=J$10:J$14),$C12,0)</f>
        <v>2</v>
      </c>
      <c r="M12" s="2">
        <f t="shared" ca="1" si="1"/>
        <v>1.992769600372809</v>
      </c>
      <c r="N12" s="1"/>
      <c r="Q12" cm="1">
        <f t="array" ref="Q12">IF(AND(O$8=1,O$9=O$10:O$14),$C12,0)</f>
        <v>0</v>
      </c>
      <c r="R12" s="2">
        <f t="shared" ca="1" si="2"/>
        <v>0</v>
      </c>
      <c r="S12" s="1"/>
      <c r="V12" cm="1">
        <f t="array" ref="V12">IF(AND(T$8=1,T$9=T$10:T$14),$C12,0)</f>
        <v>0</v>
      </c>
      <c r="W12" s="2">
        <f t="shared" ca="1" si="3"/>
        <v>0</v>
      </c>
      <c r="X12" s="1"/>
      <c r="AA12" cm="1">
        <f t="array" ref="AA12">IF(AND(Y$8=1,Y$9=Y$10:Y$14),$C12,0)</f>
        <v>0</v>
      </c>
      <c r="AB12" s="2">
        <f t="shared" ca="1" si="4"/>
        <v>0</v>
      </c>
    </row>
    <row r="13" spans="1:28">
      <c r="A13" t="s">
        <v>59</v>
      </c>
      <c r="B13" t="s">
        <v>24</v>
      </c>
      <c r="C13">
        <v>2</v>
      </c>
      <c r="D13" s="1"/>
      <c r="G13" cm="1">
        <f t="array" ref="G13">IF(AND(E$8=1,E$9=E$10:E$14),$C13,0)</f>
        <v>0</v>
      </c>
      <c r="H13" s="2">
        <f t="shared" ca="1" si="0"/>
        <v>0</v>
      </c>
      <c r="I13" s="1"/>
      <c r="J13">
        <v>1</v>
      </c>
      <c r="L13" cm="1">
        <f t="array" ref="L13">IF(AND(J$8=1,J$9=J$10:J$14),$C13,0)</f>
        <v>2</v>
      </c>
      <c r="M13" s="2">
        <f t="shared" ca="1" si="1"/>
        <v>1.9947518506707496</v>
      </c>
      <c r="N13" s="1"/>
      <c r="Q13" cm="1">
        <f t="array" ref="Q13">IF(AND(O$8=1,O$9=O$10:O$14),$C13,0)</f>
        <v>0</v>
      </c>
      <c r="R13" s="2">
        <f t="shared" ca="1" si="2"/>
        <v>0</v>
      </c>
      <c r="S13" s="1"/>
      <c r="V13" cm="1">
        <f t="array" ref="V13">IF(AND(T$8=1,T$9=T$10:T$14),$C13,0)</f>
        <v>0</v>
      </c>
      <c r="W13" s="2">
        <f t="shared" ca="1" si="3"/>
        <v>0</v>
      </c>
      <c r="X13" s="1"/>
      <c r="AA13" cm="1">
        <f t="array" ref="AA13">IF(AND(Y$8=1,Y$9=Y$10:Y$14),$C13,0)</f>
        <v>0</v>
      </c>
      <c r="AB13" s="2">
        <f t="shared" ca="1" si="4"/>
        <v>0</v>
      </c>
    </row>
    <row r="14" spans="1:28">
      <c r="A14" t="s">
        <v>60</v>
      </c>
      <c r="B14" t="s">
        <v>24</v>
      </c>
      <c r="C14">
        <v>2</v>
      </c>
      <c r="D14" s="1"/>
      <c r="G14" cm="1">
        <f t="array" ref="G14">IF(AND(E$8=1,E$9=E$10:E$14),$C14,0)</f>
        <v>0</v>
      </c>
      <c r="H14" s="2">
        <f t="shared" ca="1" si="0"/>
        <v>0</v>
      </c>
      <c r="I14" s="1"/>
      <c r="J14">
        <v>1</v>
      </c>
      <c r="L14" cm="1">
        <f t="array" ref="L14">IF(AND(J$8=1,J$9=J$10:J$14),$C14,0)</f>
        <v>2</v>
      </c>
      <c r="M14" s="2">
        <f t="shared" ca="1" si="1"/>
        <v>1.98290097685626</v>
      </c>
      <c r="N14" s="1"/>
      <c r="Q14" cm="1">
        <f t="array" ref="Q14">IF(AND(O$8=1,O$9=O$10:O$14),$C14,0)</f>
        <v>0</v>
      </c>
      <c r="R14" s="2">
        <f t="shared" ca="1" si="2"/>
        <v>0</v>
      </c>
      <c r="S14" s="1"/>
      <c r="V14" cm="1">
        <f t="array" ref="V14">IF(AND(T$8=1,T$9=T$10:T$14),$C14,0)</f>
        <v>0</v>
      </c>
      <c r="W14" s="2">
        <f t="shared" ca="1" si="3"/>
        <v>0</v>
      </c>
      <c r="X14" s="1"/>
      <c r="AA14" cm="1">
        <f t="array" ref="AA14">IF(AND(Y$8=1,Y$9=Y$10:Y$14),$C14,0)</f>
        <v>0</v>
      </c>
      <c r="AB14" s="2">
        <f t="shared" ca="1" si="4"/>
        <v>0</v>
      </c>
    </row>
    <row r="15" spans="1:28">
      <c r="A15" t="s">
        <v>61</v>
      </c>
      <c r="B15" t="s">
        <v>27</v>
      </c>
      <c r="C15">
        <v>10</v>
      </c>
      <c r="D15" s="1"/>
      <c r="G15">
        <f>IF(F15=1,$C15,0)</f>
        <v>0</v>
      </c>
      <c r="H15" s="2">
        <f t="shared" ca="1" si="0"/>
        <v>0</v>
      </c>
      <c r="I15" s="1"/>
      <c r="L15">
        <f t="shared" ref="L15:L19" si="5">IF(K15=1,$C15,0)</f>
        <v>0</v>
      </c>
      <c r="M15" s="2">
        <f t="shared" ca="1" si="1"/>
        <v>0</v>
      </c>
      <c r="N15" s="1"/>
      <c r="P15">
        <v>1</v>
      </c>
      <c r="Q15">
        <f t="shared" ref="Q15:Q19" si="6">IF(P15=1,$C15,0)</f>
        <v>10</v>
      </c>
      <c r="R15" s="2">
        <f t="shared" ca="1" si="2"/>
        <v>9.9021658675315685</v>
      </c>
      <c r="S15" s="1"/>
      <c r="V15">
        <f t="shared" ref="V15:V19" si="7">IF(U15=1,$C15,0)</f>
        <v>0</v>
      </c>
      <c r="W15" s="2">
        <f t="shared" ca="1" si="3"/>
        <v>0</v>
      </c>
      <c r="X15" s="1"/>
      <c r="AA15">
        <f t="shared" ref="AA15:AA19" si="8">IF(Z15=1,$C15,0)</f>
        <v>0</v>
      </c>
      <c r="AB15" s="2">
        <f t="shared" ca="1" si="4"/>
        <v>0</v>
      </c>
    </row>
    <row r="16" spans="1:28">
      <c r="A16" t="s">
        <v>62</v>
      </c>
      <c r="B16" t="s">
        <v>27</v>
      </c>
      <c r="C16">
        <v>8</v>
      </c>
      <c r="D16" s="1"/>
      <c r="G16">
        <f>IF(F16=1,$C16,0)</f>
        <v>0</v>
      </c>
      <c r="H16" s="2">
        <f t="shared" ca="1" si="0"/>
        <v>0</v>
      </c>
      <c r="I16" s="1"/>
      <c r="L16">
        <f t="shared" si="5"/>
        <v>0</v>
      </c>
      <c r="M16" s="2">
        <f t="shared" ca="1" si="1"/>
        <v>0</v>
      </c>
      <c r="N16" s="1"/>
      <c r="Q16">
        <f t="shared" si="6"/>
        <v>0</v>
      </c>
      <c r="R16" s="2">
        <f t="shared" ca="1" si="2"/>
        <v>0</v>
      </c>
      <c r="S16" s="1"/>
      <c r="V16">
        <f t="shared" si="7"/>
        <v>0</v>
      </c>
      <c r="W16" s="2">
        <f t="shared" ca="1" si="3"/>
        <v>0</v>
      </c>
      <c r="X16" s="1"/>
      <c r="Z16">
        <v>1</v>
      </c>
      <c r="AA16">
        <f t="shared" si="8"/>
        <v>8</v>
      </c>
      <c r="AB16" s="2">
        <f t="shared" ca="1" si="4"/>
        <v>7.9948877978991133</v>
      </c>
    </row>
    <row r="17" spans="1:28">
      <c r="A17" t="s">
        <v>63</v>
      </c>
      <c r="B17" t="s">
        <v>27</v>
      </c>
      <c r="C17">
        <v>10</v>
      </c>
      <c r="D17" s="1"/>
      <c r="G17">
        <f>IF(F17=1,$C17,0)</f>
        <v>0</v>
      </c>
      <c r="H17" s="2">
        <f t="shared" ca="1" si="0"/>
        <v>0</v>
      </c>
      <c r="I17" s="1"/>
      <c r="L17">
        <f t="shared" si="5"/>
        <v>0</v>
      </c>
      <c r="M17" s="2">
        <f t="shared" ca="1" si="1"/>
        <v>0</v>
      </c>
      <c r="N17" s="1"/>
      <c r="Q17">
        <f t="shared" si="6"/>
        <v>0</v>
      </c>
      <c r="R17" s="2">
        <f t="shared" ca="1" si="2"/>
        <v>0</v>
      </c>
      <c r="S17" s="1"/>
      <c r="V17">
        <f t="shared" si="7"/>
        <v>0</v>
      </c>
      <c r="W17" s="2">
        <f t="shared" ca="1" si="3"/>
        <v>0</v>
      </c>
      <c r="X17" s="1"/>
      <c r="AA17">
        <f t="shared" si="8"/>
        <v>0</v>
      </c>
      <c r="AB17" s="2">
        <f t="shared" ca="1" si="4"/>
        <v>0</v>
      </c>
    </row>
    <row r="18" spans="1:28">
      <c r="A18" t="s">
        <v>64</v>
      </c>
      <c r="B18" t="s">
        <v>27</v>
      </c>
      <c r="C18">
        <v>6</v>
      </c>
      <c r="D18" s="1"/>
      <c r="G18">
        <f>IF(F18=1,$C18,0)</f>
        <v>0</v>
      </c>
      <c r="H18" s="2">
        <f t="shared" ca="1" si="0"/>
        <v>0</v>
      </c>
      <c r="I18" s="1"/>
      <c r="L18">
        <f t="shared" si="5"/>
        <v>0</v>
      </c>
      <c r="M18" s="2">
        <f t="shared" ca="1" si="1"/>
        <v>0</v>
      </c>
      <c r="N18" s="1"/>
      <c r="P18">
        <v>1</v>
      </c>
      <c r="Q18">
        <f t="shared" si="6"/>
        <v>6</v>
      </c>
      <c r="R18" s="2">
        <f t="shared" ca="1" si="2"/>
        <v>6.006784032782754</v>
      </c>
      <c r="S18" s="1"/>
      <c r="V18">
        <f t="shared" si="7"/>
        <v>0</v>
      </c>
      <c r="W18" s="2">
        <f t="shared" ca="1" si="3"/>
        <v>0</v>
      </c>
      <c r="X18" s="1"/>
      <c r="Z18">
        <v>1</v>
      </c>
      <c r="AA18">
        <f t="shared" si="8"/>
        <v>6</v>
      </c>
      <c r="AB18" s="2">
        <f t="shared" ca="1" si="4"/>
        <v>6.0070369440471598</v>
      </c>
    </row>
    <row r="19" spans="1:28">
      <c r="A19" t="s">
        <v>65</v>
      </c>
      <c r="B19" t="s">
        <v>27</v>
      </c>
      <c r="C19">
        <v>8</v>
      </c>
      <c r="D19" s="1"/>
      <c r="G19">
        <f>IF(F19=1,$C19,0)</f>
        <v>0</v>
      </c>
      <c r="H19" s="2">
        <f t="shared" ca="1" si="0"/>
        <v>0</v>
      </c>
      <c r="I19" s="1"/>
      <c r="L19">
        <f t="shared" si="5"/>
        <v>0</v>
      </c>
      <c r="M19" s="2">
        <f t="shared" ca="1" si="1"/>
        <v>0</v>
      </c>
      <c r="N19" s="1"/>
      <c r="Q19">
        <f t="shared" si="6"/>
        <v>0</v>
      </c>
      <c r="R19" s="2">
        <f t="shared" ca="1" si="2"/>
        <v>0</v>
      </c>
      <c r="S19" s="1"/>
      <c r="V19">
        <f t="shared" si="7"/>
        <v>0</v>
      </c>
      <c r="W19" s="2">
        <f t="shared" ca="1" si="3"/>
        <v>0</v>
      </c>
      <c r="X19" s="1"/>
      <c r="Z19">
        <v>1</v>
      </c>
      <c r="AA19">
        <f t="shared" si="8"/>
        <v>8</v>
      </c>
      <c r="AB19" s="2">
        <f t="shared" ca="1" si="4"/>
        <v>7.9347351329286093</v>
      </c>
    </row>
    <row r="20" spans="1:28">
      <c r="C20" s="9" t="s">
        <v>254</v>
      </c>
      <c r="H20" s="6" cm="1">
        <f t="array" aca="1" ref="H20" ca="1">AVERAGE(IF(H2:H19=0,1,H2:H19))</f>
        <v>1.0004785591870733</v>
      </c>
      <c r="M20" s="6" cm="1">
        <f t="array" aca="1" ref="M20" ca="1">AVERAGE(IF(M2:M19=0,1,M2:M19))</f>
        <v>1.3860574805560806</v>
      </c>
      <c r="Q20" s="7"/>
      <c r="R20" s="6" cm="1">
        <f t="array" aca="1" ref="R20" ca="1">AVERAGE(IF(R2:R19=0,1,R2:R19))</f>
        <v>1.7727194389063512</v>
      </c>
      <c r="V20" s="2"/>
      <c r="W20" s="6" cm="1">
        <f t="array" aca="1" ref="W20" ca="1">AVERAGE(IF(W2:W19=0,1,W2:W19))</f>
        <v>0.99956924056141261</v>
      </c>
      <c r="AA20" s="8"/>
      <c r="AB20" s="6" cm="1">
        <f t="array" aca="1" ref="AB20" ca="1">AVERAGE(IF(AB2:AB19=0,1,AB2:AB19))</f>
        <v>2.0520366597152715</v>
      </c>
    </row>
    <row r="21" spans="1:28">
      <c r="C21" s="9" t="s">
        <v>259</v>
      </c>
      <c r="H21" s="6">
        <v>1</v>
      </c>
      <c r="M21" s="6">
        <v>1</v>
      </c>
      <c r="Q21" s="7"/>
      <c r="R21" s="6">
        <v>1</v>
      </c>
      <c r="V21" s="2"/>
      <c r="W21" s="6">
        <v>1</v>
      </c>
      <c r="AA21" s="8"/>
      <c r="AB21" s="6">
        <v>1</v>
      </c>
    </row>
    <row r="22" spans="1:28">
      <c r="C22" s="9" t="s">
        <v>260</v>
      </c>
      <c r="H22" s="6" cm="1">
        <f t="array" ref="H22">SUM($C2:$C19/18)</f>
        <v>3.4444444444444446</v>
      </c>
      <c r="M22" s="6">
        <f>H22</f>
        <v>3.4444444444444446</v>
      </c>
      <c r="Q22" s="7"/>
      <c r="R22" s="6">
        <f>H22</f>
        <v>3.4444444444444446</v>
      </c>
      <c r="V22" s="2"/>
      <c r="W22" s="6">
        <f>H22</f>
        <v>3.4444444444444446</v>
      </c>
      <c r="AA22" s="8"/>
      <c r="AB22" s="6">
        <f>H22</f>
        <v>3.4444444444444446</v>
      </c>
    </row>
    <row r="23" spans="1:28">
      <c r="C23" s="9" t="s">
        <v>256</v>
      </c>
      <c r="H23" s="6">
        <f ca="1">SUM((H20-H21)/(H22-H21))</f>
        <v>1.9577421289361895E-4</v>
      </c>
      <c r="M23" s="6">
        <f ca="1">SUM((M20-M21)/(M22-M21))</f>
        <v>0.15793260568203296</v>
      </c>
      <c r="R23" s="6">
        <f ca="1">SUM((R20-R21)/(R22-R21))</f>
        <v>0.31611249773441635</v>
      </c>
      <c r="W23" s="6">
        <f ca="1">SUM((W20-W21)/(W22-W21))</f>
        <v>-1.7621977033120556E-4</v>
      </c>
      <c r="AB23" s="6">
        <f ca="1">SUM((AB20-AB21)/(AB22-AB21))</f>
        <v>0.43037863351988376</v>
      </c>
    </row>
    <row r="24" spans="1:28">
      <c r="C24" s="9" t="s">
        <v>257</v>
      </c>
      <c r="H24" s="6">
        <f ca="1">1-H23</f>
        <v>0.99980422578710637</v>
      </c>
      <c r="M24" s="6">
        <f ca="1">1-M23</f>
        <v>0.84206739431796707</v>
      </c>
      <c r="R24" s="6">
        <f ca="1">1-R23</f>
        <v>0.6838875022655837</v>
      </c>
      <c r="W24" s="6">
        <f ca="1">1-W23</f>
        <v>1.0001762197703312</v>
      </c>
      <c r="AB24" s="6">
        <f ca="1">1-AB23</f>
        <v>0.56962136648011619</v>
      </c>
    </row>
    <row r="25" spans="1:28">
      <c r="C25" s="9"/>
      <c r="H25" s="6"/>
      <c r="M25" s="6"/>
      <c r="R25" s="6"/>
      <c r="W25" s="6"/>
      <c r="AB25" s="6"/>
    </row>
    <row r="26" spans="1:28">
      <c r="C26" s="9" t="s">
        <v>261</v>
      </c>
      <c r="H26" s="6" cm="1">
        <f t="array" aca="1" ref="H26" ca="1">SUM(IF(H2:H19=0,(1-H20)^2,(H2:H19-H20)^2))</f>
        <v>2.2830389644183384E-4</v>
      </c>
      <c r="M26" s="6" cm="1">
        <f t="array" aca="1" ref="M26" ca="1">SUM(IF(M2:M19=0,(1-M20)^2,(M2:M19-M20)^2))</f>
        <v>4.2160968469862645</v>
      </c>
      <c r="R26" s="6" cm="1">
        <f t="array" aca="1" ref="R26" ca="1">SUM(IF(R2:R19=0,(1-R20)^2,(R2:R19-R20)^2))</f>
        <v>93.568727521224972</v>
      </c>
      <c r="W26" s="6" cm="1">
        <f t="array" aca="1" ref="W26" ca="1">SUM(IF(W2:W19=0,(1-W20)^2,(W2:W19-W20)^2))</f>
        <v>1.578580782005018E-4</v>
      </c>
      <c r="AB26" s="6" cm="1">
        <f t="array" aca="1" ref="AB26" ca="1">SUM(IF(AB2:AB19=0,(1-AB20)^2,(AB2:AB19-AB20)^2))</f>
        <v>102.16736522719783</v>
      </c>
    </row>
    <row r="27" spans="1:28">
      <c r="C27" s="9" t="s">
        <v>262</v>
      </c>
      <c r="H27" s="6">
        <f ca="1">H26/(18-1)</f>
        <v>1.3429640967166695E-5</v>
      </c>
      <c r="M27" s="6">
        <f ca="1">M26/(18-1)</f>
        <v>0.24800569688154497</v>
      </c>
      <c r="R27" s="6">
        <f ca="1">R26/(18-1)</f>
        <v>5.5040427953661748</v>
      </c>
      <c r="W27" s="6">
        <f ca="1">W26/(18-1)</f>
        <v>9.28576930591187E-6</v>
      </c>
      <c r="AB27" s="6">
        <f ca="1">AB26/(18-1)</f>
        <v>6.0098450133645782</v>
      </c>
    </row>
    <row r="28" spans="1:28">
      <c r="C28" s="9" t="s">
        <v>263</v>
      </c>
      <c r="H28" s="6">
        <f ca="1">SQRT(H27)</f>
        <v>3.664647454690109E-3</v>
      </c>
      <c r="M28" s="6">
        <f ca="1">SQRT(M27)</f>
        <v>0.49800170369341606</v>
      </c>
      <c r="R28" s="6">
        <f ca="1">SQRT(R27)</f>
        <v>2.3460696484474144</v>
      </c>
      <c r="W28" s="6">
        <f ca="1">SQRT(W27)</f>
        <v>3.0472560289401137E-3</v>
      </c>
      <c r="AB28" s="6">
        <f ca="1">SQRT(AB27)</f>
        <v>2.4514985240388332</v>
      </c>
    </row>
    <row r="29" spans="1:28">
      <c r="C29" s="9" t="s">
        <v>264</v>
      </c>
      <c r="H29" s="6">
        <f ca="1">R28</f>
        <v>2.3460696484474144</v>
      </c>
      <c r="M29" s="6">
        <f ca="1">R28</f>
        <v>2.3460696484474144</v>
      </c>
      <c r="R29" s="6">
        <f ca="1">R28</f>
        <v>2.3460696484474144</v>
      </c>
      <c r="W29" s="6">
        <f ca="1">R28</f>
        <v>2.3460696484474144</v>
      </c>
      <c r="AB29" s="6">
        <f ca="1">R28</f>
        <v>2.3460696484474144</v>
      </c>
    </row>
    <row r="30" spans="1:28">
      <c r="C30" s="9" t="s">
        <v>265</v>
      </c>
      <c r="H30" s="6">
        <f ca="1">H28/H29</f>
        <v>1.5620369400010374E-3</v>
      </c>
      <c r="M30" s="6">
        <f ca="1">M28/M29</f>
        <v>0.21227063911891295</v>
      </c>
      <c r="R30" s="6">
        <f ca="1">R28/R29</f>
        <v>1</v>
      </c>
      <c r="W30" s="6">
        <f ca="1">W28/W29</f>
        <v>1.2988770520758971E-3</v>
      </c>
      <c r="AB30" s="6">
        <f ca="1">AB28/AB29</f>
        <v>1.0449385105259725</v>
      </c>
    </row>
    <row r="31" spans="1:28">
      <c r="C31" s="9" t="s">
        <v>258</v>
      </c>
      <c r="H31" s="6">
        <f ca="1">1-H30</f>
        <v>0.99843796305999899</v>
      </c>
      <c r="M31" s="6">
        <f ca="1">1-M30</f>
        <v>0.78772936088108703</v>
      </c>
      <c r="R31" s="6">
        <f ca="1">1-R30</f>
        <v>0</v>
      </c>
      <c r="W31" s="6">
        <f ca="1">1-W30</f>
        <v>0.99870112294792412</v>
      </c>
      <c r="AB31" s="6">
        <f ca="1">1-AB30</f>
        <v>-4.493851052597253E-2</v>
      </c>
    </row>
    <row r="32" spans="1:28">
      <c r="C32" s="9" t="s">
        <v>266</v>
      </c>
      <c r="F32" t="s">
        <v>255</v>
      </c>
      <c r="G32" cm="1">
        <f t="array" ref="G32">ROUND(STDEV(IF(G2:G19&gt;0,G2:G19)), 10)</f>
        <v>0</v>
      </c>
      <c r="H32" s="6" cm="1">
        <f t="array" aca="1" ref="H32" ca="1">ROUND(STDEV(IF(H2:H19&gt;0,H2:H19)), 10)</f>
        <v>6.6341422000000001E-3</v>
      </c>
      <c r="K32" t="s">
        <v>255</v>
      </c>
      <c r="L32" cm="1">
        <f t="array" ref="L32">ROUND(STDEV(IF(L2:L19&gt;0,L2:L19)), 10)</f>
        <v>0</v>
      </c>
      <c r="M32" s="6" cm="1">
        <f t="array" aca="1" ref="M32" ca="1">ROUND(STDEV(IF(M2:M19&gt;0,M2:M19)), 10)</f>
        <v>7.9925959999999994E-3</v>
      </c>
      <c r="P32" t="s">
        <v>255</v>
      </c>
      <c r="Q32" s="7" cm="1">
        <f t="array" ref="Q32">ROUND(STDEV(IF(Q2:Q19&gt;0,Q2:Q19)), 10)</f>
        <v>2.8284271247000001</v>
      </c>
      <c r="R32" s="6" cm="1">
        <f t="array" aca="1" ref="R32" ca="1">SUM(1+ROUND(STDEV(IF(R2:R19&gt;0,R2:R19)), 10))</f>
        <v>3.7544509107000001</v>
      </c>
      <c r="U32" t="s">
        <v>255</v>
      </c>
      <c r="V32" s="7" cm="1">
        <f t="array" ref="V32">ROUND(STDEV(IF(V2:V19&gt;0,V2:V19)), 10)</f>
        <v>0</v>
      </c>
      <c r="W32" s="6" cm="1">
        <f t="array" aca="1" ref="W32" ca="1">ROUND(STDEV(IF(W2:W19&gt;0,W2:W19)), 10)</f>
        <v>5.4986933999999999E-3</v>
      </c>
      <c r="Z32" t="s">
        <v>255</v>
      </c>
      <c r="AA32" s="8" cm="1">
        <f t="array" ref="AA32">ROUND(STDEV(IF(AA2:AA19&gt;0,AA2:AA19)), 10)</f>
        <v>1.1547005384</v>
      </c>
      <c r="AB32" s="6" cm="1">
        <f t="array" aca="1" ref="AB32" ca="1">ROUND(STDEV(IF(AB2:AB19&gt;0,AB2:AB19)), 10)</f>
        <v>1.1307217214</v>
      </c>
    </row>
    <row r="40" spans="19:26">
      <c r="S40">
        <f>COUNTIF(S2:S19,"1")</f>
        <v>6</v>
      </c>
      <c r="T40">
        <f>COUNTIF(T2:T19,"1")</f>
        <v>0</v>
      </c>
      <c r="U40">
        <f>COUNTIF(U2:U19,"1")</f>
        <v>0</v>
      </c>
      <c r="X40">
        <f>COUNTIF(X2:X19,"1")</f>
        <v>0</v>
      </c>
      <c r="Y40">
        <f>COUNTIF(Y2:Y19,"1")</f>
        <v>0</v>
      </c>
      <c r="Z40">
        <f>COUNTIF(Z2:Z19,"1")</f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13C2-52B0-4BDE-8F3C-AD6DACF8F6DF}">
  <sheetPr codeName="Sheet6"/>
  <dimension ref="A1:AB40"/>
  <sheetViews>
    <sheetView workbookViewId="0">
      <pane ySplit="1" topLeftCell="A2" activePane="bottomLeft" state="frozen"/>
      <selection activeCell="B1" sqref="B1"/>
      <selection pane="bottomLeft" activeCell="P13" sqref="P13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66</v>
      </c>
      <c r="B2" t="s">
        <v>17</v>
      </c>
      <c r="C2">
        <v>1</v>
      </c>
      <c r="D2" s="1">
        <v>1</v>
      </c>
      <c r="G2" cm="1">
        <f t="array" ref="G2">IF(AND(D$2=1,D$2=D$3:D$5),$C2,0)</f>
        <v>1</v>
      </c>
      <c r="H2" s="2">
        <f t="shared" ref="H2:H14" ca="1" si="0">G2*(0.99+0.02*RAND())</f>
        <v>1.0052991991992721</v>
      </c>
      <c r="I2" s="1"/>
      <c r="L2" cm="1">
        <f t="array" ref="L2">IF(AND(I$2=1,I$2=I$3:I$5),$C2,0)</f>
        <v>0</v>
      </c>
      <c r="M2" s="2">
        <f t="shared" ref="M2:M14" ca="1" si="1">L2*(0.99+0.02*RAND())</f>
        <v>0</v>
      </c>
      <c r="N2" s="1"/>
      <c r="Q2" cm="1">
        <f t="array" ref="Q2">IF(AND(N$2=1,N$2=N$3:N$5),$C2,0)</f>
        <v>0</v>
      </c>
      <c r="R2" s="2">
        <f t="shared" ref="R2:R14" ca="1" si="2">Q2*(0.99+0.02*RAND())</f>
        <v>0</v>
      </c>
      <c r="S2" s="1"/>
      <c r="V2" cm="1">
        <f t="array" ref="V2">IF(AND(S$2=1,S$2=S$3:S$5),$C2,0)</f>
        <v>0</v>
      </c>
      <c r="W2" s="2">
        <f t="shared" ref="W2:W14" ca="1" si="3">V2*(0.99+0.02*RAND())</f>
        <v>0</v>
      </c>
      <c r="X2" s="1"/>
      <c r="AA2" cm="1">
        <f t="array" ref="AA2">IF(AND(X$2=1,X$2=X$3:X$5),$C2,0)</f>
        <v>0</v>
      </c>
      <c r="AB2" s="2">
        <f t="shared" ref="AB2:AB14" ca="1" si="4">AA2*(0.99+0.02*RAND())</f>
        <v>0</v>
      </c>
    </row>
    <row r="3" spans="1:28">
      <c r="A3" t="s">
        <v>67</v>
      </c>
      <c r="B3" t="s">
        <v>17</v>
      </c>
      <c r="C3">
        <v>1</v>
      </c>
      <c r="D3" s="1">
        <v>1</v>
      </c>
      <c r="G3" cm="1">
        <f t="array" ref="G3">IF(AND(D$2=1,D$2=D$3:D$5),$C3,0)</f>
        <v>1</v>
      </c>
      <c r="H3" s="2">
        <f t="shared" ca="1" si="0"/>
        <v>0.99547981102834948</v>
      </c>
      <c r="I3" s="1"/>
      <c r="L3" cm="1">
        <f t="array" ref="L3">IF(AND(I$2=1,I$2=I$3:I$5),$C3,0)</f>
        <v>0</v>
      </c>
      <c r="M3" s="2">
        <f t="shared" ca="1" si="1"/>
        <v>0</v>
      </c>
      <c r="N3" s="1"/>
      <c r="Q3" cm="1">
        <f t="array" ref="Q3">IF(AND(N$2=1,N$2=N$3:N$5),$C3,0)</f>
        <v>0</v>
      </c>
      <c r="R3" s="2">
        <f t="shared" ca="1" si="2"/>
        <v>0</v>
      </c>
      <c r="S3" s="1"/>
      <c r="V3" cm="1">
        <f t="array" ref="V3">IF(AND(S$2=1,S$2=S$3:S$5),$C3,0)</f>
        <v>0</v>
      </c>
      <c r="W3" s="2">
        <f t="shared" ca="1" si="3"/>
        <v>0</v>
      </c>
      <c r="X3" s="1"/>
      <c r="AA3" cm="1">
        <f t="array" ref="AA3">IF(AND(X$2=1,X$2=X$3:X$5),$C3,0)</f>
        <v>0</v>
      </c>
      <c r="AB3" s="2">
        <f t="shared" ca="1" si="4"/>
        <v>0</v>
      </c>
    </row>
    <row r="4" spans="1:28">
      <c r="A4" t="s">
        <v>68</v>
      </c>
      <c r="B4" t="s">
        <v>17</v>
      </c>
      <c r="C4">
        <v>1</v>
      </c>
      <c r="D4" s="1">
        <v>1</v>
      </c>
      <c r="G4" cm="1">
        <f t="array" ref="G4">IF(AND(D$2=1,D$2=D$3:D$5),$C4,0)</f>
        <v>1</v>
      </c>
      <c r="H4" s="2">
        <f t="shared" ca="1" si="0"/>
        <v>0.99959532725326583</v>
      </c>
      <c r="I4" s="1"/>
      <c r="L4" cm="1">
        <f t="array" ref="L4">IF(AND(I$2=1,I$2=I$3:I$5),$C4,0)</f>
        <v>0</v>
      </c>
      <c r="M4" s="2">
        <f t="shared" ca="1" si="1"/>
        <v>0</v>
      </c>
      <c r="N4" s="1"/>
      <c r="Q4" cm="1">
        <f t="array" ref="Q4">IF(AND(N$2=1,N$2=N$3:N$5),$C4,0)</f>
        <v>0</v>
      </c>
      <c r="R4" s="2">
        <f t="shared" ca="1" si="2"/>
        <v>0</v>
      </c>
      <c r="S4" s="1"/>
      <c r="V4" cm="1">
        <f t="array" ref="V4">IF(AND(S$2=1,S$2=S$3:S$5),$C4,0)</f>
        <v>0</v>
      </c>
      <c r="W4" s="2">
        <f t="shared" ca="1" si="3"/>
        <v>0</v>
      </c>
      <c r="X4" s="1"/>
      <c r="AA4" cm="1">
        <f t="array" ref="AA4">IF(AND(X$2=1,X$2=X$3:X$5),$C4,0)</f>
        <v>0</v>
      </c>
      <c r="AB4" s="2">
        <f t="shared" ca="1" si="4"/>
        <v>0</v>
      </c>
    </row>
    <row r="5" spans="1:28">
      <c r="A5" t="s">
        <v>69</v>
      </c>
      <c r="B5" t="s">
        <v>17</v>
      </c>
      <c r="C5">
        <v>1</v>
      </c>
      <c r="D5" s="1">
        <v>1</v>
      </c>
      <c r="G5" cm="1">
        <f t="array" ref="G5">IF(AND(D$2=1,D$2=D$3:D$5),$C5,0)</f>
        <v>1</v>
      </c>
      <c r="H5" s="2">
        <f t="shared" ca="1" si="0"/>
        <v>1.0083671201198146</v>
      </c>
      <c r="I5" s="1"/>
      <c r="L5" cm="1">
        <f t="array" ref="L5">IF(AND(I$2=1,I$2=I$3:I$5),$C5,0)</f>
        <v>0</v>
      </c>
      <c r="M5" s="2">
        <f t="shared" ca="1" si="1"/>
        <v>0</v>
      </c>
      <c r="N5" s="1"/>
      <c r="Q5" cm="1">
        <f t="array" ref="Q5">IF(AND(N$2=1,N$2=N$3:N$5),$C5,0)</f>
        <v>0</v>
      </c>
      <c r="R5" s="2">
        <f t="shared" ca="1" si="2"/>
        <v>0</v>
      </c>
      <c r="S5" s="1"/>
      <c r="V5" cm="1">
        <f t="array" ref="V5">IF(AND(S$2=1,S$2=S$3:S$5),$C5,0)</f>
        <v>0</v>
      </c>
      <c r="W5" s="2">
        <f t="shared" ca="1" si="3"/>
        <v>0</v>
      </c>
      <c r="X5" s="1"/>
      <c r="AA5" cm="1">
        <f t="array" ref="AA5">IF(AND(X$2=1,X$2=X$3:X$5),$C5,0)</f>
        <v>0</v>
      </c>
      <c r="AB5" s="2">
        <f t="shared" ca="1" si="4"/>
        <v>0</v>
      </c>
    </row>
    <row r="6" spans="1:28">
      <c r="A6" t="s">
        <v>70</v>
      </c>
      <c r="B6" t="s">
        <v>24</v>
      </c>
      <c r="C6">
        <v>2</v>
      </c>
      <c r="D6" s="1"/>
      <c r="G6" cm="1">
        <f t="array" ref="G6">IF(AND(E$6=1,E$6=E$7:E$10),$C6,0)</f>
        <v>0</v>
      </c>
      <c r="H6" s="2">
        <f t="shared" ca="1" si="0"/>
        <v>0</v>
      </c>
      <c r="I6" s="1"/>
      <c r="J6">
        <v>1</v>
      </c>
      <c r="L6" cm="1">
        <f t="array" ref="L6">IF(AND(J$6=1,J$6=J$7:J$10),$C6,0)</f>
        <v>2</v>
      </c>
      <c r="M6" s="2">
        <f t="shared" ca="1" si="1"/>
        <v>2.0005715615957658</v>
      </c>
      <c r="N6" s="1"/>
      <c r="Q6" cm="1">
        <f t="array" ref="Q6">IF(AND(O$6=1,O$6=O$7:O$10),$C6,0)</f>
        <v>0</v>
      </c>
      <c r="R6" s="2">
        <f t="shared" ca="1" si="2"/>
        <v>0</v>
      </c>
      <c r="S6" s="1"/>
      <c r="T6">
        <v>1</v>
      </c>
      <c r="V6" cm="1">
        <f t="array" ref="V6">IF(AND(T$6=1,T$6=T$7:T$10),$C6,0)</f>
        <v>2</v>
      </c>
      <c r="W6" s="2">
        <f t="shared" ca="1" si="3"/>
        <v>2.006579700363273</v>
      </c>
      <c r="X6" s="1"/>
      <c r="AA6" cm="1">
        <f t="array" ref="AA6">IF(AND(Y$6=1,Y$6=Y$7:Y$10),$C6,0)</f>
        <v>0</v>
      </c>
      <c r="AB6" s="2">
        <f t="shared" ca="1" si="4"/>
        <v>0</v>
      </c>
    </row>
    <row r="7" spans="1:28">
      <c r="A7" t="s">
        <v>71</v>
      </c>
      <c r="B7" t="s">
        <v>24</v>
      </c>
      <c r="C7">
        <v>2</v>
      </c>
      <c r="D7" s="1"/>
      <c r="G7" cm="1">
        <f t="array" ref="G7">IF(AND(E$6=1,E$6=E$7:E$10),$C7,0)</f>
        <v>0</v>
      </c>
      <c r="H7" s="2">
        <f t="shared" ca="1" si="0"/>
        <v>0</v>
      </c>
      <c r="I7" s="1"/>
      <c r="J7">
        <v>1</v>
      </c>
      <c r="L7" cm="1">
        <f t="array" ref="L7">IF(AND(J$6=1,J$6=J$7:J$10),$C7,0)</f>
        <v>2</v>
      </c>
      <c r="M7" s="2">
        <f t="shared" ca="1" si="1"/>
        <v>1.9961993415289401</v>
      </c>
      <c r="N7" s="1"/>
      <c r="Q7" cm="1">
        <f t="array" ref="Q7">IF(AND(O$6=1,O$6=O$7:O$10),$C7,0)</f>
        <v>0</v>
      </c>
      <c r="R7" s="2">
        <f t="shared" ca="1" si="2"/>
        <v>0</v>
      </c>
      <c r="S7" s="1"/>
      <c r="T7">
        <v>1</v>
      </c>
      <c r="V7" cm="1">
        <f t="array" ref="V7">IF(AND(T$6=1,T$6=T$7:T$10),$C7,0)</f>
        <v>2</v>
      </c>
      <c r="W7" s="2">
        <f t="shared" ca="1" si="3"/>
        <v>1.9829126464736146</v>
      </c>
      <c r="X7" s="1"/>
      <c r="AA7" cm="1">
        <f t="array" ref="AA7">IF(AND(Y$6=1,Y$6=Y$7:Y$10),$C7,0)</f>
        <v>0</v>
      </c>
      <c r="AB7" s="2">
        <f t="shared" ca="1" si="4"/>
        <v>0</v>
      </c>
    </row>
    <row r="8" spans="1:28">
      <c r="A8" t="s">
        <v>72</v>
      </c>
      <c r="B8" t="s">
        <v>24</v>
      </c>
      <c r="C8">
        <v>2</v>
      </c>
      <c r="D8" s="1"/>
      <c r="G8" cm="1">
        <f t="array" ref="G8">IF(AND(E$6=1,E$6=E$7:E$10),$C8,0)</f>
        <v>0</v>
      </c>
      <c r="H8" s="2">
        <f t="shared" ca="1" si="0"/>
        <v>0</v>
      </c>
      <c r="I8" s="1"/>
      <c r="J8">
        <v>1</v>
      </c>
      <c r="L8" cm="1">
        <f t="array" ref="L8">IF(AND(J$6=1,J$6=J$7:J$10),$C8,0)</f>
        <v>2</v>
      </c>
      <c r="M8" s="2">
        <f t="shared" ca="1" si="1"/>
        <v>2.0033435812388816</v>
      </c>
      <c r="N8" s="1"/>
      <c r="Q8" cm="1">
        <f t="array" ref="Q8">IF(AND(O$6=1,O$6=O$7:O$10),$C8,0)</f>
        <v>0</v>
      </c>
      <c r="R8" s="2">
        <f t="shared" ca="1" si="2"/>
        <v>0</v>
      </c>
      <c r="S8" s="1"/>
      <c r="T8">
        <v>1</v>
      </c>
      <c r="V8" cm="1">
        <f t="array" ref="V8">IF(AND(T$6=1,T$6=T$7:T$10),$C8,0)</f>
        <v>2</v>
      </c>
      <c r="W8" s="2">
        <f t="shared" ca="1" si="3"/>
        <v>1.9885138538212106</v>
      </c>
      <c r="X8" s="1"/>
      <c r="AA8" cm="1">
        <f t="array" ref="AA8">IF(AND(Y$6=1,Y$6=Y$7:Y$10),$C8,0)</f>
        <v>0</v>
      </c>
      <c r="AB8" s="2">
        <f t="shared" ca="1" si="4"/>
        <v>0</v>
      </c>
    </row>
    <row r="9" spans="1:28">
      <c r="A9" t="s">
        <v>73</v>
      </c>
      <c r="B9" t="s">
        <v>24</v>
      </c>
      <c r="C9">
        <v>2</v>
      </c>
      <c r="D9" s="1"/>
      <c r="G9" cm="1">
        <f t="array" ref="G9">IF(AND(E$6=1,E$6=E$7:E$10),$C9,0)</f>
        <v>0</v>
      </c>
      <c r="H9" s="2">
        <f t="shared" ca="1" si="0"/>
        <v>0</v>
      </c>
      <c r="I9" s="1"/>
      <c r="J9">
        <v>1</v>
      </c>
      <c r="L9" cm="1">
        <f t="array" ref="L9">IF(AND(J$6=1,J$6=J$7:J$10),$C9,0)</f>
        <v>2</v>
      </c>
      <c r="M9" s="2">
        <f t="shared" ca="1" si="1"/>
        <v>2.0129144656716944</v>
      </c>
      <c r="N9" s="1"/>
      <c r="Q9" cm="1">
        <f t="array" ref="Q9">IF(AND(O$6=1,O$6=O$7:O$10),$C9,0)</f>
        <v>0</v>
      </c>
      <c r="R9" s="2">
        <f t="shared" ca="1" si="2"/>
        <v>0</v>
      </c>
      <c r="S9" s="1"/>
      <c r="T9">
        <v>1</v>
      </c>
      <c r="V9" cm="1">
        <f t="array" ref="V9">IF(AND(T$6=1,T$6=T$7:T$10),$C9,0)</f>
        <v>2</v>
      </c>
      <c r="W9" s="2">
        <f t="shared" ca="1" si="3"/>
        <v>2.0077889062168057</v>
      </c>
      <c r="X9" s="1"/>
      <c r="AA9" cm="1">
        <f t="array" ref="AA9">IF(AND(Y$6=1,Y$6=Y$7:Y$10),$C9,0)</f>
        <v>0</v>
      </c>
      <c r="AB9" s="2">
        <f t="shared" ca="1" si="4"/>
        <v>0</v>
      </c>
    </row>
    <row r="10" spans="1:28">
      <c r="A10" t="s">
        <v>74</v>
      </c>
      <c r="B10" t="s">
        <v>24</v>
      </c>
      <c r="C10">
        <v>2</v>
      </c>
      <c r="D10" s="1"/>
      <c r="G10" cm="1">
        <f t="array" ref="G10">IF(AND(E$6=1,E$6=E$7:E$10),$C10,0)</f>
        <v>0</v>
      </c>
      <c r="H10" s="2">
        <f t="shared" ca="1" si="0"/>
        <v>0</v>
      </c>
      <c r="I10" s="1"/>
      <c r="J10">
        <v>1</v>
      </c>
      <c r="L10" cm="1">
        <f t="array" ref="L10">IF(AND(J$6=1,J$6=J$7:J$10),$C10,0)</f>
        <v>2</v>
      </c>
      <c r="M10" s="2">
        <f t="shared" ca="1" si="1"/>
        <v>1.9834604363292982</v>
      </c>
      <c r="N10" s="1"/>
      <c r="Q10" cm="1">
        <f t="array" ref="Q10">IF(AND(O$6=1,O$6=O$7:O$10),$C10,0)</f>
        <v>0</v>
      </c>
      <c r="R10" s="2">
        <f t="shared" ca="1" si="2"/>
        <v>0</v>
      </c>
      <c r="S10" s="1"/>
      <c r="T10">
        <v>1</v>
      </c>
      <c r="V10" cm="1">
        <f t="array" ref="V10">IF(AND(T$6=1,T$6=T$7:T$10),$C10,0)</f>
        <v>2</v>
      </c>
      <c r="W10" s="2">
        <f t="shared" ca="1" si="3"/>
        <v>1.99830544564917</v>
      </c>
      <c r="X10" s="1"/>
      <c r="AA10" cm="1">
        <f t="array" ref="AA10">IF(AND(Y$6=1,Y$6=Y$7:Y$10),$C10,0)</f>
        <v>0</v>
      </c>
      <c r="AB10" s="2">
        <f t="shared" ca="1" si="4"/>
        <v>0</v>
      </c>
    </row>
    <row r="11" spans="1:28">
      <c r="A11" t="s">
        <v>75</v>
      </c>
      <c r="B11" t="s">
        <v>27</v>
      </c>
      <c r="C11">
        <v>8</v>
      </c>
      <c r="D11" s="1"/>
      <c r="G11">
        <f>IF(F11=1,$C11,0)</f>
        <v>0</v>
      </c>
      <c r="H11" s="2">
        <f t="shared" ca="1" si="0"/>
        <v>0</v>
      </c>
      <c r="I11" s="1"/>
      <c r="L11">
        <f t="shared" ref="L11:L14" si="5">IF(K11=1,$C11,0)</f>
        <v>0</v>
      </c>
      <c r="M11" s="2">
        <f t="shared" ca="1" si="1"/>
        <v>0</v>
      </c>
      <c r="N11" s="1"/>
      <c r="Q11">
        <f t="shared" ref="Q11:Q14" si="6">IF(P11=1,$C11,0)</f>
        <v>0</v>
      </c>
      <c r="R11" s="2">
        <f t="shared" ca="1" si="2"/>
        <v>0</v>
      </c>
      <c r="S11" s="1"/>
      <c r="V11">
        <f t="shared" ref="V11:V14" si="7">IF(U11=1,$C11,0)</f>
        <v>0</v>
      </c>
      <c r="W11" s="2">
        <f t="shared" ca="1" si="3"/>
        <v>0</v>
      </c>
      <c r="X11" s="1"/>
      <c r="Z11">
        <v>1</v>
      </c>
      <c r="AA11">
        <f t="shared" ref="AA11:AA14" si="8">IF(Z11=1,$C11,0)</f>
        <v>8</v>
      </c>
      <c r="AB11" s="2">
        <f t="shared" ca="1" si="4"/>
        <v>8.0026808267019511</v>
      </c>
    </row>
    <row r="12" spans="1:28">
      <c r="A12" t="s">
        <v>75</v>
      </c>
      <c r="B12" t="s">
        <v>27</v>
      </c>
      <c r="C12">
        <v>10</v>
      </c>
      <c r="D12" s="1"/>
      <c r="G12">
        <f>IF(F12=1,$C12,0)</f>
        <v>0</v>
      </c>
      <c r="H12" s="2">
        <f t="shared" ca="1" si="0"/>
        <v>0</v>
      </c>
      <c r="I12" s="1"/>
      <c r="L12">
        <f t="shared" si="5"/>
        <v>0</v>
      </c>
      <c r="M12" s="2">
        <f t="shared" ca="1" si="1"/>
        <v>0</v>
      </c>
      <c r="N12" s="1"/>
      <c r="P12">
        <v>1</v>
      </c>
      <c r="Q12">
        <f t="shared" si="6"/>
        <v>10</v>
      </c>
      <c r="R12" s="2">
        <f t="shared" ca="1" si="2"/>
        <v>9.9318324000756615</v>
      </c>
      <c r="S12" s="1"/>
      <c r="V12">
        <f t="shared" si="7"/>
        <v>0</v>
      </c>
      <c r="W12" s="2">
        <f t="shared" ca="1" si="3"/>
        <v>0</v>
      </c>
      <c r="X12" s="1"/>
      <c r="AA12">
        <f t="shared" si="8"/>
        <v>0</v>
      </c>
      <c r="AB12" s="2">
        <f t="shared" ca="1" si="4"/>
        <v>0</v>
      </c>
    </row>
    <row r="13" spans="1:28">
      <c r="A13" t="s">
        <v>75</v>
      </c>
      <c r="B13" t="s">
        <v>27</v>
      </c>
      <c r="C13">
        <v>6</v>
      </c>
      <c r="D13" s="1"/>
      <c r="G13">
        <f>IF(F13=1,$C13,0)</f>
        <v>0</v>
      </c>
      <c r="H13" s="2">
        <f t="shared" ca="1" si="0"/>
        <v>0</v>
      </c>
      <c r="I13" s="1"/>
      <c r="L13">
        <f t="shared" si="5"/>
        <v>0</v>
      </c>
      <c r="M13" s="2">
        <f t="shared" ca="1" si="1"/>
        <v>0</v>
      </c>
      <c r="N13" s="1"/>
      <c r="P13">
        <v>1</v>
      </c>
      <c r="Q13">
        <f t="shared" si="6"/>
        <v>6</v>
      </c>
      <c r="R13" s="2">
        <f t="shared" ca="1" si="2"/>
        <v>5.960389754823991</v>
      </c>
      <c r="S13" s="1"/>
      <c r="V13">
        <f t="shared" si="7"/>
        <v>0</v>
      </c>
      <c r="W13" s="2">
        <f t="shared" ca="1" si="3"/>
        <v>0</v>
      </c>
      <c r="X13" s="1"/>
      <c r="Z13">
        <v>1</v>
      </c>
      <c r="AA13">
        <f t="shared" si="8"/>
        <v>6</v>
      </c>
      <c r="AB13" s="2">
        <f t="shared" ca="1" si="4"/>
        <v>6.0378934265021957</v>
      </c>
    </row>
    <row r="14" spans="1:28">
      <c r="A14" t="s">
        <v>75</v>
      </c>
      <c r="B14" t="s">
        <v>27</v>
      </c>
      <c r="C14">
        <v>8</v>
      </c>
      <c r="D14" s="1"/>
      <c r="G14">
        <f>IF(F14=1,$C14,0)</f>
        <v>0</v>
      </c>
      <c r="H14" s="2">
        <f t="shared" ca="1" si="0"/>
        <v>0</v>
      </c>
      <c r="I14" s="1"/>
      <c r="L14">
        <f t="shared" si="5"/>
        <v>0</v>
      </c>
      <c r="M14" s="2">
        <f t="shared" ca="1" si="1"/>
        <v>0</v>
      </c>
      <c r="N14" s="1"/>
      <c r="Q14">
        <f t="shared" si="6"/>
        <v>0</v>
      </c>
      <c r="R14" s="2">
        <f t="shared" ca="1" si="2"/>
        <v>0</v>
      </c>
      <c r="S14" s="1"/>
      <c r="V14">
        <f t="shared" si="7"/>
        <v>0</v>
      </c>
      <c r="W14" s="2">
        <f t="shared" ca="1" si="3"/>
        <v>0</v>
      </c>
      <c r="X14" s="1"/>
      <c r="Z14">
        <v>1</v>
      </c>
      <c r="AA14">
        <f t="shared" si="8"/>
        <v>8</v>
      </c>
      <c r="AB14" s="2">
        <f t="shared" ca="1" si="4"/>
        <v>8.0014942595064547</v>
      </c>
    </row>
    <row r="15" spans="1:28">
      <c r="C15" s="9" t="s">
        <v>254</v>
      </c>
      <c r="H15" s="6" cm="1">
        <f t="array" aca="1" ref="H15" ca="1">AVERAGE(IF(H2:H14=0,1,H2:H14))</f>
        <v>1.0006724198154386</v>
      </c>
      <c r="M15" s="6" cm="1">
        <f t="array" aca="1" ref="M15" ca="1">AVERAGE(IF(M2:M14=0,1,M2:M14))</f>
        <v>1.38434533741266</v>
      </c>
      <c r="Q15" s="7"/>
      <c r="R15" s="6" cm="1">
        <f t="array" aca="1" ref="R15" ca="1">AVERAGE(IF(R2:R14=0,1,R2:R14))</f>
        <v>2.0686324734538197</v>
      </c>
      <c r="V15" s="2"/>
      <c r="W15" s="6" cm="1">
        <f t="array" aca="1" ref="W15" ca="1">AVERAGE(IF(W2:W14=0,1,W2:W14))</f>
        <v>1.3833923501941596</v>
      </c>
      <c r="AA15" s="8"/>
      <c r="AB15" s="6" cm="1">
        <f t="array" aca="1" ref="AB15" ca="1">AVERAGE(IF(AB2:AB14=0,1,AB2:AB14))</f>
        <v>2.4647745009777386</v>
      </c>
    </row>
    <row r="16" spans="1:28">
      <c r="C16" s="9" t="s">
        <v>259</v>
      </c>
      <c r="H16" s="6">
        <v>1</v>
      </c>
      <c r="M16" s="6">
        <v>1</v>
      </c>
      <c r="Q16" s="7"/>
      <c r="R16" s="6">
        <v>1</v>
      </c>
      <c r="V16" s="2"/>
      <c r="W16" s="6">
        <v>1</v>
      </c>
      <c r="AA16" s="8"/>
      <c r="AB16" s="6">
        <v>1</v>
      </c>
    </row>
    <row r="17" spans="3:28">
      <c r="C17" s="9" t="s">
        <v>260</v>
      </c>
      <c r="H17" s="6" cm="1">
        <f t="array" ref="H17">SUM($C2:$C14/13)</f>
        <v>3.5384615384615388</v>
      </c>
      <c r="M17" s="6">
        <f>H17</f>
        <v>3.5384615384615388</v>
      </c>
      <c r="Q17" s="7"/>
      <c r="R17" s="6">
        <f>H17</f>
        <v>3.5384615384615388</v>
      </c>
      <c r="V17" s="2"/>
      <c r="W17" s="6">
        <f>H17</f>
        <v>3.5384615384615388</v>
      </c>
      <c r="AA17" s="8"/>
      <c r="AB17" s="6">
        <f>H17</f>
        <v>3.5384615384615388</v>
      </c>
    </row>
    <row r="18" spans="3:28">
      <c r="C18" s="9" t="s">
        <v>256</v>
      </c>
      <c r="H18" s="6">
        <f ca="1">SUM((H15-H16)/(H17-H16))</f>
        <v>2.6489265456673721E-4</v>
      </c>
      <c r="M18" s="6">
        <f ca="1">SUM((M15-M16)/(M17-M16))</f>
        <v>0.15140876928377511</v>
      </c>
      <c r="R18" s="6">
        <f ca="1">SUM((R15-R16)/(R17-R16))</f>
        <v>0.42097642893635318</v>
      </c>
      <c r="W18" s="6">
        <f ca="1">SUM((W15-W16)/(W17-W16))</f>
        <v>0.15103335007648711</v>
      </c>
      <c r="AB18" s="6">
        <f ca="1">SUM((AB15-AB16)/(AB17-AB16))</f>
        <v>0.5770323791730485</v>
      </c>
    </row>
    <row r="19" spans="3:28">
      <c r="C19" s="9" t="s">
        <v>257</v>
      </c>
      <c r="H19" s="6">
        <f ca="1">1-H18</f>
        <v>0.99973510734543325</v>
      </c>
      <c r="M19" s="6">
        <f ca="1">1-M18</f>
        <v>0.84859123071622489</v>
      </c>
      <c r="R19" s="6">
        <f ca="1">1-R18</f>
        <v>0.57902357106364688</v>
      </c>
      <c r="W19" s="6">
        <f ca="1">1-W18</f>
        <v>0.84896664992351289</v>
      </c>
      <c r="AB19" s="6">
        <f ca="1">1-AB18</f>
        <v>0.4229676208269515</v>
      </c>
    </row>
    <row r="20" spans="3:28">
      <c r="C20" s="9"/>
      <c r="H20" s="6"/>
      <c r="M20" s="6"/>
      <c r="R20" s="6"/>
      <c r="W20" s="6"/>
      <c r="AB20" s="6"/>
    </row>
    <row r="21" spans="3:28">
      <c r="C21" s="9" t="s">
        <v>261</v>
      </c>
      <c r="H21" s="6" cm="1">
        <f t="array" aca="1" ref="H21" ca="1">SUM(IF(H2:H14=0,(1-H15)^2,(H2:H14-H15)^2))</f>
        <v>1.1280815031782372E-4</v>
      </c>
      <c r="M21" s="6" cm="1">
        <f t="array" aca="1" ref="M21" ca="1">SUM(IF(M2:M14=0,(1-M15)^2,(M2:M14-M15)^2))</f>
        <v>3.0730676654610662</v>
      </c>
      <c r="R21" s="6" cm="1">
        <f t="array" aca="1" ref="R21" ca="1">SUM(IF(R2:R14=0,(1-R15)^2,(R2:R14-R15)^2))</f>
        <v>89.537416819643823</v>
      </c>
      <c r="W21" s="6" cm="1">
        <f t="array" aca="1" ref="W21" ca="1">SUM(IF(W2:W14=0,(1-W15)^2,(W2:W14-W15)^2))</f>
        <v>3.0578658208478822</v>
      </c>
      <c r="AB21" s="6" cm="1">
        <f t="array" aca="1" ref="AB21" ca="1">SUM(IF(AB2:AB14=0,(1-AB15)^2,(AB2:AB14-AB15)^2))</f>
        <v>95.546494400065413</v>
      </c>
    </row>
    <row r="22" spans="3:28">
      <c r="C22" s="9" t="s">
        <v>262</v>
      </c>
      <c r="H22" s="6">
        <f ca="1">H21/(13-1)</f>
        <v>9.4006791931519762E-6</v>
      </c>
      <c r="M22" s="6">
        <f ca="1">M21/(13-1)</f>
        <v>0.25608897212175552</v>
      </c>
      <c r="R22" s="6">
        <f ca="1">R21/(13-1)</f>
        <v>7.4614514016369853</v>
      </c>
      <c r="W22" s="6">
        <f ca="1">W21/(13-1)</f>
        <v>0.25482215173732353</v>
      </c>
      <c r="AB22" s="6">
        <f ca="1">AB21/(13-1)</f>
        <v>7.9622078666721174</v>
      </c>
    </row>
    <row r="23" spans="3:28">
      <c r="C23" s="9" t="s">
        <v>263</v>
      </c>
      <c r="H23" s="6">
        <f ca="1">SQRT(H22)</f>
        <v>3.0660527055404604E-3</v>
      </c>
      <c r="M23" s="6">
        <f ca="1">SQRT(M22)</f>
        <v>0.50605234128670473</v>
      </c>
      <c r="R23" s="6">
        <f ca="1">SQRT(R22)</f>
        <v>2.7315657417746668</v>
      </c>
      <c r="W23" s="6">
        <f ca="1">SQRT(W22)</f>
        <v>0.5047991201827946</v>
      </c>
      <c r="AB23" s="6">
        <f ca="1">SQRT(AB22)</f>
        <v>2.8217384476014282</v>
      </c>
    </row>
    <row r="24" spans="3:28">
      <c r="C24" s="9" t="s">
        <v>264</v>
      </c>
      <c r="H24" s="6">
        <f ca="1">R23</f>
        <v>2.7315657417746668</v>
      </c>
      <c r="M24" s="6">
        <f ca="1">R23</f>
        <v>2.7315657417746668</v>
      </c>
      <c r="R24" s="6">
        <f ca="1">R23</f>
        <v>2.7315657417746668</v>
      </c>
      <c r="W24" s="6">
        <f ca="1">R23</f>
        <v>2.7315657417746668</v>
      </c>
      <c r="AB24" s="6">
        <f ca="1">R23</f>
        <v>2.7315657417746668</v>
      </c>
    </row>
    <row r="25" spans="3:28">
      <c r="C25" s="9" t="s">
        <v>265</v>
      </c>
      <c r="H25" s="6">
        <f ca="1">H23/H24</f>
        <v>1.1224524669680772E-3</v>
      </c>
      <c r="M25" s="6">
        <f ca="1">M23/M24</f>
        <v>0.18526090496285413</v>
      </c>
      <c r="R25" s="6">
        <f ca="1">R23/R24</f>
        <v>1</v>
      </c>
      <c r="W25" s="6">
        <f ca="1">W23/W24</f>
        <v>0.18480211274535624</v>
      </c>
      <c r="AB25" s="6">
        <f ca="1">AB23/AB24</f>
        <v>1.0330113621091825</v>
      </c>
    </row>
    <row r="26" spans="3:28">
      <c r="C26" s="9" t="s">
        <v>258</v>
      </c>
      <c r="H26" s="6">
        <f ca="1">1-H25</f>
        <v>0.99887754753303193</v>
      </c>
      <c r="M26" s="6">
        <f ca="1">1-M25</f>
        <v>0.81473909503714581</v>
      </c>
      <c r="R26" s="6">
        <f ca="1">1-R25</f>
        <v>0</v>
      </c>
      <c r="W26" s="6">
        <f ca="1">1-W25</f>
        <v>0.8151978872546437</v>
      </c>
      <c r="AB26" s="6">
        <f ca="1">1-AB25</f>
        <v>-3.301136210918254E-2</v>
      </c>
    </row>
    <row r="27" spans="3:28">
      <c r="C27" s="9" t="s">
        <v>266</v>
      </c>
      <c r="F27" t="s">
        <v>255</v>
      </c>
      <c r="G27" cm="1">
        <f t="array" ref="G27">ROUND(STDEV(IF(G2:G14&gt;0,G2:G14)), 10)</f>
        <v>0</v>
      </c>
      <c r="H27" s="6" cm="1">
        <f t="array" aca="1" ref="H27" ca="1">ROUND(STDEV(IF(H2:H14&gt;0,H2:H14)), 10)</f>
        <v>5.7614468000000002E-3</v>
      </c>
      <c r="K27" t="s">
        <v>255</v>
      </c>
      <c r="L27" cm="1">
        <f t="array" ref="L27">ROUND(STDEV(IF(L2:L14&gt;0,L2:L14)), 10)</f>
        <v>0</v>
      </c>
      <c r="M27" s="6" cm="1">
        <f t="array" aca="1" ref="M27" ca="1">ROUND(STDEV(IF(M2:M14&gt;0,M2:M14)), 10)</f>
        <v>1.07683208E-2</v>
      </c>
      <c r="P27" t="s">
        <v>255</v>
      </c>
      <c r="Q27" s="7" cm="1">
        <f t="array" ref="Q27">ROUND(STDEV(IF(Q2:Q14&gt;0,Q2:Q14)), 10)</f>
        <v>2.8284271247000001</v>
      </c>
      <c r="R27" s="6" cm="1">
        <f t="array" aca="1" ref="R27" ca="1">SUM(1+ROUND(STDEV(IF(R2:R14&gt;0,R2:R14)), 10))</f>
        <v>3.8082340256</v>
      </c>
      <c r="U27" t="s">
        <v>255</v>
      </c>
      <c r="V27" s="7" cm="1">
        <f t="array" ref="V27">ROUND(STDEV(IF(V2:V14&gt;0,V2:V14)), 10)</f>
        <v>0</v>
      </c>
      <c r="W27" s="6" cm="1">
        <f t="array" aca="1" ref="W27" ca="1">ROUND(STDEV(IF(W2:W14&gt;0,W2:W14)), 10)</f>
        <v>1.09565249E-2</v>
      </c>
      <c r="Z27" t="s">
        <v>255</v>
      </c>
      <c r="AA27" s="8" cm="1">
        <f t="array" ref="AA27">ROUND(STDEV(IF(AA2:AA14&gt;0,AA2:AA14)), 10)</f>
        <v>1.1547005384</v>
      </c>
      <c r="AB27" s="6" cm="1">
        <f t="array" aca="1" ref="AB27" ca="1">ROUND(STDEV(IF(AB2:AB14&gt;0,AB2:AB14)), 10)</f>
        <v>1.1340281571999999</v>
      </c>
    </row>
    <row r="40" spans="19:26">
      <c r="S40">
        <f>COUNTIF(S2:S14,"1")</f>
        <v>0</v>
      </c>
      <c r="T40">
        <f>COUNTIF(T2:T14,"1")</f>
        <v>5</v>
      </c>
      <c r="U40">
        <f>COUNTIF(U2:U14,"1")</f>
        <v>0</v>
      </c>
      <c r="X40">
        <f>COUNTIF(X2:X14,"1")</f>
        <v>0</v>
      </c>
      <c r="Y40">
        <f>COUNTIF(Y2:Y14,"1")</f>
        <v>0</v>
      </c>
      <c r="Z40">
        <f>COUNTIF(Z2:Z14,"1")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0A59-3CD1-468B-BC68-331912BFCEB2}">
  <sheetPr codeName="Sheet7"/>
  <dimension ref="A1:AB40"/>
  <sheetViews>
    <sheetView workbookViewId="0">
      <pane ySplit="1" topLeftCell="A2" activePane="bottomLeft" state="frozen"/>
      <selection activeCell="B1" sqref="B1"/>
      <selection pane="bottomLeft" activeCell="P11" sqref="P11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76</v>
      </c>
      <c r="B2" t="s">
        <v>17</v>
      </c>
      <c r="C2">
        <v>1</v>
      </c>
      <c r="D2" s="1">
        <v>1</v>
      </c>
      <c r="G2" cm="1">
        <f t="array" ref="G2">IF(AND(D$2=1,D$2=D$3:D$5),$C2,0)</f>
        <v>1</v>
      </c>
      <c r="H2" s="2">
        <f t="shared" ref="H2:H16" ca="1" si="0">G2*(0.99+0.02*RAND())</f>
        <v>0.99217512983073286</v>
      </c>
      <c r="I2" s="1"/>
      <c r="L2" cm="1">
        <f t="array" ref="L2">IF(AND(I$2=1,I$2=I$3:I$5),$C2,0)</f>
        <v>0</v>
      </c>
      <c r="M2" s="2">
        <f t="shared" ref="M2:M16" ca="1" si="1">L2*(0.99+0.02*RAND())</f>
        <v>0</v>
      </c>
      <c r="N2" s="1"/>
      <c r="Q2" cm="1">
        <f t="array" ref="Q2">IF(AND(N$2=1,N$2=N$3:N$5),$C2,0)</f>
        <v>0</v>
      </c>
      <c r="R2" s="2">
        <f t="shared" ref="R2:R16" ca="1" si="2">Q2*(0.99+0.02*RAND())</f>
        <v>0</v>
      </c>
      <c r="S2" s="1"/>
      <c r="V2" cm="1">
        <f t="array" ref="V2">IF(AND(S$2=1,S$2=S$3:S$5),$C2,0)</f>
        <v>0</v>
      </c>
      <c r="W2" s="2">
        <f t="shared" ref="W2:W16" ca="1" si="3">V2*(0.99+0.02*RAND())</f>
        <v>0</v>
      </c>
      <c r="X2" s="1"/>
      <c r="AA2" cm="1">
        <f t="array" ref="AA2">IF(AND(X$2=1,X$2=X$3:X$5),$C2,0)</f>
        <v>0</v>
      </c>
      <c r="AB2" s="2">
        <f t="shared" ref="AB2:AB16" ca="1" si="4">AA2*(0.99+0.02*RAND())</f>
        <v>0</v>
      </c>
    </row>
    <row r="3" spans="1:28">
      <c r="A3" t="s">
        <v>77</v>
      </c>
      <c r="B3" t="s">
        <v>17</v>
      </c>
      <c r="C3">
        <v>1</v>
      </c>
      <c r="D3" s="1">
        <v>1</v>
      </c>
      <c r="G3" cm="1">
        <f t="array" ref="G3">IF(AND(D$2=1,D$2=D$3:D$5),$C3,0)</f>
        <v>1</v>
      </c>
      <c r="H3" s="2">
        <f t="shared" ca="1" si="0"/>
        <v>1.0093757778769334</v>
      </c>
      <c r="I3" s="1"/>
      <c r="L3" cm="1">
        <f t="array" ref="L3">IF(AND(I$2=1,I$2=I$3:I$5),$C3,0)</f>
        <v>0</v>
      </c>
      <c r="M3" s="2">
        <f t="shared" ca="1" si="1"/>
        <v>0</v>
      </c>
      <c r="N3" s="1"/>
      <c r="Q3" cm="1">
        <f t="array" ref="Q3">IF(AND(N$2=1,N$2=N$3:N$5),$C3,0)</f>
        <v>0</v>
      </c>
      <c r="R3" s="2">
        <f t="shared" ca="1" si="2"/>
        <v>0</v>
      </c>
      <c r="S3" s="1"/>
      <c r="V3" cm="1">
        <f t="array" ref="V3">IF(AND(S$2=1,S$2=S$3:S$5),$C3,0)</f>
        <v>0</v>
      </c>
      <c r="W3" s="2">
        <f t="shared" ca="1" si="3"/>
        <v>0</v>
      </c>
      <c r="X3" s="1"/>
      <c r="AA3" cm="1">
        <f t="array" ref="AA3">IF(AND(X$2=1,X$2=X$3:X$5),$C3,0)</f>
        <v>0</v>
      </c>
      <c r="AB3" s="2">
        <f t="shared" ca="1" si="4"/>
        <v>0</v>
      </c>
    </row>
    <row r="4" spans="1:28">
      <c r="A4" t="s">
        <v>78</v>
      </c>
      <c r="B4" t="s">
        <v>17</v>
      </c>
      <c r="C4">
        <v>1</v>
      </c>
      <c r="D4" s="1">
        <v>1</v>
      </c>
      <c r="G4" cm="1">
        <f t="array" ref="G4">IF(AND(D$2=1,D$2=D$3:D$5),$C4,0)</f>
        <v>1</v>
      </c>
      <c r="H4" s="2">
        <f t="shared" ca="1" si="0"/>
        <v>0.99130515296554578</v>
      </c>
      <c r="I4" s="1"/>
      <c r="L4" cm="1">
        <f t="array" ref="L4">IF(AND(I$2=1,I$2=I$3:I$5),$C4,0)</f>
        <v>0</v>
      </c>
      <c r="M4" s="2">
        <f t="shared" ca="1" si="1"/>
        <v>0</v>
      </c>
      <c r="N4" s="1"/>
      <c r="Q4" cm="1">
        <f t="array" ref="Q4">IF(AND(N$2=1,N$2=N$3:N$5),$C4,0)</f>
        <v>0</v>
      </c>
      <c r="R4" s="2">
        <f t="shared" ca="1" si="2"/>
        <v>0</v>
      </c>
      <c r="S4" s="1"/>
      <c r="V4" cm="1">
        <f t="array" ref="V4">IF(AND(S$2=1,S$2=S$3:S$5),$C4,0)</f>
        <v>0</v>
      </c>
      <c r="W4" s="2">
        <f t="shared" ca="1" si="3"/>
        <v>0</v>
      </c>
      <c r="X4" s="1"/>
      <c r="AA4" cm="1">
        <f t="array" ref="AA4">IF(AND(X$2=1,X$2=X$3:X$5),$C4,0)</f>
        <v>0</v>
      </c>
      <c r="AB4" s="2">
        <f t="shared" ca="1" si="4"/>
        <v>0</v>
      </c>
    </row>
    <row r="5" spans="1:28">
      <c r="A5" t="s">
        <v>79</v>
      </c>
      <c r="B5" t="s">
        <v>17</v>
      </c>
      <c r="C5">
        <v>1</v>
      </c>
      <c r="D5" s="1">
        <v>1</v>
      </c>
      <c r="G5" cm="1">
        <f t="array" ref="G5">IF(AND(D$2=1,D$2=D$3:D$5),$C5,0)</f>
        <v>1</v>
      </c>
      <c r="H5" s="2">
        <f t="shared" ca="1" si="0"/>
        <v>1.0063642309572167</v>
      </c>
      <c r="I5" s="1"/>
      <c r="L5" cm="1">
        <f t="array" ref="L5">IF(AND(I$2=1,I$2=I$3:I$5),$C5,0)</f>
        <v>0</v>
      </c>
      <c r="M5" s="2">
        <f t="shared" ca="1" si="1"/>
        <v>0</v>
      </c>
      <c r="N5" s="1"/>
      <c r="Q5" cm="1">
        <f t="array" ref="Q5">IF(AND(N$2=1,N$2=N$3:N$5),$C5,0)</f>
        <v>0</v>
      </c>
      <c r="R5" s="2">
        <f t="shared" ca="1" si="2"/>
        <v>0</v>
      </c>
      <c r="S5" s="1"/>
      <c r="V5" cm="1">
        <f t="array" ref="V5">IF(AND(S$2=1,S$2=S$3:S$5),$C5,0)</f>
        <v>0</v>
      </c>
      <c r="W5" s="2">
        <f t="shared" ca="1" si="3"/>
        <v>0</v>
      </c>
      <c r="X5" s="1"/>
      <c r="AA5" cm="1">
        <f t="array" ref="AA5">IF(AND(X$2=1,X$2=X$3:X$5),$C5,0)</f>
        <v>0</v>
      </c>
      <c r="AB5" s="2">
        <f t="shared" ca="1" si="4"/>
        <v>0</v>
      </c>
    </row>
    <row r="6" spans="1:28">
      <c r="A6" t="s">
        <v>80</v>
      </c>
      <c r="B6" t="s">
        <v>24</v>
      </c>
      <c r="C6">
        <v>2</v>
      </c>
      <c r="D6" s="1"/>
      <c r="G6" cm="1">
        <f t="array" ref="G6">IF(AND(E$6=1,E$6=E$7:E$9),$C6,0)</f>
        <v>0</v>
      </c>
      <c r="H6" s="2">
        <f t="shared" ca="1" si="0"/>
        <v>0</v>
      </c>
      <c r="I6" s="1"/>
      <c r="J6">
        <v>1</v>
      </c>
      <c r="L6" cm="1">
        <f t="array" ref="L6">IF(AND(J$6=1,J$6=J$7:J$9),$C6,0)</f>
        <v>2</v>
      </c>
      <c r="M6" s="2">
        <f t="shared" ca="1" si="1"/>
        <v>2.0012373161907782</v>
      </c>
      <c r="N6" s="1"/>
      <c r="Q6" cm="1">
        <f t="array" ref="Q6">IF(AND(O$6=1,O$6=O$7:O$9),$C6,0)</f>
        <v>0</v>
      </c>
      <c r="R6" s="2">
        <f t="shared" ca="1" si="2"/>
        <v>0</v>
      </c>
      <c r="S6" s="1"/>
      <c r="V6" cm="1">
        <f t="array" ref="V6">IF(AND(T$6=1,T$6=T$7:T$9),$C6,0)</f>
        <v>0</v>
      </c>
      <c r="W6" s="2">
        <f t="shared" ca="1" si="3"/>
        <v>0</v>
      </c>
      <c r="X6" s="1"/>
      <c r="AA6" cm="1">
        <f t="array" ref="AA6">IF(AND(Y$6=1,Y$6=Y$7:Y$9),$C6,0)</f>
        <v>0</v>
      </c>
      <c r="AB6" s="2">
        <f t="shared" ca="1" si="4"/>
        <v>0</v>
      </c>
    </row>
    <row r="7" spans="1:28">
      <c r="A7" t="s">
        <v>81</v>
      </c>
      <c r="B7" t="s">
        <v>24</v>
      </c>
      <c r="C7">
        <v>2</v>
      </c>
      <c r="D7" s="1"/>
      <c r="G7" cm="1">
        <f t="array" ref="G7">IF(AND(E$6=1,E$6=E$7:E$9),$C7,0)</f>
        <v>0</v>
      </c>
      <c r="H7" s="2">
        <f t="shared" ca="1" si="0"/>
        <v>0</v>
      </c>
      <c r="I7" s="1"/>
      <c r="J7">
        <v>1</v>
      </c>
      <c r="L7" cm="1">
        <f t="array" ref="L7">IF(AND(J$6=1,J$6=J$7:J$9),$C7,0)</f>
        <v>2</v>
      </c>
      <c r="M7" s="2">
        <f t="shared" ca="1" si="1"/>
        <v>1.9850266761948652</v>
      </c>
      <c r="N7" s="1"/>
      <c r="Q7" cm="1">
        <f t="array" ref="Q7">IF(AND(O$6=1,O$6=O$7:O$9),$C7,0)</f>
        <v>0</v>
      </c>
      <c r="R7" s="2">
        <f t="shared" ca="1" si="2"/>
        <v>0</v>
      </c>
      <c r="S7" s="1"/>
      <c r="V7" cm="1">
        <f t="array" ref="V7">IF(AND(T$6=1,T$6=T$7:T$9),$C7,0)</f>
        <v>0</v>
      </c>
      <c r="W7" s="2">
        <f t="shared" ca="1" si="3"/>
        <v>0</v>
      </c>
      <c r="X7" s="1"/>
      <c r="AA7" cm="1">
        <f t="array" ref="AA7">IF(AND(Y$6=1,Y$6=Y$7:Y$9),$C7,0)</f>
        <v>0</v>
      </c>
      <c r="AB7" s="2">
        <f t="shared" ca="1" si="4"/>
        <v>0</v>
      </c>
    </row>
    <row r="8" spans="1:28">
      <c r="A8" t="s">
        <v>82</v>
      </c>
      <c r="B8" t="s">
        <v>24</v>
      </c>
      <c r="C8">
        <v>2</v>
      </c>
      <c r="D8" s="1"/>
      <c r="G8" cm="1">
        <f t="array" ref="G8">IF(AND(E$6=1,E$6=E$7:E$9),$C8,0)</f>
        <v>0</v>
      </c>
      <c r="H8" s="2">
        <f t="shared" ca="1" si="0"/>
        <v>0</v>
      </c>
      <c r="I8" s="1"/>
      <c r="J8">
        <v>1</v>
      </c>
      <c r="L8" cm="1">
        <f t="array" ref="L8">IF(AND(J$6=1,J$6=J$7:J$9),$C8,0)</f>
        <v>2</v>
      </c>
      <c r="M8" s="2">
        <f t="shared" ca="1" si="1"/>
        <v>2.0164324105745313</v>
      </c>
      <c r="N8" s="1"/>
      <c r="Q8" cm="1">
        <f t="array" ref="Q8">IF(AND(O$6=1,O$6=O$7:O$9),$C8,0)</f>
        <v>0</v>
      </c>
      <c r="R8" s="2">
        <f t="shared" ca="1" si="2"/>
        <v>0</v>
      </c>
      <c r="S8" s="1"/>
      <c r="V8" cm="1">
        <f t="array" ref="V8">IF(AND(T$6=1,T$6=T$7:T$9),$C8,0)</f>
        <v>0</v>
      </c>
      <c r="W8" s="2">
        <f t="shared" ca="1" si="3"/>
        <v>0</v>
      </c>
      <c r="X8" s="1"/>
      <c r="AA8" cm="1">
        <f t="array" ref="AA8">IF(AND(Y$6=1,Y$6=Y$7:Y$9),$C8,0)</f>
        <v>0</v>
      </c>
      <c r="AB8" s="2">
        <f t="shared" ca="1" si="4"/>
        <v>0</v>
      </c>
    </row>
    <row r="9" spans="1:28">
      <c r="A9" t="s">
        <v>83</v>
      </c>
      <c r="B9" t="s">
        <v>24</v>
      </c>
      <c r="C9">
        <v>2</v>
      </c>
      <c r="D9" s="1"/>
      <c r="G9" cm="1">
        <f t="array" ref="G9">IF(AND(E$6=1,E$6=E$7:E$9),$C9,0)</f>
        <v>0</v>
      </c>
      <c r="H9" s="2">
        <f t="shared" ca="1" si="0"/>
        <v>0</v>
      </c>
      <c r="I9" s="1"/>
      <c r="J9">
        <v>1</v>
      </c>
      <c r="L9" cm="1">
        <f t="array" ref="L9">IF(AND(J$6=1,J$6=J$7:J$9),$C9,0)</f>
        <v>2</v>
      </c>
      <c r="M9" s="2">
        <f t="shared" ca="1" si="1"/>
        <v>2.0004923850064165</v>
      </c>
      <c r="N9" s="1"/>
      <c r="Q9" cm="1">
        <f t="array" ref="Q9">IF(AND(O$6=1,O$6=O$7:O$9),$C9,0)</f>
        <v>0</v>
      </c>
      <c r="R9" s="2">
        <f t="shared" ca="1" si="2"/>
        <v>0</v>
      </c>
      <c r="S9" s="1"/>
      <c r="V9" cm="1">
        <f t="array" ref="V9">IF(AND(T$6=1,T$6=T$7:T$9),$C9,0)</f>
        <v>0</v>
      </c>
      <c r="W9" s="2">
        <f t="shared" ca="1" si="3"/>
        <v>0</v>
      </c>
      <c r="X9" s="1"/>
      <c r="AA9" cm="1">
        <f t="array" ref="AA9">IF(AND(Y$6=1,Y$6=Y$7:Y$9),$C9,0)</f>
        <v>0</v>
      </c>
      <c r="AB9" s="2">
        <f t="shared" ca="1" si="4"/>
        <v>0</v>
      </c>
    </row>
    <row r="10" spans="1:28">
      <c r="A10" t="s">
        <v>84</v>
      </c>
      <c r="B10" t="s">
        <v>27</v>
      </c>
      <c r="C10">
        <v>10</v>
      </c>
      <c r="D10" s="1"/>
      <c r="G10">
        <f t="shared" ref="G10:G16" si="5">IF(F10=1,$C10,0)</f>
        <v>0</v>
      </c>
      <c r="H10" s="2">
        <f t="shared" ca="1" si="0"/>
        <v>0</v>
      </c>
      <c r="I10" s="1"/>
      <c r="L10">
        <f t="shared" ref="L10:L16" si="6">IF(K10=1,$C10,0)</f>
        <v>0</v>
      </c>
      <c r="M10" s="2">
        <f t="shared" ca="1" si="1"/>
        <v>0</v>
      </c>
      <c r="N10" s="1"/>
      <c r="P10">
        <v>1</v>
      </c>
      <c r="Q10">
        <f t="shared" ref="Q10:Q16" si="7">IF(P10=1,$C10,0)</f>
        <v>10</v>
      </c>
      <c r="R10" s="2">
        <f t="shared" ca="1" si="2"/>
        <v>9.9448395780641263</v>
      </c>
      <c r="S10" s="1"/>
      <c r="U10">
        <v>1</v>
      </c>
      <c r="V10">
        <f t="shared" ref="V10:V16" si="8">IF(U10=1,$C10,0)</f>
        <v>10</v>
      </c>
      <c r="W10" s="2">
        <f t="shared" ca="1" si="3"/>
        <v>9.9285115148553729</v>
      </c>
      <c r="X10" s="1"/>
      <c r="Z10">
        <v>1</v>
      </c>
      <c r="AA10">
        <f t="shared" ref="AA10:AA16" si="9">IF(Z10=1,$C10,0)</f>
        <v>10</v>
      </c>
      <c r="AB10" s="2">
        <f t="shared" ca="1" si="4"/>
        <v>9.9093978978362358</v>
      </c>
    </row>
    <row r="11" spans="1:28">
      <c r="A11" t="s">
        <v>85</v>
      </c>
      <c r="B11" t="s">
        <v>27</v>
      </c>
      <c r="C11">
        <v>10</v>
      </c>
      <c r="D11" s="1"/>
      <c r="G11">
        <f t="shared" si="5"/>
        <v>0</v>
      </c>
      <c r="H11" s="2">
        <f t="shared" ca="1" si="0"/>
        <v>0</v>
      </c>
      <c r="I11" s="1"/>
      <c r="L11">
        <f t="shared" si="6"/>
        <v>0</v>
      </c>
      <c r="M11" s="2">
        <f t="shared" ca="1" si="1"/>
        <v>0</v>
      </c>
      <c r="N11" s="1"/>
      <c r="Q11">
        <f t="shared" si="7"/>
        <v>0</v>
      </c>
      <c r="R11" s="2">
        <f t="shared" ca="1" si="2"/>
        <v>0</v>
      </c>
      <c r="S11" s="1"/>
      <c r="V11">
        <f t="shared" si="8"/>
        <v>0</v>
      </c>
      <c r="W11" s="2">
        <f t="shared" ca="1" si="3"/>
        <v>0</v>
      </c>
      <c r="X11" s="1"/>
      <c r="AA11">
        <f t="shared" si="9"/>
        <v>0</v>
      </c>
      <c r="AB11" s="2">
        <f t="shared" ca="1" si="4"/>
        <v>0</v>
      </c>
    </row>
    <row r="12" spans="1:28">
      <c r="A12" t="s">
        <v>86</v>
      </c>
      <c r="B12" t="s">
        <v>27</v>
      </c>
      <c r="C12">
        <v>6</v>
      </c>
      <c r="D12" s="1"/>
      <c r="G12">
        <f t="shared" si="5"/>
        <v>0</v>
      </c>
      <c r="H12" s="2">
        <f t="shared" ca="1" si="0"/>
        <v>0</v>
      </c>
      <c r="I12" s="1"/>
      <c r="L12">
        <f t="shared" si="6"/>
        <v>0</v>
      </c>
      <c r="M12" s="2">
        <f t="shared" ca="1" si="1"/>
        <v>0</v>
      </c>
      <c r="N12" s="1"/>
      <c r="Q12">
        <f t="shared" si="7"/>
        <v>0</v>
      </c>
      <c r="R12" s="2">
        <f t="shared" ca="1" si="2"/>
        <v>0</v>
      </c>
      <c r="S12" s="1"/>
      <c r="U12">
        <v>1</v>
      </c>
      <c r="V12">
        <f t="shared" si="8"/>
        <v>6</v>
      </c>
      <c r="W12" s="2">
        <f t="shared" ca="1" si="3"/>
        <v>6.0407413429362542</v>
      </c>
      <c r="X12" s="1"/>
      <c r="Z12">
        <v>1</v>
      </c>
      <c r="AA12">
        <f t="shared" si="9"/>
        <v>6</v>
      </c>
      <c r="AB12" s="2">
        <f t="shared" ca="1" si="4"/>
        <v>6.0150095006094269</v>
      </c>
    </row>
    <row r="13" spans="1:28">
      <c r="A13" t="s">
        <v>87</v>
      </c>
      <c r="B13" t="s">
        <v>27</v>
      </c>
      <c r="C13">
        <v>8</v>
      </c>
      <c r="D13" s="1"/>
      <c r="G13">
        <f t="shared" si="5"/>
        <v>0</v>
      </c>
      <c r="H13" s="2">
        <f t="shared" ca="1" si="0"/>
        <v>0</v>
      </c>
      <c r="I13" s="1"/>
      <c r="L13">
        <f t="shared" si="6"/>
        <v>0</v>
      </c>
      <c r="M13" s="2">
        <f t="shared" ca="1" si="1"/>
        <v>0</v>
      </c>
      <c r="N13" s="1"/>
      <c r="Q13">
        <f t="shared" si="7"/>
        <v>0</v>
      </c>
      <c r="R13" s="2">
        <f t="shared" ca="1" si="2"/>
        <v>0</v>
      </c>
      <c r="S13" s="1"/>
      <c r="V13">
        <f t="shared" si="8"/>
        <v>0</v>
      </c>
      <c r="W13" s="2">
        <f t="shared" ca="1" si="3"/>
        <v>0</v>
      </c>
      <c r="X13" s="1"/>
      <c r="Z13">
        <v>1</v>
      </c>
      <c r="AA13">
        <f t="shared" si="9"/>
        <v>8</v>
      </c>
      <c r="AB13" s="2">
        <f t="shared" ca="1" si="4"/>
        <v>8.050165840102947</v>
      </c>
    </row>
    <row r="14" spans="1:28">
      <c r="A14" t="s">
        <v>88</v>
      </c>
      <c r="B14" t="s">
        <v>27</v>
      </c>
      <c r="C14">
        <v>10</v>
      </c>
      <c r="D14" s="1"/>
      <c r="G14">
        <f t="shared" si="5"/>
        <v>0</v>
      </c>
      <c r="H14" s="2">
        <f t="shared" ca="1" si="0"/>
        <v>0</v>
      </c>
      <c r="I14" s="1"/>
      <c r="L14">
        <f t="shared" si="6"/>
        <v>0</v>
      </c>
      <c r="M14" s="2">
        <f t="shared" ca="1" si="1"/>
        <v>0</v>
      </c>
      <c r="N14" s="1"/>
      <c r="Q14">
        <f t="shared" si="7"/>
        <v>0</v>
      </c>
      <c r="R14" s="2">
        <f t="shared" ca="1" si="2"/>
        <v>0</v>
      </c>
      <c r="S14" s="1"/>
      <c r="V14">
        <f t="shared" si="8"/>
        <v>0</v>
      </c>
      <c r="W14" s="2">
        <f t="shared" ca="1" si="3"/>
        <v>0</v>
      </c>
      <c r="X14" s="1"/>
      <c r="AA14">
        <f t="shared" si="9"/>
        <v>0</v>
      </c>
      <c r="AB14" s="2">
        <f t="shared" ca="1" si="4"/>
        <v>0</v>
      </c>
    </row>
    <row r="15" spans="1:28">
      <c r="A15" t="s">
        <v>89</v>
      </c>
      <c r="B15" t="s">
        <v>27</v>
      </c>
      <c r="C15">
        <v>8</v>
      </c>
      <c r="D15" s="1"/>
      <c r="G15">
        <f t="shared" si="5"/>
        <v>0</v>
      </c>
      <c r="H15" s="2">
        <f t="shared" ca="1" si="0"/>
        <v>0</v>
      </c>
      <c r="I15" s="1"/>
      <c r="L15">
        <f t="shared" si="6"/>
        <v>0</v>
      </c>
      <c r="M15" s="2">
        <f t="shared" ca="1" si="1"/>
        <v>0</v>
      </c>
      <c r="N15" s="1"/>
      <c r="Q15">
        <f t="shared" si="7"/>
        <v>0</v>
      </c>
      <c r="R15" s="2">
        <f t="shared" ca="1" si="2"/>
        <v>0</v>
      </c>
      <c r="S15" s="1"/>
      <c r="V15">
        <f t="shared" si="8"/>
        <v>0</v>
      </c>
      <c r="W15" s="2">
        <f t="shared" ca="1" si="3"/>
        <v>0</v>
      </c>
      <c r="X15" s="1"/>
      <c r="Z15">
        <v>1</v>
      </c>
      <c r="AA15">
        <f t="shared" si="9"/>
        <v>8</v>
      </c>
      <c r="AB15" s="2">
        <f t="shared" ca="1" si="4"/>
        <v>8.0246464886152218</v>
      </c>
    </row>
    <row r="16" spans="1:28">
      <c r="A16" t="s">
        <v>90</v>
      </c>
      <c r="B16" t="s">
        <v>27</v>
      </c>
      <c r="C16">
        <v>6</v>
      </c>
      <c r="D16" s="1"/>
      <c r="G16">
        <f t="shared" si="5"/>
        <v>0</v>
      </c>
      <c r="H16" s="2">
        <f t="shared" ca="1" si="0"/>
        <v>0</v>
      </c>
      <c r="I16" s="1"/>
      <c r="L16">
        <f t="shared" si="6"/>
        <v>0</v>
      </c>
      <c r="M16" s="2">
        <f t="shared" ca="1" si="1"/>
        <v>0</v>
      </c>
      <c r="N16" s="1"/>
      <c r="P16">
        <v>1</v>
      </c>
      <c r="Q16">
        <f t="shared" si="7"/>
        <v>6</v>
      </c>
      <c r="R16" s="2">
        <f t="shared" ca="1" si="2"/>
        <v>5.9415406055371527</v>
      </c>
      <c r="S16" s="1"/>
      <c r="U16">
        <v>1</v>
      </c>
      <c r="V16">
        <f t="shared" si="8"/>
        <v>6</v>
      </c>
      <c r="W16" s="2">
        <f t="shared" ca="1" si="3"/>
        <v>6.0253134316247241</v>
      </c>
      <c r="X16" s="1"/>
      <c r="Z16">
        <v>1</v>
      </c>
      <c r="AA16">
        <f t="shared" si="9"/>
        <v>6</v>
      </c>
      <c r="AB16" s="2">
        <f t="shared" ca="1" si="4"/>
        <v>5.9956304855963687</v>
      </c>
    </row>
    <row r="17" spans="3:28">
      <c r="C17" s="9" t="s">
        <v>254</v>
      </c>
      <c r="H17" s="6" cm="1">
        <f t="array" aca="1" ref="H17" ca="1">AVERAGE(IF(H2:H16=0,1,H2:H16))</f>
        <v>0.9999480194420286</v>
      </c>
      <c r="M17" s="6" cm="1">
        <f t="array" aca="1" ref="M17" ca="1">AVERAGE(IF(M2:M16=0,1,M2:M16))</f>
        <v>1.2668792525311059</v>
      </c>
      <c r="Q17" s="7"/>
      <c r="R17" s="6" cm="1">
        <f t="array" aca="1" ref="R17" ca="1">AVERAGE(IF(R2:R16=0,1,R2:R16))</f>
        <v>1.925758678906752</v>
      </c>
      <c r="V17" s="2"/>
      <c r="W17" s="6" cm="1">
        <f t="array" aca="1" ref="W17" ca="1">AVERAGE(IF(W2:W16=0,1,W2:W16))</f>
        <v>2.2663044192944235</v>
      </c>
      <c r="AA17" s="8"/>
      <c r="AB17" s="6" cm="1">
        <f t="array" aca="1" ref="AB17" ca="1">AVERAGE(IF(AB2:AB16=0,1,AB2:AB16))</f>
        <v>3.1996566808506799</v>
      </c>
    </row>
    <row r="18" spans="3:28">
      <c r="C18" s="9" t="s">
        <v>259</v>
      </c>
      <c r="H18" s="6">
        <v>1</v>
      </c>
      <c r="M18" s="6">
        <v>1</v>
      </c>
      <c r="Q18" s="7"/>
      <c r="R18" s="6">
        <v>1</v>
      </c>
      <c r="V18" s="2"/>
      <c r="W18" s="6">
        <v>1</v>
      </c>
      <c r="AA18" s="8"/>
      <c r="AB18" s="6">
        <v>1</v>
      </c>
    </row>
    <row r="19" spans="3:28">
      <c r="C19" s="9" t="s">
        <v>260</v>
      </c>
      <c r="H19" s="6" cm="1">
        <f t="array" ref="H19">SUM($C2:$C16/15)</f>
        <v>4.666666666666667</v>
      </c>
      <c r="M19" s="6">
        <f>H19</f>
        <v>4.666666666666667</v>
      </c>
      <c r="Q19" s="7"/>
      <c r="R19" s="6">
        <f>H19</f>
        <v>4.666666666666667</v>
      </c>
      <c r="V19" s="2"/>
      <c r="W19" s="6">
        <f>H19</f>
        <v>4.666666666666667</v>
      </c>
      <c r="AA19" s="8"/>
      <c r="AB19" s="6">
        <f>H19</f>
        <v>4.666666666666667</v>
      </c>
    </row>
    <row r="20" spans="3:28">
      <c r="C20" s="9" t="s">
        <v>256</v>
      </c>
      <c r="H20" s="6">
        <f ca="1">SUM((H17-H18)/(H19-H18))</f>
        <v>-1.4176515810381362E-5</v>
      </c>
      <c r="M20" s="6">
        <f ca="1">SUM((M17-M18)/(M19-M18))</f>
        <v>7.2785250690301603E-2</v>
      </c>
      <c r="R20" s="6">
        <f ca="1">SUM((R17-R18)/(R19-R18))</f>
        <v>0.25247963970184145</v>
      </c>
      <c r="W20" s="6">
        <f ca="1">SUM((W17-W18)/(W19-W18))</f>
        <v>0.34535575071666091</v>
      </c>
      <c r="AB20" s="6">
        <f ca="1">SUM((AB17-AB18)/(AB19-AB18))</f>
        <v>0.59990636750473081</v>
      </c>
    </row>
    <row r="21" spans="3:28">
      <c r="C21" s="9" t="s">
        <v>257</v>
      </c>
      <c r="H21" s="6">
        <f ca="1">1-H20</f>
        <v>1.0000141765158104</v>
      </c>
      <c r="M21" s="6">
        <f ca="1">1-M20</f>
        <v>0.92721474930969838</v>
      </c>
      <c r="R21" s="6">
        <f ca="1">1-R20</f>
        <v>0.7475203602981586</v>
      </c>
      <c r="W21" s="6">
        <f ca="1">1-W20</f>
        <v>0.65464424928333909</v>
      </c>
      <c r="AB21" s="6">
        <f ca="1">1-AB20</f>
        <v>0.40009363249526919</v>
      </c>
    </row>
    <row r="22" spans="3:28">
      <c r="C22" s="9"/>
      <c r="H22" s="6"/>
      <c r="M22" s="6"/>
      <c r="R22" s="6"/>
      <c r="W22" s="6"/>
      <c r="AB22" s="6"/>
    </row>
    <row r="23" spans="3:28">
      <c r="C23" s="9" t="s">
        <v>261</v>
      </c>
      <c r="H23" s="6" cm="1">
        <f t="array" aca="1" ref="H23" ca="1">SUM(IF(H2:H16=0,(1-H17)^2,(H2:H16-H17)^2))</f>
        <v>2.6519707491672918E-4</v>
      </c>
      <c r="M23" s="6" cm="1">
        <f t="array" aca="1" ref="M23" ca="1">SUM(IF(M2:M16=0,(1-M17)^2,(M2:M16-M17)^2))</f>
        <v>2.9385055423971673</v>
      </c>
      <c r="R23" s="6" cm="1">
        <f t="array" aca="1" ref="R23" ca="1">SUM(IF(R2:R16=0,(1-R17)^2,(R2:R16-R17)^2))</f>
        <v>91.573541659907335</v>
      </c>
      <c r="W23" s="6" cm="1">
        <f t="array" aca="1" ref="W23" ca="1">SUM(IF(W2:W16=0,(1-W17)^2,(W2:W16-W17)^2))</f>
        <v>106.32826300849084</v>
      </c>
      <c r="AB23" s="6" cm="1">
        <f t="array" aca="1" ref="AB23" ca="1">SUM(IF(AB2:AB16=0,(1-AB17)^2,(AB2:AB16-AB17)^2))</f>
        <v>155.95716910059454</v>
      </c>
    </row>
    <row r="24" spans="3:28">
      <c r="C24" s="9" t="s">
        <v>262</v>
      </c>
      <c r="H24" s="6">
        <f ca="1">H23/(15-1)</f>
        <v>1.8942648208337798E-5</v>
      </c>
      <c r="M24" s="6">
        <f ca="1">M23/(15-1)</f>
        <v>0.20989325302836909</v>
      </c>
      <c r="R24" s="6">
        <f ca="1">R23/(15-1)</f>
        <v>6.5409672614219527</v>
      </c>
      <c r="W24" s="6">
        <f ca="1">W23/(15-1)</f>
        <v>7.5948759291779169</v>
      </c>
      <c r="AB24" s="6">
        <f ca="1">AB23/(15-1)</f>
        <v>11.139797792899611</v>
      </c>
    </row>
    <row r="25" spans="3:28">
      <c r="C25" s="9" t="s">
        <v>263</v>
      </c>
      <c r="H25" s="6">
        <f ca="1">SQRT(H24)</f>
        <v>4.3523152698693368E-3</v>
      </c>
      <c r="M25" s="6">
        <f ca="1">SQRT(M24)</f>
        <v>0.45814108419609029</v>
      </c>
      <c r="R25" s="6">
        <f ca="1">SQRT(R24)</f>
        <v>2.557531478090143</v>
      </c>
      <c r="W25" s="6">
        <f ca="1">SQRT(W24)</f>
        <v>2.7558802457976865</v>
      </c>
      <c r="AB25" s="6">
        <f ca="1">SQRT(AB24)</f>
        <v>3.3376335618068698</v>
      </c>
    </row>
    <row r="26" spans="3:28">
      <c r="C26" s="9" t="s">
        <v>264</v>
      </c>
      <c r="H26" s="6">
        <f ca="1">R25</f>
        <v>2.557531478090143</v>
      </c>
      <c r="M26" s="6">
        <f ca="1">R25</f>
        <v>2.557531478090143</v>
      </c>
      <c r="R26" s="6">
        <f ca="1">R25</f>
        <v>2.557531478090143</v>
      </c>
      <c r="W26" s="6">
        <f ca="1">R25</f>
        <v>2.557531478090143</v>
      </c>
      <c r="AB26" s="6">
        <f ca="1">R25</f>
        <v>2.557531478090143</v>
      </c>
    </row>
    <row r="27" spans="3:28">
      <c r="C27" s="9" t="s">
        <v>265</v>
      </c>
      <c r="H27" s="6">
        <f ca="1">H25/H26</f>
        <v>1.7017641061917498E-3</v>
      </c>
      <c r="M27" s="6">
        <f ca="1">M25/M26</f>
        <v>0.17913409399684527</v>
      </c>
      <c r="R27" s="6">
        <f ca="1">R25/R26</f>
        <v>1</v>
      </c>
      <c r="W27" s="6">
        <f ca="1">W25/W26</f>
        <v>1.0775547708431967</v>
      </c>
      <c r="AB27" s="6">
        <f ca="1">AB25/AB26</f>
        <v>1.3050214984252213</v>
      </c>
    </row>
    <row r="28" spans="3:28">
      <c r="C28" s="9" t="s">
        <v>258</v>
      </c>
      <c r="H28" s="6">
        <f ca="1">1-H27</f>
        <v>0.99829823589380828</v>
      </c>
      <c r="M28" s="6">
        <f ca="1">1-M27</f>
        <v>0.82086590600315468</v>
      </c>
      <c r="R28" s="6">
        <f ca="1">1-R27</f>
        <v>0</v>
      </c>
      <c r="W28" s="6">
        <f ca="1">1-W27</f>
        <v>-7.755477084319673E-2</v>
      </c>
      <c r="AB28" s="6">
        <f ca="1">1-AB27</f>
        <v>-0.3050214984252213</v>
      </c>
    </row>
    <row r="29" spans="3:28">
      <c r="C29" s="9" t="s">
        <v>266</v>
      </c>
      <c r="F29" t="s">
        <v>255</v>
      </c>
      <c r="G29" cm="1">
        <f t="array" ref="G29">ROUND(STDEV(IF(G2:G16&gt;0,G2:G16)), 10)</f>
        <v>0</v>
      </c>
      <c r="H29" s="6" cm="1">
        <f t="array" aca="1" ref="H29" ca="1">ROUND(STDEV(IF(H2:H16&gt;0,H2:H16)), 10)</f>
        <v>9.4000995999999996E-3</v>
      </c>
      <c r="K29" t="s">
        <v>255</v>
      </c>
      <c r="L29" cm="1">
        <f t="array" ref="L29">ROUND(STDEV(IF(L2:L16&gt;0,L2:L16)), 10)</f>
        <v>0</v>
      </c>
      <c r="M29" s="6" cm="1">
        <f t="array" aca="1" ref="M29" ca="1">ROUND(STDEV(IF(M2:M16&gt;0,M2:M16)), 10)</f>
        <v>1.2825181499999999E-2</v>
      </c>
      <c r="P29" t="s">
        <v>255</v>
      </c>
      <c r="Q29" s="7" cm="1">
        <f t="array" ref="Q29">ROUND(STDEV(IF(Q2:Q16&gt;0,Q2:Q16)), 10)</f>
        <v>2.8284271247000001</v>
      </c>
      <c r="R29" s="6" cm="1">
        <f t="array" aca="1" ref="R29" ca="1">SUM(1+ROUND(STDEV(IF(R2:R16&gt;0,R2:R16)), 10))</f>
        <v>3.8307598505999998</v>
      </c>
      <c r="U29" t="s">
        <v>255</v>
      </c>
      <c r="V29" s="7" cm="1">
        <f t="array" ref="V29">ROUND(STDEV(IF(V2:V16&gt;0,V2:V16)), 10)</f>
        <v>2.3094010768</v>
      </c>
      <c r="W29" s="6" cm="1">
        <f t="array" aca="1" ref="W29" ca="1">ROUND(STDEV(IF(W2:W16&gt;0,W2:W16)), 10)</f>
        <v>2.2490720385</v>
      </c>
      <c r="Z29" t="s">
        <v>255</v>
      </c>
      <c r="AA29" s="8" cm="1">
        <f t="array" ref="AA29">ROUND(STDEV(IF(AA2:AA16&gt;0,AA2:AA16)), 10)</f>
        <v>1.6733200531000001</v>
      </c>
      <c r="AB29" s="6" cm="1">
        <f t="array" aca="1" ref="AB29" ca="1">ROUND(STDEV(IF(AB2:AB16&gt;0,AB2:AB16)), 10)</f>
        <v>1.6433566024999999</v>
      </c>
    </row>
    <row r="40" spans="19:26">
      <c r="S40">
        <f>COUNTIF(S2:S16,"1")</f>
        <v>0</v>
      </c>
      <c r="T40">
        <f>COUNTIF(T2:T16,"1")</f>
        <v>0</v>
      </c>
      <c r="U40">
        <f>COUNTIF(U2:U16,"1")</f>
        <v>3</v>
      </c>
      <c r="X40">
        <f>COUNTIF(X2:X16,"1")</f>
        <v>0</v>
      </c>
      <c r="Y40">
        <f>COUNTIF(Y2:Y16,"1")</f>
        <v>0</v>
      </c>
      <c r="Z40">
        <f>COUNTIF(Z2:Z16,"1")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9824-341D-434C-AADD-30AEFF41FB19}">
  <sheetPr codeName="Sheet8"/>
  <dimension ref="A1:AB40"/>
  <sheetViews>
    <sheetView workbookViewId="0">
      <pane ySplit="1" topLeftCell="A4" activePane="bottomLeft" state="frozen"/>
      <selection activeCell="B1" sqref="B1"/>
      <selection pane="bottomLeft" activeCell="P12" sqref="P12:P15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91</v>
      </c>
      <c r="B2" t="s">
        <v>17</v>
      </c>
      <c r="C2">
        <v>1</v>
      </c>
      <c r="D2" s="1">
        <v>1</v>
      </c>
      <c r="G2" cm="1">
        <f t="array" ref="G2">IF(AND(D$2=1,D$2=D$3:D$6),$C2,0)</f>
        <v>1</v>
      </c>
      <c r="H2" s="2">
        <f t="shared" ref="H2:H15" ca="1" si="0">G2*(0.99+0.02*RAND())</f>
        <v>1.0087414802511687</v>
      </c>
      <c r="I2" s="1"/>
      <c r="L2" cm="1">
        <f t="array" ref="L2">IF(AND(I$2=1,I$2=I$3:I$6),$C2,0)</f>
        <v>0</v>
      </c>
      <c r="M2" s="2">
        <f t="shared" ref="M2:M15" ca="1" si="1">L2*(0.99+0.02*RAND())</f>
        <v>0</v>
      </c>
      <c r="N2" s="1"/>
      <c r="Q2" cm="1">
        <f t="array" ref="Q2">IF(AND(N$2=1,N$2=N$3:N$6),$C2,0)</f>
        <v>0</v>
      </c>
      <c r="R2" s="2">
        <f t="shared" ref="R2:R15" ca="1" si="2">Q2*(0.99+0.02*RAND())</f>
        <v>0</v>
      </c>
      <c r="S2" s="1">
        <v>1</v>
      </c>
      <c r="V2" cm="1">
        <f t="array" ref="V2">IF(AND(S$2=1,S$2=S$3:S$6),$C2,0)</f>
        <v>1</v>
      </c>
      <c r="W2" s="2">
        <f t="shared" ref="W2:W15" ca="1" si="3">V2*(0.99+0.02*RAND())</f>
        <v>0.9977820021728051</v>
      </c>
      <c r="X2" s="1"/>
      <c r="AA2" cm="1">
        <f t="array" ref="AA2">IF(AND(X$2=1,X$2=X$3:X$6),$C2,0)</f>
        <v>0</v>
      </c>
      <c r="AB2" s="2">
        <f t="shared" ref="AB2:AB15" ca="1" si="4">AA2*(0.99+0.02*RAND())</f>
        <v>0</v>
      </c>
    </row>
    <row r="3" spans="1:28">
      <c r="A3" t="s">
        <v>91</v>
      </c>
      <c r="B3" t="s">
        <v>17</v>
      </c>
      <c r="C3">
        <v>1</v>
      </c>
      <c r="D3" s="1">
        <v>1</v>
      </c>
      <c r="G3" cm="1">
        <f t="array" ref="G3">IF(AND(D$2=1,D$2=D$3:D$6),$C3,0)</f>
        <v>1</v>
      </c>
      <c r="H3" s="2">
        <f t="shared" ca="1" si="0"/>
        <v>1.0051362213794304</v>
      </c>
      <c r="I3" s="1"/>
      <c r="L3" cm="1">
        <f t="array" ref="L3">IF(AND(I$2=1,I$2=I$3:I$6),$C3,0)</f>
        <v>0</v>
      </c>
      <c r="M3" s="2">
        <f t="shared" ca="1" si="1"/>
        <v>0</v>
      </c>
      <c r="N3" s="1"/>
      <c r="Q3" cm="1">
        <f t="array" ref="Q3">IF(AND(N$2=1,N$2=N$3:N$6),$C3,0)</f>
        <v>0</v>
      </c>
      <c r="R3" s="2">
        <f t="shared" ca="1" si="2"/>
        <v>0</v>
      </c>
      <c r="S3" s="1">
        <v>1</v>
      </c>
      <c r="V3" cm="1">
        <f t="array" ref="V3">IF(AND(S$2=1,S$2=S$3:S$6),$C3,0)</f>
        <v>1</v>
      </c>
      <c r="W3" s="2">
        <f t="shared" ca="1" si="3"/>
        <v>1.0048122024451007</v>
      </c>
      <c r="X3" s="1"/>
      <c r="AA3" cm="1">
        <f t="array" ref="AA3">IF(AND(X$2=1,X$2=X$3:X$6),$C3,0)</f>
        <v>0</v>
      </c>
      <c r="AB3" s="2">
        <f t="shared" ca="1" si="4"/>
        <v>0</v>
      </c>
    </row>
    <row r="4" spans="1:28">
      <c r="A4" t="s">
        <v>91</v>
      </c>
      <c r="B4" t="s">
        <v>17</v>
      </c>
      <c r="C4">
        <v>1</v>
      </c>
      <c r="D4" s="1">
        <v>1</v>
      </c>
      <c r="G4" cm="1">
        <f t="array" ref="G4">IF(AND(D$2=1,D$2=D$3:D$6),$C4,0)</f>
        <v>1</v>
      </c>
      <c r="H4" s="2">
        <f t="shared" ca="1" si="0"/>
        <v>0.99623189447119631</v>
      </c>
      <c r="I4" s="1"/>
      <c r="L4" cm="1">
        <f t="array" ref="L4">IF(AND(I$2=1,I$2=I$3:I$6),$C4,0)</f>
        <v>0</v>
      </c>
      <c r="M4" s="2">
        <f t="shared" ca="1" si="1"/>
        <v>0</v>
      </c>
      <c r="N4" s="1"/>
      <c r="Q4" cm="1">
        <f t="array" ref="Q4">IF(AND(N$2=1,N$2=N$3:N$6),$C4,0)</f>
        <v>0</v>
      </c>
      <c r="R4" s="2">
        <f t="shared" ca="1" si="2"/>
        <v>0</v>
      </c>
      <c r="S4" s="1">
        <v>1</v>
      </c>
      <c r="V4" cm="1">
        <f t="array" ref="V4">IF(AND(S$2=1,S$2=S$3:S$6),$C4,0)</f>
        <v>1</v>
      </c>
      <c r="W4" s="2">
        <f t="shared" ca="1" si="3"/>
        <v>1.008787646567354</v>
      </c>
      <c r="X4" s="1"/>
      <c r="AA4" cm="1">
        <f t="array" ref="AA4">IF(AND(X$2=1,X$2=X$3:X$6),$C4,0)</f>
        <v>0</v>
      </c>
      <c r="AB4" s="2">
        <f t="shared" ca="1" si="4"/>
        <v>0</v>
      </c>
    </row>
    <row r="5" spans="1:28">
      <c r="A5" t="s">
        <v>91</v>
      </c>
      <c r="B5" t="s">
        <v>17</v>
      </c>
      <c r="C5">
        <v>1</v>
      </c>
      <c r="D5" s="1">
        <v>1</v>
      </c>
      <c r="G5" cm="1">
        <f t="array" ref="G5">IF(AND(D$2=1,D$2=D$3:D$6),$C5,0)</f>
        <v>1</v>
      </c>
      <c r="H5" s="2">
        <f t="shared" ca="1" si="0"/>
        <v>1.0084883111952068</v>
      </c>
      <c r="I5" s="1"/>
      <c r="L5" cm="1">
        <f t="array" ref="L5">IF(AND(I$2=1,I$2=I$3:I$6),$C5,0)</f>
        <v>0</v>
      </c>
      <c r="M5" s="2">
        <f t="shared" ca="1" si="1"/>
        <v>0</v>
      </c>
      <c r="N5" s="1"/>
      <c r="Q5" cm="1">
        <f t="array" ref="Q5">IF(AND(N$2=1,N$2=N$3:N$6),$C5,0)</f>
        <v>0</v>
      </c>
      <c r="R5" s="2">
        <f t="shared" ca="1" si="2"/>
        <v>0</v>
      </c>
      <c r="S5" s="1">
        <v>1</v>
      </c>
      <c r="V5" cm="1">
        <f t="array" ref="V5">IF(AND(S$2=1,S$2=S$3:S$6),$C5,0)</f>
        <v>1</v>
      </c>
      <c r="W5" s="2">
        <f t="shared" ca="1" si="3"/>
        <v>0.99024725977624239</v>
      </c>
      <c r="X5" s="1"/>
      <c r="AA5" cm="1">
        <f t="array" ref="AA5">IF(AND(X$2=1,X$2=X$3:X$6),$C5,0)</f>
        <v>0</v>
      </c>
      <c r="AB5" s="2">
        <f t="shared" ca="1" si="4"/>
        <v>0</v>
      </c>
    </row>
    <row r="6" spans="1:28">
      <c r="A6" t="s">
        <v>91</v>
      </c>
      <c r="B6" t="s">
        <v>17</v>
      </c>
      <c r="C6">
        <v>1</v>
      </c>
      <c r="D6" s="1">
        <v>1</v>
      </c>
      <c r="G6" cm="1">
        <f t="array" ref="G6">IF(AND(D$2=1,D$2=D$3:D$6),$C6,0)</f>
        <v>1</v>
      </c>
      <c r="H6" s="2">
        <f t="shared" ca="1" si="0"/>
        <v>1.0067377816810059</v>
      </c>
      <c r="I6" s="1"/>
      <c r="L6" cm="1">
        <f t="array" ref="L6">IF(AND(I$2=1,I$2=I$3:I$6),$C6,0)</f>
        <v>0</v>
      </c>
      <c r="M6" s="2">
        <f t="shared" ca="1" si="1"/>
        <v>0</v>
      </c>
      <c r="N6" s="1"/>
      <c r="Q6" cm="1">
        <f t="array" ref="Q6">IF(AND(N$2=1,N$2=N$3:N$6),$C6,0)</f>
        <v>0</v>
      </c>
      <c r="R6" s="2">
        <f t="shared" ca="1" si="2"/>
        <v>0</v>
      </c>
      <c r="S6" s="1">
        <v>1</v>
      </c>
      <c r="V6" cm="1">
        <f t="array" ref="V6">IF(AND(S$2=1,S$2=S$3:S$6),$C6,0)</f>
        <v>1</v>
      </c>
      <c r="W6" s="2">
        <f t="shared" ca="1" si="3"/>
        <v>1.0024867090826353</v>
      </c>
      <c r="X6" s="1"/>
      <c r="AA6" cm="1">
        <f t="array" ref="AA6">IF(AND(X$2=1,X$2=X$3:X$6),$C6,0)</f>
        <v>0</v>
      </c>
      <c r="AB6" s="2">
        <f t="shared" ca="1" si="4"/>
        <v>0</v>
      </c>
    </row>
    <row r="7" spans="1:28">
      <c r="A7" t="s">
        <v>92</v>
      </c>
      <c r="B7" t="s">
        <v>24</v>
      </c>
      <c r="C7">
        <v>2</v>
      </c>
      <c r="D7" s="1"/>
      <c r="G7" cm="1">
        <f t="array" ref="G7">IF(AND(E$7=1,E$7=E$8:E$10),$C7,0)</f>
        <v>0</v>
      </c>
      <c r="H7" s="2">
        <f t="shared" ca="1" si="0"/>
        <v>0</v>
      </c>
      <c r="I7" s="1"/>
      <c r="J7">
        <v>1</v>
      </c>
      <c r="L7" cm="1">
        <f t="array" ref="L7">IF(AND(J$7=1,J$7=J$8:J$10),$C7,0)</f>
        <v>2</v>
      </c>
      <c r="M7" s="2">
        <f t="shared" ca="1" si="1"/>
        <v>2.0047836690774967</v>
      </c>
      <c r="N7" s="1"/>
      <c r="Q7" cm="1">
        <f t="array" ref="Q7">IF(AND(O$7=1,O$7=O$8:O$10),$C7,0)</f>
        <v>0</v>
      </c>
      <c r="R7" s="2">
        <f t="shared" ca="1" si="2"/>
        <v>0</v>
      </c>
      <c r="S7" s="1"/>
      <c r="V7" cm="1">
        <f t="array" ref="V7">IF(AND(T$7=1,T$7=T$8:T$10),$C7,0)</f>
        <v>0</v>
      </c>
      <c r="W7" s="2">
        <f t="shared" ca="1" si="3"/>
        <v>0</v>
      </c>
      <c r="X7" s="1"/>
      <c r="AA7" cm="1">
        <f t="array" ref="AA7">IF(AND(Y$7=1,Y$7=Y$8:Y$10),$C7,0)</f>
        <v>0</v>
      </c>
      <c r="AB7" s="2">
        <f t="shared" ca="1" si="4"/>
        <v>0</v>
      </c>
    </row>
    <row r="8" spans="1:28">
      <c r="A8" t="s">
        <v>93</v>
      </c>
      <c r="B8" t="s">
        <v>24</v>
      </c>
      <c r="C8">
        <v>2</v>
      </c>
      <c r="D8" s="1"/>
      <c r="G8" cm="1">
        <f t="array" ref="G8">IF(AND(E$7=1,E$7=E$8:E$10),$C8,0)</f>
        <v>0</v>
      </c>
      <c r="H8" s="2">
        <f t="shared" ca="1" si="0"/>
        <v>0</v>
      </c>
      <c r="I8" s="1"/>
      <c r="J8">
        <v>1</v>
      </c>
      <c r="L8" cm="1">
        <f t="array" ref="L8">IF(AND(J$7=1,J$7=J$8:J$10),$C8,0)</f>
        <v>2</v>
      </c>
      <c r="M8" s="2">
        <f t="shared" ca="1" si="1"/>
        <v>1.9907006300579284</v>
      </c>
      <c r="N8" s="1"/>
      <c r="Q8" cm="1">
        <f t="array" ref="Q8">IF(AND(O$7=1,O$7=O$8:O$10),$C8,0)</f>
        <v>0</v>
      </c>
      <c r="R8" s="2">
        <f t="shared" ca="1" si="2"/>
        <v>0</v>
      </c>
      <c r="S8" s="1"/>
      <c r="V8" cm="1">
        <f t="array" ref="V8">IF(AND(T$7=1,T$7=T$8:T$10),$C8,0)</f>
        <v>0</v>
      </c>
      <c r="W8" s="2">
        <f t="shared" ca="1" si="3"/>
        <v>0</v>
      </c>
      <c r="X8" s="1"/>
      <c r="AA8" cm="1">
        <f t="array" ref="AA8">IF(AND(Y$7=1,Y$7=Y$8:Y$10),$C8,0)</f>
        <v>0</v>
      </c>
      <c r="AB8" s="2">
        <f t="shared" ca="1" si="4"/>
        <v>0</v>
      </c>
    </row>
    <row r="9" spans="1:28">
      <c r="A9" t="s">
        <v>94</v>
      </c>
      <c r="B9" t="s">
        <v>24</v>
      </c>
      <c r="C9">
        <v>2</v>
      </c>
      <c r="D9" s="1"/>
      <c r="G9" cm="1">
        <f t="array" ref="G9">IF(AND(E$7=1,E$7=E$8:E$10),$C9,0)</f>
        <v>0</v>
      </c>
      <c r="H9" s="2">
        <f t="shared" ca="1" si="0"/>
        <v>0</v>
      </c>
      <c r="I9" s="1"/>
      <c r="J9">
        <v>1</v>
      </c>
      <c r="L9" cm="1">
        <f t="array" ref="L9">IF(AND(J$7=1,J$7=J$8:J$10),$C9,0)</f>
        <v>2</v>
      </c>
      <c r="M9" s="2">
        <f t="shared" ca="1" si="1"/>
        <v>2.0043315263826198</v>
      </c>
      <c r="N9" s="1"/>
      <c r="Q9" cm="1">
        <f t="array" ref="Q9">IF(AND(O$7=1,O$7=O$8:O$10),$C9,0)</f>
        <v>0</v>
      </c>
      <c r="R9" s="2">
        <f t="shared" ca="1" si="2"/>
        <v>0</v>
      </c>
      <c r="S9" s="1"/>
      <c r="V9" cm="1">
        <f t="array" ref="V9">IF(AND(T$7=1,T$7=T$8:T$10),$C9,0)</f>
        <v>0</v>
      </c>
      <c r="W9" s="2">
        <f t="shared" ca="1" si="3"/>
        <v>0</v>
      </c>
      <c r="X9" s="1"/>
      <c r="AA9" cm="1">
        <f t="array" ref="AA9">IF(AND(Y$7=1,Y$7=Y$8:Y$10),$C9,0)</f>
        <v>0</v>
      </c>
      <c r="AB9" s="2">
        <f t="shared" ca="1" si="4"/>
        <v>0</v>
      </c>
    </row>
    <row r="10" spans="1:28">
      <c r="A10" t="s">
        <v>95</v>
      </c>
      <c r="B10" t="s">
        <v>24</v>
      </c>
      <c r="C10">
        <v>2</v>
      </c>
      <c r="D10" s="1"/>
      <c r="G10" cm="1">
        <f t="array" ref="G10">IF(AND(E$7=1,E$7=E$8:E$10),$C10,0)</f>
        <v>0</v>
      </c>
      <c r="H10" s="2">
        <f t="shared" ca="1" si="0"/>
        <v>0</v>
      </c>
      <c r="I10" s="1"/>
      <c r="J10">
        <v>1</v>
      </c>
      <c r="L10" cm="1">
        <f t="array" ref="L10">IF(AND(J$7=1,J$7=J$8:J$10),$C10,0)</f>
        <v>2</v>
      </c>
      <c r="M10" s="2">
        <f t="shared" ca="1" si="1"/>
        <v>1.9983812473202762</v>
      </c>
      <c r="N10" s="1"/>
      <c r="Q10" cm="1">
        <f t="array" ref="Q10">IF(AND(O$7=1,O$7=O$8:O$10),$C10,0)</f>
        <v>0</v>
      </c>
      <c r="R10" s="2">
        <f t="shared" ca="1" si="2"/>
        <v>0</v>
      </c>
      <c r="S10" s="1"/>
      <c r="V10" cm="1">
        <f t="array" ref="V10">IF(AND(T$7=1,T$7=T$8:T$10),$C10,0)</f>
        <v>0</v>
      </c>
      <c r="W10" s="2">
        <f t="shared" ca="1" si="3"/>
        <v>0</v>
      </c>
      <c r="X10" s="1"/>
      <c r="AA10" cm="1">
        <f t="array" ref="AA10">IF(AND(Y$7=1,Y$7=Y$8:Y$10),$C10,0)</f>
        <v>0</v>
      </c>
      <c r="AB10" s="2">
        <f t="shared" ca="1" si="4"/>
        <v>0</v>
      </c>
    </row>
    <row r="11" spans="1:28">
      <c r="A11" t="s">
        <v>96</v>
      </c>
      <c r="B11" t="s">
        <v>27</v>
      </c>
      <c r="C11">
        <v>6</v>
      </c>
      <c r="D11" s="1"/>
      <c r="G11">
        <f>IF(F11=1,$C11,0)</f>
        <v>0</v>
      </c>
      <c r="H11" s="2">
        <f t="shared" ca="1" si="0"/>
        <v>0</v>
      </c>
      <c r="I11" s="1"/>
      <c r="L11">
        <f t="shared" ref="L11:L15" si="5">IF(K11=1,$C11,0)</f>
        <v>0</v>
      </c>
      <c r="M11" s="2">
        <f t="shared" ca="1" si="1"/>
        <v>0</v>
      </c>
      <c r="N11" s="1"/>
      <c r="P11">
        <v>1</v>
      </c>
      <c r="Q11">
        <f t="shared" ref="Q11:Q15" si="6">IF(P11=1,$C11,0)</f>
        <v>6</v>
      </c>
      <c r="R11" s="2">
        <f t="shared" ca="1" si="2"/>
        <v>6.0251225740041265</v>
      </c>
      <c r="S11" s="1"/>
      <c r="V11">
        <f t="shared" ref="V11:V15" si="7">IF(U11=1,$C11,0)</f>
        <v>0</v>
      </c>
      <c r="W11" s="2">
        <f t="shared" ca="1" si="3"/>
        <v>0</v>
      </c>
      <c r="X11" s="1"/>
      <c r="Z11">
        <v>1</v>
      </c>
      <c r="AA11">
        <f t="shared" ref="AA11:AA15" si="8">IF(Z11=1,$C11,0)</f>
        <v>6</v>
      </c>
      <c r="AB11" s="2">
        <f t="shared" ca="1" si="4"/>
        <v>5.9589020848917134</v>
      </c>
    </row>
    <row r="12" spans="1:28">
      <c r="A12" t="s">
        <v>97</v>
      </c>
      <c r="B12" t="s">
        <v>27</v>
      </c>
      <c r="C12">
        <v>10</v>
      </c>
      <c r="D12" s="1"/>
      <c r="G12">
        <f>IF(F12=1,$C12,0)</f>
        <v>0</v>
      </c>
      <c r="H12" s="2">
        <f t="shared" ca="1" si="0"/>
        <v>0</v>
      </c>
      <c r="I12" s="1"/>
      <c r="L12">
        <f t="shared" si="5"/>
        <v>0</v>
      </c>
      <c r="M12" s="2">
        <f t="shared" ca="1" si="1"/>
        <v>0</v>
      </c>
      <c r="N12" s="1"/>
      <c r="Q12">
        <f t="shared" si="6"/>
        <v>0</v>
      </c>
      <c r="R12" s="2">
        <f t="shared" ca="1" si="2"/>
        <v>0</v>
      </c>
      <c r="S12" s="1"/>
      <c r="V12">
        <f t="shared" si="7"/>
        <v>0</v>
      </c>
      <c r="W12" s="2">
        <f t="shared" ca="1" si="3"/>
        <v>0</v>
      </c>
      <c r="X12" s="1"/>
      <c r="AA12">
        <f t="shared" si="8"/>
        <v>0</v>
      </c>
      <c r="AB12" s="2">
        <f t="shared" ca="1" si="4"/>
        <v>0</v>
      </c>
    </row>
    <row r="13" spans="1:28">
      <c r="A13" t="s">
        <v>98</v>
      </c>
      <c r="B13" t="s">
        <v>27</v>
      </c>
      <c r="C13">
        <v>6</v>
      </c>
      <c r="D13" s="1"/>
      <c r="G13">
        <f>IF(F13=1,$C13,0)</f>
        <v>0</v>
      </c>
      <c r="H13" s="2">
        <f t="shared" ca="1" si="0"/>
        <v>0</v>
      </c>
      <c r="I13" s="1"/>
      <c r="L13">
        <f t="shared" si="5"/>
        <v>0</v>
      </c>
      <c r="M13" s="2">
        <f t="shared" ca="1" si="1"/>
        <v>0</v>
      </c>
      <c r="N13" s="1"/>
      <c r="Q13">
        <f t="shared" si="6"/>
        <v>0</v>
      </c>
      <c r="R13" s="2">
        <f t="shared" ca="1" si="2"/>
        <v>0</v>
      </c>
      <c r="S13" s="1"/>
      <c r="V13">
        <f t="shared" si="7"/>
        <v>0</v>
      </c>
      <c r="W13" s="2">
        <f t="shared" ca="1" si="3"/>
        <v>0</v>
      </c>
      <c r="X13" s="1"/>
      <c r="Z13">
        <v>1</v>
      </c>
      <c r="AA13">
        <f t="shared" si="8"/>
        <v>6</v>
      </c>
      <c r="AB13" s="2">
        <f t="shared" ca="1" si="4"/>
        <v>6.0567111845010793</v>
      </c>
    </row>
    <row r="14" spans="1:28">
      <c r="A14" t="s">
        <v>99</v>
      </c>
      <c r="B14" t="s">
        <v>27</v>
      </c>
      <c r="C14">
        <v>10</v>
      </c>
      <c r="D14" s="1"/>
      <c r="G14">
        <f>IF(F14=1,$C14,0)</f>
        <v>0</v>
      </c>
      <c r="H14" s="2">
        <f t="shared" ca="1" si="0"/>
        <v>0</v>
      </c>
      <c r="I14" s="1"/>
      <c r="L14">
        <f t="shared" si="5"/>
        <v>0</v>
      </c>
      <c r="M14" s="2">
        <f t="shared" ca="1" si="1"/>
        <v>0</v>
      </c>
      <c r="N14" s="1"/>
      <c r="Q14">
        <f t="shared" si="6"/>
        <v>0</v>
      </c>
      <c r="R14" s="2">
        <f t="shared" ca="1" si="2"/>
        <v>0</v>
      </c>
      <c r="S14" s="1"/>
      <c r="V14">
        <f t="shared" si="7"/>
        <v>0</v>
      </c>
      <c r="W14" s="2">
        <f t="shared" ca="1" si="3"/>
        <v>0</v>
      </c>
      <c r="X14" s="1"/>
      <c r="AA14">
        <f t="shared" si="8"/>
        <v>0</v>
      </c>
      <c r="AB14" s="2">
        <f t="shared" ca="1" si="4"/>
        <v>0</v>
      </c>
    </row>
    <row r="15" spans="1:28">
      <c r="A15" t="s">
        <v>100</v>
      </c>
      <c r="B15" t="s">
        <v>27</v>
      </c>
      <c r="C15">
        <v>6</v>
      </c>
      <c r="D15" s="1"/>
      <c r="G15">
        <f>IF(F15=1,$C15,0)</f>
        <v>0</v>
      </c>
      <c r="H15" s="2">
        <f t="shared" ca="1" si="0"/>
        <v>0</v>
      </c>
      <c r="I15" s="1"/>
      <c r="L15">
        <f t="shared" si="5"/>
        <v>0</v>
      </c>
      <c r="M15" s="2">
        <f t="shared" ca="1" si="1"/>
        <v>0</v>
      </c>
      <c r="N15" s="1"/>
      <c r="Q15">
        <f t="shared" si="6"/>
        <v>0</v>
      </c>
      <c r="R15" s="2">
        <f t="shared" ca="1" si="2"/>
        <v>0</v>
      </c>
      <c r="S15" s="1"/>
      <c r="V15">
        <f t="shared" si="7"/>
        <v>0</v>
      </c>
      <c r="W15" s="2">
        <f t="shared" ca="1" si="3"/>
        <v>0</v>
      </c>
      <c r="X15" s="1"/>
      <c r="Z15">
        <v>1</v>
      </c>
      <c r="AA15">
        <f t="shared" si="8"/>
        <v>6</v>
      </c>
      <c r="AB15" s="2">
        <f t="shared" ca="1" si="4"/>
        <v>5.9848273618991952</v>
      </c>
    </row>
    <row r="16" spans="1:28">
      <c r="C16" s="9" t="s">
        <v>254</v>
      </c>
      <c r="H16" s="6" cm="1">
        <f t="array" aca="1" ref="H16" ca="1">AVERAGE(IF(H2:H15=0,1,H2:H15))</f>
        <v>1.0018096920698576</v>
      </c>
      <c r="M16" s="6" cm="1">
        <f t="array" aca="1" ref="M16" ca="1">AVERAGE(IF(M2:M15=0,1,M2:M15))</f>
        <v>1.2855855052027374</v>
      </c>
      <c r="Q16" s="7"/>
      <c r="R16" s="6" cm="1">
        <f t="array" aca="1" ref="R16" ca="1">AVERAGE(IF(R2:R15=0,1,R2:R15))</f>
        <v>1.3589373267145803</v>
      </c>
      <c r="V16" s="2"/>
      <c r="W16" s="6" cm="1">
        <f t="array" aca="1" ref="W16" ca="1">AVERAGE(IF(W2:W15=0,1,W2:W15))</f>
        <v>1.0002939871460099</v>
      </c>
      <c r="AA16" s="8"/>
      <c r="AB16" s="6" cm="1">
        <f t="array" aca="1" ref="AB16" ca="1">AVERAGE(IF(AB2:AB15=0,1,AB2:AB15))</f>
        <v>2.0714600450922851</v>
      </c>
    </row>
    <row r="17" spans="3:28">
      <c r="C17" s="9" t="s">
        <v>259</v>
      </c>
      <c r="H17" s="6">
        <v>1</v>
      </c>
      <c r="M17" s="6">
        <v>1</v>
      </c>
      <c r="Q17" s="7"/>
      <c r="R17" s="6">
        <v>1</v>
      </c>
      <c r="V17" s="2"/>
      <c r="W17" s="6">
        <v>1</v>
      </c>
      <c r="AA17" s="8"/>
      <c r="AB17" s="6">
        <v>1</v>
      </c>
    </row>
    <row r="18" spans="3:28">
      <c r="C18" s="9" t="s">
        <v>260</v>
      </c>
      <c r="H18" s="6" cm="1">
        <f t="array" ref="H18">SUM($C2:$C15/14)</f>
        <v>3.6428571428571423</v>
      </c>
      <c r="M18" s="6">
        <f>H18</f>
        <v>3.6428571428571423</v>
      </c>
      <c r="Q18" s="7"/>
      <c r="R18" s="6">
        <f>H18</f>
        <v>3.6428571428571423</v>
      </c>
      <c r="V18" s="2"/>
      <c r="W18" s="6">
        <f>H18</f>
        <v>3.6428571428571423</v>
      </c>
      <c r="AA18" s="8"/>
      <c r="AB18" s="6">
        <f>H18</f>
        <v>3.6428571428571423</v>
      </c>
    </row>
    <row r="19" spans="3:28">
      <c r="C19" s="9" t="s">
        <v>256</v>
      </c>
      <c r="H19" s="6">
        <f ca="1">SUM((H16-H17)/(H18-H17))</f>
        <v>6.8474835075692741E-4</v>
      </c>
      <c r="M19" s="6">
        <f ca="1">SUM((M16-M17)/(M18-M17))</f>
        <v>0.10805938034698175</v>
      </c>
      <c r="R19" s="6">
        <f ca="1">SUM((R16-R17)/(R18-R17))</f>
        <v>0.13581412362173312</v>
      </c>
      <c r="W19" s="6">
        <f ca="1">SUM((W16-W17)/(W18-W17))</f>
        <v>1.1123837957132184E-4</v>
      </c>
      <c r="AB19" s="6">
        <f ca="1">SUM((AB16-AB17)/(AB18-AB17))</f>
        <v>0.40541731435924311</v>
      </c>
    </row>
    <row r="20" spans="3:28">
      <c r="C20" s="9" t="s">
        <v>257</v>
      </c>
      <c r="H20" s="6">
        <f ca="1">1-H19</f>
        <v>0.99931525164924306</v>
      </c>
      <c r="M20" s="6">
        <f ca="1">1-M19</f>
        <v>0.8919406196530183</v>
      </c>
      <c r="R20" s="6">
        <f ca="1">1-R19</f>
        <v>0.86418587637826683</v>
      </c>
      <c r="W20" s="6">
        <f ca="1">1-W19</f>
        <v>0.99988876162042872</v>
      </c>
      <c r="AB20" s="6">
        <f ca="1">1-AB19</f>
        <v>0.59458268564075689</v>
      </c>
    </row>
    <row r="21" spans="3:28">
      <c r="C21" s="9"/>
      <c r="H21" s="6"/>
      <c r="M21" s="6"/>
      <c r="R21" s="6"/>
      <c r="W21" s="6"/>
      <c r="AB21" s="6"/>
    </row>
    <row r="22" spans="3:28">
      <c r="C22" s="9" t="s">
        <v>261</v>
      </c>
      <c r="H22" s="6" cm="1">
        <f t="array" aca="1" ref="H22" ca="1">SUM(IF(H2:H15=0,(1-H16)^2,(H2:H15-H16)^2))</f>
        <v>1.8859219981597983E-4</v>
      </c>
      <c r="M22" s="6" cm="1">
        <f t="array" aca="1" ref="M22" ca="1">SUM(IF(M2:M15=0,(1-M16)^2,(M2:M15-M16)^2))</f>
        <v>2.8546977589822098</v>
      </c>
      <c r="R22" s="6" cm="1">
        <f t="array" aca="1" ref="R22" ca="1">SUM(IF(R2:R15=0,(1-R16)^2,(R2:R15-R16)^2))</f>
        <v>23.448152820639713</v>
      </c>
      <c r="W22" s="6" cm="1">
        <f t="array" aca="1" ref="W22" ca="1">SUM(IF(W2:W15=0,(1-W16)^2,(W2:W15-W16)^2))</f>
        <v>2.0538920467229709E-4</v>
      </c>
      <c r="AB22" s="6" cm="1">
        <f t="array" aca="1" ref="AB22" ca="1">SUM(IF(AB2:AB15=0,(1-AB16)^2,(AB2:AB15-AB16)^2))</f>
        <v>58.937168923732322</v>
      </c>
    </row>
    <row r="23" spans="3:28">
      <c r="C23" s="9" t="s">
        <v>262</v>
      </c>
      <c r="H23" s="6">
        <f ca="1">H22/(14-1)</f>
        <v>1.450709229353691E-5</v>
      </c>
      <c r="M23" s="6">
        <f ca="1">M22/(14-1)</f>
        <v>0.21959213530632382</v>
      </c>
      <c r="R23" s="6">
        <f ca="1">R22/(14-1)</f>
        <v>1.8037040631261319</v>
      </c>
      <c r="W23" s="6">
        <f ca="1">W22/(14-1)</f>
        <v>1.5799169590176699E-5</v>
      </c>
      <c r="AB23" s="6">
        <f ca="1">AB22/(14-1)</f>
        <v>4.5336283787486398</v>
      </c>
    </row>
    <row r="24" spans="3:28">
      <c r="C24" s="9" t="s">
        <v>263</v>
      </c>
      <c r="H24" s="6">
        <f ca="1">SQRT(H23)</f>
        <v>3.8088177028491282E-3</v>
      </c>
      <c r="M24" s="6">
        <f ca="1">SQRT(M23)</f>
        <v>0.46860658905559982</v>
      </c>
      <c r="R24" s="6">
        <f ca="1">SQRT(R23)</f>
        <v>1.3430204998905013</v>
      </c>
      <c r="W24" s="6">
        <f ca="1">SQRT(W23)</f>
        <v>3.9748169253660849E-3</v>
      </c>
      <c r="AB24" s="6">
        <f ca="1">SQRT(AB23)</f>
        <v>2.1292318752894528</v>
      </c>
    </row>
    <row r="25" spans="3:28">
      <c r="C25" s="9" t="s">
        <v>264</v>
      </c>
      <c r="H25" s="6">
        <f ca="1">R24</f>
        <v>1.3430204998905013</v>
      </c>
      <c r="M25" s="6">
        <f ca="1">R24</f>
        <v>1.3430204998905013</v>
      </c>
      <c r="R25" s="6">
        <f ca="1">R24</f>
        <v>1.3430204998905013</v>
      </c>
      <c r="W25" s="6">
        <f ca="1">R24</f>
        <v>1.3430204998905013</v>
      </c>
      <c r="AB25" s="6">
        <f ca="1">R24</f>
        <v>1.3430204998905013</v>
      </c>
    </row>
    <row r="26" spans="3:28">
      <c r="C26" s="9" t="s">
        <v>265</v>
      </c>
      <c r="H26" s="6">
        <f ca="1">H24/H25</f>
        <v>2.8360086113053875E-3</v>
      </c>
      <c r="M26" s="6">
        <f ca="1">M24/M25</f>
        <v>0.34891990784489596</v>
      </c>
      <c r="R26" s="6">
        <f ca="1">R24/R25</f>
        <v>1</v>
      </c>
      <c r="W26" s="6">
        <f ca="1">W24/W25</f>
        <v>2.9596100176357385E-3</v>
      </c>
      <c r="AB26" s="6">
        <f ca="1">AB24/AB25</f>
        <v>1.5854053422587762</v>
      </c>
    </row>
    <row r="27" spans="3:28">
      <c r="C27" s="9" t="s">
        <v>258</v>
      </c>
      <c r="H27" s="6">
        <f ca="1">1-H26</f>
        <v>0.9971639913886946</v>
      </c>
      <c r="M27" s="6">
        <f ca="1">1-M26</f>
        <v>0.6510800921551041</v>
      </c>
      <c r="R27" s="6">
        <f ca="1">1-R26</f>
        <v>0</v>
      </c>
      <c r="W27" s="6">
        <f ca="1">1-W26</f>
        <v>0.99704038998236422</v>
      </c>
      <c r="AB27" s="6">
        <f ca="1">1-AB26</f>
        <v>-0.58540534225877616</v>
      </c>
    </row>
    <row r="28" spans="3:28">
      <c r="C28" s="9" t="s">
        <v>266</v>
      </c>
      <c r="F28" t="s">
        <v>255</v>
      </c>
      <c r="G28" cm="1">
        <f t="array" ref="G28">ROUND(STDEV(IF(G2:G15&gt;0,G2:G15)), 10)</f>
        <v>0</v>
      </c>
      <c r="H28" s="6" cm="1">
        <f t="array" aca="1" ref="H28" ca="1">ROUND(STDEV(IF(H2:H15&gt;0,H2:H15)), 10)</f>
        <v>5.1493340999999998E-3</v>
      </c>
      <c r="K28" t="s">
        <v>255</v>
      </c>
      <c r="L28" cm="1">
        <f t="array" ref="L28">ROUND(STDEV(IF(L2:L15&gt;0,L2:L15)), 10)</f>
        <v>0</v>
      </c>
      <c r="M28" s="6" cm="1">
        <f t="array" aca="1" ref="M28" ca="1">ROUND(STDEV(IF(M2:M15&gt;0,M2:M15)), 10)</f>
        <v>6.5810742999999998E-3</v>
      </c>
      <c r="P28" t="s">
        <v>255</v>
      </c>
      <c r="Q28" s="7" t="e" cm="1">
        <f t="array" ref="Q28">ROUND(STDEV(IF(Q2:Q15&gt;0,Q2:Q15)), 10)</f>
        <v>#DIV/0!</v>
      </c>
      <c r="R28" s="6" t="e" cm="1">
        <f t="array" aca="1" ref="R28" ca="1">SUM(1+ROUND(STDEV(IF(R2:R15&gt;0,R2:R15)), 10))</f>
        <v>#DIV/0!</v>
      </c>
      <c r="U28" t="s">
        <v>255</v>
      </c>
      <c r="V28" s="7" cm="1">
        <f t="array" ref="V28">ROUND(STDEV(IF(V2:V15&gt;0,V2:V15)), 10)</f>
        <v>0</v>
      </c>
      <c r="W28" s="6" cm="1">
        <f t="array" aca="1" ref="W28" ca="1">ROUND(STDEV(IF(W2:W15&gt;0,W2:W15)), 10)</f>
        <v>7.1276083999999998E-3</v>
      </c>
      <c r="Z28" t="s">
        <v>255</v>
      </c>
      <c r="AA28" s="8" cm="1">
        <f t="array" ref="AA28">ROUND(STDEV(IF(AA2:AA15&gt;0,AA2:AA15)), 10)</f>
        <v>0</v>
      </c>
      <c r="AB28" s="6" cm="1">
        <f t="array" aca="1" ref="AB28" ca="1">ROUND(STDEV(IF(AB2:AB15&gt;0,AB2:AB15)), 10)</f>
        <v>5.0672188100000001E-2</v>
      </c>
    </row>
    <row r="40" spans="19:26">
      <c r="S40">
        <f>COUNTIF(S2:S15,"1")</f>
        <v>5</v>
      </c>
      <c r="T40">
        <f t="shared" ref="T40:U40" si="9">COUNTIF(T2:T15,"1")</f>
        <v>0</v>
      </c>
      <c r="U40">
        <f t="shared" si="9"/>
        <v>0</v>
      </c>
      <c r="X40">
        <f>COUNTIF(X2:X15,"1")</f>
        <v>0</v>
      </c>
      <c r="Y40">
        <f t="shared" ref="Y40:Z40" si="10">COUNTIF(Y2:Y15,"1")</f>
        <v>0</v>
      </c>
      <c r="Z40">
        <f t="shared" si="10"/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216B-4422-45F0-BDD2-D92DA74AB57B}">
  <sheetPr codeName="Sheet9"/>
  <dimension ref="A1:AB40"/>
  <sheetViews>
    <sheetView workbookViewId="0">
      <pane ySplit="1" topLeftCell="A6" activePane="bottomLeft" state="frozen"/>
      <selection activeCell="B1" sqref="B1"/>
      <selection pane="bottomLeft" activeCell="P17" sqref="P17:P19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101</v>
      </c>
      <c r="B2" t="s">
        <v>17</v>
      </c>
      <c r="C2">
        <v>1</v>
      </c>
      <c r="D2" s="1">
        <v>1</v>
      </c>
      <c r="G2" cm="1">
        <f t="array" ref="G2">IF(AND(D$2=1,D$2=D$3:D$10),$C2,0)</f>
        <v>1</v>
      </c>
      <c r="H2" s="2">
        <f t="shared" ref="H2:H20" ca="1" si="0">G2*(0.99+0.02*RAND())</f>
        <v>0.99640393838965435</v>
      </c>
      <c r="I2" s="1"/>
      <c r="L2" cm="1">
        <f t="array" ref="L2">IF(AND(I$2=1,I$2=I$3:I$10),$C2,0)</f>
        <v>0</v>
      </c>
      <c r="M2" s="2">
        <f t="shared" ref="M2:M20" ca="1" si="1">L2*(0.99+0.02*RAND())</f>
        <v>0</v>
      </c>
      <c r="N2" s="1"/>
      <c r="Q2" cm="1">
        <f t="array" ref="Q2">IF(AND(N$2=1,N$2=N$3:N$10),$C2,0)</f>
        <v>0</v>
      </c>
      <c r="R2" s="2">
        <f t="shared" ref="R2:R20" ca="1" si="2">Q2*(0.99+0.02*RAND())</f>
        <v>0</v>
      </c>
      <c r="S2" s="1"/>
      <c r="V2" cm="1">
        <f t="array" ref="V2">IF(AND(S$2=1,S$2=S$3:S$10),$C2,0)</f>
        <v>0</v>
      </c>
      <c r="W2" s="2">
        <f t="shared" ref="W2:W20" ca="1" si="3">V2*(0.99+0.02*RAND())</f>
        <v>0</v>
      </c>
      <c r="X2" s="1"/>
      <c r="AA2" cm="1">
        <f t="array" ref="AA2">IF(AND(X$2=1,X$2=X$3:X$10),$C2,0)</f>
        <v>0</v>
      </c>
      <c r="AB2" s="2">
        <f t="shared" ref="AB2:AB20" ca="1" si="4">AA2*(0.99+0.02*RAND())</f>
        <v>0</v>
      </c>
    </row>
    <row r="3" spans="1:28">
      <c r="A3" t="s">
        <v>102</v>
      </c>
      <c r="B3" t="s">
        <v>17</v>
      </c>
      <c r="C3">
        <v>1</v>
      </c>
      <c r="D3" s="1">
        <v>1</v>
      </c>
      <c r="G3" cm="1">
        <f t="array" ref="G3">IF(AND(D$2=1,D$2=D$3:D$10),$C3,0)</f>
        <v>1</v>
      </c>
      <c r="H3" s="2">
        <f t="shared" ca="1" si="0"/>
        <v>0.99960568501976521</v>
      </c>
      <c r="I3" s="1"/>
      <c r="L3" cm="1">
        <f t="array" ref="L3">IF(AND(I$2=1,I$2=I$3:I$10),$C3,0)</f>
        <v>0</v>
      </c>
      <c r="M3" s="2">
        <f t="shared" ca="1" si="1"/>
        <v>0</v>
      </c>
      <c r="N3" s="1"/>
      <c r="Q3" cm="1">
        <f t="array" ref="Q3">IF(AND(N$2=1,N$2=N$3:N$10),$C3,0)</f>
        <v>0</v>
      </c>
      <c r="R3" s="2">
        <f t="shared" ca="1" si="2"/>
        <v>0</v>
      </c>
      <c r="S3" s="1"/>
      <c r="V3" cm="1">
        <f t="array" ref="V3">IF(AND(S$2=1,S$2=S$3:S$10),$C3,0)</f>
        <v>0</v>
      </c>
      <c r="W3" s="2">
        <f t="shared" ca="1" si="3"/>
        <v>0</v>
      </c>
      <c r="X3" s="1"/>
      <c r="AA3" cm="1">
        <f t="array" ref="AA3">IF(AND(X$2=1,X$2=X$3:X$10),$C3,0)</f>
        <v>0</v>
      </c>
      <c r="AB3" s="2">
        <f t="shared" ca="1" si="4"/>
        <v>0</v>
      </c>
    </row>
    <row r="4" spans="1:28">
      <c r="A4" t="s">
        <v>103</v>
      </c>
      <c r="B4" t="s">
        <v>17</v>
      </c>
      <c r="C4">
        <v>1</v>
      </c>
      <c r="D4" s="1">
        <v>1</v>
      </c>
      <c r="G4" cm="1">
        <f t="array" ref="G4">IF(AND(D$2=1,D$2=D$3:D$10),$C4,0)</f>
        <v>1</v>
      </c>
      <c r="H4" s="2">
        <f t="shared" ca="1" si="0"/>
        <v>1.001305844024782</v>
      </c>
      <c r="I4" s="1"/>
      <c r="L4" cm="1">
        <f t="array" ref="L4">IF(AND(I$2=1,I$2=I$3:I$10),$C4,0)</f>
        <v>0</v>
      </c>
      <c r="M4" s="2">
        <f t="shared" ca="1" si="1"/>
        <v>0</v>
      </c>
      <c r="N4" s="1"/>
      <c r="Q4" cm="1">
        <f t="array" ref="Q4">IF(AND(N$2=1,N$2=N$3:N$10),$C4,0)</f>
        <v>0</v>
      </c>
      <c r="R4" s="2">
        <f t="shared" ca="1" si="2"/>
        <v>0</v>
      </c>
      <c r="S4" s="1"/>
      <c r="V4" cm="1">
        <f t="array" ref="V4">IF(AND(S$2=1,S$2=S$3:S$10),$C4,0)</f>
        <v>0</v>
      </c>
      <c r="W4" s="2">
        <f t="shared" ca="1" si="3"/>
        <v>0</v>
      </c>
      <c r="X4" s="1"/>
      <c r="AA4" cm="1">
        <f t="array" ref="AA4">IF(AND(X$2=1,X$2=X$3:X$10),$C4,0)</f>
        <v>0</v>
      </c>
      <c r="AB4" s="2">
        <f t="shared" ca="1" si="4"/>
        <v>0</v>
      </c>
    </row>
    <row r="5" spans="1:28">
      <c r="A5" t="s">
        <v>104</v>
      </c>
      <c r="B5" t="s">
        <v>17</v>
      </c>
      <c r="C5">
        <v>1</v>
      </c>
      <c r="D5" s="1">
        <v>1</v>
      </c>
      <c r="G5" cm="1">
        <f t="array" ref="G5">IF(AND(D$2=1,D$2=D$3:D$10),$C5,0)</f>
        <v>1</v>
      </c>
      <c r="H5" s="2">
        <f t="shared" ca="1" si="0"/>
        <v>0.99276696697962452</v>
      </c>
      <c r="I5" s="1"/>
      <c r="L5" cm="1">
        <f t="array" ref="L5">IF(AND(I$2=1,I$2=I$3:I$10),$C5,0)</f>
        <v>0</v>
      </c>
      <c r="M5" s="2">
        <f t="shared" ca="1" si="1"/>
        <v>0</v>
      </c>
      <c r="N5" s="1"/>
      <c r="Q5" cm="1">
        <f t="array" ref="Q5">IF(AND(N$2=1,N$2=N$3:N$10),$C5,0)</f>
        <v>0</v>
      </c>
      <c r="R5" s="2">
        <f t="shared" ca="1" si="2"/>
        <v>0</v>
      </c>
      <c r="S5" s="1"/>
      <c r="V5" cm="1">
        <f t="array" ref="V5">IF(AND(S$2=1,S$2=S$3:S$10),$C5,0)</f>
        <v>0</v>
      </c>
      <c r="W5" s="2">
        <f t="shared" ca="1" si="3"/>
        <v>0</v>
      </c>
      <c r="X5" s="1"/>
      <c r="AA5" cm="1">
        <f t="array" ref="AA5">IF(AND(X$2=1,X$2=X$3:X$10),$C5,0)</f>
        <v>0</v>
      </c>
      <c r="AB5" s="2">
        <f t="shared" ca="1" si="4"/>
        <v>0</v>
      </c>
    </row>
    <row r="6" spans="1:28">
      <c r="A6" t="s">
        <v>105</v>
      </c>
      <c r="B6" t="s">
        <v>17</v>
      </c>
      <c r="C6">
        <v>1</v>
      </c>
      <c r="D6" s="1">
        <v>1</v>
      </c>
      <c r="G6" cm="1">
        <f t="array" ref="G6">IF(AND(D$2=1,D$2=D$3:D$10),$C6,0)</f>
        <v>1</v>
      </c>
      <c r="H6" s="2">
        <f t="shared" ca="1" si="0"/>
        <v>0.99007598693931309</v>
      </c>
      <c r="I6" s="1"/>
      <c r="L6" cm="1">
        <f t="array" ref="L6">IF(AND(I$2=1,I$2=I$3:I$10),$C6,0)</f>
        <v>0</v>
      </c>
      <c r="M6" s="2">
        <f t="shared" ca="1" si="1"/>
        <v>0</v>
      </c>
      <c r="N6" s="1"/>
      <c r="Q6" cm="1">
        <f t="array" ref="Q6">IF(AND(N$2=1,N$2=N$3:N$10),$C6,0)</f>
        <v>0</v>
      </c>
      <c r="R6" s="2">
        <f t="shared" ca="1" si="2"/>
        <v>0</v>
      </c>
      <c r="S6" s="1"/>
      <c r="V6" cm="1">
        <f t="array" ref="V6">IF(AND(S$2=1,S$2=S$3:S$10),$C6,0)</f>
        <v>0</v>
      </c>
      <c r="W6" s="2">
        <f t="shared" ca="1" si="3"/>
        <v>0</v>
      </c>
      <c r="X6" s="1"/>
      <c r="AA6" cm="1">
        <f t="array" ref="AA6">IF(AND(X$2=1,X$2=X$3:X$10),$C6,0)</f>
        <v>0</v>
      </c>
      <c r="AB6" s="2">
        <f t="shared" ca="1" si="4"/>
        <v>0</v>
      </c>
    </row>
    <row r="7" spans="1:28">
      <c r="A7" t="s">
        <v>106</v>
      </c>
      <c r="B7" t="s">
        <v>17</v>
      </c>
      <c r="C7">
        <v>1</v>
      </c>
      <c r="D7" s="1">
        <v>1</v>
      </c>
      <c r="G7" cm="1">
        <f t="array" ref="G7">IF(AND(D$2=1,D$2=D$3:D$10),$C7,0)</f>
        <v>1</v>
      </c>
      <c r="H7" s="2">
        <f t="shared" ca="1" si="0"/>
        <v>0.99811831157166986</v>
      </c>
      <c r="I7" s="1"/>
      <c r="L7" cm="1">
        <f t="array" ref="L7">IF(AND(I$2=1,I$2=I$3:I$10),$C7,0)</f>
        <v>0</v>
      </c>
      <c r="M7" s="2">
        <f t="shared" ca="1" si="1"/>
        <v>0</v>
      </c>
      <c r="N7" s="1"/>
      <c r="Q7" cm="1">
        <f t="array" ref="Q7">IF(AND(N$2=1,N$2=N$3:N$10),$C7,0)</f>
        <v>0</v>
      </c>
      <c r="R7" s="2">
        <f t="shared" ca="1" si="2"/>
        <v>0</v>
      </c>
      <c r="S7" s="1"/>
      <c r="V7" cm="1">
        <f t="array" ref="V7">IF(AND(S$2=1,S$2=S$3:S$10),$C7,0)</f>
        <v>0</v>
      </c>
      <c r="W7" s="2">
        <f t="shared" ca="1" si="3"/>
        <v>0</v>
      </c>
      <c r="X7" s="1"/>
      <c r="AA7" cm="1">
        <f t="array" ref="AA7">IF(AND(X$2=1,X$2=X$3:X$10),$C7,0)</f>
        <v>0</v>
      </c>
      <c r="AB7" s="2">
        <f t="shared" ca="1" si="4"/>
        <v>0</v>
      </c>
    </row>
    <row r="8" spans="1:28">
      <c r="A8" t="s">
        <v>107</v>
      </c>
      <c r="B8" t="s">
        <v>17</v>
      </c>
      <c r="C8">
        <v>1</v>
      </c>
      <c r="D8" s="1">
        <v>1</v>
      </c>
      <c r="G8" cm="1">
        <f t="array" ref="G8">IF(AND(D$2=1,D$2=D$3:D$10),$C8,0)</f>
        <v>1</v>
      </c>
      <c r="H8" s="2">
        <f t="shared" ca="1" si="0"/>
        <v>0.99637834271669368</v>
      </c>
      <c r="I8" s="1"/>
      <c r="L8" cm="1">
        <f t="array" ref="L8">IF(AND(I$2=1,I$2=I$3:I$10),$C8,0)</f>
        <v>0</v>
      </c>
      <c r="M8" s="2">
        <f t="shared" ca="1" si="1"/>
        <v>0</v>
      </c>
      <c r="N8" s="1"/>
      <c r="Q8" cm="1">
        <f t="array" ref="Q8">IF(AND(N$2=1,N$2=N$3:N$10),$C8,0)</f>
        <v>0</v>
      </c>
      <c r="R8" s="2">
        <f t="shared" ca="1" si="2"/>
        <v>0</v>
      </c>
      <c r="S8" s="1"/>
      <c r="V8" cm="1">
        <f t="array" ref="V8">IF(AND(S$2=1,S$2=S$3:S$10),$C8,0)</f>
        <v>0</v>
      </c>
      <c r="W8" s="2">
        <f t="shared" ca="1" si="3"/>
        <v>0</v>
      </c>
      <c r="X8" s="1"/>
      <c r="AA8" cm="1">
        <f t="array" ref="AA8">IF(AND(X$2=1,X$2=X$3:X$10),$C8,0)</f>
        <v>0</v>
      </c>
      <c r="AB8" s="2">
        <f t="shared" ca="1" si="4"/>
        <v>0</v>
      </c>
    </row>
    <row r="9" spans="1:28">
      <c r="A9" t="s">
        <v>108</v>
      </c>
      <c r="B9" t="s">
        <v>17</v>
      </c>
      <c r="C9">
        <v>1</v>
      </c>
      <c r="D9" s="1">
        <v>1</v>
      </c>
      <c r="G9" cm="1">
        <f t="array" ref="G9">IF(AND(D$2=1,D$2=D$3:D$10),$C9,0)</f>
        <v>1</v>
      </c>
      <c r="H9" s="2">
        <f t="shared" ca="1" si="0"/>
        <v>0.99234632149646484</v>
      </c>
      <c r="I9" s="1"/>
      <c r="L9" cm="1">
        <f t="array" ref="L9">IF(AND(I$2=1,I$2=I$3:I$10),$C9,0)</f>
        <v>0</v>
      </c>
      <c r="M9" s="2">
        <f t="shared" ca="1" si="1"/>
        <v>0</v>
      </c>
      <c r="N9" s="1"/>
      <c r="Q9" cm="1">
        <f t="array" ref="Q9">IF(AND(N$2=1,N$2=N$3:N$10),$C9,0)</f>
        <v>0</v>
      </c>
      <c r="R9" s="2">
        <f t="shared" ca="1" si="2"/>
        <v>0</v>
      </c>
      <c r="S9" s="1"/>
      <c r="V9" cm="1">
        <f t="array" ref="V9">IF(AND(S$2=1,S$2=S$3:S$10),$C9,0)</f>
        <v>0</v>
      </c>
      <c r="W9" s="2">
        <f t="shared" ca="1" si="3"/>
        <v>0</v>
      </c>
      <c r="X9" s="1"/>
      <c r="AA9" cm="1">
        <f t="array" ref="AA9">IF(AND(X$2=1,X$2=X$3:X$10),$C9,0)</f>
        <v>0</v>
      </c>
      <c r="AB9" s="2">
        <f t="shared" ca="1" si="4"/>
        <v>0</v>
      </c>
    </row>
    <row r="10" spans="1:28">
      <c r="A10" t="s">
        <v>109</v>
      </c>
      <c r="B10" t="s">
        <v>17</v>
      </c>
      <c r="C10">
        <v>1</v>
      </c>
      <c r="D10" s="1">
        <v>1</v>
      </c>
      <c r="G10" cm="1">
        <f t="array" ref="G10">IF(AND(D$2=1,D$2=D$3:D$10),$C10,0)</f>
        <v>1</v>
      </c>
      <c r="H10" s="2">
        <f t="shared" ca="1" si="0"/>
        <v>1.0066306285640596</v>
      </c>
      <c r="I10" s="1"/>
      <c r="L10" cm="1">
        <f t="array" ref="L10">IF(AND(I$2=1,I$2=I$3:I$10),$C10,0)</f>
        <v>0</v>
      </c>
      <c r="M10" s="2">
        <f t="shared" ca="1" si="1"/>
        <v>0</v>
      </c>
      <c r="N10" s="1"/>
      <c r="Q10" cm="1">
        <f t="array" ref="Q10">IF(AND(N$2=1,N$2=N$3:N$10),$C10,0)</f>
        <v>0</v>
      </c>
      <c r="R10" s="2">
        <f t="shared" ca="1" si="2"/>
        <v>0</v>
      </c>
      <c r="S10" s="1"/>
      <c r="V10" cm="1">
        <f t="array" ref="V10">IF(AND(S$2=1,S$2=S$3:S$10),$C10,0)</f>
        <v>0</v>
      </c>
      <c r="W10" s="2">
        <f t="shared" ca="1" si="3"/>
        <v>0</v>
      </c>
      <c r="X10" s="1"/>
      <c r="AA10" cm="1">
        <f t="array" ref="AA10">IF(AND(X$2=1,X$2=X$3:X$10),$C10,0)</f>
        <v>0</v>
      </c>
      <c r="AB10" s="2">
        <f t="shared" ca="1" si="4"/>
        <v>0</v>
      </c>
    </row>
    <row r="11" spans="1:28">
      <c r="A11" t="s">
        <v>110</v>
      </c>
      <c r="B11" t="s">
        <v>24</v>
      </c>
      <c r="C11">
        <v>2</v>
      </c>
      <c r="D11" s="1"/>
      <c r="G11" cm="1">
        <f t="array" ref="G11">IF(AND(E$11=1,E$11=E$12:E$16),$C11,0)</f>
        <v>0</v>
      </c>
      <c r="H11" s="2">
        <f t="shared" ca="1" si="0"/>
        <v>0</v>
      </c>
      <c r="I11" s="1"/>
      <c r="J11">
        <v>1</v>
      </c>
      <c r="L11" cm="1">
        <f t="array" ref="L11">IF(AND(J$11=1,J$11=J$12:J$16),$C11,0)</f>
        <v>2</v>
      </c>
      <c r="M11" s="2">
        <f t="shared" ca="1" si="1"/>
        <v>1.9855595305853517</v>
      </c>
      <c r="N11" s="1"/>
      <c r="Q11" cm="1">
        <f t="array" ref="Q11">IF(AND(O$11=1,O$11=O$12:O$16),$C11,0)</f>
        <v>0</v>
      </c>
      <c r="R11" s="2">
        <f t="shared" ca="1" si="2"/>
        <v>0</v>
      </c>
      <c r="S11" s="1"/>
      <c r="T11">
        <v>1</v>
      </c>
      <c r="V11" cm="1">
        <f t="array" ref="V11">IF(AND(T$11=1,T$11=T$12:T$16),$C11,0)</f>
        <v>2</v>
      </c>
      <c r="W11" s="2">
        <f t="shared" ca="1" si="3"/>
        <v>1.9852724756768294</v>
      </c>
      <c r="X11" s="1"/>
      <c r="Y11">
        <v>1</v>
      </c>
      <c r="AA11" cm="1">
        <f t="array" ref="AA11">IF(AND(Y$11=1,Y$11=Y$12:Y$16),$C11,0)</f>
        <v>2</v>
      </c>
      <c r="AB11" s="2">
        <f t="shared" ca="1" si="4"/>
        <v>1.9874846929679348</v>
      </c>
    </row>
    <row r="12" spans="1:28">
      <c r="A12" t="s">
        <v>111</v>
      </c>
      <c r="B12" t="s">
        <v>24</v>
      </c>
      <c r="C12">
        <v>2</v>
      </c>
      <c r="D12" s="1"/>
      <c r="G12" cm="1">
        <f t="array" ref="G12">IF(AND(E$11=1,E$11=E$12:E$16),$C12,0)</f>
        <v>0</v>
      </c>
      <c r="H12" s="2">
        <f t="shared" ca="1" si="0"/>
        <v>0</v>
      </c>
      <c r="I12" s="1"/>
      <c r="J12">
        <v>1</v>
      </c>
      <c r="L12" cm="1">
        <f t="array" ref="L12">IF(AND(J$11=1,J$11=J$12:J$16),$C12,0)</f>
        <v>2</v>
      </c>
      <c r="M12" s="2">
        <f t="shared" ca="1" si="1"/>
        <v>1.9820191612625904</v>
      </c>
      <c r="N12" s="1"/>
      <c r="Q12" cm="1">
        <f t="array" ref="Q12">IF(AND(O$11=1,O$11=O$12:O$16),$C12,0)</f>
        <v>0</v>
      </c>
      <c r="R12" s="2">
        <f t="shared" ca="1" si="2"/>
        <v>0</v>
      </c>
      <c r="S12" s="1"/>
      <c r="T12">
        <v>1</v>
      </c>
      <c r="V12" cm="1">
        <f t="array" ref="V12">IF(AND(T$11=1,T$11=T$12:T$16),$C12,0)</f>
        <v>2</v>
      </c>
      <c r="W12" s="2">
        <f t="shared" ca="1" si="3"/>
        <v>2.0007794269587897</v>
      </c>
      <c r="X12" s="1"/>
      <c r="Y12">
        <v>1</v>
      </c>
      <c r="AA12" cm="1">
        <f t="array" ref="AA12">IF(AND(Y$11=1,Y$11=Y$12:Y$16),$C12,0)</f>
        <v>2</v>
      </c>
      <c r="AB12" s="2">
        <f t="shared" ca="1" si="4"/>
        <v>2.0167147204991136</v>
      </c>
    </row>
    <row r="13" spans="1:28">
      <c r="A13" t="s">
        <v>112</v>
      </c>
      <c r="B13" t="s">
        <v>24</v>
      </c>
      <c r="C13">
        <v>2</v>
      </c>
      <c r="D13" s="1"/>
      <c r="G13" cm="1">
        <f t="array" ref="G13">IF(AND(E$11=1,E$11=E$12:E$16),$C13,0)</f>
        <v>0</v>
      </c>
      <c r="H13" s="2">
        <f t="shared" ca="1" si="0"/>
        <v>0</v>
      </c>
      <c r="I13" s="1"/>
      <c r="J13">
        <v>1</v>
      </c>
      <c r="L13" cm="1">
        <f t="array" ref="L13">IF(AND(J$11=1,J$11=J$12:J$16),$C13,0)</f>
        <v>2</v>
      </c>
      <c r="M13" s="2">
        <f t="shared" ca="1" si="1"/>
        <v>2.0043556704143746</v>
      </c>
      <c r="N13" s="1"/>
      <c r="Q13" cm="1">
        <f t="array" ref="Q13">IF(AND(O$11=1,O$11=O$12:O$16),$C13,0)</f>
        <v>0</v>
      </c>
      <c r="R13" s="2">
        <f t="shared" ca="1" si="2"/>
        <v>0</v>
      </c>
      <c r="S13" s="1"/>
      <c r="T13">
        <v>1</v>
      </c>
      <c r="V13" cm="1">
        <f t="array" ref="V13">IF(AND(T$11=1,T$11=T$12:T$16),$C13,0)</f>
        <v>2</v>
      </c>
      <c r="W13" s="2">
        <f t="shared" ca="1" si="3"/>
        <v>2.0043323498902481</v>
      </c>
      <c r="X13" s="1"/>
      <c r="Y13">
        <v>1</v>
      </c>
      <c r="AA13" cm="1">
        <f t="array" ref="AA13">IF(AND(Y$11=1,Y$11=Y$12:Y$16),$C13,0)</f>
        <v>2</v>
      </c>
      <c r="AB13" s="2">
        <f t="shared" ca="1" si="4"/>
        <v>1.9919756514662832</v>
      </c>
    </row>
    <row r="14" spans="1:28">
      <c r="A14" t="s">
        <v>113</v>
      </c>
      <c r="B14" t="s">
        <v>24</v>
      </c>
      <c r="C14">
        <v>2</v>
      </c>
      <c r="D14" s="1"/>
      <c r="G14" cm="1">
        <f t="array" ref="G14">IF(AND(E$11=1,E$11=E$12:E$16),$C14,0)</f>
        <v>0</v>
      </c>
      <c r="H14" s="2">
        <f t="shared" ca="1" si="0"/>
        <v>0</v>
      </c>
      <c r="I14" s="1"/>
      <c r="J14">
        <v>1</v>
      </c>
      <c r="L14" cm="1">
        <f t="array" ref="L14">IF(AND(J$11=1,J$11=J$12:J$16),$C14,0)</f>
        <v>2</v>
      </c>
      <c r="M14" s="2">
        <f t="shared" ca="1" si="1"/>
        <v>2.0081029007087419</v>
      </c>
      <c r="N14" s="1"/>
      <c r="Q14" cm="1">
        <f t="array" ref="Q14">IF(AND(O$11=1,O$11=O$12:O$16),$C14,0)</f>
        <v>0</v>
      </c>
      <c r="R14" s="2">
        <f t="shared" ca="1" si="2"/>
        <v>0</v>
      </c>
      <c r="S14" s="1"/>
      <c r="T14">
        <v>1</v>
      </c>
      <c r="V14" cm="1">
        <f t="array" ref="V14">IF(AND(T$11=1,T$11=T$12:T$16),$C14,0)</f>
        <v>2</v>
      </c>
      <c r="W14" s="2">
        <f t="shared" ca="1" si="3"/>
        <v>1.9854994467996199</v>
      </c>
      <c r="X14" s="1"/>
      <c r="Y14">
        <v>1</v>
      </c>
      <c r="AA14" cm="1">
        <f t="array" ref="AA14">IF(AND(Y$11=1,Y$11=Y$12:Y$16),$C14,0)</f>
        <v>2</v>
      </c>
      <c r="AB14" s="2">
        <f t="shared" ca="1" si="4"/>
        <v>1.9853940240747179</v>
      </c>
    </row>
    <row r="15" spans="1:28">
      <c r="A15" t="s">
        <v>114</v>
      </c>
      <c r="B15" t="s">
        <v>24</v>
      </c>
      <c r="C15">
        <v>2</v>
      </c>
      <c r="D15" s="1"/>
      <c r="G15" cm="1">
        <f t="array" ref="G15">IF(AND(E$11=1,E$11=E$12:E$16),$C15,0)</f>
        <v>0</v>
      </c>
      <c r="H15" s="2">
        <f t="shared" ca="1" si="0"/>
        <v>0</v>
      </c>
      <c r="I15" s="1"/>
      <c r="J15">
        <v>1</v>
      </c>
      <c r="L15" cm="1">
        <f t="array" ref="L15">IF(AND(J$11=1,J$11=J$12:J$16),$C15,0)</f>
        <v>2</v>
      </c>
      <c r="M15" s="2">
        <f t="shared" ca="1" si="1"/>
        <v>1.9985990061213834</v>
      </c>
      <c r="N15" s="1"/>
      <c r="Q15" cm="1">
        <f t="array" ref="Q15">IF(AND(O$11=1,O$11=O$12:O$16),$C15,0)</f>
        <v>0</v>
      </c>
      <c r="R15" s="2">
        <f t="shared" ca="1" si="2"/>
        <v>0</v>
      </c>
      <c r="S15" s="1"/>
      <c r="T15">
        <v>1</v>
      </c>
      <c r="V15" cm="1">
        <f t="array" ref="V15">IF(AND(T$11=1,T$11=T$12:T$16),$C15,0)</f>
        <v>2</v>
      </c>
      <c r="W15" s="2">
        <f t="shared" ca="1" si="3"/>
        <v>2.0148499412950258</v>
      </c>
      <c r="X15" s="1"/>
      <c r="Y15">
        <v>1</v>
      </c>
      <c r="AA15" cm="1">
        <f t="array" ref="AA15">IF(AND(Y$11=1,Y$11=Y$12:Y$16),$C15,0)</f>
        <v>2</v>
      </c>
      <c r="AB15" s="2">
        <f t="shared" ca="1" si="4"/>
        <v>2.0077341343154775</v>
      </c>
    </row>
    <row r="16" spans="1:28">
      <c r="A16" t="s">
        <v>115</v>
      </c>
      <c r="B16" t="s">
        <v>24</v>
      </c>
      <c r="C16">
        <v>2</v>
      </c>
      <c r="D16" s="1"/>
      <c r="G16" cm="1">
        <f t="array" ref="G16">IF(AND(E$11=1,E$11=E$12:E$16),$C16,0)</f>
        <v>0</v>
      </c>
      <c r="H16" s="2">
        <f t="shared" ca="1" si="0"/>
        <v>0</v>
      </c>
      <c r="I16" s="1"/>
      <c r="J16">
        <v>1</v>
      </c>
      <c r="L16" cm="1">
        <f t="array" ref="L16">IF(AND(J$11=1,J$11=J$12:J$16),$C16,0)</f>
        <v>2</v>
      </c>
      <c r="M16" s="2">
        <f t="shared" ca="1" si="1"/>
        <v>2.0119469906022061</v>
      </c>
      <c r="N16" s="1"/>
      <c r="Q16" cm="1">
        <f t="array" ref="Q16">IF(AND(O$11=1,O$11=O$12:O$16),$C16,0)</f>
        <v>0</v>
      </c>
      <c r="R16" s="2">
        <f t="shared" ca="1" si="2"/>
        <v>0</v>
      </c>
      <c r="S16" s="1"/>
      <c r="T16">
        <v>1</v>
      </c>
      <c r="V16" cm="1">
        <f t="array" ref="V16">IF(AND(T$11=1,T$11=T$12:T$16),$C16,0)</f>
        <v>2</v>
      </c>
      <c r="W16" s="2">
        <f t="shared" ca="1" si="3"/>
        <v>1.9818496551834861</v>
      </c>
      <c r="X16" s="1"/>
      <c r="Y16">
        <v>1</v>
      </c>
      <c r="AA16" cm="1">
        <f t="array" ref="AA16">IF(AND(Y$11=1,Y$11=Y$12:Y$16),$C16,0)</f>
        <v>2</v>
      </c>
      <c r="AB16" s="2">
        <f t="shared" ca="1" si="4"/>
        <v>1.981643039087259</v>
      </c>
    </row>
    <row r="17" spans="1:28">
      <c r="A17" t="s">
        <v>116</v>
      </c>
      <c r="B17" t="s">
        <v>27</v>
      </c>
      <c r="C17">
        <v>8</v>
      </c>
      <c r="D17" s="1"/>
      <c r="G17">
        <f>IF(F17=1,$C17,0)</f>
        <v>0</v>
      </c>
      <c r="H17" s="2">
        <f t="shared" ca="1" si="0"/>
        <v>0</v>
      </c>
      <c r="I17" s="1"/>
      <c r="L17">
        <f t="shared" ref="L17:L20" si="5">IF(K17=1,$C17,0)</f>
        <v>0</v>
      </c>
      <c r="M17" s="2">
        <f t="shared" ca="1" si="1"/>
        <v>0</v>
      </c>
      <c r="N17" s="1"/>
      <c r="Q17">
        <f t="shared" ref="Q17:Q20" si="6">IF(P17=1,$C17,0)</f>
        <v>0</v>
      </c>
      <c r="R17" s="2">
        <f t="shared" ca="1" si="2"/>
        <v>0</v>
      </c>
      <c r="S17" s="1"/>
      <c r="V17">
        <f t="shared" ref="V17:V20" si="7">IF(U17=1,$C17,0)</f>
        <v>0</v>
      </c>
      <c r="W17" s="2">
        <f t="shared" ca="1" si="3"/>
        <v>0</v>
      </c>
      <c r="X17" s="1"/>
      <c r="AA17">
        <f t="shared" ref="AA17:AA20" si="8">IF(Z17=1,$C17,0)</f>
        <v>0</v>
      </c>
      <c r="AB17" s="2">
        <f t="shared" ca="1" si="4"/>
        <v>0</v>
      </c>
    </row>
    <row r="18" spans="1:28">
      <c r="A18" t="s">
        <v>117</v>
      </c>
      <c r="B18" t="s">
        <v>27</v>
      </c>
      <c r="C18">
        <v>6</v>
      </c>
      <c r="D18" s="1"/>
      <c r="G18">
        <f>IF(F18=1,$C18,0)</f>
        <v>0</v>
      </c>
      <c r="H18" s="2">
        <f t="shared" ca="1" si="0"/>
        <v>0</v>
      </c>
      <c r="I18" s="1"/>
      <c r="L18">
        <f t="shared" si="5"/>
        <v>0</v>
      </c>
      <c r="M18" s="2">
        <f t="shared" ca="1" si="1"/>
        <v>0</v>
      </c>
      <c r="N18" s="1"/>
      <c r="Q18">
        <f t="shared" si="6"/>
        <v>0</v>
      </c>
      <c r="R18" s="2">
        <f t="shared" ca="1" si="2"/>
        <v>0</v>
      </c>
      <c r="S18" s="1"/>
      <c r="V18">
        <f t="shared" si="7"/>
        <v>0</v>
      </c>
      <c r="W18" s="2">
        <f t="shared" ca="1" si="3"/>
        <v>0</v>
      </c>
      <c r="X18" s="1"/>
      <c r="AA18">
        <f t="shared" si="8"/>
        <v>0</v>
      </c>
      <c r="AB18" s="2">
        <f t="shared" ca="1" si="4"/>
        <v>0</v>
      </c>
    </row>
    <row r="19" spans="1:28">
      <c r="A19" t="s">
        <v>118</v>
      </c>
      <c r="B19" t="s">
        <v>27</v>
      </c>
      <c r="C19">
        <v>10</v>
      </c>
      <c r="D19" s="1"/>
      <c r="G19">
        <f>IF(F19=1,$C19,0)</f>
        <v>0</v>
      </c>
      <c r="H19" s="2">
        <f t="shared" ca="1" si="0"/>
        <v>0</v>
      </c>
      <c r="I19" s="1"/>
      <c r="L19">
        <f t="shared" si="5"/>
        <v>0</v>
      </c>
      <c r="M19" s="2">
        <f t="shared" ca="1" si="1"/>
        <v>0</v>
      </c>
      <c r="N19" s="1"/>
      <c r="Q19">
        <f t="shared" si="6"/>
        <v>0</v>
      </c>
      <c r="R19" s="2">
        <f t="shared" ca="1" si="2"/>
        <v>0</v>
      </c>
      <c r="S19" s="1"/>
      <c r="V19">
        <f t="shared" si="7"/>
        <v>0</v>
      </c>
      <c r="W19" s="2">
        <f t="shared" ca="1" si="3"/>
        <v>0</v>
      </c>
      <c r="X19" s="1"/>
      <c r="AA19">
        <f t="shared" si="8"/>
        <v>0</v>
      </c>
      <c r="AB19" s="2">
        <f t="shared" ca="1" si="4"/>
        <v>0</v>
      </c>
    </row>
    <row r="20" spans="1:28">
      <c r="A20" t="s">
        <v>119</v>
      </c>
      <c r="B20" t="s">
        <v>27</v>
      </c>
      <c r="C20">
        <v>4</v>
      </c>
      <c r="D20" s="1"/>
      <c r="G20">
        <f>IF(F20=1,$C20,0)</f>
        <v>0</v>
      </c>
      <c r="H20" s="2">
        <f t="shared" ca="1" si="0"/>
        <v>0</v>
      </c>
      <c r="I20" s="1"/>
      <c r="L20">
        <f t="shared" si="5"/>
        <v>0</v>
      </c>
      <c r="M20" s="2">
        <f t="shared" ca="1" si="1"/>
        <v>0</v>
      </c>
      <c r="N20" s="1"/>
      <c r="P20">
        <v>1</v>
      </c>
      <c r="Q20">
        <f t="shared" si="6"/>
        <v>4</v>
      </c>
      <c r="R20" s="2">
        <f t="shared" ca="1" si="2"/>
        <v>4.0020183658083308</v>
      </c>
      <c r="S20" s="1"/>
      <c r="V20">
        <f t="shared" si="7"/>
        <v>0</v>
      </c>
      <c r="W20" s="2">
        <f t="shared" ca="1" si="3"/>
        <v>0</v>
      </c>
      <c r="X20" s="1"/>
      <c r="AA20">
        <f t="shared" si="8"/>
        <v>0</v>
      </c>
      <c r="AB20" s="2">
        <f t="shared" ca="1" si="4"/>
        <v>0</v>
      </c>
    </row>
    <row r="21" spans="1:28">
      <c r="C21" s="9" t="s">
        <v>254</v>
      </c>
      <c r="H21" s="6" cm="1">
        <f t="array" aca="1" ref="H21" ca="1">AVERAGE(IF(H2:H20=0,1,H2:H20))</f>
        <v>0.99861221187905391</v>
      </c>
      <c r="M21" s="6" cm="1">
        <f t="array" aca="1" ref="M21" ca="1">AVERAGE(IF(M2:M20=0,1,M2:M20))</f>
        <v>1.3152938557734026</v>
      </c>
      <c r="Q21" s="7"/>
      <c r="R21" s="6" cm="1">
        <f t="array" aca="1" ref="R21" ca="1">AVERAGE(IF(R2:R20=0,1,R2:R20))</f>
        <v>1.1580009666214912</v>
      </c>
      <c r="V21" s="2"/>
      <c r="W21" s="6" cm="1">
        <f t="array" aca="1" ref="W21" ca="1">AVERAGE(IF(W2:W20=0,1,W2:W20))</f>
        <v>1.314346489252842</v>
      </c>
      <c r="AA21" s="8"/>
      <c r="AB21" s="6" cm="1">
        <f t="array" aca="1" ref="AB21" ca="1">AVERAGE(IF(AB2:AB20=0,1,AB2:AB20))</f>
        <v>1.3142603296005677</v>
      </c>
    </row>
    <row r="22" spans="1:28">
      <c r="C22" s="9" t="s">
        <v>259</v>
      </c>
      <c r="H22" s="6">
        <v>1</v>
      </c>
      <c r="M22" s="6">
        <v>1</v>
      </c>
      <c r="Q22" s="7"/>
      <c r="R22" s="6">
        <v>1</v>
      </c>
      <c r="V22" s="2"/>
      <c r="W22" s="6">
        <v>1</v>
      </c>
      <c r="AA22" s="8"/>
      <c r="AB22" s="6">
        <v>1</v>
      </c>
    </row>
    <row r="23" spans="1:28">
      <c r="C23" s="9" t="s">
        <v>260</v>
      </c>
      <c r="H23" s="6" cm="1">
        <f t="array" ref="H23">SUM($C2:$C20/19)</f>
        <v>2.5789473684210522</v>
      </c>
      <c r="M23" s="6">
        <f>H23</f>
        <v>2.5789473684210522</v>
      </c>
      <c r="Q23" s="7"/>
      <c r="R23" s="6">
        <f>H23</f>
        <v>2.5789473684210522</v>
      </c>
      <c r="V23" s="2"/>
      <c r="W23" s="6">
        <f>H23</f>
        <v>2.5789473684210522</v>
      </c>
      <c r="AA23" s="8"/>
      <c r="AB23" s="6">
        <f>H23</f>
        <v>2.5789473684210522</v>
      </c>
    </row>
    <row r="24" spans="1:28">
      <c r="C24" s="9" t="s">
        <v>256</v>
      </c>
      <c r="H24" s="6">
        <f ca="1">SUM((H21-H22)/(H23-H22))</f>
        <v>-8.7893247659918895E-4</v>
      </c>
      <c r="M24" s="6">
        <f ca="1">SUM((M21-M22)/(M23-M22))</f>
        <v>0.19968610865648839</v>
      </c>
      <c r="R24" s="6">
        <f ca="1">SUM((R21-R22)/(R23-R22))</f>
        <v>0.10006727886027779</v>
      </c>
      <c r="W24" s="6">
        <f ca="1">SUM((W21-W22)/(W23-W22))</f>
        <v>0.19908610986013334</v>
      </c>
      <c r="AB24" s="6">
        <f ca="1">SUM((AB21-AB22)/(AB23-AB22))</f>
        <v>0.19903154208035961</v>
      </c>
    </row>
    <row r="25" spans="1:28">
      <c r="C25" s="9" t="s">
        <v>257</v>
      </c>
      <c r="H25" s="6">
        <f ca="1">1-H24</f>
        <v>1.0008789324765992</v>
      </c>
      <c r="M25" s="6">
        <f ca="1">1-M24</f>
        <v>0.80031389134351161</v>
      </c>
      <c r="R25" s="6">
        <f ca="1">1-R24</f>
        <v>0.89993272113972222</v>
      </c>
      <c r="W25" s="6">
        <f ca="1">1-W24</f>
        <v>0.80091389013986669</v>
      </c>
      <c r="AB25" s="6">
        <f ca="1">1-AB24</f>
        <v>0.80096845791964033</v>
      </c>
    </row>
    <row r="26" spans="1:28">
      <c r="C26" s="9"/>
      <c r="H26" s="6"/>
      <c r="M26" s="6"/>
      <c r="R26" s="6"/>
      <c r="W26" s="6"/>
      <c r="AB26" s="6"/>
    </row>
    <row r="27" spans="1:28">
      <c r="C27" s="9" t="s">
        <v>261</v>
      </c>
      <c r="H27" s="6" cm="1">
        <f t="array" aca="1" ref="H27" ca="1">SUM(IF(H2:H20=0,(1-H21)^2,(H2:H20-H21)^2))</f>
        <v>2.4820319503352628E-4</v>
      </c>
      <c r="M27" s="6" cm="1">
        <f t="array" aca="1" ref="M27" ca="1">SUM(IF(M2:M20=0,(1-M21)^2,(M2:M20-M21)^2))</f>
        <v>4.0931335850601398</v>
      </c>
      <c r="R27" s="6" cm="1">
        <f t="array" aca="1" ref="R27" ca="1">SUM(IF(R2:R20=0,(1-R21)^2,(R2:R20-R21)^2))</f>
        <v>8.5377924650373362</v>
      </c>
      <c r="W27" s="6" cm="1">
        <f t="array" aca="1" ref="W27" ca="1">SUM(IF(W2:W20=0,(1-W21)^2,(W2:W20-W21)^2))</f>
        <v>4.0687024993530283</v>
      </c>
      <c r="AB27" s="6" cm="1">
        <f t="array" aca="1" ref="AB27" ca="1">SUM(IF(AB2:AB20=0,(1-AB21)^2,(AB2:AB20-AB21)^2))</f>
        <v>4.0665715187102327</v>
      </c>
    </row>
    <row r="28" spans="1:28">
      <c r="C28" s="9" t="s">
        <v>262</v>
      </c>
      <c r="H28" s="6">
        <f ca="1">H27/(19-1)</f>
        <v>1.3789066390751461E-5</v>
      </c>
      <c r="M28" s="6">
        <f ca="1">M27/(19-1)</f>
        <v>0.22739631028111887</v>
      </c>
      <c r="R28" s="6">
        <f ca="1">R27/(19-1)</f>
        <v>0.47432180361318532</v>
      </c>
      <c r="W28" s="6">
        <f ca="1">W27/(19-1)</f>
        <v>0.2260390277418349</v>
      </c>
      <c r="AB28" s="6">
        <f ca="1">AB27/(19-1)</f>
        <v>0.22592063992834627</v>
      </c>
    </row>
    <row r="29" spans="1:28">
      <c r="C29" s="9" t="s">
        <v>263</v>
      </c>
      <c r="H29" s="6">
        <f ca="1">SQRT(H28)</f>
        <v>3.7133632182633925E-3</v>
      </c>
      <c r="M29" s="6">
        <f ca="1">SQRT(M28)</f>
        <v>0.47686089196024334</v>
      </c>
      <c r="R29" s="6">
        <f ca="1">SQRT(R28)</f>
        <v>0.68871024648482271</v>
      </c>
      <c r="W29" s="6">
        <f ca="1">SQRT(W28)</f>
        <v>0.47543561892419767</v>
      </c>
      <c r="AB29" s="6">
        <f ca="1">SQRT(AB28)</f>
        <v>0.47531109804878979</v>
      </c>
    </row>
    <row r="30" spans="1:28">
      <c r="C30" s="9" t="s">
        <v>264</v>
      </c>
      <c r="H30" s="6">
        <f ca="1">R29</f>
        <v>0.68871024648482271</v>
      </c>
      <c r="M30" s="6">
        <f ca="1">R29</f>
        <v>0.68871024648482271</v>
      </c>
      <c r="R30" s="6">
        <f ca="1">R29</f>
        <v>0.68871024648482271</v>
      </c>
      <c r="W30" s="6">
        <f ca="1">R29</f>
        <v>0.68871024648482271</v>
      </c>
      <c r="AB30" s="6">
        <f ca="1">R29</f>
        <v>0.68871024648482271</v>
      </c>
    </row>
    <row r="31" spans="1:28">
      <c r="C31" s="9" t="s">
        <v>265</v>
      </c>
      <c r="H31" s="6">
        <f ca="1">H29/H30</f>
        <v>5.3917641522198915E-3</v>
      </c>
      <c r="M31" s="6">
        <f ca="1">M29/M30</f>
        <v>0.69239697593311766</v>
      </c>
      <c r="R31" s="6">
        <f ca="1">R29/R30</f>
        <v>1</v>
      </c>
      <c r="W31" s="6">
        <f ca="1">W29/W30</f>
        <v>0.69032749454624964</v>
      </c>
      <c r="AB31" s="6">
        <f ca="1">AB29/AB30</f>
        <v>0.69014669155102271</v>
      </c>
    </row>
    <row r="32" spans="1:28">
      <c r="C32" s="9" t="s">
        <v>258</v>
      </c>
      <c r="H32" s="6">
        <f ca="1">1-H31</f>
        <v>0.99460823584778013</v>
      </c>
      <c r="M32" s="6">
        <f ca="1">1-M31</f>
        <v>0.30760302406688234</v>
      </c>
      <c r="R32" s="6">
        <f ca="1">1-R31</f>
        <v>0</v>
      </c>
      <c r="W32" s="6">
        <f ca="1">1-W31</f>
        <v>0.30967250545375036</v>
      </c>
      <c r="AB32" s="6">
        <f ca="1">1-AB31</f>
        <v>0.30985330844897729</v>
      </c>
    </row>
    <row r="33" spans="3:28">
      <c r="C33" s="9" t="s">
        <v>266</v>
      </c>
      <c r="F33" t="s">
        <v>255</v>
      </c>
      <c r="G33" cm="1">
        <f t="array" ref="G33">ROUND(STDEV(IF(G2:G20&gt;0,G2:G20)), 10)</f>
        <v>0</v>
      </c>
      <c r="H33" s="6" cm="1">
        <f t="array" aca="1" ref="H33" ca="1">ROUND(STDEV(IF(H2:H20&gt;0,H2:H20)), 10)</f>
        <v>5.0934287000000003E-3</v>
      </c>
      <c r="K33" t="s">
        <v>255</v>
      </c>
      <c r="L33" cm="1">
        <f t="array" ref="L33">ROUND(STDEV(IF(L2:L20&gt;0,L2:L20)), 10)</f>
        <v>0</v>
      </c>
      <c r="M33" s="6" cm="1">
        <f t="array" aca="1" ref="M33" ca="1">ROUND(STDEV(IF(M2:M20&gt;0,M2:M20)), 10)</f>
        <v>1.22178622E-2</v>
      </c>
      <c r="P33" t="s">
        <v>255</v>
      </c>
      <c r="Q33" s="7" t="e" cm="1">
        <f t="array" ref="Q33">ROUND(STDEV(IF(Q2:Q20&gt;0,Q2:Q20)), 10)</f>
        <v>#DIV/0!</v>
      </c>
      <c r="R33" s="6" t="e" cm="1">
        <f t="array" aca="1" ref="R33" ca="1">SUM(1+ROUND(STDEV(IF(R2:R20&gt;0,R2:R20)), 10))</f>
        <v>#DIV/0!</v>
      </c>
      <c r="U33" t="s">
        <v>255</v>
      </c>
      <c r="V33" s="7" cm="1">
        <f t="array" ref="V33">ROUND(STDEV(IF(V2:V20&gt;0,V2:V20)), 10)</f>
        <v>0</v>
      </c>
      <c r="W33" s="6" cm="1">
        <f t="array" aca="1" ref="W33" ca="1">ROUND(STDEV(IF(W2:W20&gt;0,W2:W20)), 10)</f>
        <v>1.3200145999999999E-2</v>
      </c>
      <c r="Z33" t="s">
        <v>255</v>
      </c>
      <c r="AA33" s="8" cm="1">
        <f t="array" ref="AA33">ROUND(STDEV(IF(AA2:AA20&gt;0,AA2:AA20)), 10)</f>
        <v>0</v>
      </c>
      <c r="AB33" s="6" cm="1">
        <f t="array" aca="1" ref="AB33" ca="1">ROUND(STDEV(IF(AB2:AB20&gt;0,AB2:AB20)), 10)</f>
        <v>1.3927294999999999E-2</v>
      </c>
    </row>
    <row r="40" spans="3:28">
      <c r="S40">
        <f>COUNTIF(S2:S20,"1")</f>
        <v>0</v>
      </c>
      <c r="T40">
        <f t="shared" ref="T40:U40" si="9">COUNTIF(T2:T20,"1")</f>
        <v>6</v>
      </c>
      <c r="U40">
        <f t="shared" si="9"/>
        <v>0</v>
      </c>
      <c r="X40">
        <f>COUNTIF(X2:X20,"1")</f>
        <v>0</v>
      </c>
      <c r="Y40">
        <f t="shared" ref="Y40:Z40" si="10">COUNTIF(Y2:Y20,"1")</f>
        <v>6</v>
      </c>
      <c r="Z40">
        <f t="shared" si="1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36D6-359C-4E62-8C65-DA3DA7C3C1EE}">
  <sheetPr codeName="Sheet10"/>
  <dimension ref="A1:AB40"/>
  <sheetViews>
    <sheetView zoomScaleNormal="100" workbookViewId="0">
      <pane ySplit="1" topLeftCell="A2" activePane="bottomLeft" state="frozen"/>
      <selection activeCell="B1" sqref="B1"/>
      <selection pane="bottomLeft" activeCell="Z9" sqref="Z9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120</v>
      </c>
      <c r="B2" t="s">
        <v>17</v>
      </c>
      <c r="C2">
        <v>1</v>
      </c>
      <c r="D2" s="1">
        <v>1</v>
      </c>
      <c r="G2" cm="1">
        <f t="array" ref="G2">IF(AND(D$2=1,D$2=D$3:D$4),$C2,0)</f>
        <v>1</v>
      </c>
      <c r="H2" s="2">
        <f t="shared" ref="H2:H9" ca="1" si="0">G2*(0.99+0.02*RAND())</f>
        <v>0.99307581107677489</v>
      </c>
      <c r="I2" s="1"/>
      <c r="L2" cm="1">
        <f t="array" ref="L2">IF(AND(I$2=1,I$2=I$3:I$4),$C2,0)</f>
        <v>0</v>
      </c>
      <c r="M2" s="2">
        <f t="shared" ref="M2:M9" ca="1" si="1">L2*(0.99+0.02*RAND())</f>
        <v>0</v>
      </c>
      <c r="N2" s="1"/>
      <c r="Q2" cm="1">
        <f t="array" ref="Q2">IF(AND(N$2=1,N$2=N$3:N$4),$C2,0)</f>
        <v>0</v>
      </c>
      <c r="R2" s="2">
        <f t="shared" ref="R2:R9" ca="1" si="2">Q2*(0.99+0.02*RAND())</f>
        <v>0</v>
      </c>
      <c r="S2" s="1"/>
      <c r="V2" cm="1">
        <f t="array" ref="V2">IF(AND(S$2=1,S$2=S$3:S$4),$C2,0)</f>
        <v>0</v>
      </c>
      <c r="W2" s="2">
        <f t="shared" ref="W2:W9" ca="1" si="3">V2*(0.99+0.02*RAND())</f>
        <v>0</v>
      </c>
      <c r="X2" s="1"/>
      <c r="AA2" cm="1">
        <f t="array" ref="AA2">IF(AND(X$2=1,X$2=X$3:X$4),$C2,0)</f>
        <v>0</v>
      </c>
      <c r="AB2" s="2">
        <f t="shared" ref="AB2:AB9" ca="1" si="4">AA2*(0.99+0.02*RAND())</f>
        <v>0</v>
      </c>
    </row>
    <row r="3" spans="1:28">
      <c r="A3" t="s">
        <v>121</v>
      </c>
      <c r="B3" t="s">
        <v>17</v>
      </c>
      <c r="C3">
        <v>1</v>
      </c>
      <c r="D3" s="1">
        <v>1</v>
      </c>
      <c r="G3" cm="1">
        <f t="array" ref="G3">IF(AND(D$2=1,D$2=D$3:D$4),$C3,0)</f>
        <v>1</v>
      </c>
      <c r="H3" s="2">
        <f t="shared" ca="1" si="0"/>
        <v>0.99412116816697715</v>
      </c>
      <c r="I3" s="1"/>
      <c r="L3" cm="1">
        <f t="array" ref="L3">IF(AND(I$2=1,I$2=I$3:I$4),$C3,0)</f>
        <v>0</v>
      </c>
      <c r="M3" s="2">
        <f t="shared" ca="1" si="1"/>
        <v>0</v>
      </c>
      <c r="N3" s="1"/>
      <c r="Q3" cm="1">
        <f t="array" ref="Q3">IF(AND(N$2=1,N$2=N$3:N$4),$C3,0)</f>
        <v>0</v>
      </c>
      <c r="R3" s="2">
        <f t="shared" ca="1" si="2"/>
        <v>0</v>
      </c>
      <c r="S3" s="1"/>
      <c r="V3" cm="1">
        <f t="array" ref="V3">IF(AND(S$2=1,S$2=S$3:S$4),$C3,0)</f>
        <v>0</v>
      </c>
      <c r="W3" s="2">
        <f t="shared" ca="1" si="3"/>
        <v>0</v>
      </c>
      <c r="X3" s="1"/>
      <c r="AA3" cm="1">
        <f t="array" ref="AA3">IF(AND(X$2=1,X$2=X$3:X$4),$C3,0)</f>
        <v>0</v>
      </c>
      <c r="AB3" s="2">
        <f t="shared" ca="1" si="4"/>
        <v>0</v>
      </c>
    </row>
    <row r="4" spans="1:28">
      <c r="A4" t="s">
        <v>122</v>
      </c>
      <c r="B4" t="s">
        <v>17</v>
      </c>
      <c r="C4">
        <v>1</v>
      </c>
      <c r="D4" s="1">
        <v>1</v>
      </c>
      <c r="G4" cm="1">
        <f t="array" ref="G4">IF(AND(D$2=1,D$2=D$3:D$4),$C4,0)</f>
        <v>1</v>
      </c>
      <c r="H4" s="2">
        <f t="shared" ca="1" si="0"/>
        <v>1.0099431595250499</v>
      </c>
      <c r="I4" s="1"/>
      <c r="L4" cm="1">
        <f t="array" ref="L4">IF(AND(I$2=1,I$2=I$3:I$4),$C4,0)</f>
        <v>0</v>
      </c>
      <c r="M4" s="2">
        <f t="shared" ca="1" si="1"/>
        <v>0</v>
      </c>
      <c r="N4" s="1"/>
      <c r="Q4" cm="1">
        <f t="array" ref="Q4">IF(AND(N$2=1,N$2=N$3:N$4),$C4,0)</f>
        <v>0</v>
      </c>
      <c r="R4" s="2">
        <f t="shared" ca="1" si="2"/>
        <v>0</v>
      </c>
      <c r="S4" s="1"/>
      <c r="V4" cm="1">
        <f t="array" ref="V4">IF(AND(S$2=1,S$2=S$3:S$4),$C4,0)</f>
        <v>0</v>
      </c>
      <c r="W4" s="2">
        <f t="shared" ca="1" si="3"/>
        <v>0</v>
      </c>
      <c r="X4" s="1"/>
      <c r="AA4" cm="1">
        <f t="array" ref="AA4">IF(AND(X$2=1,X$2=X$3:X$4),$C4,0)</f>
        <v>0</v>
      </c>
      <c r="AB4" s="2">
        <f t="shared" ca="1" si="4"/>
        <v>0</v>
      </c>
    </row>
    <row r="5" spans="1:28">
      <c r="A5" t="s">
        <v>123</v>
      </c>
      <c r="B5" t="s">
        <v>24</v>
      </c>
      <c r="C5">
        <v>2</v>
      </c>
      <c r="D5" s="1"/>
      <c r="G5">
        <f>IF(AND(E$5=1,E$6=1),$C5,0)</f>
        <v>0</v>
      </c>
      <c r="H5" s="2">
        <f t="shared" ca="1" si="0"/>
        <v>0</v>
      </c>
      <c r="I5" s="1"/>
      <c r="J5">
        <v>1</v>
      </c>
      <c r="L5">
        <f>IF(AND(J$5=1,J$6=1),$C5,0)</f>
        <v>2</v>
      </c>
      <c r="M5" s="2">
        <f t="shared" ca="1" si="1"/>
        <v>2.0171350807899482</v>
      </c>
      <c r="N5" s="1"/>
      <c r="Q5">
        <f>IF(AND(O$5=1,O$6=1),$C5,0)</f>
        <v>0</v>
      </c>
      <c r="R5" s="2">
        <f t="shared" ca="1" si="2"/>
        <v>0</v>
      </c>
      <c r="S5" s="1"/>
      <c r="T5">
        <v>1</v>
      </c>
      <c r="V5">
        <f>IF(AND(T$5=1,T$6=1),$C5,0)</f>
        <v>2</v>
      </c>
      <c r="W5" s="2">
        <f t="shared" ca="1" si="3"/>
        <v>2.0087337936729526</v>
      </c>
      <c r="X5" s="1"/>
      <c r="AA5">
        <f>IF(AND(Y$5=1,Y$6=1),$C5,0)</f>
        <v>0</v>
      </c>
      <c r="AB5" s="2">
        <f t="shared" ca="1" si="4"/>
        <v>0</v>
      </c>
    </row>
    <row r="6" spans="1:28">
      <c r="A6" t="s">
        <v>124</v>
      </c>
      <c r="B6" t="s">
        <v>24</v>
      </c>
      <c r="C6">
        <v>2</v>
      </c>
      <c r="D6" s="1"/>
      <c r="G6">
        <f>IF(AND(E$5=1,E$6=1),$C6,0)</f>
        <v>0</v>
      </c>
      <c r="H6" s="2">
        <f t="shared" ca="1" si="0"/>
        <v>0</v>
      </c>
      <c r="I6" s="1"/>
      <c r="J6">
        <v>1</v>
      </c>
      <c r="L6">
        <f>IF(AND(J$5=1,J$6=1),$C6,0)</f>
        <v>2</v>
      </c>
      <c r="M6" s="2">
        <f t="shared" ca="1" si="1"/>
        <v>2.001443261945111</v>
      </c>
      <c r="N6" s="1"/>
      <c r="Q6">
        <f>IF(AND(O$5=1,O$6=1),$C6,0)</f>
        <v>0</v>
      </c>
      <c r="R6" s="2">
        <f t="shared" ca="1" si="2"/>
        <v>0</v>
      </c>
      <c r="S6" s="1"/>
      <c r="T6">
        <v>1</v>
      </c>
      <c r="V6">
        <f>IF(AND(T$5=1,T$6=1),$C6,0)</f>
        <v>2</v>
      </c>
      <c r="W6" s="2">
        <f t="shared" ca="1" si="3"/>
        <v>2.0141924356399477</v>
      </c>
      <c r="X6" s="1"/>
      <c r="AA6">
        <f>IF(AND(Y$5=1,Y$6=1),$C6,0)</f>
        <v>0</v>
      </c>
      <c r="AB6" s="2">
        <f t="shared" ca="1" si="4"/>
        <v>0</v>
      </c>
    </row>
    <row r="7" spans="1:28">
      <c r="A7" t="s">
        <v>125</v>
      </c>
      <c r="B7" t="s">
        <v>27</v>
      </c>
      <c r="C7">
        <v>8</v>
      </c>
      <c r="D7" s="1"/>
      <c r="G7">
        <f>IF(F7=1,$C7,0)</f>
        <v>0</v>
      </c>
      <c r="H7" s="2">
        <f t="shared" ca="1" si="0"/>
        <v>0</v>
      </c>
      <c r="I7" s="1"/>
      <c r="L7">
        <f t="shared" ref="L7:L9" si="5">IF(K7=1,$C7,0)</f>
        <v>0</v>
      </c>
      <c r="M7" s="2">
        <f t="shared" ca="1" si="1"/>
        <v>0</v>
      </c>
      <c r="N7" s="1"/>
      <c r="Q7">
        <f t="shared" ref="Q7:Q9" si="6">IF(P7=1,$C7,0)</f>
        <v>0</v>
      </c>
      <c r="R7" s="2">
        <f t="shared" ca="1" si="2"/>
        <v>0</v>
      </c>
      <c r="S7" s="1"/>
      <c r="V7">
        <f t="shared" ref="V7:V9" si="7">IF(U7=1,$C7,0)</f>
        <v>0</v>
      </c>
      <c r="W7" s="2">
        <f t="shared" ca="1" si="3"/>
        <v>0</v>
      </c>
      <c r="X7" s="1"/>
      <c r="Z7">
        <v>1</v>
      </c>
      <c r="AA7">
        <f t="shared" ref="AA7:AA9" si="8">IF(Z7=1,$C7,0)</f>
        <v>8</v>
      </c>
      <c r="AB7" s="2">
        <f t="shared" ca="1" si="4"/>
        <v>7.9935976356817715</v>
      </c>
    </row>
    <row r="8" spans="1:28">
      <c r="A8" t="s">
        <v>126</v>
      </c>
      <c r="B8" t="s">
        <v>27</v>
      </c>
      <c r="C8">
        <v>10</v>
      </c>
      <c r="D8" s="1"/>
      <c r="G8">
        <f>IF(F8=1,$C8,0)</f>
        <v>0</v>
      </c>
      <c r="H8" s="2">
        <f t="shared" ca="1" si="0"/>
        <v>0</v>
      </c>
      <c r="I8" s="1"/>
      <c r="L8">
        <f t="shared" si="5"/>
        <v>0</v>
      </c>
      <c r="M8" s="2">
        <f t="shared" ca="1" si="1"/>
        <v>0</v>
      </c>
      <c r="N8" s="1"/>
      <c r="Q8">
        <f t="shared" si="6"/>
        <v>0</v>
      </c>
      <c r="R8" s="2">
        <f t="shared" ca="1" si="2"/>
        <v>0</v>
      </c>
      <c r="S8" s="1"/>
      <c r="V8">
        <f t="shared" si="7"/>
        <v>0</v>
      </c>
      <c r="W8" s="2">
        <f t="shared" ca="1" si="3"/>
        <v>0</v>
      </c>
      <c r="X8" s="1"/>
      <c r="AA8">
        <f t="shared" si="8"/>
        <v>0</v>
      </c>
      <c r="AB8" s="2">
        <f t="shared" ca="1" si="4"/>
        <v>0</v>
      </c>
    </row>
    <row r="9" spans="1:28">
      <c r="A9" t="s">
        <v>127</v>
      </c>
      <c r="B9" t="s">
        <v>27</v>
      </c>
      <c r="C9">
        <v>6</v>
      </c>
      <c r="D9" s="1"/>
      <c r="G9">
        <f>IF(F9=1,$C9,0)</f>
        <v>0</v>
      </c>
      <c r="H9" s="2">
        <f t="shared" ca="1" si="0"/>
        <v>0</v>
      </c>
      <c r="I9" s="1"/>
      <c r="L9">
        <f t="shared" si="5"/>
        <v>0</v>
      </c>
      <c r="M9" s="2">
        <f t="shared" ca="1" si="1"/>
        <v>0</v>
      </c>
      <c r="N9" s="1"/>
      <c r="P9">
        <v>1</v>
      </c>
      <c r="Q9">
        <f t="shared" si="6"/>
        <v>6</v>
      </c>
      <c r="R9" s="2">
        <f t="shared" ca="1" si="2"/>
        <v>6.0420815013607783</v>
      </c>
      <c r="S9" s="1"/>
      <c r="V9">
        <f t="shared" si="7"/>
        <v>0</v>
      </c>
      <c r="W9" s="2">
        <f t="shared" ca="1" si="3"/>
        <v>0</v>
      </c>
      <c r="X9" s="1"/>
      <c r="Z9">
        <v>1</v>
      </c>
      <c r="AA9">
        <f t="shared" si="8"/>
        <v>6</v>
      </c>
      <c r="AB9" s="2">
        <f t="shared" ca="1" si="4"/>
        <v>6.0523527119726754</v>
      </c>
    </row>
    <row r="10" spans="1:28">
      <c r="C10" s="9" t="s">
        <v>254</v>
      </c>
      <c r="H10" s="6" cm="1">
        <f t="array" aca="1" ref="H10" ca="1">AVERAGE(IF(H2:H9=0,1,H2:H9))</f>
        <v>0.99964251734610021</v>
      </c>
      <c r="M10" s="6" cm="1">
        <f t="array" aca="1" ref="M10" ca="1">AVERAGE(IF(M2:M9=0,1,M2:M9))</f>
        <v>1.2523222928418825</v>
      </c>
      <c r="Q10" s="7"/>
      <c r="R10" s="6" cm="1">
        <f t="array" aca="1" ref="R10" ca="1">AVERAGE(IF(R2:R9=0,1,R2:R9))</f>
        <v>1.6302601876700973</v>
      </c>
      <c r="V10" s="2"/>
      <c r="W10" s="6" cm="1">
        <f t="array" aca="1" ref="W10" ca="1">AVERAGE(IF(W2:W9=0,1,W2:W9))</f>
        <v>1.2528657786641126</v>
      </c>
      <c r="AA10" s="8"/>
      <c r="AB10" s="6" cm="1">
        <f t="array" aca="1" ref="AB10" ca="1">AVERAGE(IF(AB2:AB9=0,1,AB2:AB9))</f>
        <v>2.5057437934568059</v>
      </c>
    </row>
    <row r="11" spans="1:28">
      <c r="C11" s="9" t="s">
        <v>259</v>
      </c>
      <c r="H11" s="6">
        <v>1</v>
      </c>
      <c r="M11" s="6">
        <v>1</v>
      </c>
      <c r="Q11" s="7"/>
      <c r="R11" s="6">
        <v>1</v>
      </c>
      <c r="V11" s="2"/>
      <c r="W11" s="6">
        <v>1</v>
      </c>
      <c r="AA11" s="8"/>
      <c r="AB11" s="6">
        <v>1</v>
      </c>
    </row>
    <row r="12" spans="1:28">
      <c r="C12" s="9" t="s">
        <v>260</v>
      </c>
      <c r="H12" s="6" cm="1">
        <f t="array" ref="H12">SUM($C2:$C9/8)</f>
        <v>3.875</v>
      </c>
      <c r="M12" s="6">
        <f>H12</f>
        <v>3.875</v>
      </c>
      <c r="Q12" s="7"/>
      <c r="R12" s="6">
        <f>H12</f>
        <v>3.875</v>
      </c>
      <c r="V12" s="2"/>
      <c r="W12" s="6">
        <f>H12</f>
        <v>3.875</v>
      </c>
      <c r="AA12" s="8"/>
      <c r="AB12" s="6">
        <f>H12</f>
        <v>3.875</v>
      </c>
    </row>
    <row r="13" spans="1:28">
      <c r="C13" s="9" t="s">
        <v>256</v>
      </c>
      <c r="H13" s="6">
        <f ca="1">SUM((H10-H11)/(H12-H11))</f>
        <v>-1.2434179266079573E-4</v>
      </c>
      <c r="M13" s="6">
        <f ca="1">SUM((M10-M11)/(M12-M11))</f>
        <v>8.7764275771089556E-2</v>
      </c>
      <c r="R13" s="6">
        <f ca="1">SUM((R10-R11)/(R12-R11))</f>
        <v>0.21922093484177296</v>
      </c>
      <c r="W13" s="6">
        <f ca="1">SUM((W10-W11)/(W12-W11))</f>
        <v>8.7953314317952225E-2</v>
      </c>
      <c r="AB13" s="6">
        <f ca="1">SUM((AB10-AB11)/(AB12-AB11))</f>
        <v>0.52373697163714983</v>
      </c>
    </row>
    <row r="14" spans="1:28">
      <c r="C14" s="9" t="s">
        <v>257</v>
      </c>
      <c r="H14" s="6">
        <f ca="1">1-H13</f>
        <v>1.0001243417926609</v>
      </c>
      <c r="M14" s="6">
        <f ca="1">1-M13</f>
        <v>0.91223572422891042</v>
      </c>
      <c r="R14" s="6">
        <f ca="1">1-R13</f>
        <v>0.78077906515822704</v>
      </c>
      <c r="W14" s="6">
        <f ca="1">1-W13</f>
        <v>0.91204668568204772</v>
      </c>
      <c r="AB14" s="6">
        <f ca="1">1-AB13</f>
        <v>0.47626302836285017</v>
      </c>
    </row>
    <row r="15" spans="1:28">
      <c r="C15" s="9"/>
      <c r="H15" s="6"/>
      <c r="M15" s="6"/>
      <c r="R15" s="6"/>
      <c r="W15" s="6"/>
      <c r="AB15" s="6"/>
    </row>
    <row r="16" spans="1:28">
      <c r="C16" s="9" t="s">
        <v>261</v>
      </c>
      <c r="H16" s="6" cm="1">
        <f t="array" aca="1" ref="H16" ca="1">SUM(IF(H2:H9=0,(1-H10)^2,(H2:H9-H10)^2))</f>
        <v>1.8034912652335229E-4</v>
      </c>
      <c r="M16" s="6" cm="1">
        <f t="array" aca="1" ref="M16" ca="1">SUM(IF(M2:M9=0,(1-M10)^2,(M2:M9-M10)^2))</f>
        <v>1.5281200637489614</v>
      </c>
      <c r="R16" s="6" cm="1">
        <f t="array" aca="1" ref="R16" ca="1">SUM(IF(R2:R9=0,(1-R10)^2,(R2:R9-R10)^2))</f>
        <v>22.244762633068994</v>
      </c>
      <c r="W16" s="6" cm="1">
        <f t="array" aca="1" ref="W16" ca="1">SUM(IF(W2:W9=0,(1-W10)^2,(W2:W9-W10)^2))</f>
        <v>1.5346013468518529</v>
      </c>
      <c r="AB16" s="6" cm="1">
        <f t="array" aca="1" ref="AB16" ca="1">SUM(IF(AB2:AB9=0,(1-AB10)^2,(AB2:AB9-AB10)^2))</f>
        <v>56.298560843721773</v>
      </c>
    </row>
    <row r="17" spans="3:28">
      <c r="C17" s="9" t="s">
        <v>262</v>
      </c>
      <c r="H17" s="6">
        <f ca="1">H16/(8-1)</f>
        <v>2.5764160931907472E-5</v>
      </c>
      <c r="M17" s="6">
        <f ca="1">M16/(8-1)</f>
        <v>0.21830286624985162</v>
      </c>
      <c r="R17" s="6">
        <f ca="1">R16/(8-1)</f>
        <v>3.1778232332955705</v>
      </c>
      <c r="W17" s="6">
        <f ca="1">W16/(8-1)</f>
        <v>0.21922876383597897</v>
      </c>
      <c r="AB17" s="6">
        <f ca="1">AB16/(8-1)</f>
        <v>8.0426515491031108</v>
      </c>
    </row>
    <row r="18" spans="3:28">
      <c r="C18" s="9" t="s">
        <v>263</v>
      </c>
      <c r="H18" s="6">
        <f ca="1">SQRT(H17)</f>
        <v>5.0758409088452992E-3</v>
      </c>
      <c r="M18" s="6">
        <f ca="1">SQRT(M17)</f>
        <v>0.46722892274542638</v>
      </c>
      <c r="R18" s="6">
        <f ca="1">SQRT(R17)</f>
        <v>1.7826450104537275</v>
      </c>
      <c r="W18" s="6">
        <f ca="1">SQRT(W17)</f>
        <v>0.4682187136755418</v>
      </c>
      <c r="AB18" s="6">
        <f ca="1">SQRT(AB17)</f>
        <v>2.8359569018416182</v>
      </c>
    </row>
    <row r="19" spans="3:28">
      <c r="C19" s="9" t="s">
        <v>264</v>
      </c>
      <c r="H19" s="6">
        <f ca="1">R18</f>
        <v>1.7826450104537275</v>
      </c>
      <c r="M19" s="6">
        <f ca="1">R18</f>
        <v>1.7826450104537275</v>
      </c>
      <c r="R19" s="6">
        <f ca="1">R18</f>
        <v>1.7826450104537275</v>
      </c>
      <c r="W19" s="6">
        <f ca="1">R18</f>
        <v>1.7826450104537275</v>
      </c>
      <c r="AB19" s="6">
        <f ca="1">R18</f>
        <v>1.7826450104537275</v>
      </c>
    </row>
    <row r="20" spans="3:28">
      <c r="C20" s="9" t="s">
        <v>265</v>
      </c>
      <c r="H20" s="6">
        <f ca="1">H18/H19</f>
        <v>2.8473649431489285E-3</v>
      </c>
      <c r="M20" s="6">
        <f ca="1">M18/M19</f>
        <v>0.26209869043220502</v>
      </c>
      <c r="R20" s="6">
        <f ca="1">R18/R19</f>
        <v>1</v>
      </c>
      <c r="W20" s="6">
        <f ca="1">W18/W19</f>
        <v>0.26265392769162071</v>
      </c>
      <c r="AB20" s="6">
        <f ca="1">AB18/AB19</f>
        <v>1.590870243492728</v>
      </c>
    </row>
    <row r="21" spans="3:28">
      <c r="C21" s="9" t="s">
        <v>258</v>
      </c>
      <c r="H21" s="6">
        <f ca="1">1-H20</f>
        <v>0.99715263505685103</v>
      </c>
      <c r="M21" s="6">
        <f ca="1">1-M20</f>
        <v>0.73790130956779498</v>
      </c>
      <c r="R21" s="6">
        <f ca="1">1-R20</f>
        <v>0</v>
      </c>
      <c r="W21" s="6">
        <f ca="1">1-W20</f>
        <v>0.73734607230837934</v>
      </c>
      <c r="AB21" s="6">
        <f ca="1">1-AB20</f>
        <v>-0.59087024349272799</v>
      </c>
    </row>
    <row r="22" spans="3:28">
      <c r="C22" s="9" t="s">
        <v>266</v>
      </c>
      <c r="F22" t="s">
        <v>255</v>
      </c>
      <c r="G22" cm="1">
        <f t="array" ref="G22">ROUND(STDEV(IF(G2:G9&gt;0,G2:G9)), 10)</f>
        <v>0</v>
      </c>
      <c r="H22" s="6" cm="1">
        <f t="array" aca="1" ref="H22" ca="1">ROUND(STDEV(IF(H2:H9&gt;0,H2:H9)), 10)</f>
        <v>9.4510636999999998E-3</v>
      </c>
      <c r="K22" t="s">
        <v>255</v>
      </c>
      <c r="L22" cm="1">
        <f t="array" ref="L22">ROUND(STDEV(IF(L2:L9&gt;0,L2:L9)), 10)</f>
        <v>0</v>
      </c>
      <c r="M22" s="6" cm="1">
        <f t="array" aca="1" ref="M22" ca="1">ROUND(STDEV(IF(M2:M9&gt;0,M2:M9)), 10)</f>
        <v>1.10957915E-2</v>
      </c>
      <c r="P22" t="s">
        <v>255</v>
      </c>
      <c r="Q22" s="7" t="e" cm="1">
        <f t="array" ref="Q22">ROUND(STDEV(IF(Q2:Q9&gt;0,Q2:Q9)), 10)</f>
        <v>#DIV/0!</v>
      </c>
      <c r="R22" s="6" t="e" cm="1">
        <f t="array" aca="1" ref="R22" ca="1">SUM(1+ROUND(STDEV(IF(R2:R9&gt;0,R2:R9)), 10))</f>
        <v>#DIV/0!</v>
      </c>
      <c r="U22" t="s">
        <v>255</v>
      </c>
      <c r="V22" s="7" cm="1">
        <f t="array" ref="V22">ROUND(STDEV(IF(V2:V9&gt;0,V2:V9)), 10)</f>
        <v>0</v>
      </c>
      <c r="W22" s="6" cm="1">
        <f t="array" aca="1" ref="W22" ca="1">ROUND(STDEV(IF(W2:W9&gt;0,W2:W9)), 10)</f>
        <v>3.8598427999999999E-3</v>
      </c>
      <c r="Z22" t="s">
        <v>255</v>
      </c>
      <c r="AA22" s="8" cm="1">
        <f t="array" ref="AA22">ROUND(STDEV(IF(AA2:AA9&gt;0,AA2:AA9)), 10)</f>
        <v>1.4142135624000001</v>
      </c>
      <c r="AB22" s="6" cm="1">
        <f t="array" aca="1" ref="AB22" ca="1">ROUND(STDEV(IF(AB2:AB9&gt;0,AB2:AB9)), 10)</f>
        <v>1.3726674495</v>
      </c>
    </row>
    <row r="40" spans="19:26">
      <c r="S40">
        <f>COUNTIF(S2:S9,"1")</f>
        <v>0</v>
      </c>
      <c r="T40">
        <f t="shared" ref="T40:U40" si="9">COUNTIF(T2:T9,"1")</f>
        <v>2</v>
      </c>
      <c r="U40">
        <f t="shared" si="9"/>
        <v>0</v>
      </c>
      <c r="X40">
        <f>COUNTIF(X2:X9,"1")</f>
        <v>0</v>
      </c>
      <c r="Y40">
        <f t="shared" ref="Y40:Z40" si="10">COUNTIF(Y2:Y9,"1")</f>
        <v>0</v>
      </c>
      <c r="Z40">
        <f t="shared" si="10"/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2A6E-9089-4D35-B988-7F7BA4A4241E}">
  <sheetPr codeName="Sheet11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11" sqref="P11:P12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128</v>
      </c>
      <c r="B2" t="s">
        <v>17</v>
      </c>
      <c r="C2">
        <v>1</v>
      </c>
      <c r="D2" s="1">
        <v>1</v>
      </c>
      <c r="G2" cm="1">
        <f t="array" ref="G2">IF(AND(D$2=1,D$2=D$3:D$6),$C2,0)</f>
        <v>1</v>
      </c>
      <c r="H2" s="2">
        <f t="shared" ref="H2:H13" ca="1" si="0">G2*(0.99+0.02*RAND())</f>
        <v>1.0021713772664189</v>
      </c>
      <c r="I2" s="1"/>
      <c r="L2" cm="1">
        <f t="array" ref="L2">IF(AND(I$2=1,I$2=I$3:I$6),$C2,0)</f>
        <v>0</v>
      </c>
      <c r="M2" s="2">
        <f t="shared" ref="M2:M13" ca="1" si="1">L2*(0.99+0.02*RAND())</f>
        <v>0</v>
      </c>
      <c r="N2" s="1"/>
      <c r="Q2" cm="1">
        <f t="array" ref="Q2">IF(AND(N$2=1,N$2=N$3:N$6),$C2,0)</f>
        <v>0</v>
      </c>
      <c r="R2" s="2">
        <f t="shared" ref="R2:R13" ca="1" si="2">Q2*(0.99+0.02*RAND())</f>
        <v>0</v>
      </c>
      <c r="S2" s="1">
        <v>1</v>
      </c>
      <c r="V2" cm="1">
        <f t="array" ref="V2">IF(AND(S$2=1,S$2=S$3:S$6),$C2,0)</f>
        <v>1</v>
      </c>
      <c r="W2" s="2">
        <f t="shared" ref="W2:W13" ca="1" si="3">V2*(0.99+0.02*RAND())</f>
        <v>1.00205115562275</v>
      </c>
      <c r="X2" s="1"/>
      <c r="AA2" cm="1">
        <f t="array" ref="AA2">IF(AND(X$2=1,X$2=X$3:X$6),$C2,0)</f>
        <v>0</v>
      </c>
      <c r="AB2" s="2">
        <f t="shared" ref="AB2:AB13" ca="1" si="4">AA2*(0.99+0.02*RAND())</f>
        <v>0</v>
      </c>
    </row>
    <row r="3" spans="1:28">
      <c r="A3" t="s">
        <v>129</v>
      </c>
      <c r="B3" t="s">
        <v>17</v>
      </c>
      <c r="C3">
        <v>1</v>
      </c>
      <c r="D3" s="1">
        <v>1</v>
      </c>
      <c r="G3" cm="1">
        <f t="array" ref="G3">IF(AND(D$2=1,D$2=D$3:D$6),$C3,0)</f>
        <v>1</v>
      </c>
      <c r="H3" s="2">
        <f t="shared" ca="1" si="0"/>
        <v>1.0076568987263215</v>
      </c>
      <c r="I3" s="1"/>
      <c r="L3" cm="1">
        <f t="array" ref="L3">IF(AND(I$2=1,I$2=I$3:I$6),$C3,0)</f>
        <v>0</v>
      </c>
      <c r="M3" s="2">
        <f t="shared" ca="1" si="1"/>
        <v>0</v>
      </c>
      <c r="N3" s="1"/>
      <c r="Q3" cm="1">
        <f t="array" ref="Q3">IF(AND(N$2=1,N$2=N$3:N$6),$C3,0)</f>
        <v>0</v>
      </c>
      <c r="R3" s="2">
        <f t="shared" ca="1" si="2"/>
        <v>0</v>
      </c>
      <c r="S3" s="1">
        <v>1</v>
      </c>
      <c r="V3" cm="1">
        <f t="array" ref="V3">IF(AND(S$2=1,S$2=S$3:S$6),$C3,0)</f>
        <v>1</v>
      </c>
      <c r="W3" s="2">
        <f t="shared" ca="1" si="3"/>
        <v>1.0027528644750636</v>
      </c>
      <c r="X3" s="1"/>
      <c r="AA3" cm="1">
        <f t="array" ref="AA3">IF(AND(X$2=1,X$2=X$3:X$6),$C3,0)</f>
        <v>0</v>
      </c>
      <c r="AB3" s="2">
        <f t="shared" ca="1" si="4"/>
        <v>0</v>
      </c>
    </row>
    <row r="4" spans="1:28">
      <c r="A4" t="s">
        <v>130</v>
      </c>
      <c r="B4" t="s">
        <v>17</v>
      </c>
      <c r="C4">
        <v>1</v>
      </c>
      <c r="D4" s="1">
        <v>1</v>
      </c>
      <c r="G4" cm="1">
        <f t="array" ref="G4">IF(AND(D$2=1,D$2=D$3:D$6),$C4,0)</f>
        <v>1</v>
      </c>
      <c r="H4" s="2">
        <f t="shared" ca="1" si="0"/>
        <v>1.0082400705713612</v>
      </c>
      <c r="I4" s="1"/>
      <c r="L4" cm="1">
        <f t="array" ref="L4">IF(AND(I$2=1,I$2=I$3:I$6),$C4,0)</f>
        <v>0</v>
      </c>
      <c r="M4" s="2">
        <f t="shared" ca="1" si="1"/>
        <v>0</v>
      </c>
      <c r="N4" s="1"/>
      <c r="Q4" cm="1">
        <f t="array" ref="Q4">IF(AND(N$2=1,N$2=N$3:N$6),$C4,0)</f>
        <v>0</v>
      </c>
      <c r="R4" s="2">
        <f t="shared" ca="1" si="2"/>
        <v>0</v>
      </c>
      <c r="S4" s="1">
        <v>1</v>
      </c>
      <c r="V4" cm="1">
        <f t="array" ref="V4">IF(AND(S$2=1,S$2=S$3:S$6),$C4,0)</f>
        <v>1</v>
      </c>
      <c r="W4" s="2">
        <f t="shared" ca="1" si="3"/>
        <v>1.004218227009809</v>
      </c>
      <c r="X4" s="1"/>
      <c r="AA4" cm="1">
        <f t="array" ref="AA4">IF(AND(X$2=1,X$2=X$3:X$6),$C4,0)</f>
        <v>0</v>
      </c>
      <c r="AB4" s="2">
        <f t="shared" ca="1" si="4"/>
        <v>0</v>
      </c>
    </row>
    <row r="5" spans="1:28">
      <c r="A5" t="s">
        <v>131</v>
      </c>
      <c r="B5" t="s">
        <v>17</v>
      </c>
      <c r="C5">
        <v>1</v>
      </c>
      <c r="D5" s="1">
        <v>1</v>
      </c>
      <c r="G5" cm="1">
        <f t="array" ref="G5">IF(AND(D$2=1,D$2=D$3:D$6),$C5,0)</f>
        <v>1</v>
      </c>
      <c r="H5" s="2">
        <f t="shared" ca="1" si="0"/>
        <v>1.0006926660481203</v>
      </c>
      <c r="I5" s="1"/>
      <c r="L5" cm="1">
        <f t="array" ref="L5">IF(AND(I$2=1,I$2=I$3:I$6),$C5,0)</f>
        <v>0</v>
      </c>
      <c r="M5" s="2">
        <f t="shared" ca="1" si="1"/>
        <v>0</v>
      </c>
      <c r="N5" s="1"/>
      <c r="Q5" cm="1">
        <f t="array" ref="Q5">IF(AND(N$2=1,N$2=N$3:N$6),$C5,0)</f>
        <v>0</v>
      </c>
      <c r="R5" s="2">
        <f t="shared" ca="1" si="2"/>
        <v>0</v>
      </c>
      <c r="S5" s="1">
        <v>1</v>
      </c>
      <c r="V5" cm="1">
        <f t="array" ref="V5">IF(AND(S$2=1,S$2=S$3:S$6),$C5,0)</f>
        <v>1</v>
      </c>
      <c r="W5" s="2">
        <f t="shared" ca="1" si="3"/>
        <v>0.99176887965748084</v>
      </c>
      <c r="X5" s="1"/>
      <c r="AA5" cm="1">
        <f t="array" ref="AA5">IF(AND(X$2=1,X$2=X$3:X$6),$C5,0)</f>
        <v>0</v>
      </c>
      <c r="AB5" s="2">
        <f t="shared" ca="1" si="4"/>
        <v>0</v>
      </c>
    </row>
    <row r="6" spans="1:28">
      <c r="A6" t="s">
        <v>132</v>
      </c>
      <c r="B6" t="s">
        <v>17</v>
      </c>
      <c r="C6">
        <v>1</v>
      </c>
      <c r="D6" s="1">
        <v>1</v>
      </c>
      <c r="G6" cm="1">
        <f t="array" ref="G6">IF(AND(D$2=1,D$2=D$3:D$6),$C6,0)</f>
        <v>1</v>
      </c>
      <c r="H6" s="2">
        <f t="shared" ca="1" si="0"/>
        <v>0.99095263522231036</v>
      </c>
      <c r="I6" s="1"/>
      <c r="L6" cm="1">
        <f t="array" ref="L6">IF(AND(I$2=1,I$2=I$3:I$6),$C6,0)</f>
        <v>0</v>
      </c>
      <c r="M6" s="2">
        <f t="shared" ca="1" si="1"/>
        <v>0</v>
      </c>
      <c r="N6" s="1"/>
      <c r="Q6" cm="1">
        <f t="array" ref="Q6">IF(AND(N$2=1,N$2=N$3:N$6),$C6,0)</f>
        <v>0</v>
      </c>
      <c r="R6" s="2">
        <f t="shared" ca="1" si="2"/>
        <v>0</v>
      </c>
      <c r="S6" s="1">
        <v>1</v>
      </c>
      <c r="V6" cm="1">
        <f t="array" ref="V6">IF(AND(S$2=1,S$2=S$3:S$6),$C6,0)</f>
        <v>1</v>
      </c>
      <c r="W6" s="2">
        <f t="shared" ca="1" si="3"/>
        <v>1.0012646849148255</v>
      </c>
      <c r="X6" s="1"/>
      <c r="AA6" cm="1">
        <f t="array" ref="AA6">IF(AND(X$2=1,X$2=X$3:X$6),$C6,0)</f>
        <v>0</v>
      </c>
      <c r="AB6" s="2">
        <f t="shared" ca="1" si="4"/>
        <v>0</v>
      </c>
    </row>
    <row r="7" spans="1:28">
      <c r="A7" t="s">
        <v>133</v>
      </c>
      <c r="B7" t="s">
        <v>24</v>
      </c>
      <c r="C7">
        <v>2</v>
      </c>
      <c r="D7" s="1"/>
      <c r="G7" cm="1">
        <f t="array" ref="G7">IF(AND(E$7=1,E$7=E$8:E$10),$C7,0)</f>
        <v>0</v>
      </c>
      <c r="H7" s="2">
        <f t="shared" ca="1" si="0"/>
        <v>0</v>
      </c>
      <c r="I7" s="1"/>
      <c r="J7">
        <v>1</v>
      </c>
      <c r="L7" cm="1">
        <f t="array" ref="L7">IF(AND(J$7=1,J$7=J$8:J$10),$C7,0)</f>
        <v>2</v>
      </c>
      <c r="M7" s="2">
        <f t="shared" ca="1" si="1"/>
        <v>2.0038746020835632</v>
      </c>
      <c r="N7" s="1"/>
      <c r="Q7" cm="1">
        <f t="array" ref="Q7">IF(AND(O$7=1,O$7=O$8:O$10),$C7,0)</f>
        <v>0</v>
      </c>
      <c r="R7" s="2">
        <f t="shared" ca="1" si="2"/>
        <v>0</v>
      </c>
      <c r="S7" s="1"/>
      <c r="V7" cm="1">
        <f t="array" ref="V7">IF(AND(T$7=1,T$7=T$8:T$10),$C7,0)</f>
        <v>0</v>
      </c>
      <c r="W7" s="2">
        <f t="shared" ca="1" si="3"/>
        <v>0</v>
      </c>
      <c r="X7" s="1"/>
      <c r="AA7" cm="1">
        <f t="array" ref="AA7">IF(AND(Y$7=1,Y$7=Y$8:Y$10),$C7,0)</f>
        <v>0</v>
      </c>
      <c r="AB7" s="2">
        <f t="shared" ca="1" si="4"/>
        <v>0</v>
      </c>
    </row>
    <row r="8" spans="1:28">
      <c r="A8" t="s">
        <v>134</v>
      </c>
      <c r="B8" t="s">
        <v>24</v>
      </c>
      <c r="C8">
        <v>2</v>
      </c>
      <c r="D8" s="1"/>
      <c r="G8" cm="1">
        <f t="array" ref="G8">IF(AND(E$7=1,E$7=E$8:E$10),$C8,0)</f>
        <v>0</v>
      </c>
      <c r="H8" s="2">
        <f t="shared" ca="1" si="0"/>
        <v>0</v>
      </c>
      <c r="I8" s="1"/>
      <c r="J8">
        <v>1</v>
      </c>
      <c r="L8" cm="1">
        <f t="array" ref="L8">IF(AND(J$7=1,J$7=J$8:J$10),$C8,0)</f>
        <v>2</v>
      </c>
      <c r="M8" s="2">
        <f t="shared" ca="1" si="1"/>
        <v>1.9857459258389776</v>
      </c>
      <c r="N8" s="1"/>
      <c r="Q8" cm="1">
        <f t="array" ref="Q8">IF(AND(O$7=1,O$7=O$8:O$10),$C8,0)</f>
        <v>0</v>
      </c>
      <c r="R8" s="2">
        <f t="shared" ca="1" si="2"/>
        <v>0</v>
      </c>
      <c r="S8" s="1"/>
      <c r="V8" cm="1">
        <f t="array" ref="V8">IF(AND(T$7=1,T$7=T$8:T$10),$C8,0)</f>
        <v>0</v>
      </c>
      <c r="W8" s="2">
        <f t="shared" ca="1" si="3"/>
        <v>0</v>
      </c>
      <c r="X8" s="1"/>
      <c r="AA8" cm="1">
        <f t="array" ref="AA8">IF(AND(Y$7=1,Y$7=Y$8:Y$10),$C8,0)</f>
        <v>0</v>
      </c>
      <c r="AB8" s="2">
        <f t="shared" ca="1" si="4"/>
        <v>0</v>
      </c>
    </row>
    <row r="9" spans="1:28">
      <c r="A9" t="s">
        <v>135</v>
      </c>
      <c r="B9" t="s">
        <v>24</v>
      </c>
      <c r="C9">
        <v>2</v>
      </c>
      <c r="D9" s="1"/>
      <c r="G9" cm="1">
        <f t="array" ref="G9">IF(AND(E$7=1,E$7=E$8:E$10),$C9,0)</f>
        <v>0</v>
      </c>
      <c r="H9" s="2">
        <f t="shared" ca="1" si="0"/>
        <v>0</v>
      </c>
      <c r="I9" s="1"/>
      <c r="J9">
        <v>1</v>
      </c>
      <c r="L9" cm="1">
        <f t="array" ref="L9">IF(AND(J$7=1,J$7=J$8:J$10),$C9,0)</f>
        <v>2</v>
      </c>
      <c r="M9" s="2">
        <f t="shared" ca="1" si="1"/>
        <v>2.0014265987296254</v>
      </c>
      <c r="N9" s="1"/>
      <c r="Q9" cm="1">
        <f t="array" ref="Q9">IF(AND(O$7=1,O$7=O$8:O$10),$C9,0)</f>
        <v>0</v>
      </c>
      <c r="R9" s="2">
        <f t="shared" ca="1" si="2"/>
        <v>0</v>
      </c>
      <c r="S9" s="1"/>
      <c r="V9" cm="1">
        <f t="array" ref="V9">IF(AND(T$7=1,T$7=T$8:T$10),$C9,0)</f>
        <v>0</v>
      </c>
      <c r="W9" s="2">
        <f t="shared" ca="1" si="3"/>
        <v>0</v>
      </c>
      <c r="X9" s="1"/>
      <c r="AA9" cm="1">
        <f t="array" ref="AA9">IF(AND(Y$7=1,Y$7=Y$8:Y$10),$C9,0)</f>
        <v>0</v>
      </c>
      <c r="AB9" s="2">
        <f t="shared" ca="1" si="4"/>
        <v>0</v>
      </c>
    </row>
    <row r="10" spans="1:28">
      <c r="A10" t="s">
        <v>136</v>
      </c>
      <c r="B10" t="s">
        <v>24</v>
      </c>
      <c r="C10">
        <v>2</v>
      </c>
      <c r="D10" s="1"/>
      <c r="G10" cm="1">
        <f t="array" ref="G10">IF(AND(E$7=1,E$7=E$8:E$10),$C10,0)</f>
        <v>0</v>
      </c>
      <c r="H10" s="2">
        <f t="shared" ca="1" si="0"/>
        <v>0</v>
      </c>
      <c r="I10" s="1"/>
      <c r="J10">
        <v>1</v>
      </c>
      <c r="L10" cm="1">
        <f t="array" ref="L10">IF(AND(J$7=1,J$7=J$8:J$10),$C10,0)</f>
        <v>2</v>
      </c>
      <c r="M10" s="2">
        <f t="shared" ca="1" si="1"/>
        <v>2.0007468681176031</v>
      </c>
      <c r="N10" s="1"/>
      <c r="Q10" cm="1">
        <f t="array" ref="Q10">IF(AND(O$7=1,O$7=O$8:O$10),$C10,0)</f>
        <v>0</v>
      </c>
      <c r="R10" s="2">
        <f t="shared" ca="1" si="2"/>
        <v>0</v>
      </c>
      <c r="S10" s="1"/>
      <c r="V10" cm="1">
        <f t="array" ref="V10">IF(AND(T$7=1,T$7=T$8:T$10),$C10,0)</f>
        <v>0</v>
      </c>
      <c r="W10" s="2">
        <f t="shared" ca="1" si="3"/>
        <v>0</v>
      </c>
      <c r="X10" s="1"/>
      <c r="AA10" cm="1">
        <f t="array" ref="AA10">IF(AND(Y$7=1,Y$7=Y$8:Y$10),$C10,0)</f>
        <v>0</v>
      </c>
      <c r="AB10" s="2">
        <f t="shared" ca="1" si="4"/>
        <v>0</v>
      </c>
    </row>
    <row r="11" spans="1:28">
      <c r="A11" t="s">
        <v>137</v>
      </c>
      <c r="B11" t="s">
        <v>27</v>
      </c>
      <c r="C11">
        <v>8</v>
      </c>
      <c r="D11" s="1"/>
      <c r="G11">
        <f>IF(F11=1,$C11,0)</f>
        <v>0</v>
      </c>
      <c r="H11" s="2">
        <f t="shared" ca="1" si="0"/>
        <v>0</v>
      </c>
      <c r="I11" s="1"/>
      <c r="L11">
        <f t="shared" ref="L11:L13" si="5">IF(K11=1,$C11,0)</f>
        <v>0</v>
      </c>
      <c r="M11" s="2">
        <f t="shared" ca="1" si="1"/>
        <v>0</v>
      </c>
      <c r="N11" s="1"/>
      <c r="Q11">
        <f t="shared" ref="Q11:Q13" si="6">IF(P11=1,$C11,0)</f>
        <v>0</v>
      </c>
      <c r="R11" s="2">
        <f t="shared" ca="1" si="2"/>
        <v>0</v>
      </c>
      <c r="S11" s="1"/>
      <c r="V11">
        <f t="shared" ref="V11:V13" si="7">IF(U11=1,$C11,0)</f>
        <v>0</v>
      </c>
      <c r="W11" s="2">
        <f t="shared" ca="1" si="3"/>
        <v>0</v>
      </c>
      <c r="X11" s="1"/>
      <c r="Z11">
        <v>1</v>
      </c>
      <c r="AA11">
        <f t="shared" ref="AA11:AA13" si="8">IF(Z11=1,$C11,0)</f>
        <v>8</v>
      </c>
      <c r="AB11" s="2">
        <f t="shared" ca="1" si="4"/>
        <v>8.0244603685048972</v>
      </c>
    </row>
    <row r="12" spans="1:28">
      <c r="A12" t="s">
        <v>138</v>
      </c>
      <c r="B12" t="s">
        <v>27</v>
      </c>
      <c r="C12">
        <v>10</v>
      </c>
      <c r="D12" s="1"/>
      <c r="G12">
        <f>IF(F12=1,$C12,0)</f>
        <v>0</v>
      </c>
      <c r="H12" s="2">
        <f t="shared" ca="1" si="0"/>
        <v>0</v>
      </c>
      <c r="I12" s="1"/>
      <c r="L12">
        <f t="shared" si="5"/>
        <v>0</v>
      </c>
      <c r="M12" s="2">
        <f t="shared" ca="1" si="1"/>
        <v>0</v>
      </c>
      <c r="N12" s="1"/>
      <c r="Q12">
        <f t="shared" si="6"/>
        <v>0</v>
      </c>
      <c r="R12" s="2">
        <f t="shared" ca="1" si="2"/>
        <v>0</v>
      </c>
      <c r="S12" s="1"/>
      <c r="V12">
        <f t="shared" si="7"/>
        <v>0</v>
      </c>
      <c r="W12" s="2">
        <f t="shared" ca="1" si="3"/>
        <v>0</v>
      </c>
      <c r="X12" s="1"/>
      <c r="Z12">
        <v>1</v>
      </c>
      <c r="AA12">
        <f t="shared" si="8"/>
        <v>10</v>
      </c>
      <c r="AB12" s="2">
        <f t="shared" ca="1" si="4"/>
        <v>10.081076591558361</v>
      </c>
    </row>
    <row r="13" spans="1:28">
      <c r="A13" t="s">
        <v>139</v>
      </c>
      <c r="B13" t="s">
        <v>27</v>
      </c>
      <c r="C13">
        <v>8</v>
      </c>
      <c r="D13" s="1"/>
      <c r="G13">
        <f>IF(F13=1,$C13,0)</f>
        <v>0</v>
      </c>
      <c r="H13" s="2">
        <f t="shared" ca="1" si="0"/>
        <v>0</v>
      </c>
      <c r="I13" s="1"/>
      <c r="L13">
        <f t="shared" si="5"/>
        <v>0</v>
      </c>
      <c r="M13" s="2">
        <f t="shared" ca="1" si="1"/>
        <v>0</v>
      </c>
      <c r="N13" s="1"/>
      <c r="P13">
        <v>1</v>
      </c>
      <c r="Q13">
        <f t="shared" si="6"/>
        <v>8</v>
      </c>
      <c r="R13" s="2">
        <f t="shared" ca="1" si="2"/>
        <v>8.0738559383026978</v>
      </c>
      <c r="S13" s="1"/>
      <c r="V13">
        <f t="shared" si="7"/>
        <v>0</v>
      </c>
      <c r="W13" s="2">
        <f t="shared" ca="1" si="3"/>
        <v>0</v>
      </c>
      <c r="X13" s="1"/>
      <c r="Z13">
        <v>1</v>
      </c>
      <c r="AA13">
        <f t="shared" si="8"/>
        <v>8</v>
      </c>
      <c r="AB13" s="2">
        <f t="shared" ca="1" si="4"/>
        <v>7.9432712747018526</v>
      </c>
    </row>
    <row r="14" spans="1:28">
      <c r="C14" s="9" t="s">
        <v>254</v>
      </c>
      <c r="H14" s="6" cm="1">
        <f t="array" aca="1" ref="H14" ca="1">AVERAGE(IF(H2:H13=0,1,H2:H13))</f>
        <v>1.0008094706528776</v>
      </c>
      <c r="M14" s="6" cm="1">
        <f t="array" aca="1" ref="M14" ca="1">AVERAGE(IF(M2:M13=0,1,M2:M13))</f>
        <v>1.3326494995641474</v>
      </c>
      <c r="Q14" s="7"/>
      <c r="R14" s="6" cm="1">
        <f t="array" aca="1" ref="R14" ca="1">AVERAGE(IF(R2:R13=0,1,R2:R13))</f>
        <v>1.5894879948585583</v>
      </c>
      <c r="V14" s="2"/>
      <c r="W14" s="6" cm="1">
        <f t="array" aca="1" ref="W14" ca="1">AVERAGE(IF(W2:W13=0,1,W2:W13))</f>
        <v>1.000171317639994</v>
      </c>
      <c r="AA14" s="8"/>
      <c r="AB14" s="6" cm="1">
        <f t="array" aca="1" ref="AB14" ca="1">AVERAGE(IF(AB2:AB13=0,1,AB2:AB13))</f>
        <v>2.9207340195637594</v>
      </c>
    </row>
    <row r="15" spans="1:28">
      <c r="C15" s="9" t="s">
        <v>259</v>
      </c>
      <c r="H15" s="6">
        <v>1</v>
      </c>
      <c r="M15" s="6">
        <v>1</v>
      </c>
      <c r="Q15" s="7"/>
      <c r="R15" s="6">
        <v>1</v>
      </c>
      <c r="V15" s="2"/>
      <c r="W15" s="6">
        <v>1</v>
      </c>
      <c r="AA15" s="8"/>
      <c r="AB15" s="6">
        <v>1</v>
      </c>
    </row>
    <row r="16" spans="1:28">
      <c r="C16" s="9" t="s">
        <v>260</v>
      </c>
      <c r="H16" s="6" cm="1">
        <f t="array" ref="H16">SUM($C2:$C13/12)</f>
        <v>3.25</v>
      </c>
      <c r="M16" s="6">
        <f>H16</f>
        <v>3.25</v>
      </c>
      <c r="Q16" s="7"/>
      <c r="R16" s="6">
        <f>H16</f>
        <v>3.25</v>
      </c>
      <c r="V16" s="2"/>
      <c r="W16" s="6">
        <f>H16</f>
        <v>3.25</v>
      </c>
      <c r="AA16" s="8"/>
      <c r="AB16" s="6">
        <f>H16</f>
        <v>3.25</v>
      </c>
    </row>
    <row r="17" spans="3:28">
      <c r="C17" s="9" t="s">
        <v>256</v>
      </c>
      <c r="H17" s="6">
        <f ca="1">SUM((H14-H15)/(H16-H15))</f>
        <v>3.5976473461227541E-4</v>
      </c>
      <c r="M17" s="6">
        <f ca="1">SUM((M14-M15)/(M16-M15))</f>
        <v>0.14784422202850994</v>
      </c>
      <c r="R17" s="6">
        <f ca="1">SUM((R14-R15)/(R16-R15))</f>
        <v>0.26199466438158148</v>
      </c>
      <c r="W17" s="6">
        <f ca="1">SUM((W14-W15)/(W16-W15))</f>
        <v>7.6141173330669508E-5</v>
      </c>
      <c r="AB17" s="6">
        <f ca="1">SUM((AB14-AB15)/(AB16-AB15))</f>
        <v>0.85365956425055978</v>
      </c>
    </row>
    <row r="18" spans="3:28">
      <c r="C18" s="9" t="s">
        <v>257</v>
      </c>
      <c r="H18" s="6">
        <f ca="1">1-H17</f>
        <v>0.9996402352653877</v>
      </c>
      <c r="M18" s="6">
        <f ca="1">1-M17</f>
        <v>0.85215577797149011</v>
      </c>
      <c r="R18" s="6">
        <f ca="1">1-R17</f>
        <v>0.73800533561841852</v>
      </c>
      <c r="W18" s="6">
        <f ca="1">1-W17</f>
        <v>0.99992385882666934</v>
      </c>
      <c r="AB18" s="6">
        <f ca="1">1-AB17</f>
        <v>0.14634043574944022</v>
      </c>
    </row>
    <row r="19" spans="3:28">
      <c r="C19" s="9"/>
      <c r="H19" s="6"/>
      <c r="M19" s="6"/>
      <c r="R19" s="6"/>
      <c r="W19" s="6"/>
      <c r="AB19" s="6"/>
    </row>
    <row r="20" spans="3:28">
      <c r="C20" s="9" t="s">
        <v>261</v>
      </c>
      <c r="H20" s="6" cm="1">
        <f t="array" aca="1" ref="H20" ca="1">SUM(IF(H2:H13=0,(1-H14)^2,(H2:H13-H14)^2))</f>
        <v>2.0571342317963245E-4</v>
      </c>
      <c r="M20" s="6" cm="1">
        <f t="array" aca="1" ref="M20" ca="1">SUM(IF(M2:M13=0,(1-M14)^2,(M2:M13-M14)^2))</f>
        <v>2.6559404989836199</v>
      </c>
      <c r="R20" s="6" cm="1">
        <f t="array" aca="1" ref="R20" ca="1">SUM(IF(R2:R13=0,(1-R14)^2,(R2:R13-R14)^2))</f>
        <v>45.869484682871985</v>
      </c>
      <c r="W20" s="6" cm="1">
        <f t="array" aca="1" ref="W20" ca="1">SUM(IF(W2:W13=0,(1-W14)^2,(W2:W13-W14)^2))</f>
        <v>9.8577514534630792E-5</v>
      </c>
      <c r="AB20" s="6" cm="1">
        <f t="array" aca="1" ref="AB20" ca="1">SUM(IF(AB2:AB13=0,(1-AB14)^2,(AB2:AB13-AB14)^2))</f>
        <v>135.74738143763039</v>
      </c>
    </row>
    <row r="21" spans="3:28">
      <c r="C21" s="9" t="s">
        <v>262</v>
      </c>
      <c r="H21" s="6">
        <f ca="1">H20/(12-1)</f>
        <v>1.8701220289057496E-5</v>
      </c>
      <c r="M21" s="6">
        <f ca="1">M20/(12-1)</f>
        <v>0.24144913627123818</v>
      </c>
      <c r="R21" s="6">
        <f ca="1">R20/(12-1)</f>
        <v>4.169953152988362</v>
      </c>
      <c r="W21" s="6">
        <f ca="1">W20/(12-1)</f>
        <v>8.9615922304209803E-6</v>
      </c>
      <c r="AB21" s="6">
        <f ca="1">AB20/(12-1)</f>
        <v>12.340671039784581</v>
      </c>
    </row>
    <row r="22" spans="3:28">
      <c r="C22" s="9" t="s">
        <v>263</v>
      </c>
      <c r="H22" s="6">
        <f ca="1">SQRT(H21)</f>
        <v>4.3244907548817234E-3</v>
      </c>
      <c r="M22" s="6">
        <f ca="1">SQRT(M21)</f>
        <v>0.491374741181553</v>
      </c>
      <c r="R22" s="6">
        <f ca="1">SQRT(R21)</f>
        <v>2.0420463150938479</v>
      </c>
      <c r="W22" s="6">
        <f ca="1">SQRT(W21)</f>
        <v>2.9935918610293189E-3</v>
      </c>
      <c r="AB22" s="6">
        <f ca="1">SQRT(AB21)</f>
        <v>3.5129291253574388</v>
      </c>
    </row>
    <row r="23" spans="3:28">
      <c r="C23" s="9" t="s">
        <v>264</v>
      </c>
      <c r="H23" s="6">
        <f ca="1">R22</f>
        <v>2.0420463150938479</v>
      </c>
      <c r="M23" s="6">
        <f ca="1">R22</f>
        <v>2.0420463150938479</v>
      </c>
      <c r="R23" s="6">
        <f ca="1">R22</f>
        <v>2.0420463150938479</v>
      </c>
      <c r="W23" s="6">
        <f ca="1">R22</f>
        <v>2.0420463150938479</v>
      </c>
      <c r="AB23" s="6">
        <f ca="1">R22</f>
        <v>2.0420463150938479</v>
      </c>
    </row>
    <row r="24" spans="3:28">
      <c r="C24" s="9" t="s">
        <v>265</v>
      </c>
      <c r="H24" s="6">
        <f ca="1">H22/H23</f>
        <v>2.1177241294269957E-3</v>
      </c>
      <c r="M24" s="6">
        <f ca="1">M22/M23</f>
        <v>0.24062859767163045</v>
      </c>
      <c r="R24" s="6">
        <f ca="1">R22/R23</f>
        <v>1</v>
      </c>
      <c r="W24" s="6">
        <f ca="1">W22/W23</f>
        <v>1.4659764760975758E-3</v>
      </c>
      <c r="AB24" s="6">
        <f ca="1">AB22/AB23</f>
        <v>1.7202984571855768</v>
      </c>
    </row>
    <row r="25" spans="3:28">
      <c r="C25" s="9" t="s">
        <v>258</v>
      </c>
      <c r="H25" s="6">
        <f ca="1">1-H24</f>
        <v>0.99788227587057299</v>
      </c>
      <c r="M25" s="6">
        <f ca="1">1-M24</f>
        <v>0.75937140232836953</v>
      </c>
      <c r="R25" s="6">
        <f ca="1">1-R24</f>
        <v>0</v>
      </c>
      <c r="W25" s="6">
        <f ca="1">1-W24</f>
        <v>0.99853402352390241</v>
      </c>
      <c r="AB25" s="6">
        <f ca="1">1-AB24</f>
        <v>-0.72029845718557683</v>
      </c>
    </row>
    <row r="26" spans="3:28">
      <c r="C26" s="9" t="s">
        <v>266</v>
      </c>
      <c r="F26" t="s">
        <v>255</v>
      </c>
      <c r="G26" cm="1">
        <f t="array" ref="G26">ROUND(STDEV(IF(G2:G13&gt;0,G2:G13)), 10)</f>
        <v>0</v>
      </c>
      <c r="H26" s="6" cm="1">
        <f t="array" aca="1" ref="H26" ca="1">ROUND(STDEV(IF(H2:H13&gt;0,H2:H13)), 10)</f>
        <v>6.9768429000000003E-3</v>
      </c>
      <c r="K26" t="s">
        <v>255</v>
      </c>
      <c r="L26" cm="1">
        <f t="array" ref="L26">ROUND(STDEV(IF(L2:L13&gt;0,L2:L13)), 10)</f>
        <v>0</v>
      </c>
      <c r="M26" s="6" cm="1">
        <f t="array" aca="1" ref="M26" ca="1">ROUND(STDEV(IF(M2:M13&gt;0,M2:M13)), 10)</f>
        <v>8.2451912999999995E-3</v>
      </c>
      <c r="P26" t="s">
        <v>255</v>
      </c>
      <c r="Q26" s="7" t="e" cm="1">
        <f t="array" ref="Q26">ROUND(STDEV(IF(Q2:Q13&gt;0,Q2:Q13)), 10)</f>
        <v>#DIV/0!</v>
      </c>
      <c r="R26" s="6" t="e" cm="1">
        <f t="array" aca="1" ref="R26" ca="1">SUM(1+ROUND(STDEV(IF(R2:R13&gt;0,R2:R13)), 10))</f>
        <v>#DIV/0!</v>
      </c>
      <c r="U26" t="s">
        <v>255</v>
      </c>
      <c r="V26" s="7" cm="1">
        <f t="array" ref="V26">ROUND(STDEV(IF(V2:V13&gt;0,V2:V13)), 10)</f>
        <v>0</v>
      </c>
      <c r="W26" s="6" cm="1">
        <f t="array" aca="1" ref="W26" ca="1">ROUND(STDEV(IF(W2:W13&gt;0,W2:W13)), 10)</f>
        <v>4.9518794000000003E-3</v>
      </c>
      <c r="Z26" t="s">
        <v>255</v>
      </c>
      <c r="AA26" s="8" cm="1">
        <f t="array" ref="AA26">ROUND(STDEV(IF(AA2:AA13&gt;0,AA2:AA13)), 10)</f>
        <v>1.1547005384</v>
      </c>
      <c r="AB26" s="6" cm="1">
        <f t="array" aca="1" ref="AB26" ca="1">ROUND(STDEV(IF(AB2:AB13&gt;0,AB2:AB13)), 10)</f>
        <v>1.2115055049000001</v>
      </c>
    </row>
    <row r="40" spans="19:26">
      <c r="S40">
        <f>COUNTIF(S2:S13,"1")</f>
        <v>5</v>
      </c>
      <c r="T40">
        <f t="shared" ref="T40:U40" si="9">COUNTIF(T2:T13,"1")</f>
        <v>0</v>
      </c>
      <c r="U40">
        <f t="shared" si="9"/>
        <v>0</v>
      </c>
      <c r="X40">
        <f>COUNTIF(X2:X13,"1")</f>
        <v>0</v>
      </c>
      <c r="Y40">
        <f t="shared" ref="Y40:Z40" si="10">COUNTIF(Y2:Y13,"1")</f>
        <v>0</v>
      </c>
      <c r="Z40">
        <f t="shared" si="10"/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349-C2F3-44D8-92A3-3F63AC89633F}">
  <sheetPr codeName="Sheet12"/>
  <dimension ref="A1:AB40"/>
  <sheetViews>
    <sheetView zoomScaleNormal="100" workbookViewId="0">
      <pane ySplit="1" topLeftCell="A2" activePane="bottomLeft" state="frozen"/>
      <selection activeCell="B1" sqref="B1"/>
      <selection pane="bottomLeft" activeCell="Z9" sqref="Z9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140</v>
      </c>
      <c r="B2" t="s">
        <v>17</v>
      </c>
      <c r="C2">
        <v>1</v>
      </c>
      <c r="D2" s="1">
        <v>1</v>
      </c>
      <c r="G2" cm="1">
        <f t="array" ref="G2">IF(AND(D$2=1,D$2=D$3:D$4),$C2,0)</f>
        <v>1</v>
      </c>
      <c r="H2" s="2">
        <f t="shared" ref="H2:H10" ca="1" si="0">G2*(0.99+0.02*RAND())</f>
        <v>1.0080253641861596</v>
      </c>
      <c r="I2" s="1"/>
      <c r="L2" cm="1">
        <f t="array" ref="L2">IF(AND(I$2=1,I$2=I$3:I$4),$C2,0)</f>
        <v>0</v>
      </c>
      <c r="M2" s="2">
        <f t="shared" ref="M2:M10" ca="1" si="1">L2*(0.99+0.02*RAND())</f>
        <v>0</v>
      </c>
      <c r="N2" s="1"/>
      <c r="Q2" cm="1">
        <f t="array" ref="Q2">IF(AND(N$2=1,N$2=N$3:N$4),$C2,0)</f>
        <v>0</v>
      </c>
      <c r="R2" s="2">
        <f t="shared" ref="R2:R10" ca="1" si="2">Q2*(0.99+0.02*RAND())</f>
        <v>0</v>
      </c>
      <c r="S2" s="1"/>
      <c r="V2" cm="1">
        <f t="array" ref="V2">IF(AND(S$2=1,S$2=S$3:S$4),$C2,0)</f>
        <v>0</v>
      </c>
      <c r="W2" s="2">
        <f t="shared" ref="W2:W10" ca="1" si="3">V2*(0.99+0.02*RAND())</f>
        <v>0</v>
      </c>
      <c r="X2" s="1"/>
      <c r="AA2" cm="1">
        <f t="array" ref="AA2">IF(AND(X$2=1,X$2=X$3:X$4),$C2,0)</f>
        <v>0</v>
      </c>
      <c r="AB2" s="2">
        <f t="shared" ref="AB2:AB10" ca="1" si="4">AA2*(0.99+0.02*RAND())</f>
        <v>0</v>
      </c>
    </row>
    <row r="3" spans="1:28">
      <c r="A3" t="s">
        <v>141</v>
      </c>
      <c r="B3" t="s">
        <v>17</v>
      </c>
      <c r="C3">
        <v>1</v>
      </c>
      <c r="D3" s="1">
        <v>1</v>
      </c>
      <c r="G3" cm="1">
        <f t="array" ref="G3">IF(AND(D$2=1,D$2=D$3:D$4),$C3,0)</f>
        <v>1</v>
      </c>
      <c r="H3" s="2">
        <f t="shared" ca="1" si="0"/>
        <v>0.992342562224519</v>
      </c>
      <c r="I3" s="1"/>
      <c r="L3" cm="1">
        <f t="array" ref="L3">IF(AND(I$2=1,I$2=I$3:I$4),$C3,0)</f>
        <v>0</v>
      </c>
      <c r="M3" s="2">
        <f t="shared" ca="1" si="1"/>
        <v>0</v>
      </c>
      <c r="N3" s="1"/>
      <c r="Q3" cm="1">
        <f t="array" ref="Q3">IF(AND(N$2=1,N$2=N$3:N$4),$C3,0)</f>
        <v>0</v>
      </c>
      <c r="R3" s="2">
        <f t="shared" ca="1" si="2"/>
        <v>0</v>
      </c>
      <c r="S3" s="1"/>
      <c r="V3" cm="1">
        <f t="array" ref="V3">IF(AND(S$2=1,S$2=S$3:S$4),$C3,0)</f>
        <v>0</v>
      </c>
      <c r="W3" s="2">
        <f t="shared" ca="1" si="3"/>
        <v>0</v>
      </c>
      <c r="X3" s="1"/>
      <c r="AA3" cm="1">
        <f t="array" ref="AA3">IF(AND(X$2=1,X$2=X$3:X$4),$C3,0)</f>
        <v>0</v>
      </c>
      <c r="AB3" s="2">
        <f t="shared" ca="1" si="4"/>
        <v>0</v>
      </c>
    </row>
    <row r="4" spans="1:28">
      <c r="A4" t="s">
        <v>142</v>
      </c>
      <c r="B4" t="s">
        <v>17</v>
      </c>
      <c r="C4">
        <v>1</v>
      </c>
      <c r="D4" s="1">
        <v>1</v>
      </c>
      <c r="G4" cm="1">
        <f t="array" ref="G4">IF(AND(D$2=1,D$2=D$3:D$4),$C4,0)</f>
        <v>1</v>
      </c>
      <c r="H4" s="2">
        <f t="shared" ca="1" si="0"/>
        <v>1.0012358176989125</v>
      </c>
      <c r="I4" s="1"/>
      <c r="L4" cm="1">
        <f t="array" ref="L4">IF(AND(I$2=1,I$2=I$3:I$4),$C4,0)</f>
        <v>0</v>
      </c>
      <c r="M4" s="2">
        <f t="shared" ca="1" si="1"/>
        <v>0</v>
      </c>
      <c r="N4" s="1"/>
      <c r="Q4" cm="1">
        <f t="array" ref="Q4">IF(AND(N$2=1,N$2=N$3:N$4),$C4,0)</f>
        <v>0</v>
      </c>
      <c r="R4" s="2">
        <f t="shared" ca="1" si="2"/>
        <v>0</v>
      </c>
      <c r="S4" s="1"/>
      <c r="V4" cm="1">
        <f t="array" ref="V4">IF(AND(S$2=1,S$2=S$3:S$4),$C4,0)</f>
        <v>0</v>
      </c>
      <c r="W4" s="2">
        <f t="shared" ca="1" si="3"/>
        <v>0</v>
      </c>
      <c r="X4" s="1"/>
      <c r="AA4" cm="1">
        <f t="array" ref="AA4">IF(AND(X$2=1,X$2=X$3:X$4),$C4,0)</f>
        <v>0</v>
      </c>
      <c r="AB4" s="2">
        <f t="shared" ca="1" si="4"/>
        <v>0</v>
      </c>
    </row>
    <row r="5" spans="1:28">
      <c r="A5" t="s">
        <v>143</v>
      </c>
      <c r="B5" t="s">
        <v>24</v>
      </c>
      <c r="C5">
        <v>2</v>
      </c>
      <c r="D5" s="1"/>
      <c r="G5" cm="1">
        <f t="array" ref="G5">IF(AND(E$5=1,E$5=E$6:E$7),$C5,0)</f>
        <v>0</v>
      </c>
      <c r="H5" s="2">
        <f t="shared" ca="1" si="0"/>
        <v>0</v>
      </c>
      <c r="I5" s="1"/>
      <c r="J5">
        <v>1</v>
      </c>
      <c r="L5" cm="1">
        <f t="array" ref="L5">IF(AND(J$5=1,J$5=J$6:J$7),$C5,0)</f>
        <v>2</v>
      </c>
      <c r="M5" s="2">
        <f t="shared" ca="1" si="1"/>
        <v>1.9932543134950491</v>
      </c>
      <c r="N5" s="1"/>
      <c r="Q5" cm="1">
        <f t="array" ref="Q5">IF(AND(O$5=1,O$5=O$6:O$7),$C5,0)</f>
        <v>0</v>
      </c>
      <c r="R5" s="2">
        <f t="shared" ca="1" si="2"/>
        <v>0</v>
      </c>
      <c r="S5" s="1"/>
      <c r="V5" cm="1">
        <f t="array" ref="V5">IF(AND(T$5=1,T$5=T$6:T$7),$C5,0)</f>
        <v>0</v>
      </c>
      <c r="W5" s="2">
        <f t="shared" ca="1" si="3"/>
        <v>0</v>
      </c>
      <c r="X5" s="1"/>
      <c r="AA5" cm="1">
        <f t="array" ref="AA5">IF(AND(Y$5=1,Y$5=Y$6:Y$7),$C5,0)</f>
        <v>0</v>
      </c>
      <c r="AB5" s="2">
        <f t="shared" ca="1" si="4"/>
        <v>0</v>
      </c>
    </row>
    <row r="6" spans="1:28">
      <c r="A6" t="s">
        <v>144</v>
      </c>
      <c r="B6" t="s">
        <v>24</v>
      </c>
      <c r="C6">
        <v>2</v>
      </c>
      <c r="D6" s="1"/>
      <c r="G6" cm="1">
        <f t="array" ref="G6">IF(AND(E$5=1,E$5=E$6:E$7),$C6,0)</f>
        <v>0</v>
      </c>
      <c r="H6" s="2">
        <f t="shared" ca="1" si="0"/>
        <v>0</v>
      </c>
      <c r="I6" s="1"/>
      <c r="J6">
        <v>1</v>
      </c>
      <c r="L6" cm="1">
        <f t="array" ref="L6">IF(AND(J$5=1,J$5=J$6:J$7),$C6,0)</f>
        <v>2</v>
      </c>
      <c r="M6" s="2">
        <f t="shared" ca="1" si="1"/>
        <v>1.9829369083349075</v>
      </c>
      <c r="N6" s="1"/>
      <c r="Q6" cm="1">
        <f t="array" ref="Q6">IF(AND(O$5=1,O$5=O$6:O$7),$C6,0)</f>
        <v>0</v>
      </c>
      <c r="R6" s="2">
        <f t="shared" ca="1" si="2"/>
        <v>0</v>
      </c>
      <c r="S6" s="1"/>
      <c r="V6" cm="1">
        <f t="array" ref="V6">IF(AND(T$5=1,T$5=T$6:T$7),$C6,0)</f>
        <v>0</v>
      </c>
      <c r="W6" s="2">
        <f t="shared" ca="1" si="3"/>
        <v>0</v>
      </c>
      <c r="X6" s="1"/>
      <c r="AA6" cm="1">
        <f t="array" ref="AA6">IF(AND(Y$5=1,Y$5=Y$6:Y$7),$C6,0)</f>
        <v>0</v>
      </c>
      <c r="AB6" s="2">
        <f t="shared" ca="1" si="4"/>
        <v>0</v>
      </c>
    </row>
    <row r="7" spans="1:28">
      <c r="A7" t="s">
        <v>145</v>
      </c>
      <c r="B7" t="s">
        <v>24</v>
      </c>
      <c r="C7">
        <v>2</v>
      </c>
      <c r="D7" s="1"/>
      <c r="G7" cm="1">
        <f t="array" ref="G7">IF(AND(E$5=1,E$5=E$6:E$7),$C7,0)</f>
        <v>0</v>
      </c>
      <c r="H7" s="2">
        <f t="shared" ca="1" si="0"/>
        <v>0</v>
      </c>
      <c r="I7" s="1"/>
      <c r="J7">
        <v>1</v>
      </c>
      <c r="L7" cm="1">
        <f t="array" ref="L7">IF(AND(J$5=1,J$5=J$6:J$7),$C7,0)</f>
        <v>2</v>
      </c>
      <c r="M7" s="2">
        <f t="shared" ca="1" si="1"/>
        <v>1.9879512655227798</v>
      </c>
      <c r="N7" s="1"/>
      <c r="Q7" cm="1">
        <f t="array" ref="Q7">IF(AND(O$5=1,O$5=O$6:O$7),$C7,0)</f>
        <v>0</v>
      </c>
      <c r="R7" s="2">
        <f t="shared" ca="1" si="2"/>
        <v>0</v>
      </c>
      <c r="S7" s="1"/>
      <c r="V7" cm="1">
        <f t="array" ref="V7">IF(AND(T$5=1,T$5=T$6:T$7),$C7,0)</f>
        <v>0</v>
      </c>
      <c r="W7" s="2">
        <f t="shared" ca="1" si="3"/>
        <v>0</v>
      </c>
      <c r="X7" s="1"/>
      <c r="AA7" cm="1">
        <f t="array" ref="AA7">IF(AND(Y$5=1,Y$5=Y$6:Y$7),$C7,0)</f>
        <v>0</v>
      </c>
      <c r="AB7" s="2">
        <f t="shared" ca="1" si="4"/>
        <v>0</v>
      </c>
    </row>
    <row r="8" spans="1:28">
      <c r="A8" t="s">
        <v>146</v>
      </c>
      <c r="B8" t="s">
        <v>27</v>
      </c>
      <c r="C8">
        <v>8</v>
      </c>
      <c r="D8" s="1"/>
      <c r="G8">
        <f>IF(F8=1,$C8,0)</f>
        <v>0</v>
      </c>
      <c r="H8" s="2">
        <f t="shared" ca="1" si="0"/>
        <v>0</v>
      </c>
      <c r="I8" s="1"/>
      <c r="L8">
        <f t="shared" ref="L8:L10" si="5">IF(K8=1,$C8,0)</f>
        <v>0</v>
      </c>
      <c r="M8" s="2">
        <f t="shared" ca="1" si="1"/>
        <v>0</v>
      </c>
      <c r="N8" s="1"/>
      <c r="Q8">
        <f t="shared" ref="Q8:Q10" si="6">IF(P8=1,$C8,0)</f>
        <v>0</v>
      </c>
      <c r="R8" s="2">
        <f t="shared" ca="1" si="2"/>
        <v>0</v>
      </c>
      <c r="S8" s="1"/>
      <c r="U8">
        <v>1</v>
      </c>
      <c r="V8">
        <f t="shared" ref="V8:V10" si="7">IF(U8=1,$C8,0)</f>
        <v>8</v>
      </c>
      <c r="W8" s="2">
        <f t="shared" ca="1" si="3"/>
        <v>8.0521769124941809</v>
      </c>
      <c r="X8" s="1"/>
      <c r="Z8">
        <v>1</v>
      </c>
      <c r="AA8">
        <f t="shared" ref="AA8:AA10" si="8">IF(Z8=1,$C8,0)</f>
        <v>8</v>
      </c>
      <c r="AB8" s="2">
        <f t="shared" ca="1" si="4"/>
        <v>8.0551698374366136</v>
      </c>
    </row>
    <row r="9" spans="1:28">
      <c r="A9" t="s">
        <v>147</v>
      </c>
      <c r="B9" t="s">
        <v>27</v>
      </c>
      <c r="C9">
        <v>10</v>
      </c>
      <c r="D9" s="1"/>
      <c r="G9">
        <f>IF(F9=1,$C9,0)</f>
        <v>0</v>
      </c>
      <c r="H9" s="2">
        <f t="shared" ca="1" si="0"/>
        <v>0</v>
      </c>
      <c r="I9" s="1"/>
      <c r="L9">
        <f t="shared" si="5"/>
        <v>0</v>
      </c>
      <c r="M9" s="2">
        <f t="shared" ca="1" si="1"/>
        <v>0</v>
      </c>
      <c r="N9" s="1"/>
      <c r="Q9">
        <f t="shared" si="6"/>
        <v>0</v>
      </c>
      <c r="R9" s="2">
        <f t="shared" ca="1" si="2"/>
        <v>0</v>
      </c>
      <c r="S9" s="1"/>
      <c r="V9">
        <f t="shared" si="7"/>
        <v>0</v>
      </c>
      <c r="W9" s="2">
        <f t="shared" ca="1" si="3"/>
        <v>0</v>
      </c>
      <c r="X9" s="1"/>
      <c r="AA9">
        <f t="shared" si="8"/>
        <v>0</v>
      </c>
      <c r="AB9" s="2">
        <f t="shared" ca="1" si="4"/>
        <v>0</v>
      </c>
    </row>
    <row r="10" spans="1:28">
      <c r="A10" t="s">
        <v>148</v>
      </c>
      <c r="B10" t="s">
        <v>27</v>
      </c>
      <c r="C10">
        <v>8</v>
      </c>
      <c r="D10" s="1"/>
      <c r="G10">
        <f>IF(F10=1,$C10,0)</f>
        <v>0</v>
      </c>
      <c r="H10" s="2">
        <f t="shared" ca="1" si="0"/>
        <v>0</v>
      </c>
      <c r="I10" s="1"/>
      <c r="L10">
        <f t="shared" si="5"/>
        <v>0</v>
      </c>
      <c r="M10" s="2">
        <f t="shared" ca="1" si="1"/>
        <v>0</v>
      </c>
      <c r="N10" s="1"/>
      <c r="P10">
        <v>1</v>
      </c>
      <c r="Q10">
        <f t="shared" si="6"/>
        <v>8</v>
      </c>
      <c r="R10" s="2">
        <f t="shared" ca="1" si="2"/>
        <v>8.0019792681046145</v>
      </c>
      <c r="S10" s="1"/>
      <c r="U10">
        <v>1</v>
      </c>
      <c r="V10">
        <f t="shared" si="7"/>
        <v>8</v>
      </c>
      <c r="W10" s="2">
        <f t="shared" ca="1" si="3"/>
        <v>8.0523743386973052</v>
      </c>
      <c r="X10" s="1"/>
      <c r="Z10">
        <v>1</v>
      </c>
      <c r="AA10">
        <f t="shared" si="8"/>
        <v>8</v>
      </c>
      <c r="AB10" s="2">
        <f t="shared" ca="1" si="4"/>
        <v>8.016025037924587</v>
      </c>
    </row>
    <row r="11" spans="1:28">
      <c r="C11" s="9" t="s">
        <v>254</v>
      </c>
      <c r="H11" s="6" cm="1">
        <f t="array" aca="1" ref="H11" ca="1">AVERAGE(IF(H2:H10=0,1,H2:H10))</f>
        <v>1.0001781937899545</v>
      </c>
      <c r="M11" s="6" cm="1">
        <f t="array" aca="1" ref="M11" ca="1">AVERAGE(IF(M2:M10=0,1,M2:M10))</f>
        <v>1.3293491652614151</v>
      </c>
      <c r="Q11" s="7"/>
      <c r="R11" s="6" cm="1">
        <f t="array" aca="1" ref="R11" ca="1">AVERAGE(IF(R2:R10=0,1,R2:R10))</f>
        <v>1.777997696456068</v>
      </c>
      <c r="V11" s="2"/>
      <c r="W11" s="6" cm="1">
        <f t="array" aca="1" ref="W11" ca="1">AVERAGE(IF(W2:W10=0,1,W2:W10))</f>
        <v>2.5671723612434985</v>
      </c>
      <c r="AA11" s="8"/>
      <c r="AB11" s="6" cm="1">
        <f t="array" aca="1" ref="AB11" ca="1">AVERAGE(IF(AB2:AB10=0,1,AB2:AB10))</f>
        <v>2.5634660972623555</v>
      </c>
    </row>
    <row r="12" spans="1:28">
      <c r="C12" s="9" t="s">
        <v>259</v>
      </c>
      <c r="H12" s="6">
        <v>1</v>
      </c>
      <c r="M12" s="6">
        <v>1</v>
      </c>
      <c r="Q12" s="7"/>
      <c r="R12" s="6">
        <v>1</v>
      </c>
      <c r="V12" s="2"/>
      <c r="W12" s="6">
        <v>1</v>
      </c>
      <c r="AA12" s="8"/>
      <c r="AB12" s="6">
        <v>1</v>
      </c>
    </row>
    <row r="13" spans="1:28">
      <c r="C13" s="9" t="s">
        <v>260</v>
      </c>
      <c r="H13" s="6" cm="1">
        <f t="array" ref="H13">SUM($C2:$C10/9)</f>
        <v>3.8888888888888888</v>
      </c>
      <c r="M13" s="6">
        <f>H13</f>
        <v>3.8888888888888888</v>
      </c>
      <c r="Q13" s="7"/>
      <c r="R13" s="6">
        <f>H13</f>
        <v>3.8888888888888888</v>
      </c>
      <c r="V13" s="2"/>
      <c r="W13" s="6">
        <f>H13</f>
        <v>3.8888888888888888</v>
      </c>
      <c r="AA13" s="8"/>
      <c r="AB13" s="6">
        <f>H13</f>
        <v>3.8888888888888888</v>
      </c>
    </row>
    <row r="14" spans="1:28">
      <c r="C14" s="9" t="s">
        <v>256</v>
      </c>
      <c r="H14" s="6">
        <f ca="1">SUM((H11-H12)/(H13-H12))</f>
        <v>6.1682465753494403E-5</v>
      </c>
      <c r="M14" s="6">
        <f ca="1">SUM((M11-M12)/(M13-M12))</f>
        <v>0.11400548028279754</v>
      </c>
      <c r="R14" s="6">
        <f ca="1">SUM((R11-R12)/(R13-R12))</f>
        <v>0.26930689492710047</v>
      </c>
      <c r="W14" s="6">
        <f ca="1">SUM((W11-W12)/(W13-W12))</f>
        <v>0.54248274043044176</v>
      </c>
      <c r="AB14" s="6">
        <f ca="1">SUM((AB11-AB12)/(AB13-AB12))</f>
        <v>0.54119980289850766</v>
      </c>
    </row>
    <row r="15" spans="1:28">
      <c r="C15" s="9" t="s">
        <v>257</v>
      </c>
      <c r="H15" s="6">
        <f ca="1">1-H14</f>
        <v>0.99993831753424656</v>
      </c>
      <c r="M15" s="6">
        <f ca="1">1-M14</f>
        <v>0.88599451971720244</v>
      </c>
      <c r="R15" s="6">
        <f ca="1">1-R14</f>
        <v>0.73069310507289953</v>
      </c>
      <c r="W15" s="6">
        <f ca="1">1-W14</f>
        <v>0.45751725956955824</v>
      </c>
      <c r="AB15" s="6">
        <f ca="1">1-AB14</f>
        <v>0.45880019710149234</v>
      </c>
    </row>
    <row r="16" spans="1:28">
      <c r="C16" s="9"/>
      <c r="H16" s="6"/>
      <c r="M16" s="6"/>
      <c r="R16" s="6"/>
      <c r="W16" s="6"/>
      <c r="AB16" s="6"/>
    </row>
    <row r="17" spans="3:28">
      <c r="C17" s="9" t="s">
        <v>261</v>
      </c>
      <c r="H17" s="6" cm="1">
        <f t="array" aca="1" ref="H17" ca="1">SUM(IF(H2:H10=0,(1-H11)^2,(H2:H10-H11)^2))</f>
        <v>1.2428429174979685E-4</v>
      </c>
      <c r="M17" s="6" cm="1">
        <f t="array" aca="1" ref="M17" ca="1">SUM(IF(M2:M10=0,(1-M11)^2,(M2:M10-M11)^2))</f>
        <v>1.9525289461660513</v>
      </c>
      <c r="R17" s="6" cm="1">
        <f t="array" aca="1" ref="R17" ca="1">SUM(IF(R2:R10=0,(1-R11)^2,(R2:R10-R11)^2))</f>
        <v>43.580189929748293</v>
      </c>
      <c r="W17" s="6" cm="1">
        <f t="array" aca="1" ref="W17" ca="1">SUM(IF(W2:W10=0,(1-W11)^2,(W2:W10-W11)^2))</f>
        <v>77.364920129622504</v>
      </c>
      <c r="AB17" s="6" cm="1">
        <f t="array" aca="1" ref="AB17" ca="1">SUM(IF(AB2:AB10=0,(1-AB11)^2,(AB2:AB10-AB11)^2))</f>
        <v>77.000192632261047</v>
      </c>
    </row>
    <row r="18" spans="3:28">
      <c r="C18" s="9" t="s">
        <v>262</v>
      </c>
      <c r="H18" s="6">
        <f ca="1">H17/(9-1)</f>
        <v>1.5535536468724607E-5</v>
      </c>
      <c r="M18" s="6">
        <f ca="1">M17/(9-1)</f>
        <v>0.24406611827075642</v>
      </c>
      <c r="R18" s="6">
        <f ca="1">R17/(9-1)</f>
        <v>5.4475237412185367</v>
      </c>
      <c r="W18" s="6">
        <f ca="1">W17/(9-1)</f>
        <v>9.6706150162028131</v>
      </c>
      <c r="AB18" s="6">
        <f ca="1">AB17/(9-1)</f>
        <v>9.6250240790326309</v>
      </c>
    </row>
    <row r="19" spans="3:28">
      <c r="C19" s="9" t="s">
        <v>263</v>
      </c>
      <c r="H19" s="6">
        <f ca="1">SQRT(H18)</f>
        <v>3.9415144892191636E-3</v>
      </c>
      <c r="M19" s="6">
        <f ca="1">SQRT(M18)</f>
        <v>0.49403048313920511</v>
      </c>
      <c r="R19" s="6">
        <f ca="1">SQRT(R18)</f>
        <v>2.3339930893682048</v>
      </c>
      <c r="W19" s="6">
        <f ca="1">SQRT(W18)</f>
        <v>3.1097612474598133</v>
      </c>
      <c r="AB19" s="6">
        <f ca="1">SQRT(AB18)</f>
        <v>3.102422292182776</v>
      </c>
    </row>
    <row r="20" spans="3:28">
      <c r="C20" s="9" t="s">
        <v>264</v>
      </c>
      <c r="H20" s="6">
        <f ca="1">R19</f>
        <v>2.3339930893682048</v>
      </c>
      <c r="M20" s="6">
        <f ca="1">R19</f>
        <v>2.3339930893682048</v>
      </c>
      <c r="R20" s="6">
        <f ca="1">R19</f>
        <v>2.3339930893682048</v>
      </c>
      <c r="W20" s="6">
        <f ca="1">R19</f>
        <v>2.3339930893682048</v>
      </c>
      <c r="AB20" s="6">
        <f ca="1">R19</f>
        <v>2.3339930893682048</v>
      </c>
    </row>
    <row r="21" spans="3:28">
      <c r="C21" s="9" t="s">
        <v>265</v>
      </c>
      <c r="H21" s="6">
        <f ca="1">H19/H20</f>
        <v>1.6887429989289743E-3</v>
      </c>
      <c r="M21" s="6">
        <f ca="1">M19/M20</f>
        <v>0.21166750038361751</v>
      </c>
      <c r="R21" s="6">
        <f ca="1">R19/R20</f>
        <v>1</v>
      </c>
      <c r="W21" s="6">
        <f ca="1">W19/W20</f>
        <v>1.3323780869897963</v>
      </c>
      <c r="AB21" s="6">
        <f ca="1">AB19/AB20</f>
        <v>1.3292337095233557</v>
      </c>
    </row>
    <row r="22" spans="3:28">
      <c r="C22" s="9" t="s">
        <v>258</v>
      </c>
      <c r="H22" s="6">
        <f ca="1">1-H21</f>
        <v>0.99831125700107104</v>
      </c>
      <c r="M22" s="6">
        <f ca="1">1-M21</f>
        <v>0.78833249961638252</v>
      </c>
      <c r="R22" s="6">
        <f ca="1">1-R21</f>
        <v>0</v>
      </c>
      <c r="W22" s="6">
        <f ca="1">1-W21</f>
        <v>-0.33237808698979632</v>
      </c>
      <c r="AB22" s="6">
        <f ca="1">1-AB21</f>
        <v>-0.32923370952335573</v>
      </c>
    </row>
    <row r="23" spans="3:28">
      <c r="C23" s="9" t="s">
        <v>266</v>
      </c>
      <c r="F23" t="s">
        <v>255</v>
      </c>
      <c r="G23" cm="1">
        <f t="array" ref="G23">ROUND(STDEV(IF(G2:G10&gt;0,G2:G10)), 10)</f>
        <v>0</v>
      </c>
      <c r="H23" s="6" cm="1">
        <f t="array" aca="1" ref="H23" ca="1">ROUND(STDEV(IF(H2:H10&gt;0,H2:H10)), 10)</f>
        <v>7.8648820000000001E-3</v>
      </c>
      <c r="K23" t="s">
        <v>255</v>
      </c>
      <c r="L23" cm="1">
        <f t="array" ref="L23">ROUND(STDEV(IF(L2:L10&gt;0,L2:L10)), 10)</f>
        <v>0</v>
      </c>
      <c r="M23" s="6" cm="1">
        <f t="array" aca="1" ref="M23" ca="1">ROUND(STDEV(IF(M2:M10&gt;0,M2:M10)), 10)</f>
        <v>5.1593756999999997E-3</v>
      </c>
      <c r="P23" t="s">
        <v>255</v>
      </c>
      <c r="Q23" s="7" t="e" cm="1">
        <f t="array" ref="Q23">ROUND(STDEV(IF(Q2:Q10&gt;0,Q2:Q10)), 10)</f>
        <v>#DIV/0!</v>
      </c>
      <c r="R23" s="6" t="e" cm="1">
        <f t="array" aca="1" ref="R23" ca="1">SUM(1+ROUND(STDEV(IF(R2:R10&gt;0,R2:R10)), 10))</f>
        <v>#DIV/0!</v>
      </c>
      <c r="U23" t="s">
        <v>255</v>
      </c>
      <c r="V23" s="7" cm="1">
        <f t="array" ref="V23">ROUND(STDEV(IF(V2:V10&gt;0,V2:V10)), 10)</f>
        <v>0</v>
      </c>
      <c r="W23" s="6" cm="1">
        <f t="array" aca="1" ref="W23" ca="1">ROUND(STDEV(IF(W2:W10&gt;0,W2:W10)), 10)</f>
        <v>1.3960139999999999E-4</v>
      </c>
      <c r="Z23" t="s">
        <v>255</v>
      </c>
      <c r="AA23" s="8" cm="1">
        <f t="array" ref="AA23">ROUND(STDEV(IF(AA2:AA10&gt;0,AA2:AA10)), 10)</f>
        <v>0</v>
      </c>
      <c r="AB23" s="6" cm="1">
        <f t="array" aca="1" ref="AB23" ca="1">ROUND(STDEV(IF(AB2:AB10&gt;0,AB2:AB10)), 10)</f>
        <v>2.7679553199999998E-2</v>
      </c>
    </row>
    <row r="40" spans="19:26">
      <c r="S40">
        <f>COUNTIF(S2:S10,"1")</f>
        <v>0</v>
      </c>
      <c r="T40">
        <f t="shared" ref="T40:U40" si="9">COUNTIF(T2:T10,"1")</f>
        <v>0</v>
      </c>
      <c r="U40">
        <f t="shared" si="9"/>
        <v>2</v>
      </c>
      <c r="X40">
        <f>COUNTIF(X2:X10,"1")</f>
        <v>0</v>
      </c>
      <c r="Y40">
        <f t="shared" ref="Y40:Z40" si="10">COUNTIF(Y2:Y10,"1")</f>
        <v>0</v>
      </c>
      <c r="Z40">
        <f t="shared" si="10"/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29ED-66E7-4916-AC54-63FD751409F3}">
  <sheetPr codeName="Sheet13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5" sqref="P5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149</v>
      </c>
      <c r="B2" t="s">
        <v>17</v>
      </c>
      <c r="C2">
        <v>1</v>
      </c>
      <c r="D2" s="1">
        <v>1</v>
      </c>
      <c r="G2">
        <f>IF(AND(D$2=1,D$3=1),$C2,0)</f>
        <v>1</v>
      </c>
      <c r="H2" s="2">
        <f t="shared" ref="H2:H5" ca="1" si="0">G2*(0.99+0.02*RAND())</f>
        <v>1.0093319865936754</v>
      </c>
      <c r="I2" s="1"/>
      <c r="L2">
        <f>IF(AND(I$2=1,I$3=1),$C2,0)</f>
        <v>0</v>
      </c>
      <c r="M2" s="2">
        <f t="shared" ref="M2:M5" ca="1" si="1">L2*(0.99+0.02*RAND())</f>
        <v>0</v>
      </c>
      <c r="N2" s="1"/>
      <c r="Q2">
        <f>IF(AND(N$2=1,N$3=1),$C2,0)</f>
        <v>0</v>
      </c>
      <c r="R2" s="2">
        <f t="shared" ref="R2:R5" ca="1" si="2">Q2*(0.99+0.02*RAND())</f>
        <v>0</v>
      </c>
      <c r="S2" s="1">
        <v>1</v>
      </c>
      <c r="V2">
        <f>IF(AND(S$2=1,S$3=1),$C2,0)</f>
        <v>1</v>
      </c>
      <c r="W2" s="2">
        <f t="shared" ref="W2:W5" ca="1" si="3">V2*(0.99+0.02*RAND())</f>
        <v>1.0099125686025074</v>
      </c>
      <c r="X2" s="1">
        <v>1</v>
      </c>
      <c r="AA2">
        <f>IF(AND(X$2=1,X$3=1),$C2,0)</f>
        <v>1</v>
      </c>
      <c r="AB2" s="2">
        <f t="shared" ref="AB2:AB5" ca="1" si="4">AA2*(0.99+0.02*RAND())</f>
        <v>1.0057459438137284</v>
      </c>
    </row>
    <row r="3" spans="1:28">
      <c r="A3" t="s">
        <v>150</v>
      </c>
      <c r="B3" t="s">
        <v>17</v>
      </c>
      <c r="C3">
        <v>1</v>
      </c>
      <c r="D3" s="1">
        <v>1</v>
      </c>
      <c r="G3">
        <f>IF(AND(D$2=1,D$3=1),$C3,0)</f>
        <v>1</v>
      </c>
      <c r="H3" s="2">
        <f t="shared" ca="1" si="0"/>
        <v>1.0059975344959231</v>
      </c>
      <c r="I3" s="1"/>
      <c r="L3">
        <f>IF(AND(I$2=1,I$3=1),$C3,0)</f>
        <v>0</v>
      </c>
      <c r="M3" s="2">
        <f t="shared" ca="1" si="1"/>
        <v>0</v>
      </c>
      <c r="N3" s="1"/>
      <c r="Q3">
        <f>IF(AND(N$2=1,N$3=1),$C3,0)</f>
        <v>0</v>
      </c>
      <c r="R3" s="2">
        <f t="shared" ca="1" si="2"/>
        <v>0</v>
      </c>
      <c r="S3" s="1">
        <v>1</v>
      </c>
      <c r="V3">
        <f>IF(AND(S$2=1,S$3=1),$C3,0)</f>
        <v>1</v>
      </c>
      <c r="W3" s="2">
        <f t="shared" ca="1" si="3"/>
        <v>0.99772015379396772</v>
      </c>
      <c r="X3" s="1">
        <v>1</v>
      </c>
      <c r="AA3">
        <f>IF(AND(X$2=1,X$3=1),$C3,0)</f>
        <v>1</v>
      </c>
      <c r="AB3" s="2">
        <f t="shared" ca="1" si="4"/>
        <v>1.0009657792892412</v>
      </c>
    </row>
    <row r="4" spans="1:28">
      <c r="A4" t="s">
        <v>151</v>
      </c>
      <c r="B4" t="s">
        <v>24</v>
      </c>
      <c r="C4">
        <v>2</v>
      </c>
      <c r="D4" s="1"/>
      <c r="G4">
        <f>IF(E$4=1,$C4,0)</f>
        <v>0</v>
      </c>
      <c r="H4" s="2">
        <f t="shared" ca="1" si="0"/>
        <v>0</v>
      </c>
      <c r="I4" s="1"/>
      <c r="J4">
        <v>1</v>
      </c>
      <c r="L4">
        <f>IF(J$4=1,$C4,0)</f>
        <v>2</v>
      </c>
      <c r="M4" s="2">
        <f t="shared" ca="1" si="1"/>
        <v>2.0062195762625752</v>
      </c>
      <c r="N4" s="1"/>
      <c r="Q4">
        <f>IF(O$4=1,$C4,0)</f>
        <v>0</v>
      </c>
      <c r="R4" s="2">
        <f t="shared" ca="1" si="2"/>
        <v>0</v>
      </c>
      <c r="S4" s="1"/>
      <c r="V4">
        <f>IF(T$4=1,$C4,0)</f>
        <v>0</v>
      </c>
      <c r="W4" s="2">
        <f t="shared" ca="1" si="3"/>
        <v>0</v>
      </c>
      <c r="X4" s="1"/>
      <c r="AA4">
        <f>IF(Y$4=1,$C4,0)</f>
        <v>0</v>
      </c>
      <c r="AB4" s="2">
        <f t="shared" ca="1" si="4"/>
        <v>0</v>
      </c>
    </row>
    <row r="5" spans="1:28">
      <c r="A5" t="s">
        <v>152</v>
      </c>
      <c r="B5" t="s">
        <v>27</v>
      </c>
      <c r="C5">
        <v>10</v>
      </c>
      <c r="D5" s="1"/>
      <c r="G5">
        <f>IF(F5=1,$C5,0)</f>
        <v>0</v>
      </c>
      <c r="H5" s="2">
        <f t="shared" ca="1" si="0"/>
        <v>0</v>
      </c>
      <c r="I5" s="1"/>
      <c r="L5">
        <f>IF(K5=1,$C5,0)</f>
        <v>0</v>
      </c>
      <c r="M5" s="2">
        <f t="shared" ca="1" si="1"/>
        <v>0</v>
      </c>
      <c r="N5" s="1"/>
      <c r="P5">
        <v>1</v>
      </c>
      <c r="Q5">
        <f>IF(P5=1,$C5,0)</f>
        <v>10</v>
      </c>
      <c r="R5" s="2">
        <f t="shared" ca="1" si="2"/>
        <v>10.002189043221668</v>
      </c>
      <c r="S5" s="1"/>
      <c r="V5">
        <f>IF(U5=1,$C5,0)</f>
        <v>0</v>
      </c>
      <c r="W5" s="2">
        <f t="shared" ca="1" si="3"/>
        <v>0</v>
      </c>
      <c r="X5" s="1"/>
      <c r="AA5">
        <f>IF(Z5=1,$C5,0)</f>
        <v>0</v>
      </c>
      <c r="AB5" s="2">
        <f t="shared" ca="1" si="4"/>
        <v>0</v>
      </c>
    </row>
    <row r="6" spans="1:28">
      <c r="C6" s="9" t="s">
        <v>254</v>
      </c>
      <c r="H6" s="6" cm="1">
        <f t="array" aca="1" ref="H6" ca="1">AVERAGE(IF(H2:H5=0,1,H2:H5))</f>
        <v>1.0038323802723996</v>
      </c>
      <c r="M6" s="6" cm="1">
        <f t="array" aca="1" ref="M6" ca="1">AVERAGE(IF(M2:M5=0,1,M2:M5))</f>
        <v>1.2515548940656438</v>
      </c>
      <c r="Q6" s="7"/>
      <c r="R6" s="6" cm="1">
        <f t="array" aca="1" ref="R6" ca="1">AVERAGE(IF(R2:R5=0,1,R2:R5))</f>
        <v>3.2505472608054169</v>
      </c>
      <c r="V6" s="2"/>
      <c r="W6" s="6" cm="1">
        <f t="array" aca="1" ref="W6" ca="1">AVERAGE(IF(W2:W5=0,1,W2:W5))</f>
        <v>1.0019081805991188</v>
      </c>
      <c r="AA6" s="8"/>
      <c r="AB6" s="6" cm="1">
        <f t="array" aca="1" ref="AB6" ca="1">AVERAGE(IF(AB2:AB5=0,1,AB2:AB5))</f>
        <v>1.0016779307757424</v>
      </c>
    </row>
    <row r="7" spans="1:28">
      <c r="C7" s="9" t="s">
        <v>259</v>
      </c>
      <c r="H7" s="6">
        <v>1</v>
      </c>
      <c r="M7" s="6">
        <v>1</v>
      </c>
      <c r="Q7" s="7"/>
      <c r="R7" s="6">
        <v>1</v>
      </c>
      <c r="V7" s="2"/>
      <c r="W7" s="6">
        <v>1</v>
      </c>
      <c r="AA7" s="8"/>
      <c r="AB7" s="6">
        <v>1</v>
      </c>
    </row>
    <row r="8" spans="1:28">
      <c r="C8" s="9" t="s">
        <v>260</v>
      </c>
      <c r="H8" s="6" cm="1">
        <f t="array" ref="H8">SUM($C2:$C5/4)</f>
        <v>3.5</v>
      </c>
      <c r="M8" s="6">
        <f>H8</f>
        <v>3.5</v>
      </c>
      <c r="Q8" s="7"/>
      <c r="R8" s="6">
        <f>H8</f>
        <v>3.5</v>
      </c>
      <c r="V8" s="2"/>
      <c r="W8" s="6">
        <f>H8</f>
        <v>3.5</v>
      </c>
      <c r="AA8" s="8"/>
      <c r="AB8" s="6">
        <f>H8</f>
        <v>3.5</v>
      </c>
    </row>
    <row r="9" spans="1:28">
      <c r="C9" s="9" t="s">
        <v>256</v>
      </c>
      <c r="H9" s="6">
        <f ca="1">SUM((H6-H7)/(H8-H7))</f>
        <v>1.5329521089598509E-3</v>
      </c>
      <c r="M9" s="6">
        <f ca="1">SUM((M6-M7)/(M8-M7))</f>
        <v>0.10062195762625752</v>
      </c>
      <c r="R9" s="6">
        <f ca="1">SUM((R6-R7)/(R8-R7))</f>
        <v>0.90021890432216678</v>
      </c>
      <c r="W9" s="6">
        <f ca="1">SUM((W6-W7)/(W8-W7))</f>
        <v>7.6327223964751663E-4</v>
      </c>
      <c r="AB9" s="6">
        <f ca="1">SUM((AB6-AB7)/(AB8-AB7))</f>
        <v>6.7117231029696352E-4</v>
      </c>
    </row>
    <row r="10" spans="1:28">
      <c r="C10" s="9" t="s">
        <v>257</v>
      </c>
      <c r="H10" s="6">
        <f ca="1">1-H9</f>
        <v>0.99846704789104013</v>
      </c>
      <c r="M10" s="6">
        <f ca="1">1-M9</f>
        <v>0.89937804237374253</v>
      </c>
      <c r="R10" s="6">
        <f ca="1">1-R9</f>
        <v>9.978109567783322E-2</v>
      </c>
      <c r="W10" s="6">
        <f ca="1">1-W9</f>
        <v>0.99923672776035244</v>
      </c>
      <c r="AB10" s="6">
        <f ca="1">1-AB9</f>
        <v>0.99932882768970299</v>
      </c>
    </row>
    <row r="11" spans="1:28">
      <c r="C11" s="9"/>
      <c r="H11" s="6"/>
      <c r="M11" s="6"/>
      <c r="R11" s="6"/>
      <c r="W11" s="6"/>
      <c r="AB11" s="6"/>
    </row>
    <row r="12" spans="1:28">
      <c r="C12" s="9" t="s">
        <v>261</v>
      </c>
      <c r="H12" s="6" cm="1">
        <f t="array" aca="1" ref="H12" ca="1">SUM(IF(H2:H5=0,(1-H6)^2,(H2:H5-H6)^2))</f>
        <v>6.4307839605213689E-5</v>
      </c>
      <c r="M12" s="6" cm="1">
        <f t="array" aca="1" ref="M12" ca="1">SUM(IF(M2:M5=0,(1-M6)^2,(M2:M5-M6)^2))</f>
        <v>0.7593583767405272</v>
      </c>
      <c r="R12" s="6" cm="1">
        <f t="array" aca="1" ref="R12" ca="1">SUM(IF(R2:R5=0,(1-R6)^2,(R2:R5-R6)^2))</f>
        <v>60.779555677425172</v>
      </c>
      <c r="W12" s="6" cm="1">
        <f t="array" aca="1" ref="W12" ca="1">SUM(IF(W2:W5=0,(1-W6)^2,(W2:W5-W6)^2))</f>
        <v>8.8892102227162718E-5</v>
      </c>
      <c r="AB12" s="6" cm="1">
        <f t="array" aca="1" ref="AB12" ca="1">SUM(IF(AB2:AB5=0,(1-AB6)^2,(AB2:AB5-AB6)^2))</f>
        <v>2.2686793193316827E-5</v>
      </c>
    </row>
    <row r="13" spans="1:28">
      <c r="C13" s="9" t="s">
        <v>262</v>
      </c>
      <c r="H13" s="6">
        <f ca="1">H12/(4-1)</f>
        <v>2.143594653507123E-5</v>
      </c>
      <c r="M13" s="6">
        <f ca="1">M12/(4-1)</f>
        <v>0.25311945891350907</v>
      </c>
      <c r="R13" s="6">
        <f ca="1">R12/(4-1)</f>
        <v>20.259851892475059</v>
      </c>
      <c r="W13" s="6">
        <f ca="1">W12/(4-1)</f>
        <v>2.9630700742387574E-5</v>
      </c>
      <c r="AB13" s="6">
        <f ca="1">AB12/(4-1)</f>
        <v>7.5622643977722754E-6</v>
      </c>
    </row>
    <row r="14" spans="1:28">
      <c r="C14" s="9" t="s">
        <v>263</v>
      </c>
      <c r="H14" s="6">
        <f ca="1">SQRT(H13)</f>
        <v>4.6298970328800216E-3</v>
      </c>
      <c r="M14" s="6">
        <f ca="1">SQRT(M13)</f>
        <v>0.50310978813128759</v>
      </c>
      <c r="R14" s="6">
        <f ca="1">SQRT(R13)</f>
        <v>4.5010945216108338</v>
      </c>
      <c r="W14" s="6">
        <f ca="1">SQRT(W13)</f>
        <v>5.4434089266182798E-3</v>
      </c>
      <c r="AB14" s="6">
        <f ca="1">SQRT(AB13)</f>
        <v>2.7499571628976831E-3</v>
      </c>
    </row>
    <row r="15" spans="1:28">
      <c r="C15" s="9" t="s">
        <v>264</v>
      </c>
      <c r="H15" s="6">
        <f ca="1">R14</f>
        <v>4.5010945216108338</v>
      </c>
      <c r="M15" s="6">
        <f ca="1">R14</f>
        <v>4.5010945216108338</v>
      </c>
      <c r="R15" s="6">
        <f ca="1">R14</f>
        <v>4.5010945216108338</v>
      </c>
      <c r="W15" s="6">
        <f ca="1">R14</f>
        <v>4.5010945216108338</v>
      </c>
      <c r="AB15" s="6">
        <f ca="1">R14</f>
        <v>4.5010945216108338</v>
      </c>
    </row>
    <row r="16" spans="1:28">
      <c r="C16" s="9" t="s">
        <v>265</v>
      </c>
      <c r="H16" s="6">
        <f ca="1">H14/H15</f>
        <v>1.0286158201412514E-3</v>
      </c>
      <c r="M16" s="6">
        <f ca="1">M14/M15</f>
        <v>0.11177498844241926</v>
      </c>
      <c r="R16" s="6">
        <f ca="1">R14/R15</f>
        <v>1</v>
      </c>
      <c r="W16" s="6">
        <f ca="1">W14/W15</f>
        <v>1.2093522809803635E-3</v>
      </c>
      <c r="AB16" s="6">
        <f ca="1">AB14/AB15</f>
        <v>6.1095299147673513E-4</v>
      </c>
    </row>
    <row r="17" spans="3:28">
      <c r="C17" s="9" t="s">
        <v>258</v>
      </c>
      <c r="H17" s="6">
        <f ca="1">1-H16</f>
        <v>0.99897138417985876</v>
      </c>
      <c r="M17" s="6">
        <f ca="1">1-M16</f>
        <v>0.88822501155758071</v>
      </c>
      <c r="R17" s="6">
        <f ca="1">1-R16</f>
        <v>0</v>
      </c>
      <c r="W17" s="6">
        <f ca="1">1-W16</f>
        <v>0.9987906477190196</v>
      </c>
      <c r="AB17" s="6">
        <f ca="1">1-AB16</f>
        <v>0.99938904700852327</v>
      </c>
    </row>
    <row r="18" spans="3:28">
      <c r="C18" s="9" t="s">
        <v>266</v>
      </c>
      <c r="F18" t="s">
        <v>255</v>
      </c>
      <c r="G18" cm="1">
        <f t="array" ref="G18">ROUND(STDEV(IF(G2:G5&gt;0,G2:G5)), 10)</f>
        <v>0</v>
      </c>
      <c r="H18" s="6" cm="1">
        <f t="array" aca="1" ref="H18" ca="1">ROUND(STDEV(IF(H2:H5&gt;0,H2:H5)), 10)</f>
        <v>2.3578137000000001E-3</v>
      </c>
      <c r="K18" t="s">
        <v>255</v>
      </c>
      <c r="L18" t="e" cm="1">
        <f t="array" ref="L18">ROUND(STDEV(IF(L2:L5&gt;0,L2:L5)), 10)</f>
        <v>#DIV/0!</v>
      </c>
      <c r="M18" s="6" t="e" cm="1">
        <f t="array" aca="1" ref="M18" ca="1">ROUND(STDEV(IF(M2:M5&gt;0,M2:M5)), 10)</f>
        <v>#DIV/0!</v>
      </c>
      <c r="P18" t="s">
        <v>255</v>
      </c>
      <c r="Q18" s="7" t="e" cm="1">
        <f t="array" ref="Q18">ROUND(STDEV(IF(Q2:Q5&gt;0,Q2:Q5)), 10)</f>
        <v>#DIV/0!</v>
      </c>
      <c r="R18" s="6" t="e" cm="1">
        <f t="array" aca="1" ref="R18" ca="1">SUM(1+ROUND(STDEV(IF(R2:R5&gt;0,R2:R5)), 10))</f>
        <v>#DIV/0!</v>
      </c>
      <c r="U18" t="s">
        <v>255</v>
      </c>
      <c r="V18" s="7" cm="1">
        <f t="array" ref="V18">ROUND(STDEV(IF(V2:V5&gt;0,V2:V5)), 10)</f>
        <v>0</v>
      </c>
      <c r="W18" s="6" cm="1">
        <f t="array" aca="1" ref="W18" ca="1">ROUND(STDEV(IF(W2:W5&gt;0,W2:W5)), 10)</f>
        <v>8.6213391999999996E-3</v>
      </c>
      <c r="Z18" t="s">
        <v>255</v>
      </c>
      <c r="AA18" s="8" cm="1">
        <f t="array" ref="AA18">ROUND(STDEV(IF(AA2:AA5&gt;0,AA2:AA5)), 10)</f>
        <v>0</v>
      </c>
      <c r="AB18" s="6" cm="1">
        <f t="array" aca="1" ref="AB18" ca="1">ROUND(STDEV(IF(AB2:AB5&gt;0,AB2:AB5)), 10)</f>
        <v>3.3800867999999999E-3</v>
      </c>
    </row>
    <row r="40" spans="19:26">
      <c r="S40">
        <f>COUNTIF(S2:S5,"1")</f>
        <v>2</v>
      </c>
      <c r="T40">
        <f t="shared" ref="T40:U40" si="5">COUNTIF(T2:T5,"1")</f>
        <v>0</v>
      </c>
      <c r="U40">
        <f t="shared" si="5"/>
        <v>0</v>
      </c>
      <c r="X40">
        <f>COUNTIF(X2:X5,"1")</f>
        <v>2</v>
      </c>
      <c r="Y40">
        <f t="shared" ref="Y40:Z40" si="6">COUNTIF(Y2:Y5,"1")</f>
        <v>0</v>
      </c>
      <c r="Z40">
        <f t="shared" si="6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472D-6F13-4FF4-BA8D-521D0D059276}">
  <sheetPr codeName="Sheet14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14" sqref="P14:P15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153</v>
      </c>
      <c r="B2" t="s">
        <v>17</v>
      </c>
      <c r="C2">
        <v>1</v>
      </c>
      <c r="D2" s="1">
        <v>1</v>
      </c>
      <c r="G2" cm="1">
        <f t="array" ref="G2">IF(AND(D$2=1,D$2=D$3:D$6),$C2,0)</f>
        <v>1</v>
      </c>
      <c r="H2" s="2">
        <f t="shared" ref="H2:H15" ca="1" si="0">G2*(0.99+0.02*RAND())</f>
        <v>0.99657117599547562</v>
      </c>
      <c r="I2" s="1"/>
      <c r="L2" cm="1">
        <f t="array" ref="L2">IF(AND(I$2=1,I$2=I$3:I$6),$C2,0)</f>
        <v>0</v>
      </c>
      <c r="M2" s="2">
        <f t="shared" ref="M2:M15" ca="1" si="1">L2*(0.99+0.02*RAND())</f>
        <v>0</v>
      </c>
      <c r="N2" s="1"/>
      <c r="Q2" cm="1">
        <f t="array" ref="Q2">IF(AND(N$2=1,N$2=N$3:N$6),$C2,0)</f>
        <v>0</v>
      </c>
      <c r="R2" s="2">
        <f t="shared" ref="R2:R15" ca="1" si="2">Q2*(0.99+0.02*RAND())</f>
        <v>0</v>
      </c>
      <c r="S2" s="1">
        <v>1</v>
      </c>
      <c r="V2" cm="1">
        <f t="array" ref="V2">IF(AND(S$2=1,S$2=S$3:S$6),$C2,0)</f>
        <v>1</v>
      </c>
      <c r="W2" s="2">
        <f t="shared" ref="W2:W15" ca="1" si="3">V2*(0.99+0.02*RAND())</f>
        <v>1.0041564277961985</v>
      </c>
      <c r="X2" s="1"/>
      <c r="AA2" cm="1">
        <f t="array" ref="AA2">IF(AND(X$2=1,X$2=X$3:X$6),$C2,0)</f>
        <v>0</v>
      </c>
      <c r="AB2" s="2">
        <f t="shared" ref="AB2:AB15" ca="1" si="4">AA2*(0.99+0.02*RAND())</f>
        <v>0</v>
      </c>
    </row>
    <row r="3" spans="1:28">
      <c r="A3" t="s">
        <v>154</v>
      </c>
      <c r="B3" t="s">
        <v>17</v>
      </c>
      <c r="C3">
        <v>1</v>
      </c>
      <c r="D3" s="1">
        <v>1</v>
      </c>
      <c r="G3" cm="1">
        <f t="array" ref="G3">IF(AND(D$2=1,D$2=D$3:D$6),$C3,0)</f>
        <v>1</v>
      </c>
      <c r="H3" s="2">
        <f t="shared" ca="1" si="0"/>
        <v>1.0011460389027849</v>
      </c>
      <c r="I3" s="1"/>
      <c r="L3" cm="1">
        <f t="array" ref="L3">IF(AND(I$2=1,I$2=I$3:I$6),$C3,0)</f>
        <v>0</v>
      </c>
      <c r="M3" s="2">
        <f t="shared" ca="1" si="1"/>
        <v>0</v>
      </c>
      <c r="N3" s="1"/>
      <c r="Q3" cm="1">
        <f t="array" ref="Q3">IF(AND(N$2=1,N$2=N$3:N$6),$C3,0)</f>
        <v>0</v>
      </c>
      <c r="R3" s="2">
        <f t="shared" ca="1" si="2"/>
        <v>0</v>
      </c>
      <c r="S3" s="1">
        <v>1</v>
      </c>
      <c r="V3" cm="1">
        <f t="array" ref="V3">IF(AND(S$2=1,S$2=S$3:S$6),$C3,0)</f>
        <v>1</v>
      </c>
      <c r="W3" s="2">
        <f t="shared" ca="1" si="3"/>
        <v>0.99596592264524497</v>
      </c>
      <c r="X3" s="1"/>
      <c r="AA3" cm="1">
        <f t="array" ref="AA3">IF(AND(X$2=1,X$2=X$3:X$6),$C3,0)</f>
        <v>0</v>
      </c>
      <c r="AB3" s="2">
        <f t="shared" ca="1" si="4"/>
        <v>0</v>
      </c>
    </row>
    <row r="4" spans="1:28">
      <c r="A4" t="s">
        <v>155</v>
      </c>
      <c r="B4" t="s">
        <v>17</v>
      </c>
      <c r="C4">
        <v>1</v>
      </c>
      <c r="D4" s="1">
        <v>1</v>
      </c>
      <c r="G4" cm="1">
        <f t="array" ref="G4">IF(AND(D$2=1,D$2=D$3:D$6),$C4,0)</f>
        <v>1</v>
      </c>
      <c r="H4" s="2">
        <f t="shared" ca="1" si="0"/>
        <v>1.0013355822453254</v>
      </c>
      <c r="I4" s="1"/>
      <c r="L4" cm="1">
        <f t="array" ref="L4">IF(AND(I$2=1,I$2=I$3:I$6),$C4,0)</f>
        <v>0</v>
      </c>
      <c r="M4" s="2">
        <f t="shared" ca="1" si="1"/>
        <v>0</v>
      </c>
      <c r="N4" s="1"/>
      <c r="Q4" cm="1">
        <f t="array" ref="Q4">IF(AND(N$2=1,N$2=N$3:N$6),$C4,0)</f>
        <v>0</v>
      </c>
      <c r="R4" s="2">
        <f t="shared" ca="1" si="2"/>
        <v>0</v>
      </c>
      <c r="S4" s="1">
        <v>1</v>
      </c>
      <c r="V4" cm="1">
        <f t="array" ref="V4">IF(AND(S$2=1,S$2=S$3:S$6),$C4,0)</f>
        <v>1</v>
      </c>
      <c r="W4" s="2">
        <f t="shared" ca="1" si="3"/>
        <v>0.99530632720201295</v>
      </c>
      <c r="X4" s="1"/>
      <c r="AA4" cm="1">
        <f t="array" ref="AA4">IF(AND(X$2=1,X$2=X$3:X$6),$C4,0)</f>
        <v>0</v>
      </c>
      <c r="AB4" s="2">
        <f t="shared" ca="1" si="4"/>
        <v>0</v>
      </c>
    </row>
    <row r="5" spans="1:28">
      <c r="A5" t="s">
        <v>156</v>
      </c>
      <c r="B5" t="s">
        <v>17</v>
      </c>
      <c r="C5">
        <v>1</v>
      </c>
      <c r="D5" s="1">
        <v>1</v>
      </c>
      <c r="G5" cm="1">
        <f t="array" ref="G5">IF(AND(D$2=1,D$2=D$3:D$6),$C5,0)</f>
        <v>1</v>
      </c>
      <c r="H5" s="2">
        <f t="shared" ca="1" si="0"/>
        <v>1.0090159930661089</v>
      </c>
      <c r="I5" s="1"/>
      <c r="L5" cm="1">
        <f t="array" ref="L5">IF(AND(I$2=1,I$2=I$3:I$6),$C5,0)</f>
        <v>0</v>
      </c>
      <c r="M5" s="2">
        <f t="shared" ca="1" si="1"/>
        <v>0</v>
      </c>
      <c r="N5" s="1"/>
      <c r="Q5" cm="1">
        <f t="array" ref="Q5">IF(AND(N$2=1,N$2=N$3:N$6),$C5,0)</f>
        <v>0</v>
      </c>
      <c r="R5" s="2">
        <f t="shared" ca="1" si="2"/>
        <v>0</v>
      </c>
      <c r="S5" s="1">
        <v>1</v>
      </c>
      <c r="V5" cm="1">
        <f t="array" ref="V5">IF(AND(S$2=1,S$2=S$3:S$6),$C5,0)</f>
        <v>1</v>
      </c>
      <c r="W5" s="2">
        <f t="shared" ca="1" si="3"/>
        <v>1.0090285779214603</v>
      </c>
      <c r="X5" s="1"/>
      <c r="AA5" cm="1">
        <f t="array" ref="AA5">IF(AND(X$2=1,X$2=X$3:X$6),$C5,0)</f>
        <v>0</v>
      </c>
      <c r="AB5" s="2">
        <f t="shared" ca="1" si="4"/>
        <v>0</v>
      </c>
    </row>
    <row r="6" spans="1:28">
      <c r="A6" t="s">
        <v>157</v>
      </c>
      <c r="B6" t="s">
        <v>17</v>
      </c>
      <c r="C6">
        <v>1</v>
      </c>
      <c r="D6" s="1">
        <v>1</v>
      </c>
      <c r="G6" cm="1">
        <f t="array" ref="G6">IF(AND(D$2=1,D$2=D$3:D$6),$C6,0)</f>
        <v>1</v>
      </c>
      <c r="H6" s="2">
        <f t="shared" ca="1" si="0"/>
        <v>0.99005648253425249</v>
      </c>
      <c r="I6" s="1"/>
      <c r="L6" cm="1">
        <f t="array" ref="L6">IF(AND(I$2=1,I$2=I$3:I$6),$C6,0)</f>
        <v>0</v>
      </c>
      <c r="M6" s="2">
        <f t="shared" ca="1" si="1"/>
        <v>0</v>
      </c>
      <c r="N6" s="1"/>
      <c r="Q6" cm="1">
        <f t="array" ref="Q6">IF(AND(N$2=1,N$2=N$3:N$6),$C6,0)</f>
        <v>0</v>
      </c>
      <c r="R6" s="2">
        <f t="shared" ca="1" si="2"/>
        <v>0</v>
      </c>
      <c r="S6" s="1">
        <v>1</v>
      </c>
      <c r="V6" cm="1">
        <f t="array" ref="V6">IF(AND(S$2=1,S$2=S$3:S$6),$C6,0)</f>
        <v>1</v>
      </c>
      <c r="W6" s="2">
        <f t="shared" ca="1" si="3"/>
        <v>1.009145869738485</v>
      </c>
      <c r="X6" s="1"/>
      <c r="AA6" cm="1">
        <f t="array" ref="AA6">IF(AND(X$2=1,X$2=X$3:X$6),$C6,0)</f>
        <v>0</v>
      </c>
      <c r="AB6" s="2">
        <f t="shared" ca="1" si="4"/>
        <v>0</v>
      </c>
    </row>
    <row r="7" spans="1:28">
      <c r="A7" t="s">
        <v>158</v>
      </c>
      <c r="B7" t="s">
        <v>24</v>
      </c>
      <c r="C7">
        <v>2</v>
      </c>
      <c r="D7" s="1"/>
      <c r="G7" cm="1">
        <f t="array" ref="G7">IF(AND(E$7=1,E$7=E$8:E$11),$C7,0)</f>
        <v>0</v>
      </c>
      <c r="H7" s="2">
        <f t="shared" ca="1" si="0"/>
        <v>0</v>
      </c>
      <c r="I7" s="1"/>
      <c r="J7">
        <v>1</v>
      </c>
      <c r="L7" cm="1">
        <f t="array" ref="L7">IF(AND(J$7=1,J$7=J$8:J$11),$C7,0)</f>
        <v>2</v>
      </c>
      <c r="M7" s="2">
        <f t="shared" ca="1" si="1"/>
        <v>1.9902014261846939</v>
      </c>
      <c r="N7" s="1"/>
      <c r="Q7" cm="1">
        <f t="array" ref="Q7">IF(AND(O$7=1,O$7=O$8:O$11),$C7,0)</f>
        <v>0</v>
      </c>
      <c r="R7" s="2">
        <f t="shared" ca="1" si="2"/>
        <v>0</v>
      </c>
      <c r="S7" s="1"/>
      <c r="V7" cm="1">
        <f t="array" ref="V7">IF(AND(T$7=1,T$7=T$8:T$11),$C7,0)</f>
        <v>0</v>
      </c>
      <c r="W7" s="2">
        <f t="shared" ca="1" si="3"/>
        <v>0</v>
      </c>
      <c r="X7" s="1"/>
      <c r="Y7">
        <v>1</v>
      </c>
      <c r="AA7" cm="1">
        <f t="array" ref="AA7">IF(AND(Y$7=1,Y$7=Y$8:Y$11),$C7,0)</f>
        <v>2</v>
      </c>
      <c r="AB7" s="2">
        <f t="shared" ca="1" si="4"/>
        <v>2.0139356802188928</v>
      </c>
    </row>
    <row r="8" spans="1:28">
      <c r="A8" t="s">
        <v>159</v>
      </c>
      <c r="B8" t="s">
        <v>24</v>
      </c>
      <c r="C8">
        <v>2</v>
      </c>
      <c r="D8" s="1"/>
      <c r="G8" cm="1">
        <f t="array" ref="G8">IF(AND(E$7=1,E$7=E$8:E$11),$C8,0)</f>
        <v>0</v>
      </c>
      <c r="H8" s="2">
        <f t="shared" ca="1" si="0"/>
        <v>0</v>
      </c>
      <c r="I8" s="1"/>
      <c r="J8">
        <v>1</v>
      </c>
      <c r="L8" cm="1">
        <f t="array" ref="L8">IF(AND(J$7=1,J$7=J$8:J$11),$C8,0)</f>
        <v>2</v>
      </c>
      <c r="M8" s="2">
        <f t="shared" ca="1" si="1"/>
        <v>1.9889770029891916</v>
      </c>
      <c r="N8" s="1"/>
      <c r="Q8" cm="1">
        <f t="array" ref="Q8">IF(AND(O$7=1,O$7=O$8:O$11),$C8,0)</f>
        <v>0</v>
      </c>
      <c r="R8" s="2">
        <f t="shared" ca="1" si="2"/>
        <v>0</v>
      </c>
      <c r="S8" s="1"/>
      <c r="V8" cm="1">
        <f t="array" ref="V8">IF(AND(T$7=1,T$7=T$8:T$11),$C8,0)</f>
        <v>0</v>
      </c>
      <c r="W8" s="2">
        <f t="shared" ca="1" si="3"/>
        <v>0</v>
      </c>
      <c r="X8" s="1"/>
      <c r="Y8">
        <v>1</v>
      </c>
      <c r="AA8" cm="1">
        <f t="array" ref="AA8">IF(AND(Y$7=1,Y$7=Y$8:Y$11),$C8,0)</f>
        <v>2</v>
      </c>
      <c r="AB8" s="2">
        <f t="shared" ca="1" si="4"/>
        <v>1.9950904040047439</v>
      </c>
    </row>
    <row r="9" spans="1:28">
      <c r="A9" t="s">
        <v>160</v>
      </c>
      <c r="B9" t="s">
        <v>24</v>
      </c>
      <c r="C9">
        <v>2</v>
      </c>
      <c r="D9" s="1"/>
      <c r="G9" cm="1">
        <f t="array" ref="G9">IF(AND(E$7=1,E$7=E$8:E$11),$C9,0)</f>
        <v>0</v>
      </c>
      <c r="H9" s="2">
        <f t="shared" ca="1" si="0"/>
        <v>0</v>
      </c>
      <c r="I9" s="1"/>
      <c r="J9">
        <v>1</v>
      </c>
      <c r="L9" cm="1">
        <f t="array" ref="L9">IF(AND(J$7=1,J$7=J$8:J$11),$C9,0)</f>
        <v>2</v>
      </c>
      <c r="M9" s="2">
        <f t="shared" ca="1" si="1"/>
        <v>2.014624801119417</v>
      </c>
      <c r="N9" s="1"/>
      <c r="Q9" cm="1">
        <f t="array" ref="Q9">IF(AND(O$7=1,O$7=O$8:O$11),$C9,0)</f>
        <v>0</v>
      </c>
      <c r="R9" s="2">
        <f t="shared" ca="1" si="2"/>
        <v>0</v>
      </c>
      <c r="S9" s="1"/>
      <c r="V9" cm="1">
        <f t="array" ref="V9">IF(AND(T$7=1,T$7=T$8:T$11),$C9,0)</f>
        <v>0</v>
      </c>
      <c r="W9" s="2">
        <f t="shared" ca="1" si="3"/>
        <v>0</v>
      </c>
      <c r="X9" s="1"/>
      <c r="Y9">
        <v>1</v>
      </c>
      <c r="AA9" cm="1">
        <f t="array" ref="AA9">IF(AND(Y$7=1,Y$7=Y$8:Y$11),$C9,0)</f>
        <v>2</v>
      </c>
      <c r="AB9" s="2">
        <f t="shared" ca="1" si="4"/>
        <v>1.9952539479567042</v>
      </c>
    </row>
    <row r="10" spans="1:28">
      <c r="A10" t="s">
        <v>161</v>
      </c>
      <c r="B10" t="s">
        <v>24</v>
      </c>
      <c r="C10">
        <v>2</v>
      </c>
      <c r="D10" s="1"/>
      <c r="G10" cm="1">
        <f t="array" ref="G10">IF(AND(E$7=1,E$7=E$8:E$11),$C10,0)</f>
        <v>0</v>
      </c>
      <c r="H10" s="2">
        <f t="shared" ca="1" si="0"/>
        <v>0</v>
      </c>
      <c r="I10" s="1"/>
      <c r="J10">
        <v>1</v>
      </c>
      <c r="L10" cm="1">
        <f t="array" ref="L10">IF(AND(J$7=1,J$7=J$8:J$11),$C10,0)</f>
        <v>2</v>
      </c>
      <c r="M10" s="2">
        <f t="shared" ca="1" si="1"/>
        <v>2.0101556006744454</v>
      </c>
      <c r="N10" s="1"/>
      <c r="Q10" cm="1">
        <f t="array" ref="Q10">IF(AND(O$7=1,O$7=O$8:O$11),$C10,0)</f>
        <v>0</v>
      </c>
      <c r="R10" s="2">
        <f t="shared" ca="1" si="2"/>
        <v>0</v>
      </c>
      <c r="S10" s="1"/>
      <c r="V10" cm="1">
        <f t="array" ref="V10">IF(AND(T$7=1,T$7=T$8:T$11),$C10,0)</f>
        <v>0</v>
      </c>
      <c r="W10" s="2">
        <f t="shared" ca="1" si="3"/>
        <v>0</v>
      </c>
      <c r="X10" s="1"/>
      <c r="Y10">
        <v>1</v>
      </c>
      <c r="AA10" cm="1">
        <f t="array" ref="AA10">IF(AND(Y$7=1,Y$7=Y$8:Y$11),$C10,0)</f>
        <v>2</v>
      </c>
      <c r="AB10" s="2">
        <f t="shared" ca="1" si="4"/>
        <v>2.0000508502574905</v>
      </c>
    </row>
    <row r="11" spans="1:28">
      <c r="A11" t="s">
        <v>162</v>
      </c>
      <c r="B11" t="s">
        <v>24</v>
      </c>
      <c r="C11">
        <v>2</v>
      </c>
      <c r="D11" s="1"/>
      <c r="G11" cm="1">
        <f t="array" ref="G11">IF(AND(E$7=1,E$7=E$8:E$11),$C11,0)</f>
        <v>0</v>
      </c>
      <c r="H11" s="2">
        <f t="shared" ca="1" si="0"/>
        <v>0</v>
      </c>
      <c r="I11" s="1"/>
      <c r="J11">
        <v>1</v>
      </c>
      <c r="L11" cm="1">
        <f t="array" ref="L11">IF(AND(J$7=1,J$7=J$8:J$11),$C11,0)</f>
        <v>2</v>
      </c>
      <c r="M11" s="2">
        <f t="shared" ca="1" si="1"/>
        <v>2.0004838319359974</v>
      </c>
      <c r="N11" s="1"/>
      <c r="Q11" cm="1">
        <f t="array" ref="Q11">IF(AND(O$7=1,O$7=O$8:O$11),$C11,0)</f>
        <v>0</v>
      </c>
      <c r="R11" s="2">
        <f t="shared" ca="1" si="2"/>
        <v>0</v>
      </c>
      <c r="S11" s="1"/>
      <c r="V11" cm="1">
        <f t="array" ref="V11">IF(AND(T$7=1,T$7=T$8:T$11),$C11,0)</f>
        <v>0</v>
      </c>
      <c r="W11" s="2">
        <f t="shared" ca="1" si="3"/>
        <v>0</v>
      </c>
      <c r="X11" s="1"/>
      <c r="Y11">
        <v>1</v>
      </c>
      <c r="AA11" cm="1">
        <f t="array" ref="AA11">IF(AND(Y$7=1,Y$7=Y$8:Y$11),$C11,0)</f>
        <v>2</v>
      </c>
      <c r="AB11" s="2">
        <f t="shared" ca="1" si="4"/>
        <v>1.9915395842997201</v>
      </c>
    </row>
    <row r="12" spans="1:28">
      <c r="A12" t="s">
        <v>163</v>
      </c>
      <c r="B12" t="s">
        <v>27</v>
      </c>
      <c r="C12">
        <v>8</v>
      </c>
      <c r="D12" s="1"/>
      <c r="G12">
        <f>IF(F12=1,$C12,0)</f>
        <v>0</v>
      </c>
      <c r="H12" s="2">
        <f t="shared" ca="1" si="0"/>
        <v>0</v>
      </c>
      <c r="I12" s="1"/>
      <c r="L12">
        <f t="shared" ref="L12:L15" si="5">IF(K12=1,$C12,0)</f>
        <v>0</v>
      </c>
      <c r="M12" s="2">
        <f t="shared" ca="1" si="1"/>
        <v>0</v>
      </c>
      <c r="N12" s="1"/>
      <c r="Q12">
        <f t="shared" ref="Q12:Q15" si="6">IF(P12=1,$C12,0)</f>
        <v>0</v>
      </c>
      <c r="R12" s="2">
        <f t="shared" ca="1" si="2"/>
        <v>0</v>
      </c>
      <c r="S12" s="1"/>
      <c r="V12">
        <f t="shared" ref="V12:V15" si="7">IF(U12=1,$C12,0)</f>
        <v>0</v>
      </c>
      <c r="W12" s="2">
        <f t="shared" ca="1" si="3"/>
        <v>0</v>
      </c>
      <c r="X12" s="1"/>
      <c r="AA12">
        <f t="shared" ref="AA12:AA15" si="8">IF(Z12=1,$C12,0)</f>
        <v>0</v>
      </c>
      <c r="AB12" s="2">
        <f t="shared" ca="1" si="4"/>
        <v>0</v>
      </c>
    </row>
    <row r="13" spans="1:28">
      <c r="A13" t="s">
        <v>164</v>
      </c>
      <c r="B13" t="s">
        <v>27</v>
      </c>
      <c r="C13">
        <v>6</v>
      </c>
      <c r="D13" s="1"/>
      <c r="G13">
        <f>IF(F13=1,$C13,0)</f>
        <v>0</v>
      </c>
      <c r="H13" s="2">
        <f t="shared" ca="1" si="0"/>
        <v>0</v>
      </c>
      <c r="I13" s="1"/>
      <c r="L13">
        <f t="shared" si="5"/>
        <v>0</v>
      </c>
      <c r="M13" s="2">
        <f t="shared" ca="1" si="1"/>
        <v>0</v>
      </c>
      <c r="N13" s="1"/>
      <c r="P13">
        <v>1</v>
      </c>
      <c r="Q13">
        <f t="shared" si="6"/>
        <v>6</v>
      </c>
      <c r="R13" s="2">
        <f t="shared" ca="1" si="2"/>
        <v>5.9933085708289333</v>
      </c>
      <c r="S13" s="1"/>
      <c r="V13">
        <f t="shared" si="7"/>
        <v>0</v>
      </c>
      <c r="W13" s="2">
        <f t="shared" ca="1" si="3"/>
        <v>0</v>
      </c>
      <c r="X13" s="1"/>
      <c r="AA13">
        <f t="shared" si="8"/>
        <v>0</v>
      </c>
      <c r="AB13" s="2">
        <f t="shared" ca="1" si="4"/>
        <v>0</v>
      </c>
    </row>
    <row r="14" spans="1:28">
      <c r="A14" t="s">
        <v>165</v>
      </c>
      <c r="B14" t="s">
        <v>27</v>
      </c>
      <c r="C14">
        <v>10</v>
      </c>
      <c r="D14" s="1"/>
      <c r="G14">
        <f>IF(F14=1,$C14,0)</f>
        <v>0</v>
      </c>
      <c r="H14" s="2">
        <f t="shared" ca="1" si="0"/>
        <v>0</v>
      </c>
      <c r="I14" s="1"/>
      <c r="L14">
        <f t="shared" si="5"/>
        <v>0</v>
      </c>
      <c r="M14" s="2">
        <f t="shared" ca="1" si="1"/>
        <v>0</v>
      </c>
      <c r="N14" s="1"/>
      <c r="Q14">
        <f t="shared" si="6"/>
        <v>0</v>
      </c>
      <c r="R14" s="2">
        <f t="shared" ca="1" si="2"/>
        <v>0</v>
      </c>
      <c r="S14" s="1"/>
      <c r="V14">
        <f t="shared" si="7"/>
        <v>0</v>
      </c>
      <c r="W14" s="2">
        <f t="shared" ca="1" si="3"/>
        <v>0</v>
      </c>
      <c r="X14" s="1"/>
      <c r="AA14">
        <f t="shared" si="8"/>
        <v>0</v>
      </c>
      <c r="AB14" s="2">
        <f t="shared" ca="1" si="4"/>
        <v>0</v>
      </c>
    </row>
    <row r="15" spans="1:28">
      <c r="A15" t="s">
        <v>166</v>
      </c>
      <c r="B15" t="s">
        <v>27</v>
      </c>
      <c r="C15">
        <v>8</v>
      </c>
      <c r="D15" s="1"/>
      <c r="G15">
        <f>IF(F15=1,$C15,0)</f>
        <v>0</v>
      </c>
      <c r="H15" s="2">
        <f t="shared" ca="1" si="0"/>
        <v>0</v>
      </c>
      <c r="I15" s="1"/>
      <c r="L15">
        <f t="shared" si="5"/>
        <v>0</v>
      </c>
      <c r="M15" s="2">
        <f t="shared" ca="1" si="1"/>
        <v>0</v>
      </c>
      <c r="N15" s="1"/>
      <c r="Q15">
        <f t="shared" si="6"/>
        <v>0</v>
      </c>
      <c r="R15" s="2">
        <f t="shared" ca="1" si="2"/>
        <v>0</v>
      </c>
      <c r="S15" s="1"/>
      <c r="V15">
        <f t="shared" si="7"/>
        <v>0</v>
      </c>
      <c r="W15" s="2">
        <f t="shared" ca="1" si="3"/>
        <v>0</v>
      </c>
      <c r="X15" s="1"/>
      <c r="AA15">
        <f t="shared" si="8"/>
        <v>0</v>
      </c>
      <c r="AB15" s="2">
        <f t="shared" ca="1" si="4"/>
        <v>0</v>
      </c>
    </row>
    <row r="16" spans="1:28">
      <c r="C16" s="9" t="s">
        <v>254</v>
      </c>
      <c r="H16" s="6" cm="1">
        <f t="array" aca="1" ref="H16" ca="1">AVERAGE(IF(H2:H15=0,1,H2:H15))</f>
        <v>0.999866090910282</v>
      </c>
      <c r="M16" s="6" cm="1">
        <f t="array" aca="1" ref="M16" ca="1">AVERAGE(IF(M2:M15=0,1,M2:M15))</f>
        <v>1.3574601902074104</v>
      </c>
      <c r="Q16" s="7"/>
      <c r="R16" s="6" cm="1">
        <f t="array" aca="1" ref="R16" ca="1">AVERAGE(IF(R2:R15=0,1,R2:R15))</f>
        <v>1.3566648979163525</v>
      </c>
      <c r="V16" s="2"/>
      <c r="W16" s="6" cm="1">
        <f t="array" aca="1" ref="W16" ca="1">AVERAGE(IF(W2:W15=0,1,W2:W15))</f>
        <v>1.0009716518073859</v>
      </c>
      <c r="AA16" s="8"/>
      <c r="AB16" s="6" cm="1">
        <f t="array" aca="1" ref="AB16" ca="1">AVERAGE(IF(AB2:AB15=0,1,AB2:AB15))</f>
        <v>1.3568478904812535</v>
      </c>
    </row>
    <row r="17" spans="3:28">
      <c r="C17" s="9" t="s">
        <v>259</v>
      </c>
      <c r="H17" s="6">
        <v>1</v>
      </c>
      <c r="M17" s="6">
        <v>1</v>
      </c>
      <c r="Q17" s="7"/>
      <c r="R17" s="6">
        <v>1</v>
      </c>
      <c r="V17" s="2"/>
      <c r="W17" s="6">
        <v>1</v>
      </c>
      <c r="AA17" s="8"/>
      <c r="AB17" s="6">
        <v>1</v>
      </c>
    </row>
    <row r="18" spans="3:28">
      <c r="C18" s="9" t="s">
        <v>260</v>
      </c>
      <c r="H18" s="6" cm="1">
        <f t="array" ref="H18">SUM($C2:$C15/14)</f>
        <v>3.3571428571428568</v>
      </c>
      <c r="M18" s="6">
        <f>H18</f>
        <v>3.3571428571428568</v>
      </c>
      <c r="Q18" s="7"/>
      <c r="R18" s="6">
        <f>H18</f>
        <v>3.3571428571428568</v>
      </c>
      <c r="V18" s="2"/>
      <c r="W18" s="6">
        <f>H18</f>
        <v>3.3571428571428568</v>
      </c>
      <c r="AA18" s="8"/>
      <c r="AB18" s="6">
        <f>H18</f>
        <v>3.3571428571428568</v>
      </c>
    </row>
    <row r="19" spans="3:28">
      <c r="C19" s="9" t="s">
        <v>256</v>
      </c>
      <c r="H19" s="6">
        <f ca="1">SUM((H16-H17)/(H18-H17))</f>
        <v>-5.6809916850059942E-5</v>
      </c>
      <c r="M19" s="6">
        <f ca="1">SUM((M16-M17)/(M18-M17))</f>
        <v>0.15164977766374987</v>
      </c>
      <c r="R19" s="6">
        <f ca="1">SUM((R16-R17)/(R18-R17))</f>
        <v>0.15131238093421018</v>
      </c>
      <c r="W19" s="6">
        <f ca="1">SUM((W16-W17)/(W18-W17))</f>
        <v>4.1221591828492657E-4</v>
      </c>
      <c r="AB19" s="6">
        <f ca="1">SUM((AB16-AB17)/(AB18-AB17))</f>
        <v>0.15139001414356212</v>
      </c>
    </row>
    <row r="20" spans="3:28">
      <c r="C20" s="9" t="s">
        <v>257</v>
      </c>
      <c r="H20" s="6">
        <f ca="1">1-H19</f>
        <v>1.0000568099168501</v>
      </c>
      <c r="M20" s="6">
        <f ca="1">1-M19</f>
        <v>0.84835022233625013</v>
      </c>
      <c r="R20" s="6">
        <f ca="1">1-R19</f>
        <v>0.84868761906578982</v>
      </c>
      <c r="W20" s="6">
        <f ca="1">1-W19</f>
        <v>0.99958778408171511</v>
      </c>
      <c r="AB20" s="6">
        <f ca="1">1-AB19</f>
        <v>0.84860998585643788</v>
      </c>
    </row>
    <row r="21" spans="3:28">
      <c r="C21" s="9"/>
      <c r="H21" s="6"/>
      <c r="M21" s="6"/>
      <c r="R21" s="6"/>
      <c r="W21" s="6"/>
      <c r="AB21" s="6"/>
    </row>
    <row r="22" spans="3:28">
      <c r="C22" s="9" t="s">
        <v>261</v>
      </c>
      <c r="H22" s="6" cm="1">
        <f t="array" aca="1" ref="H22" ca="1">SUM(IF(H2:H15=0,(1-H16)^2,(H2:H15-H16)^2))</f>
        <v>1.9476464669414918E-4</v>
      </c>
      <c r="M22" s="6" cm="1">
        <f t="array" aca="1" ref="M22" ca="1">SUM(IF(M2:M15=0,(1-M16)^2,(M2:M15-M16)^2))</f>
        <v>3.2205310732819359</v>
      </c>
      <c r="R22" s="6" cm="1">
        <f t="array" aca="1" ref="R22" ca="1">SUM(IF(R2:R15=0,(1-R16)^2,(R2:R15-R16)^2))</f>
        <v>23.152192591834137</v>
      </c>
      <c r="W22" s="6" cm="1">
        <f t="array" aca="1" ref="W22" ca="1">SUM(IF(W2:W15=0,(1-W16)^2,(W2:W15-W16)^2))</f>
        <v>2.0752488773379132E-4</v>
      </c>
      <c r="AB22" s="6" cm="1">
        <f t="array" aca="1" ref="AB22" ca="1">SUM(IF(AB2:AB15=0,(1-AB16)^2,(AB2:AB15-AB16)^2))</f>
        <v>3.2092875098477789</v>
      </c>
    </row>
    <row r="23" spans="3:28">
      <c r="C23" s="9" t="s">
        <v>262</v>
      </c>
      <c r="H23" s="6">
        <f ca="1">H22/(14-1)</f>
        <v>1.4981895899549936E-5</v>
      </c>
      <c r="M23" s="6">
        <f ca="1">M22/(14-1)</f>
        <v>0.24773315948322583</v>
      </c>
      <c r="R23" s="6">
        <f ca="1">R22/(14-1)</f>
        <v>1.7809378916795491</v>
      </c>
      <c r="W23" s="6">
        <f ca="1">W22/(14-1)</f>
        <v>1.5963452902599331E-5</v>
      </c>
      <c r="AB23" s="6">
        <f ca="1">AB22/(14-1)</f>
        <v>0.24686826998829067</v>
      </c>
    </row>
    <row r="24" spans="3:28">
      <c r="C24" s="9" t="s">
        <v>263</v>
      </c>
      <c r="H24" s="6">
        <f ca="1">SQRT(H23)</f>
        <v>3.8706454112395696E-3</v>
      </c>
      <c r="M24" s="6">
        <f ca="1">SQRT(M23)</f>
        <v>0.49772799748781044</v>
      </c>
      <c r="R24" s="6">
        <f ca="1">SQRT(R23)</f>
        <v>1.3345178498916936</v>
      </c>
      <c r="W24" s="6">
        <f ca="1">SQRT(W23)</f>
        <v>3.9954290010710157E-3</v>
      </c>
      <c r="AB24" s="6">
        <f ca="1">SQRT(AB23)</f>
        <v>0.49685840033986611</v>
      </c>
    </row>
    <row r="25" spans="3:28">
      <c r="C25" s="9" t="s">
        <v>264</v>
      </c>
      <c r="H25" s="6">
        <f ca="1">R24</f>
        <v>1.3345178498916936</v>
      </c>
      <c r="M25" s="6">
        <f ca="1">R24</f>
        <v>1.3345178498916936</v>
      </c>
      <c r="R25" s="6">
        <f ca="1">R24</f>
        <v>1.3345178498916936</v>
      </c>
      <c r="W25" s="6">
        <f ca="1">R24</f>
        <v>1.3345178498916936</v>
      </c>
      <c r="AB25" s="6">
        <f ca="1">R24</f>
        <v>1.3345178498916936</v>
      </c>
    </row>
    <row r="26" spans="3:28">
      <c r="C26" s="9" t="s">
        <v>265</v>
      </c>
      <c r="H26" s="6">
        <f ca="1">H24/H25</f>
        <v>2.9004073730101864E-3</v>
      </c>
      <c r="M26" s="6">
        <f ca="1">M24/M25</f>
        <v>0.3729646610033765</v>
      </c>
      <c r="R26" s="6">
        <f ca="1">R24/R25</f>
        <v>1</v>
      </c>
      <c r="W26" s="6">
        <f ca="1">W24/W25</f>
        <v>2.9939119970521753E-3</v>
      </c>
      <c r="AB26" s="6">
        <f ca="1">AB24/AB25</f>
        <v>0.37231304203251381</v>
      </c>
    </row>
    <row r="27" spans="3:28">
      <c r="C27" s="9" t="s">
        <v>258</v>
      </c>
      <c r="H27" s="6">
        <f ca="1">1-H26</f>
        <v>0.99709959262698977</v>
      </c>
      <c r="M27" s="6">
        <f ca="1">1-M26</f>
        <v>0.62703533899662345</v>
      </c>
      <c r="R27" s="6">
        <f ca="1">1-R26</f>
        <v>0</v>
      </c>
      <c r="W27" s="6">
        <f ca="1">1-W26</f>
        <v>0.99700608800294788</v>
      </c>
      <c r="AB27" s="6">
        <f ca="1">1-AB26</f>
        <v>0.62768695796748619</v>
      </c>
    </row>
    <row r="28" spans="3:28">
      <c r="C28" s="9" t="s">
        <v>266</v>
      </c>
      <c r="F28" t="s">
        <v>255</v>
      </c>
      <c r="G28" cm="1">
        <f t="array" ref="G28">ROUND(STDEV(IF(G2:G15&gt;0,G2:G15)), 10)</f>
        <v>0</v>
      </c>
      <c r="H28" s="6" cm="1">
        <f t="array" aca="1" ref="H28" ca="1">ROUND(STDEV(IF(H2:H15&gt;0,H2:H15)), 10)</f>
        <v>6.9698058000000002E-3</v>
      </c>
      <c r="K28" t="s">
        <v>255</v>
      </c>
      <c r="L28" cm="1">
        <f t="array" ref="L28">ROUND(STDEV(IF(L2:L15&gt;0,L2:L15)), 10)</f>
        <v>0</v>
      </c>
      <c r="M28" s="6" cm="1">
        <f t="array" aca="1" ref="M28" ca="1">ROUND(STDEV(IF(M2:M15&gt;0,M2:M15)), 10)</f>
        <v>1.1519832799999999E-2</v>
      </c>
      <c r="P28" t="s">
        <v>255</v>
      </c>
      <c r="Q28" s="7" t="e" cm="1">
        <f t="array" ref="Q28">ROUND(STDEV(IF(Q2:Q15&gt;0,Q2:Q15)), 10)</f>
        <v>#DIV/0!</v>
      </c>
      <c r="R28" s="6" t="e" cm="1">
        <f t="array" aca="1" ref="R28" ca="1">SUM(1+ROUND(STDEV(IF(R2:R15&gt;0,R2:R15)), 10))</f>
        <v>#DIV/0!</v>
      </c>
      <c r="U28" t="s">
        <v>255</v>
      </c>
      <c r="V28" s="7" cm="1">
        <f t="array" ref="V28">ROUND(STDEV(IF(V2:V15&gt;0,V2:V15)), 10)</f>
        <v>0</v>
      </c>
      <c r="W28" s="6" cm="1">
        <f t="array" aca="1" ref="W28" ca="1">ROUND(STDEV(IF(W2:W15&gt;0,W2:W15)), 10)</f>
        <v>6.7774144E-3</v>
      </c>
      <c r="Z28" t="s">
        <v>255</v>
      </c>
      <c r="AA28" s="8" cm="1">
        <f t="array" ref="AA28">ROUND(STDEV(IF(AA2:AA15&gt;0,AA2:AA15)), 10)</f>
        <v>0</v>
      </c>
      <c r="AB28" s="6" cm="1">
        <f t="array" aca="1" ref="AB28" ca="1">ROUND(STDEV(IF(AB2:AB15&gt;0,AB2:AB15)), 10)</f>
        <v>8.7892396999999997E-3</v>
      </c>
    </row>
    <row r="40" spans="19:26">
      <c r="S40">
        <f>COUNTIF(S2:S15,"1")</f>
        <v>5</v>
      </c>
      <c r="T40">
        <f t="shared" ref="T40:U40" si="9">COUNTIF(T2:T15,"1")</f>
        <v>0</v>
      </c>
      <c r="U40">
        <f t="shared" si="9"/>
        <v>0</v>
      </c>
      <c r="X40">
        <f>COUNTIF(X2:X15,"1")</f>
        <v>0</v>
      </c>
      <c r="Y40">
        <f t="shared" ref="Y40:Z40" si="10">COUNTIF(Y2:Y15,"1")</f>
        <v>5</v>
      </c>
      <c r="Z40">
        <f t="shared" si="10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00DE-646C-4FD0-864B-2BBD6BF5A286}">
  <sheetPr codeName="Sheet15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20" sqref="P20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167</v>
      </c>
      <c r="B2" t="s">
        <v>17</v>
      </c>
      <c r="C2">
        <v>1</v>
      </c>
      <c r="D2" s="1">
        <v>1</v>
      </c>
      <c r="G2" cm="1">
        <f t="array" ref="G2">IF(AND(D$2=1,D$2=D$3:D$9),$C2,0)</f>
        <v>1</v>
      </c>
      <c r="H2" s="2">
        <f t="shared" ref="H2:H20" ca="1" si="0">G2*(0.99+0.02*RAND())</f>
        <v>0.99854512004878848</v>
      </c>
      <c r="I2" s="1"/>
      <c r="L2" cm="1">
        <f t="array" ref="L2">IF(AND(I$2=1,I$2=I$3:I$9),$C2,0)</f>
        <v>0</v>
      </c>
      <c r="M2" s="2">
        <f t="shared" ref="M2:M20" ca="1" si="1">L2*(0.99+0.02*RAND())</f>
        <v>0</v>
      </c>
      <c r="N2" s="1"/>
      <c r="Q2" cm="1">
        <f t="array" ref="Q2">IF(AND(N$2=1,N$2=N$3:N$9),$C2,0)</f>
        <v>0</v>
      </c>
      <c r="R2" s="2">
        <f t="shared" ref="R2:R20" ca="1" si="2">Q2*(0.99+0.02*RAND())</f>
        <v>0</v>
      </c>
      <c r="S2" s="1">
        <v>1</v>
      </c>
      <c r="V2" cm="1">
        <f t="array" ref="V2">IF(AND(S$2=1,S$2=S$3:S$9),$C2,0)</f>
        <v>1</v>
      </c>
      <c r="W2" s="2">
        <f t="shared" ref="W2:W20" ca="1" si="3">V2*(0.99+0.02*RAND())</f>
        <v>1.0090859898653788</v>
      </c>
      <c r="X2" s="1"/>
      <c r="AA2" cm="1">
        <f t="array" ref="AA2">IF(AND(X$2=1,X$2=X$3:X$9),$C2,0)</f>
        <v>0</v>
      </c>
      <c r="AB2" s="2">
        <f t="shared" ref="AB2:AB20" ca="1" si="4">AA2*(0.99+0.02*RAND())</f>
        <v>0</v>
      </c>
    </row>
    <row r="3" spans="1:28">
      <c r="A3" t="s">
        <v>168</v>
      </c>
      <c r="B3" t="s">
        <v>17</v>
      </c>
      <c r="C3">
        <v>1</v>
      </c>
      <c r="D3" s="1">
        <v>1</v>
      </c>
      <c r="G3" cm="1">
        <f t="array" ref="G3">IF(AND(D$2=1,D$2=D$3:D$9),$C3,0)</f>
        <v>1</v>
      </c>
      <c r="H3" s="2">
        <f t="shared" ca="1" si="0"/>
        <v>1.0084065521749097</v>
      </c>
      <c r="I3" s="1"/>
      <c r="L3" cm="1">
        <f t="array" ref="L3">IF(AND(I$2=1,I$2=I$3:I$9),$C3,0)</f>
        <v>0</v>
      </c>
      <c r="M3" s="2">
        <f t="shared" ca="1" si="1"/>
        <v>0</v>
      </c>
      <c r="N3" s="1"/>
      <c r="Q3" cm="1">
        <f t="array" ref="Q3">IF(AND(N$2=1,N$2=N$3:N$9),$C3,0)</f>
        <v>0</v>
      </c>
      <c r="R3" s="2">
        <f t="shared" ca="1" si="2"/>
        <v>0</v>
      </c>
      <c r="S3" s="1">
        <v>1</v>
      </c>
      <c r="V3" cm="1">
        <f t="array" ref="V3">IF(AND(S$2=1,S$2=S$3:S$9),$C3,0)</f>
        <v>1</v>
      </c>
      <c r="W3" s="2">
        <f t="shared" ca="1" si="3"/>
        <v>0.99927094600954836</v>
      </c>
      <c r="X3" s="1"/>
      <c r="AA3" cm="1">
        <f t="array" ref="AA3">IF(AND(X$2=1,X$2=X$3:X$9),$C3,0)</f>
        <v>0</v>
      </c>
      <c r="AB3" s="2">
        <f t="shared" ca="1" si="4"/>
        <v>0</v>
      </c>
    </row>
    <row r="4" spans="1:28">
      <c r="A4" t="s">
        <v>169</v>
      </c>
      <c r="B4" t="s">
        <v>17</v>
      </c>
      <c r="C4">
        <v>1</v>
      </c>
      <c r="D4" s="1">
        <v>1</v>
      </c>
      <c r="G4" cm="1">
        <f t="array" ref="G4">IF(AND(D$2=1,D$2=D$3:D$9),$C4,0)</f>
        <v>1</v>
      </c>
      <c r="H4" s="2">
        <f t="shared" ca="1" si="0"/>
        <v>0.99946108511109</v>
      </c>
      <c r="I4" s="1"/>
      <c r="L4" cm="1">
        <f t="array" ref="L4">IF(AND(I$2=1,I$2=I$3:I$9),$C4,0)</f>
        <v>0</v>
      </c>
      <c r="M4" s="2">
        <f t="shared" ca="1" si="1"/>
        <v>0</v>
      </c>
      <c r="N4" s="1"/>
      <c r="Q4" cm="1">
        <f t="array" ref="Q4">IF(AND(N$2=1,N$2=N$3:N$9),$C4,0)</f>
        <v>0</v>
      </c>
      <c r="R4" s="2">
        <f t="shared" ca="1" si="2"/>
        <v>0</v>
      </c>
      <c r="S4" s="1">
        <v>1</v>
      </c>
      <c r="V4" cm="1">
        <f t="array" ref="V4">IF(AND(S$2=1,S$2=S$3:S$9),$C4,0)</f>
        <v>1</v>
      </c>
      <c r="W4" s="2">
        <f t="shared" ca="1" si="3"/>
        <v>1.0039886277101349</v>
      </c>
      <c r="X4" s="1"/>
      <c r="AA4" cm="1">
        <f t="array" ref="AA4">IF(AND(X$2=1,X$2=X$3:X$9),$C4,0)</f>
        <v>0</v>
      </c>
      <c r="AB4" s="2">
        <f t="shared" ca="1" si="4"/>
        <v>0</v>
      </c>
    </row>
    <row r="5" spans="1:28">
      <c r="A5" t="s">
        <v>170</v>
      </c>
      <c r="B5" t="s">
        <v>17</v>
      </c>
      <c r="C5">
        <v>1</v>
      </c>
      <c r="D5" s="1">
        <v>1</v>
      </c>
      <c r="G5" cm="1">
        <f t="array" ref="G5">IF(AND(D$2=1,D$2=D$3:D$9),$C5,0)</f>
        <v>1</v>
      </c>
      <c r="H5" s="2">
        <f t="shared" ca="1" si="0"/>
        <v>1.008895882641238</v>
      </c>
      <c r="I5" s="1"/>
      <c r="L5" cm="1">
        <f t="array" ref="L5">IF(AND(I$2=1,I$2=I$3:I$9),$C5,0)</f>
        <v>0</v>
      </c>
      <c r="M5" s="2">
        <f t="shared" ca="1" si="1"/>
        <v>0</v>
      </c>
      <c r="N5" s="1"/>
      <c r="Q5" cm="1">
        <f t="array" ref="Q5">IF(AND(N$2=1,N$2=N$3:N$9),$C5,0)</f>
        <v>0</v>
      </c>
      <c r="R5" s="2">
        <f t="shared" ca="1" si="2"/>
        <v>0</v>
      </c>
      <c r="S5" s="1">
        <v>1</v>
      </c>
      <c r="V5" cm="1">
        <f t="array" ref="V5">IF(AND(S$2=1,S$2=S$3:S$9),$C5,0)</f>
        <v>1</v>
      </c>
      <c r="W5" s="2">
        <f t="shared" ca="1" si="3"/>
        <v>0.99662983597242449</v>
      </c>
      <c r="X5" s="1"/>
      <c r="AA5" cm="1">
        <f t="array" ref="AA5">IF(AND(X$2=1,X$2=X$3:X$9),$C5,0)</f>
        <v>0</v>
      </c>
      <c r="AB5" s="2">
        <f t="shared" ca="1" si="4"/>
        <v>0</v>
      </c>
    </row>
    <row r="6" spans="1:28">
      <c r="A6" t="s">
        <v>171</v>
      </c>
      <c r="B6" t="s">
        <v>17</v>
      </c>
      <c r="C6">
        <v>1</v>
      </c>
      <c r="D6" s="1">
        <v>1</v>
      </c>
      <c r="G6" cm="1">
        <f t="array" ref="G6">IF(AND(D$2=1,D$2=D$3:D$9),$C6,0)</f>
        <v>1</v>
      </c>
      <c r="H6" s="2">
        <f t="shared" ca="1" si="0"/>
        <v>0.99415110907892301</v>
      </c>
      <c r="I6" s="1"/>
      <c r="L6" cm="1">
        <f t="array" ref="L6">IF(AND(I$2=1,I$2=I$3:I$9),$C6,0)</f>
        <v>0</v>
      </c>
      <c r="M6" s="2">
        <f t="shared" ca="1" si="1"/>
        <v>0</v>
      </c>
      <c r="N6" s="1"/>
      <c r="Q6" cm="1">
        <f t="array" ref="Q6">IF(AND(N$2=1,N$2=N$3:N$9),$C6,0)</f>
        <v>0</v>
      </c>
      <c r="R6" s="2">
        <f t="shared" ca="1" si="2"/>
        <v>0</v>
      </c>
      <c r="S6" s="1">
        <v>1</v>
      </c>
      <c r="V6" cm="1">
        <f t="array" ref="V6">IF(AND(S$2=1,S$2=S$3:S$9),$C6,0)</f>
        <v>1</v>
      </c>
      <c r="W6" s="2">
        <f t="shared" ca="1" si="3"/>
        <v>1.00386168388508</v>
      </c>
      <c r="X6" s="1"/>
      <c r="AA6" cm="1">
        <f t="array" ref="AA6">IF(AND(X$2=1,X$2=X$3:X$9),$C6,0)</f>
        <v>0</v>
      </c>
      <c r="AB6" s="2">
        <f t="shared" ca="1" si="4"/>
        <v>0</v>
      </c>
    </row>
    <row r="7" spans="1:28">
      <c r="A7" t="s">
        <v>172</v>
      </c>
      <c r="B7" t="s">
        <v>17</v>
      </c>
      <c r="C7">
        <v>1</v>
      </c>
      <c r="D7" s="1">
        <v>1</v>
      </c>
      <c r="G7" cm="1">
        <f t="array" ref="G7">IF(AND(D$2=1,D$2=D$3:D$9),$C7,0)</f>
        <v>1</v>
      </c>
      <c r="H7" s="2">
        <f t="shared" ca="1" si="0"/>
        <v>0.99701074944390156</v>
      </c>
      <c r="I7" s="1"/>
      <c r="L7" cm="1">
        <f t="array" ref="L7">IF(AND(I$2=1,I$2=I$3:I$9),$C7,0)</f>
        <v>0</v>
      </c>
      <c r="M7" s="2">
        <f t="shared" ca="1" si="1"/>
        <v>0</v>
      </c>
      <c r="N7" s="1"/>
      <c r="Q7" cm="1">
        <f t="array" ref="Q7">IF(AND(N$2=1,N$2=N$3:N$9),$C7,0)</f>
        <v>0</v>
      </c>
      <c r="R7" s="2">
        <f t="shared" ca="1" si="2"/>
        <v>0</v>
      </c>
      <c r="S7" s="1">
        <v>1</v>
      </c>
      <c r="V7" cm="1">
        <f t="array" ref="V7">IF(AND(S$2=1,S$2=S$3:S$9),$C7,0)</f>
        <v>1</v>
      </c>
      <c r="W7" s="2">
        <f t="shared" ca="1" si="3"/>
        <v>1.0032111757650219</v>
      </c>
      <c r="X7" s="1"/>
      <c r="AA7" cm="1">
        <f t="array" ref="AA7">IF(AND(X$2=1,X$2=X$3:X$9),$C7,0)</f>
        <v>0</v>
      </c>
      <c r="AB7" s="2">
        <f t="shared" ca="1" si="4"/>
        <v>0</v>
      </c>
    </row>
    <row r="8" spans="1:28">
      <c r="A8" t="s">
        <v>173</v>
      </c>
      <c r="B8" t="s">
        <v>17</v>
      </c>
      <c r="C8">
        <v>1</v>
      </c>
      <c r="D8" s="1">
        <v>1</v>
      </c>
      <c r="G8" cm="1">
        <f t="array" ref="G8">IF(AND(D$2=1,D$2=D$3:D$9),$C8,0)</f>
        <v>1</v>
      </c>
      <c r="H8" s="2">
        <f t="shared" ca="1" si="0"/>
        <v>1.0059293958652935</v>
      </c>
      <c r="I8" s="1"/>
      <c r="L8" cm="1">
        <f t="array" ref="L8">IF(AND(I$2=1,I$2=I$3:I$9),$C8,0)</f>
        <v>0</v>
      </c>
      <c r="M8" s="2">
        <f t="shared" ca="1" si="1"/>
        <v>0</v>
      </c>
      <c r="N8" s="1"/>
      <c r="Q8" cm="1">
        <f t="array" ref="Q8">IF(AND(N$2=1,N$2=N$3:N$9),$C8,0)</f>
        <v>0</v>
      </c>
      <c r="R8" s="2">
        <f t="shared" ca="1" si="2"/>
        <v>0</v>
      </c>
      <c r="S8" s="1">
        <v>1</v>
      </c>
      <c r="V8" cm="1">
        <f t="array" ref="V8">IF(AND(S$2=1,S$2=S$3:S$9),$C8,0)</f>
        <v>1</v>
      </c>
      <c r="W8" s="2">
        <f t="shared" ca="1" si="3"/>
        <v>0.99080724592040337</v>
      </c>
      <c r="X8" s="1"/>
      <c r="AA8" cm="1">
        <f t="array" ref="AA8">IF(AND(X$2=1,X$2=X$3:X$9),$C8,0)</f>
        <v>0</v>
      </c>
      <c r="AB8" s="2">
        <f t="shared" ca="1" si="4"/>
        <v>0</v>
      </c>
    </row>
    <row r="9" spans="1:28">
      <c r="A9" t="s">
        <v>174</v>
      </c>
      <c r="B9" t="s">
        <v>17</v>
      </c>
      <c r="C9">
        <v>1</v>
      </c>
      <c r="D9" s="1">
        <v>1</v>
      </c>
      <c r="G9" cm="1">
        <f t="array" ref="G9">IF(AND(D$2=1,D$2=D$3:D$9),$C9,0)</f>
        <v>1</v>
      </c>
      <c r="H9" s="2">
        <f t="shared" ca="1" si="0"/>
        <v>1.0012928995470918</v>
      </c>
      <c r="I9" s="1"/>
      <c r="L9" cm="1">
        <f t="array" ref="L9">IF(AND(I$2=1,I$2=I$3:I$9),$C9,0)</f>
        <v>0</v>
      </c>
      <c r="M9" s="2">
        <f t="shared" ca="1" si="1"/>
        <v>0</v>
      </c>
      <c r="N9" s="1"/>
      <c r="Q9" cm="1">
        <f t="array" ref="Q9">IF(AND(N$2=1,N$2=N$3:N$9),$C9,0)</f>
        <v>0</v>
      </c>
      <c r="R9" s="2">
        <f t="shared" ca="1" si="2"/>
        <v>0</v>
      </c>
      <c r="S9" s="1">
        <v>1</v>
      </c>
      <c r="V9" cm="1">
        <f t="array" ref="V9">IF(AND(S$2=1,S$2=S$3:S$9),$C9,0)</f>
        <v>1</v>
      </c>
      <c r="W9" s="2">
        <f t="shared" ca="1" si="3"/>
        <v>0.99907292996601782</v>
      </c>
      <c r="X9" s="1"/>
      <c r="AA9" cm="1">
        <f t="array" ref="AA9">IF(AND(X$2=1,X$2=X$3:X$9),$C9,0)</f>
        <v>0</v>
      </c>
      <c r="AB9" s="2">
        <f t="shared" ca="1" si="4"/>
        <v>0</v>
      </c>
    </row>
    <row r="10" spans="1:28">
      <c r="A10" t="s">
        <v>175</v>
      </c>
      <c r="B10" t="s">
        <v>24</v>
      </c>
      <c r="C10">
        <v>2</v>
      </c>
      <c r="D10" s="1"/>
      <c r="G10" cm="1">
        <f t="array" ref="G10">IF(AND(E$10=1,E$10=E$11:E$15),$C10,0)</f>
        <v>0</v>
      </c>
      <c r="H10" s="2">
        <f t="shared" ca="1" si="0"/>
        <v>0</v>
      </c>
      <c r="I10" s="1"/>
      <c r="J10">
        <v>1</v>
      </c>
      <c r="L10" cm="1">
        <f t="array" ref="L10">IF(AND(J$10=1,J$10=J$11:J$15),$C10,0)</f>
        <v>2</v>
      </c>
      <c r="M10" s="2">
        <f t="shared" ca="1" si="1"/>
        <v>1.9964406614446217</v>
      </c>
      <c r="N10" s="1"/>
      <c r="Q10" cm="1">
        <f t="array" ref="Q10">IF(AND(O$10=1,O$10=O$11:O$15),$C10,0)</f>
        <v>0</v>
      </c>
      <c r="R10" s="2">
        <f t="shared" ca="1" si="2"/>
        <v>0</v>
      </c>
      <c r="S10" s="1"/>
      <c r="V10" cm="1">
        <f t="array" ref="V10">IF(AND(T$10=1,T$10=T$11:T$15),$C10,0)</f>
        <v>0</v>
      </c>
      <c r="W10" s="2">
        <f t="shared" ca="1" si="3"/>
        <v>0</v>
      </c>
      <c r="X10" s="1"/>
      <c r="AA10" cm="1">
        <f t="array" ref="AA10">IF(AND(Y$10=1,Y$10=Y$11:Y$15),$C10,0)</f>
        <v>0</v>
      </c>
      <c r="AB10" s="2">
        <f t="shared" ca="1" si="4"/>
        <v>0</v>
      </c>
    </row>
    <row r="11" spans="1:28">
      <c r="A11" t="s">
        <v>176</v>
      </c>
      <c r="B11" t="s">
        <v>24</v>
      </c>
      <c r="C11">
        <v>2</v>
      </c>
      <c r="D11" s="1"/>
      <c r="G11" cm="1">
        <f t="array" ref="G11">IF(AND(E$10=1,E$10=E$11:E$15),$C11,0)</f>
        <v>0</v>
      </c>
      <c r="H11" s="2">
        <f t="shared" ca="1" si="0"/>
        <v>0</v>
      </c>
      <c r="I11" s="1"/>
      <c r="J11">
        <v>1</v>
      </c>
      <c r="L11" cm="1">
        <f t="array" ref="L11">IF(AND(J$10=1,J$10=J$11:J$15),$C11,0)</f>
        <v>2</v>
      </c>
      <c r="M11" s="2">
        <f t="shared" ca="1" si="1"/>
        <v>1.9976328273608932</v>
      </c>
      <c r="N11" s="1"/>
      <c r="Q11" cm="1">
        <f t="array" ref="Q11">IF(AND(O$10=1,O$10=O$11:O$15),$C11,0)</f>
        <v>0</v>
      </c>
      <c r="R11" s="2">
        <f t="shared" ca="1" si="2"/>
        <v>0</v>
      </c>
      <c r="S11" s="1"/>
      <c r="V11" cm="1">
        <f t="array" ref="V11">IF(AND(T$10=1,T$10=T$11:T$15),$C11,0)</f>
        <v>0</v>
      </c>
      <c r="W11" s="2">
        <f t="shared" ca="1" si="3"/>
        <v>0</v>
      </c>
      <c r="X11" s="1"/>
      <c r="AA11" cm="1">
        <f t="array" ref="AA11">IF(AND(Y$10=1,Y$10=Y$11:Y$15),$C11,0)</f>
        <v>0</v>
      </c>
      <c r="AB11" s="2">
        <f t="shared" ca="1" si="4"/>
        <v>0</v>
      </c>
    </row>
    <row r="12" spans="1:28">
      <c r="A12" t="s">
        <v>177</v>
      </c>
      <c r="B12" t="s">
        <v>24</v>
      </c>
      <c r="C12">
        <v>2</v>
      </c>
      <c r="D12" s="1"/>
      <c r="G12" cm="1">
        <f t="array" ref="G12">IF(AND(E$10=1,E$10=E$11:E$15),$C12,0)</f>
        <v>0</v>
      </c>
      <c r="H12" s="2">
        <f t="shared" ca="1" si="0"/>
        <v>0</v>
      </c>
      <c r="I12" s="1"/>
      <c r="J12">
        <v>1</v>
      </c>
      <c r="L12" cm="1">
        <f t="array" ref="L12">IF(AND(J$10=1,J$10=J$11:J$15),$C12,0)</f>
        <v>2</v>
      </c>
      <c r="M12" s="2">
        <f t="shared" ca="1" si="1"/>
        <v>1.9810186474711424</v>
      </c>
      <c r="N12" s="1"/>
      <c r="Q12" cm="1">
        <f t="array" ref="Q12">IF(AND(O$10=1,O$10=O$11:O$15),$C12,0)</f>
        <v>0</v>
      </c>
      <c r="R12" s="2">
        <f t="shared" ca="1" si="2"/>
        <v>0</v>
      </c>
      <c r="S12" s="1"/>
      <c r="V12" cm="1">
        <f t="array" ref="V12">IF(AND(T$10=1,T$10=T$11:T$15),$C12,0)</f>
        <v>0</v>
      </c>
      <c r="W12" s="2">
        <f t="shared" ca="1" si="3"/>
        <v>0</v>
      </c>
      <c r="X12" s="1"/>
      <c r="AA12" cm="1">
        <f t="array" ref="AA12">IF(AND(Y$10=1,Y$10=Y$11:Y$15),$C12,0)</f>
        <v>0</v>
      </c>
      <c r="AB12" s="2">
        <f t="shared" ca="1" si="4"/>
        <v>0</v>
      </c>
    </row>
    <row r="13" spans="1:28">
      <c r="A13" t="s">
        <v>178</v>
      </c>
      <c r="B13" t="s">
        <v>24</v>
      </c>
      <c r="C13">
        <v>2</v>
      </c>
      <c r="D13" s="1"/>
      <c r="G13" cm="1">
        <f t="array" ref="G13">IF(AND(E$10=1,E$10=E$11:E$15),$C13,0)</f>
        <v>0</v>
      </c>
      <c r="H13" s="2">
        <f t="shared" ca="1" si="0"/>
        <v>0</v>
      </c>
      <c r="I13" s="1"/>
      <c r="J13">
        <v>1</v>
      </c>
      <c r="L13" cm="1">
        <f t="array" ref="L13">IF(AND(J$10=1,J$10=J$11:J$15),$C13,0)</f>
        <v>2</v>
      </c>
      <c r="M13" s="2">
        <f t="shared" ca="1" si="1"/>
        <v>1.9803138086002734</v>
      </c>
      <c r="N13" s="1"/>
      <c r="Q13" cm="1">
        <f t="array" ref="Q13">IF(AND(O$10=1,O$10=O$11:O$15),$C13,0)</f>
        <v>0</v>
      </c>
      <c r="R13" s="2">
        <f t="shared" ca="1" si="2"/>
        <v>0</v>
      </c>
      <c r="S13" s="1"/>
      <c r="V13" cm="1">
        <f t="array" ref="V13">IF(AND(T$10=1,T$10=T$11:T$15),$C13,0)</f>
        <v>0</v>
      </c>
      <c r="W13" s="2">
        <f t="shared" ca="1" si="3"/>
        <v>0</v>
      </c>
      <c r="X13" s="1"/>
      <c r="AA13" cm="1">
        <f t="array" ref="AA13">IF(AND(Y$10=1,Y$10=Y$11:Y$15),$C13,0)</f>
        <v>0</v>
      </c>
      <c r="AB13" s="2">
        <f t="shared" ca="1" si="4"/>
        <v>0</v>
      </c>
    </row>
    <row r="14" spans="1:28">
      <c r="A14" t="s">
        <v>179</v>
      </c>
      <c r="B14" t="s">
        <v>24</v>
      </c>
      <c r="C14">
        <v>2</v>
      </c>
      <c r="D14" s="1"/>
      <c r="G14" cm="1">
        <f t="array" ref="G14">IF(AND(E$10=1,E$10=E$11:E$15),$C14,0)</f>
        <v>0</v>
      </c>
      <c r="H14" s="2">
        <f t="shared" ca="1" si="0"/>
        <v>0</v>
      </c>
      <c r="I14" s="1"/>
      <c r="J14">
        <v>1</v>
      </c>
      <c r="L14" cm="1">
        <f t="array" ref="L14">IF(AND(J$10=1,J$10=J$11:J$15),$C14,0)</f>
        <v>2</v>
      </c>
      <c r="M14" s="2">
        <f t="shared" ca="1" si="1"/>
        <v>2.0122400486926919</v>
      </c>
      <c r="N14" s="1"/>
      <c r="Q14" cm="1">
        <f t="array" ref="Q14">IF(AND(O$10=1,O$10=O$11:O$15),$C14,0)</f>
        <v>0</v>
      </c>
      <c r="R14" s="2">
        <f t="shared" ca="1" si="2"/>
        <v>0</v>
      </c>
      <c r="S14" s="1"/>
      <c r="V14" cm="1">
        <f t="array" ref="V14">IF(AND(T$10=1,T$10=T$11:T$15),$C14,0)</f>
        <v>0</v>
      </c>
      <c r="W14" s="2">
        <f t="shared" ca="1" si="3"/>
        <v>0</v>
      </c>
      <c r="X14" s="1"/>
      <c r="AA14" cm="1">
        <f t="array" ref="AA14">IF(AND(Y$10=1,Y$10=Y$11:Y$15),$C14,0)</f>
        <v>0</v>
      </c>
      <c r="AB14" s="2">
        <f t="shared" ca="1" si="4"/>
        <v>0</v>
      </c>
    </row>
    <row r="15" spans="1:28">
      <c r="A15" t="s">
        <v>180</v>
      </c>
      <c r="B15" t="s">
        <v>24</v>
      </c>
      <c r="C15">
        <v>2</v>
      </c>
      <c r="D15" s="1"/>
      <c r="G15" cm="1">
        <f t="array" ref="G15">IF(AND(E$10=1,E$10=E$11:E$15),$C15,0)</f>
        <v>0</v>
      </c>
      <c r="H15" s="2">
        <f t="shared" ca="1" si="0"/>
        <v>0</v>
      </c>
      <c r="I15" s="1"/>
      <c r="J15">
        <v>1</v>
      </c>
      <c r="L15" cm="1">
        <f t="array" ref="L15">IF(AND(J$10=1,J$10=J$11:J$15),$C15,0)</f>
        <v>2</v>
      </c>
      <c r="M15" s="2">
        <f t="shared" ca="1" si="1"/>
        <v>1.9846562910638652</v>
      </c>
      <c r="N15" s="1"/>
      <c r="Q15" cm="1">
        <f t="array" ref="Q15">IF(AND(O$10=1,O$10=O$11:O$15),$C15,0)</f>
        <v>0</v>
      </c>
      <c r="R15" s="2">
        <f t="shared" ca="1" si="2"/>
        <v>0</v>
      </c>
      <c r="S15" s="1"/>
      <c r="V15" cm="1">
        <f t="array" ref="V15">IF(AND(T$10=1,T$10=T$11:T$15),$C15,0)</f>
        <v>0</v>
      </c>
      <c r="W15" s="2">
        <f t="shared" ca="1" si="3"/>
        <v>0</v>
      </c>
      <c r="X15" s="1"/>
      <c r="AA15" cm="1">
        <f t="array" ref="AA15">IF(AND(Y$10=1,Y$10=Y$11:Y$15),$C15,0)</f>
        <v>0</v>
      </c>
      <c r="AB15" s="2">
        <f t="shared" ca="1" si="4"/>
        <v>0</v>
      </c>
    </row>
    <row r="16" spans="1:28">
      <c r="A16" t="s">
        <v>181</v>
      </c>
      <c r="B16" t="s">
        <v>27</v>
      </c>
      <c r="C16">
        <v>10</v>
      </c>
      <c r="D16" s="1"/>
      <c r="G16">
        <f>IF(F16=1,$C16,0)</f>
        <v>0</v>
      </c>
      <c r="H16" s="2">
        <f t="shared" ca="1" si="0"/>
        <v>0</v>
      </c>
      <c r="I16" s="1"/>
      <c r="L16">
        <f t="shared" ref="L16:L20" si="5">IF(K16=1,$C16,0)</f>
        <v>0</v>
      </c>
      <c r="M16" s="2">
        <f t="shared" ca="1" si="1"/>
        <v>0</v>
      </c>
      <c r="N16" s="1"/>
      <c r="Q16">
        <f t="shared" ref="Q16:Q20" si="6">IF(P16=1,$C16,0)</f>
        <v>0</v>
      </c>
      <c r="R16" s="2">
        <f t="shared" ca="1" si="2"/>
        <v>0</v>
      </c>
      <c r="S16" s="1"/>
      <c r="V16">
        <f t="shared" ref="V16:V20" si="7">IF(U16=1,$C16,0)</f>
        <v>0</v>
      </c>
      <c r="W16" s="2">
        <f t="shared" ca="1" si="3"/>
        <v>0</v>
      </c>
      <c r="X16" s="1"/>
      <c r="AA16">
        <f t="shared" ref="AA16:AA20" si="8">IF(Z16=1,$C16,0)</f>
        <v>0</v>
      </c>
      <c r="AB16" s="2">
        <f t="shared" ca="1" si="4"/>
        <v>0</v>
      </c>
    </row>
    <row r="17" spans="1:28">
      <c r="A17" t="s">
        <v>182</v>
      </c>
      <c r="B17" t="s">
        <v>27</v>
      </c>
      <c r="C17">
        <v>8</v>
      </c>
      <c r="D17" s="1"/>
      <c r="G17">
        <f>IF(F17=1,$C17,0)</f>
        <v>0</v>
      </c>
      <c r="H17" s="2">
        <f t="shared" ca="1" si="0"/>
        <v>0</v>
      </c>
      <c r="I17" s="1"/>
      <c r="L17">
        <f t="shared" si="5"/>
        <v>0</v>
      </c>
      <c r="M17" s="2">
        <f t="shared" ca="1" si="1"/>
        <v>0</v>
      </c>
      <c r="N17" s="1"/>
      <c r="Q17">
        <f t="shared" si="6"/>
        <v>0</v>
      </c>
      <c r="R17" s="2">
        <f t="shared" ca="1" si="2"/>
        <v>0</v>
      </c>
      <c r="S17" s="1"/>
      <c r="V17">
        <f t="shared" si="7"/>
        <v>0</v>
      </c>
      <c r="W17" s="2">
        <f t="shared" ca="1" si="3"/>
        <v>0</v>
      </c>
      <c r="X17" s="1"/>
      <c r="Z17">
        <v>1</v>
      </c>
      <c r="AA17">
        <f t="shared" si="8"/>
        <v>8</v>
      </c>
      <c r="AB17" s="2">
        <f t="shared" ca="1" si="4"/>
        <v>8.0764307350233882</v>
      </c>
    </row>
    <row r="18" spans="1:28">
      <c r="A18" t="s">
        <v>183</v>
      </c>
      <c r="B18" t="s">
        <v>27</v>
      </c>
      <c r="C18">
        <v>6</v>
      </c>
      <c r="D18" s="1"/>
      <c r="G18">
        <f>IF(F18=1,$C18,0)</f>
        <v>0</v>
      </c>
      <c r="H18" s="2">
        <f t="shared" ca="1" si="0"/>
        <v>0</v>
      </c>
      <c r="I18" s="1"/>
      <c r="L18">
        <f t="shared" si="5"/>
        <v>0</v>
      </c>
      <c r="M18" s="2">
        <f t="shared" ca="1" si="1"/>
        <v>0</v>
      </c>
      <c r="N18" s="1"/>
      <c r="P18">
        <v>1</v>
      </c>
      <c r="Q18">
        <f t="shared" si="6"/>
        <v>6</v>
      </c>
      <c r="R18" s="2">
        <f t="shared" ca="1" si="2"/>
        <v>6.0111072701689672</v>
      </c>
      <c r="S18" s="1"/>
      <c r="V18">
        <f t="shared" si="7"/>
        <v>0</v>
      </c>
      <c r="W18" s="2">
        <f t="shared" ca="1" si="3"/>
        <v>0</v>
      </c>
      <c r="X18" s="1"/>
      <c r="Z18">
        <v>1</v>
      </c>
      <c r="AA18">
        <f t="shared" si="8"/>
        <v>6</v>
      </c>
      <c r="AB18" s="2">
        <f t="shared" ca="1" si="4"/>
        <v>6.0415968399455826</v>
      </c>
    </row>
    <row r="19" spans="1:28">
      <c r="A19" t="s">
        <v>184</v>
      </c>
      <c r="B19" t="s">
        <v>27</v>
      </c>
      <c r="C19">
        <v>8</v>
      </c>
      <c r="D19" s="1"/>
      <c r="G19">
        <f>IF(F19=1,$C19,0)</f>
        <v>0</v>
      </c>
      <c r="H19" s="2">
        <f t="shared" ca="1" si="0"/>
        <v>0</v>
      </c>
      <c r="I19" s="1"/>
      <c r="L19">
        <f t="shared" si="5"/>
        <v>0</v>
      </c>
      <c r="M19" s="2">
        <f t="shared" ca="1" si="1"/>
        <v>0</v>
      </c>
      <c r="N19" s="1"/>
      <c r="Q19">
        <f t="shared" si="6"/>
        <v>0</v>
      </c>
      <c r="R19" s="2">
        <f t="shared" ca="1" si="2"/>
        <v>0</v>
      </c>
      <c r="S19" s="1"/>
      <c r="V19">
        <f t="shared" si="7"/>
        <v>0</v>
      </c>
      <c r="W19" s="2">
        <f t="shared" ca="1" si="3"/>
        <v>0</v>
      </c>
      <c r="X19" s="1"/>
      <c r="Z19">
        <v>1</v>
      </c>
      <c r="AA19">
        <f t="shared" si="8"/>
        <v>8</v>
      </c>
      <c r="AB19" s="2">
        <f t="shared" ca="1" si="4"/>
        <v>7.9228621296259627</v>
      </c>
    </row>
    <row r="20" spans="1:28">
      <c r="A20" t="s">
        <v>185</v>
      </c>
      <c r="B20" t="s">
        <v>27</v>
      </c>
      <c r="C20">
        <v>10</v>
      </c>
      <c r="D20" s="1"/>
      <c r="G20">
        <f>IF(F20=1,$C20,0)</f>
        <v>0</v>
      </c>
      <c r="H20" s="2">
        <f t="shared" ca="1" si="0"/>
        <v>0</v>
      </c>
      <c r="I20" s="1"/>
      <c r="L20">
        <f t="shared" si="5"/>
        <v>0</v>
      </c>
      <c r="M20" s="2">
        <f t="shared" ca="1" si="1"/>
        <v>0</v>
      </c>
      <c r="N20" s="1"/>
      <c r="Q20">
        <f t="shared" si="6"/>
        <v>0</v>
      </c>
      <c r="R20" s="2">
        <f t="shared" ca="1" si="2"/>
        <v>0</v>
      </c>
      <c r="S20" s="1"/>
      <c r="V20">
        <f t="shared" si="7"/>
        <v>0</v>
      </c>
      <c r="W20" s="2">
        <f t="shared" ca="1" si="3"/>
        <v>0</v>
      </c>
      <c r="X20" s="1"/>
      <c r="AA20">
        <f t="shared" si="8"/>
        <v>0</v>
      </c>
      <c r="AB20" s="2">
        <f t="shared" ca="1" si="4"/>
        <v>0</v>
      </c>
    </row>
    <row r="21" spans="1:28">
      <c r="C21" s="9" t="s">
        <v>254</v>
      </c>
      <c r="H21" s="6" cm="1">
        <f t="array" aca="1" ref="H21" ca="1">AVERAGE(IF(H2:H20=0,1,H2:H20))</f>
        <v>1.0007206733637493</v>
      </c>
      <c r="M21" s="6" cm="1">
        <f t="array" aca="1" ref="M21" ca="1">AVERAGE(IF(M2:M20=0,1,M2:M20))</f>
        <v>1.3132790676122887</v>
      </c>
      <c r="Q21" s="7"/>
      <c r="R21" s="6" cm="1">
        <f t="array" aca="1" ref="R21" ca="1">AVERAGE(IF(R2:R20=0,1,R2:R20))</f>
        <v>1.2637424879036299</v>
      </c>
      <c r="V21" s="2"/>
      <c r="W21" s="6" cm="1">
        <f t="array" aca="1" ref="W21" ca="1">AVERAGE(IF(W2:W20=0,1,W2:W20))</f>
        <v>1.0003120228996847</v>
      </c>
      <c r="AA21" s="8"/>
      <c r="AB21" s="6" cm="1">
        <f t="array" aca="1" ref="AB21" ca="1">AVERAGE(IF(AB2:AB20=0,1,AB2:AB20))</f>
        <v>2.0021520897155227</v>
      </c>
    </row>
    <row r="22" spans="1:28">
      <c r="C22" s="9" t="s">
        <v>259</v>
      </c>
      <c r="H22" s="6">
        <v>1</v>
      </c>
      <c r="M22" s="6">
        <v>1</v>
      </c>
      <c r="Q22" s="7"/>
      <c r="R22" s="6">
        <v>1</v>
      </c>
      <c r="V22" s="2"/>
      <c r="W22" s="6">
        <v>1</v>
      </c>
      <c r="AA22" s="8"/>
      <c r="AB22" s="6">
        <v>1</v>
      </c>
    </row>
    <row r="23" spans="1:28">
      <c r="C23" s="9" t="s">
        <v>260</v>
      </c>
      <c r="H23" s="6" cm="1">
        <f t="array" ref="H23">SUM($C2:$C20/19)</f>
        <v>3.263157894736842</v>
      </c>
      <c r="M23" s="6">
        <f>H23</f>
        <v>3.263157894736842</v>
      </c>
      <c r="Q23" s="7"/>
      <c r="R23" s="6">
        <f>H23</f>
        <v>3.263157894736842</v>
      </c>
      <c r="V23" s="2"/>
      <c r="W23" s="6">
        <f>H23</f>
        <v>3.263157894736842</v>
      </c>
      <c r="AA23" s="8"/>
      <c r="AB23" s="6">
        <f>H23</f>
        <v>3.263157894736842</v>
      </c>
    </row>
    <row r="24" spans="1:28">
      <c r="C24" s="9" t="s">
        <v>256</v>
      </c>
      <c r="H24" s="6">
        <f ca="1">SUM((H21-H22)/(H23-H22))</f>
        <v>3.1843706770316049E-4</v>
      </c>
      <c r="M24" s="6">
        <f ca="1">SUM((M21-M22)/(M23-M22))</f>
        <v>0.13842563452636014</v>
      </c>
      <c r="R24" s="6">
        <f ca="1">SUM((R21-R22)/(R23-R22))</f>
        <v>0.1165373783760225</v>
      </c>
      <c r="W24" s="6">
        <f ca="1">SUM((W21-W22)/(W23-W22))</f>
        <v>1.3787058358160411E-4</v>
      </c>
      <c r="AB24" s="6">
        <f ca="1">SUM((AB21-AB22)/(AB23-AB22))</f>
        <v>0.44281138847895191</v>
      </c>
    </row>
    <row r="25" spans="1:28">
      <c r="C25" s="9" t="s">
        <v>257</v>
      </c>
      <c r="H25" s="6">
        <f ca="1">1-H24</f>
        <v>0.99968156293229682</v>
      </c>
      <c r="M25" s="6">
        <f ca="1">1-M24</f>
        <v>0.86157436547363986</v>
      </c>
      <c r="R25" s="6">
        <f ca="1">1-R24</f>
        <v>0.88346262162397748</v>
      </c>
      <c r="W25" s="6">
        <f ca="1">1-W24</f>
        <v>0.99986212941641839</v>
      </c>
      <c r="AB25" s="6">
        <f ca="1">1-AB24</f>
        <v>0.55718861152104804</v>
      </c>
    </row>
    <row r="26" spans="1:28">
      <c r="C26" s="9"/>
      <c r="H26" s="6"/>
      <c r="M26" s="6"/>
      <c r="R26" s="6"/>
      <c r="W26" s="6"/>
      <c r="AB26" s="6"/>
    </row>
    <row r="27" spans="1:28">
      <c r="C27" s="9" t="s">
        <v>261</v>
      </c>
      <c r="H27" s="6" cm="1">
        <f t="array" aca="1" ref="H27" ca="1">SUM(IF(H2:H20=0,(1-H21)^2,(H2:H20-H21)^2))</f>
        <v>2.2232038897897002E-4</v>
      </c>
      <c r="M27" s="6" cm="1">
        <f t="array" aca="1" ref="M27" ca="1">SUM(IF(M2:M20=0,(1-M21)^2,(M2:M20-M21)^2))</f>
        <v>4.0410242178593219</v>
      </c>
      <c r="R27" s="6" cm="1">
        <f t="array" aca="1" ref="R27" ca="1">SUM(IF(R2:R20=0,(1-R21)^2,(R2:R20-R21)^2))</f>
        <v>23.789554174553945</v>
      </c>
      <c r="W27" s="6" cm="1">
        <f t="array" aca="1" ref="W27" ca="1">SUM(IF(W2:W20=0,(1-W21)^2,(W2:W20-W21)^2))</f>
        <v>2.1909451926695265E-4</v>
      </c>
      <c r="AB27" s="6" cm="1">
        <f t="array" aca="1" ref="AB27" ca="1">SUM(IF(AB2:AB20=0,(1-AB21)^2,(AB2:AB20-AB21)^2))</f>
        <v>104.33772330243967</v>
      </c>
    </row>
    <row r="28" spans="1:28">
      <c r="C28" s="9" t="s">
        <v>262</v>
      </c>
      <c r="H28" s="6">
        <f ca="1">H27/(19-1)</f>
        <v>1.235113272105389E-5</v>
      </c>
      <c r="M28" s="6">
        <f ca="1">M27/(19-1)</f>
        <v>0.224501345436629</v>
      </c>
      <c r="R28" s="6">
        <f ca="1">R27/(19-1)</f>
        <v>1.3216418985863303</v>
      </c>
      <c r="W28" s="6">
        <f ca="1">W27/(19-1)</f>
        <v>1.2171917737052925E-5</v>
      </c>
      <c r="AB28" s="6">
        <f ca="1">AB27/(19-1)</f>
        <v>5.7965401834688706</v>
      </c>
    </row>
    <row r="29" spans="1:28">
      <c r="C29" s="9" t="s">
        <v>263</v>
      </c>
      <c r="H29" s="6">
        <f ca="1">SQRT(H28)</f>
        <v>3.5144178352970339E-3</v>
      </c>
      <c r="M29" s="6">
        <f ca="1">SQRT(M28)</f>
        <v>0.47381572941031519</v>
      </c>
      <c r="R29" s="6">
        <f ca="1">SQRT(R28)</f>
        <v>1.1496268518899211</v>
      </c>
      <c r="W29" s="6">
        <f ca="1">SQRT(W28)</f>
        <v>3.4888275590881424E-3</v>
      </c>
      <c r="AB29" s="6">
        <f ca="1">SQRT(AB28)</f>
        <v>2.4076005032955261</v>
      </c>
    </row>
    <row r="30" spans="1:28">
      <c r="C30" s="9" t="s">
        <v>264</v>
      </c>
      <c r="H30" s="6">
        <f ca="1">R29</f>
        <v>1.1496268518899211</v>
      </c>
      <c r="M30" s="6">
        <f ca="1">R29</f>
        <v>1.1496268518899211</v>
      </c>
      <c r="R30" s="6">
        <f ca="1">R29</f>
        <v>1.1496268518899211</v>
      </c>
      <c r="W30" s="6">
        <f ca="1">R29</f>
        <v>1.1496268518899211</v>
      </c>
      <c r="AB30" s="6">
        <f ca="1">R29</f>
        <v>1.1496268518899211</v>
      </c>
    </row>
    <row r="31" spans="1:28">
      <c r="C31" s="9" t="s">
        <v>265</v>
      </c>
      <c r="H31" s="6">
        <f ca="1">H29/H30</f>
        <v>3.0570074363864509E-3</v>
      </c>
      <c r="M31" s="6">
        <f ca="1">M29/M30</f>
        <v>0.41214740994557419</v>
      </c>
      <c r="R31" s="6">
        <f ca="1">R29/R30</f>
        <v>1</v>
      </c>
      <c r="W31" s="6">
        <f ca="1">W29/W30</f>
        <v>3.0347477995600995E-3</v>
      </c>
      <c r="AB31" s="6">
        <f ca="1">AB29/AB30</f>
        <v>2.0942451886345279</v>
      </c>
    </row>
    <row r="32" spans="1:28">
      <c r="C32" s="9" t="s">
        <v>258</v>
      </c>
      <c r="H32" s="6">
        <f ca="1">1-H31</f>
        <v>0.99694299256361352</v>
      </c>
      <c r="M32" s="6">
        <f ca="1">1-M31</f>
        <v>0.58785259005442581</v>
      </c>
      <c r="R32" s="6">
        <f ca="1">1-R31</f>
        <v>0</v>
      </c>
      <c r="W32" s="6">
        <f ca="1">1-W31</f>
        <v>0.99696525220043986</v>
      </c>
      <c r="AB32" s="6">
        <f ca="1">1-AB31</f>
        <v>-1.0942451886345279</v>
      </c>
    </row>
    <row r="33" spans="3:28">
      <c r="C33" s="9" t="s">
        <v>266</v>
      </c>
      <c r="F33" t="s">
        <v>255</v>
      </c>
      <c r="G33" cm="1">
        <f t="array" ref="G33">ROUND(STDEV(IF(G2:G20&gt;0,G2:G20)), 10)</f>
        <v>0</v>
      </c>
      <c r="H33" s="6" cm="1">
        <f t="array" aca="1" ref="H33" ca="1">ROUND(STDEV(IF(H2:H20&gt;0,H2:H20)), 10)</f>
        <v>5.4609241000000003E-3</v>
      </c>
      <c r="K33" t="s">
        <v>255</v>
      </c>
      <c r="L33" cm="1">
        <f t="array" ref="L33">ROUND(STDEV(IF(L2:L20&gt;0,L2:L20)), 10)</f>
        <v>0</v>
      </c>
      <c r="M33" s="6" cm="1">
        <f t="array" aca="1" ref="M33" ca="1">ROUND(STDEV(IF(M2:M20&gt;0,M2:M20)), 10)</f>
        <v>1.2427226499999999E-2</v>
      </c>
      <c r="P33" t="s">
        <v>255</v>
      </c>
      <c r="Q33" s="7" t="e" cm="1">
        <f t="array" ref="Q33">ROUND(STDEV(IF(Q2:Q20&gt;0,Q2:Q20)), 10)</f>
        <v>#DIV/0!</v>
      </c>
      <c r="R33" s="6" t="e" cm="1">
        <f t="array" aca="1" ref="R33" ca="1">SUM(1+ROUND(STDEV(IF(R2:R20&gt;0,R2:R20)), 10))</f>
        <v>#DIV/0!</v>
      </c>
      <c r="U33" t="s">
        <v>255</v>
      </c>
      <c r="V33" s="7" cm="1">
        <f t="array" ref="V33">ROUND(STDEV(IF(V2:V20&gt;0,V2:V20)), 10)</f>
        <v>0</v>
      </c>
      <c r="W33" s="6" cm="1">
        <f t="array" aca="1" ref="W33" ca="1">ROUND(STDEV(IF(W2:W20&gt;0,W2:W20)), 10)</f>
        <v>5.5620015999999998E-3</v>
      </c>
      <c r="Z33" t="s">
        <v>255</v>
      </c>
      <c r="AA33" s="8" cm="1">
        <f t="array" ref="AA33">ROUND(STDEV(IF(AA2:AA20&gt;0,AA2:AA20)), 10)</f>
        <v>1.1547005384</v>
      </c>
      <c r="AB33" s="6" cm="1">
        <f t="array" aca="1" ref="AB33" ca="1">ROUND(STDEV(IF(AB2:AB20&gt;0,AB2:AB20)), 10)</f>
        <v>1.1330851237999999</v>
      </c>
    </row>
    <row r="40" spans="3:28">
      <c r="S40">
        <f>COUNTIF(S2:S20,"1")</f>
        <v>8</v>
      </c>
      <c r="T40">
        <f t="shared" ref="T40:U40" si="9">COUNTIF(T2:T20,"1")</f>
        <v>0</v>
      </c>
      <c r="U40">
        <f t="shared" si="9"/>
        <v>0</v>
      </c>
      <c r="X40">
        <f>COUNTIF(X2:X20,"1")</f>
        <v>0</v>
      </c>
      <c r="Y40">
        <f t="shared" ref="Y40:Z40" si="10">COUNTIF(Y2:Y20,"1")</f>
        <v>0</v>
      </c>
      <c r="Z40">
        <f t="shared" si="10"/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1B0D-F00B-4E23-B4E2-06523227DC01}">
  <sheetPr codeName="Sheet16"/>
  <dimension ref="A1:AB40"/>
  <sheetViews>
    <sheetView zoomScaleNormal="100" workbookViewId="0">
      <pane ySplit="1" topLeftCell="A2" activePane="bottomLeft" state="frozen"/>
      <selection activeCell="B1" sqref="B1"/>
      <selection pane="bottomLeft" activeCell="Z9" sqref="Z9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customWidth="1" outlineLevel="1"/>
    <col min="25" max="25" width="8.3984375" customWidth="1" outlineLevel="1"/>
    <col min="26" max="26" width="8.69921875" customWidth="1" outlineLevel="1"/>
    <col min="27" max="27" width="12.59765625" customWidth="1" outlineLevel="1"/>
    <col min="28" max="28" width="12.09765625" customWidth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186</v>
      </c>
      <c r="B2" t="s">
        <v>17</v>
      </c>
      <c r="C2">
        <v>1</v>
      </c>
      <c r="D2" s="1">
        <v>1</v>
      </c>
      <c r="G2" cm="1">
        <f t="array" ref="G2">IF(AND(D$2=1,D$2=D$3:D$4),$C2,0)</f>
        <v>1</v>
      </c>
      <c r="H2" s="2">
        <f t="shared" ref="H2:H9" ca="1" si="0">G2*(0.99+0.02*RAND())</f>
        <v>0.99298314384354691</v>
      </c>
      <c r="I2" s="1"/>
      <c r="L2" cm="1">
        <f t="array" ref="L2">IF(AND(I$2=1,I$2=I$3:I$4),$C2,0)</f>
        <v>0</v>
      </c>
      <c r="M2" s="2">
        <f t="shared" ref="M2:M9" ca="1" si="1">L2*(0.99+0.02*RAND())</f>
        <v>0</v>
      </c>
      <c r="N2" s="1"/>
      <c r="Q2" cm="1">
        <f t="array" ref="Q2">IF(AND(N$2=1,N$2=N$3:N$4),$C2,0)</f>
        <v>0</v>
      </c>
      <c r="R2" s="2">
        <f t="shared" ref="R2:R9" ca="1" si="2">Q2*(0.99+0.02*RAND())</f>
        <v>0</v>
      </c>
      <c r="S2" s="1">
        <v>1</v>
      </c>
      <c r="V2" cm="1">
        <f t="array" ref="V2">IF(AND(S$2=1,S$2=S$3:S$4),$C2,0)</f>
        <v>1</v>
      </c>
      <c r="W2" s="2">
        <f t="shared" ref="W2:W9" ca="1" si="3">V2*(0.99+0.02*RAND())</f>
        <v>1.0094364193744312</v>
      </c>
      <c r="X2" s="1"/>
      <c r="AA2" cm="1">
        <f t="array" ref="AA2">IF(AND(X$2=1,X$2=X$3:X$4),$C2,0)</f>
        <v>0</v>
      </c>
      <c r="AB2" s="2">
        <f t="shared" ref="AB2:AB9" ca="1" si="4">AA2*(0.99+0.02*RAND())</f>
        <v>0</v>
      </c>
    </row>
    <row r="3" spans="1:28">
      <c r="A3" t="s">
        <v>187</v>
      </c>
      <c r="B3" t="s">
        <v>17</v>
      </c>
      <c r="C3">
        <v>1</v>
      </c>
      <c r="D3" s="1">
        <v>1</v>
      </c>
      <c r="G3" cm="1">
        <f t="array" ref="G3">IF(AND(D$2=1,D$2=D$3:D$4),$C3,0)</f>
        <v>1</v>
      </c>
      <c r="H3" s="2">
        <f t="shared" ca="1" si="0"/>
        <v>0.9909474569626413</v>
      </c>
      <c r="I3" s="1"/>
      <c r="L3" cm="1">
        <f t="array" ref="L3">IF(AND(I$2=1,I$2=I$3:I$4),$C3,0)</f>
        <v>0</v>
      </c>
      <c r="M3" s="2">
        <f t="shared" ca="1" si="1"/>
        <v>0</v>
      </c>
      <c r="N3" s="1"/>
      <c r="Q3" cm="1">
        <f t="array" ref="Q3">IF(AND(N$2=1,N$2=N$3:N$4),$C3,0)</f>
        <v>0</v>
      </c>
      <c r="R3" s="2">
        <f t="shared" ca="1" si="2"/>
        <v>0</v>
      </c>
      <c r="S3" s="1">
        <v>1</v>
      </c>
      <c r="V3" cm="1">
        <f t="array" ref="V3">IF(AND(S$2=1,S$2=S$3:S$4),$C3,0)</f>
        <v>1</v>
      </c>
      <c r="W3" s="2">
        <f t="shared" ca="1" si="3"/>
        <v>1.0063796457359362</v>
      </c>
      <c r="X3" s="1"/>
      <c r="AA3" cm="1">
        <f t="array" ref="AA3">IF(AND(X$2=1,X$2=X$3:X$4),$C3,0)</f>
        <v>0</v>
      </c>
      <c r="AB3" s="2">
        <f t="shared" ca="1" si="4"/>
        <v>0</v>
      </c>
    </row>
    <row r="4" spans="1:28">
      <c r="A4" t="s">
        <v>188</v>
      </c>
      <c r="B4" t="s">
        <v>17</v>
      </c>
      <c r="C4">
        <v>1</v>
      </c>
      <c r="D4" s="1">
        <v>1</v>
      </c>
      <c r="G4" cm="1">
        <f t="array" ref="G4">IF(AND(D$2=1,D$2=D$3:D$4),$C4,0)</f>
        <v>1</v>
      </c>
      <c r="H4" s="2">
        <f t="shared" ca="1" si="0"/>
        <v>0.99765785103182103</v>
      </c>
      <c r="I4" s="1"/>
      <c r="L4" cm="1">
        <f t="array" ref="L4">IF(AND(I$2=1,I$2=I$3:I$4),$C4,0)</f>
        <v>0</v>
      </c>
      <c r="M4" s="2">
        <f t="shared" ca="1" si="1"/>
        <v>0</v>
      </c>
      <c r="N4" s="1"/>
      <c r="Q4" cm="1">
        <f t="array" ref="Q4">IF(AND(N$2=1,N$2=N$3:N$4),$C4,0)</f>
        <v>0</v>
      </c>
      <c r="R4" s="2">
        <f t="shared" ca="1" si="2"/>
        <v>0</v>
      </c>
      <c r="S4" s="1">
        <v>1</v>
      </c>
      <c r="V4" cm="1">
        <f t="array" ref="V4">IF(AND(S$2=1,S$2=S$3:S$4),$C4,0)</f>
        <v>1</v>
      </c>
      <c r="W4" s="2">
        <f t="shared" ca="1" si="3"/>
        <v>1.0001993349348495</v>
      </c>
      <c r="X4" s="1"/>
      <c r="AA4" cm="1">
        <f t="array" ref="AA4">IF(AND(X$2=1,X$2=X$3:X$4),$C4,0)</f>
        <v>0</v>
      </c>
      <c r="AB4" s="2">
        <f t="shared" ca="1" si="4"/>
        <v>0</v>
      </c>
    </row>
    <row r="5" spans="1:28">
      <c r="A5" t="s">
        <v>189</v>
      </c>
      <c r="B5" t="s">
        <v>24</v>
      </c>
      <c r="C5">
        <v>2</v>
      </c>
      <c r="D5" s="1"/>
      <c r="G5" cm="1">
        <f t="array" ref="G5">IF(AND(E$5=1,E$5=E$6:E$7),$C5,0)</f>
        <v>0</v>
      </c>
      <c r="H5" s="2">
        <f t="shared" ca="1" si="0"/>
        <v>0</v>
      </c>
      <c r="I5" s="1"/>
      <c r="J5">
        <v>1</v>
      </c>
      <c r="L5" cm="1">
        <f t="array" ref="L5">IF(AND(J$5=1,J$5=J$6:J$7),$C5,0)</f>
        <v>2</v>
      </c>
      <c r="M5" s="2">
        <f t="shared" ca="1" si="1"/>
        <v>1.9873966057896195</v>
      </c>
      <c r="N5" s="1"/>
      <c r="Q5" cm="1">
        <f t="array" ref="Q5">IF(AND(O$5=1,O$5=O$6:O$7),$C5,0)</f>
        <v>0</v>
      </c>
      <c r="R5" s="2">
        <f t="shared" ca="1" si="2"/>
        <v>0</v>
      </c>
      <c r="S5" s="1"/>
      <c r="V5" cm="1">
        <f t="array" ref="V5">IF(AND(T$5=1,T$5=T$6:T$7),$C5,0)</f>
        <v>0</v>
      </c>
      <c r="W5" s="2">
        <f t="shared" ca="1" si="3"/>
        <v>0</v>
      </c>
      <c r="X5" s="1"/>
      <c r="AA5" cm="1">
        <f t="array" ref="AA5">IF(AND(Y$5=1,Y$5=Y$6:Y$7),$C5,0)</f>
        <v>0</v>
      </c>
      <c r="AB5" s="2">
        <f t="shared" ca="1" si="4"/>
        <v>0</v>
      </c>
    </row>
    <row r="6" spans="1:28">
      <c r="A6" t="s">
        <v>190</v>
      </c>
      <c r="B6" t="s">
        <v>24</v>
      </c>
      <c r="C6">
        <v>2</v>
      </c>
      <c r="D6" s="1"/>
      <c r="G6" cm="1">
        <f t="array" ref="G6">IF(AND(E$5=1,E$5=E$6:E$7),$C6,0)</f>
        <v>0</v>
      </c>
      <c r="H6" s="2">
        <f t="shared" ca="1" si="0"/>
        <v>0</v>
      </c>
      <c r="I6" s="1"/>
      <c r="J6">
        <v>1</v>
      </c>
      <c r="L6" cm="1">
        <f t="array" ref="L6">IF(AND(J$5=1,J$5=J$6:J$7),$C6,0)</f>
        <v>2</v>
      </c>
      <c r="M6" s="2">
        <f t="shared" ca="1" si="1"/>
        <v>1.9912818519677824</v>
      </c>
      <c r="N6" s="1"/>
      <c r="Q6" cm="1">
        <f t="array" ref="Q6">IF(AND(O$5=1,O$5=O$6:O$7),$C6,0)</f>
        <v>0</v>
      </c>
      <c r="R6" s="2">
        <f t="shared" ca="1" si="2"/>
        <v>0</v>
      </c>
      <c r="S6" s="1"/>
      <c r="V6" cm="1">
        <f t="array" ref="V6">IF(AND(T$5=1,T$5=T$6:T$7),$C6,0)</f>
        <v>0</v>
      </c>
      <c r="W6" s="2">
        <f t="shared" ca="1" si="3"/>
        <v>0</v>
      </c>
      <c r="X6" s="1"/>
      <c r="AA6" cm="1">
        <f t="array" ref="AA6">IF(AND(Y$5=1,Y$5=Y$6:Y$7),$C6,0)</f>
        <v>0</v>
      </c>
      <c r="AB6" s="2">
        <f t="shared" ca="1" si="4"/>
        <v>0</v>
      </c>
    </row>
    <row r="7" spans="1:28">
      <c r="A7" t="s">
        <v>191</v>
      </c>
      <c r="B7" t="s">
        <v>24</v>
      </c>
      <c r="C7">
        <v>2</v>
      </c>
      <c r="D7" s="1"/>
      <c r="G7" cm="1">
        <f t="array" ref="G7">IF(AND(E$5=1,E$5=E$6:E$7),$C7,0)</f>
        <v>0</v>
      </c>
      <c r="H7" s="2">
        <f t="shared" ca="1" si="0"/>
        <v>0</v>
      </c>
      <c r="I7" s="1"/>
      <c r="J7">
        <v>1</v>
      </c>
      <c r="L7" cm="1">
        <f t="array" ref="L7">IF(AND(J$5=1,J$5=J$6:J$7),$C7,0)</f>
        <v>2</v>
      </c>
      <c r="M7" s="2">
        <f t="shared" ca="1" si="1"/>
        <v>2.0042272443599671</v>
      </c>
      <c r="N7" s="1"/>
      <c r="Q7" cm="1">
        <f t="array" ref="Q7">IF(AND(O$5=1,O$5=O$6:O$7),$C7,0)</f>
        <v>0</v>
      </c>
      <c r="R7" s="2">
        <f t="shared" ca="1" si="2"/>
        <v>0</v>
      </c>
      <c r="S7" s="1"/>
      <c r="V7" cm="1">
        <f t="array" ref="V7">IF(AND(T$5=1,T$5=T$6:T$7),$C7,0)</f>
        <v>0</v>
      </c>
      <c r="W7" s="2">
        <f t="shared" ca="1" si="3"/>
        <v>0</v>
      </c>
      <c r="X7" s="1"/>
      <c r="AA7" cm="1">
        <f t="array" ref="AA7">IF(AND(Y$5=1,Y$5=Y$6:Y$7),$C7,0)</f>
        <v>0</v>
      </c>
      <c r="AB7" s="2">
        <f t="shared" ca="1" si="4"/>
        <v>0</v>
      </c>
    </row>
    <row r="8" spans="1:28">
      <c r="A8" t="s">
        <v>192</v>
      </c>
      <c r="B8" t="s">
        <v>27</v>
      </c>
      <c r="C8">
        <v>10</v>
      </c>
      <c r="D8" s="1"/>
      <c r="G8">
        <f>IF(F8=1,$C8,0)</f>
        <v>0</v>
      </c>
      <c r="H8" s="2">
        <f t="shared" ca="1" si="0"/>
        <v>0</v>
      </c>
      <c r="I8" s="1"/>
      <c r="L8">
        <f t="shared" ref="L8:L9" si="5">IF(K8=1,$C8,0)</f>
        <v>0</v>
      </c>
      <c r="M8" s="2">
        <f t="shared" ca="1" si="1"/>
        <v>0</v>
      </c>
      <c r="N8" s="1"/>
      <c r="Q8">
        <f t="shared" ref="Q8:Q9" si="6">IF(P8=1,$C8,0)</f>
        <v>0</v>
      </c>
      <c r="R8" s="2">
        <f t="shared" ca="1" si="2"/>
        <v>0</v>
      </c>
      <c r="S8" s="1"/>
      <c r="V8">
        <f t="shared" ref="V8:V9" si="7">IF(U8=1,$C8,0)</f>
        <v>0</v>
      </c>
      <c r="W8" s="2">
        <f t="shared" ca="1" si="3"/>
        <v>0</v>
      </c>
      <c r="X8" s="1"/>
      <c r="Z8">
        <v>1</v>
      </c>
      <c r="AA8">
        <f t="shared" ref="AA8:AA9" si="8">IF(Z8=1,$C8,0)</f>
        <v>10</v>
      </c>
      <c r="AB8" s="2">
        <f t="shared" ca="1" si="4"/>
        <v>10.022068239870404</v>
      </c>
    </row>
    <row r="9" spans="1:28">
      <c r="A9" t="s">
        <v>193</v>
      </c>
      <c r="B9" t="s">
        <v>27</v>
      </c>
      <c r="C9">
        <v>6</v>
      </c>
      <c r="D9" s="1"/>
      <c r="G9">
        <f>IF(F9=1,$C9,0)</f>
        <v>0</v>
      </c>
      <c r="H9" s="2">
        <f t="shared" ca="1" si="0"/>
        <v>0</v>
      </c>
      <c r="I9" s="1"/>
      <c r="L9">
        <f t="shared" si="5"/>
        <v>0</v>
      </c>
      <c r="M9" s="2">
        <f t="shared" ca="1" si="1"/>
        <v>0</v>
      </c>
      <c r="N9" s="1"/>
      <c r="P9">
        <v>1</v>
      </c>
      <c r="Q9">
        <f t="shared" si="6"/>
        <v>6</v>
      </c>
      <c r="R9" s="2">
        <f t="shared" ca="1" si="2"/>
        <v>5.982494762391509</v>
      </c>
      <c r="S9" s="1"/>
      <c r="V9">
        <f t="shared" si="7"/>
        <v>0</v>
      </c>
      <c r="W9" s="2">
        <f t="shared" ca="1" si="3"/>
        <v>0</v>
      </c>
      <c r="X9" s="1"/>
      <c r="Z9">
        <v>1</v>
      </c>
      <c r="AA9">
        <f t="shared" si="8"/>
        <v>6</v>
      </c>
      <c r="AB9" s="2">
        <f t="shared" ca="1" si="4"/>
        <v>5.9837114004315515</v>
      </c>
    </row>
    <row r="10" spans="1:28">
      <c r="C10" s="9" t="s">
        <v>254</v>
      </c>
      <c r="H10" s="6" cm="1">
        <f t="array" aca="1" ref="H10" ca="1">AVERAGE(IF(H2:H9=0,1,H2:H9))</f>
        <v>0.99769855647975114</v>
      </c>
      <c r="M10" s="6" cm="1">
        <f t="array" aca="1" ref="M10" ca="1">AVERAGE(IF(M2:M9=0,1,M2:M9))</f>
        <v>1.3728632127646712</v>
      </c>
      <c r="Q10" s="7"/>
      <c r="R10" s="6" cm="1">
        <f t="array" aca="1" ref="R10" ca="1">AVERAGE(IF(R2:R9=0,1,R2:R9))</f>
        <v>1.6228118452989386</v>
      </c>
      <c r="V10" s="2"/>
      <c r="W10" s="6" cm="1">
        <f t="array" aca="1" ref="W10" ca="1">AVERAGE(IF(W2:W9=0,1,W2:W9))</f>
        <v>1.002001925005652</v>
      </c>
      <c r="AA10" s="8"/>
      <c r="AB10" s="6" cm="1">
        <f t="array" aca="1" ref="AB10" ca="1">AVERAGE(IF(AB2:AB9=0,1,AB2:AB9))</f>
        <v>2.7507224550377445</v>
      </c>
    </row>
    <row r="11" spans="1:28">
      <c r="C11" s="9" t="s">
        <v>259</v>
      </c>
      <c r="H11" s="6">
        <v>1</v>
      </c>
      <c r="M11" s="6">
        <v>1</v>
      </c>
      <c r="Q11" s="7"/>
      <c r="R11" s="6">
        <v>1</v>
      </c>
      <c r="V11" s="2"/>
      <c r="W11" s="6">
        <v>1</v>
      </c>
      <c r="AA11" s="8"/>
      <c r="AB11" s="6">
        <v>1</v>
      </c>
    </row>
    <row r="12" spans="1:28">
      <c r="C12" s="9" t="s">
        <v>260</v>
      </c>
      <c r="H12" s="6" cm="1">
        <f t="array" ref="H12">SUM($C2:$C9/8)</f>
        <v>3.125</v>
      </c>
      <c r="M12" s="6">
        <f>H12</f>
        <v>3.125</v>
      </c>
      <c r="Q12" s="7"/>
      <c r="R12" s="6">
        <f>H12</f>
        <v>3.125</v>
      </c>
      <c r="V12" s="2"/>
      <c r="W12" s="6">
        <f>H12</f>
        <v>3.125</v>
      </c>
      <c r="AA12" s="8"/>
      <c r="AB12" s="6">
        <f>H12</f>
        <v>3.125</v>
      </c>
    </row>
    <row r="13" spans="1:28">
      <c r="C13" s="9" t="s">
        <v>256</v>
      </c>
      <c r="H13" s="6">
        <f ca="1">SUM((H10-H11)/(H12-H11))</f>
        <v>-1.083032244822992E-3</v>
      </c>
      <c r="M13" s="6">
        <f ca="1">SUM((M10-M11)/(M12-M11))</f>
        <v>0.17546504130102172</v>
      </c>
      <c r="R13" s="6">
        <f ca="1">SUM((R10-R11)/(R12-R11))</f>
        <v>0.29308792719950055</v>
      </c>
      <c r="W13" s="6">
        <f ca="1">SUM((W10-W11)/(W12-W11))</f>
        <v>9.4208235560093857E-4</v>
      </c>
      <c r="AB13" s="6">
        <f ca="1">SUM((AB10-AB11)/(AB12-AB11))</f>
        <v>0.8238693906059974</v>
      </c>
    </row>
    <row r="14" spans="1:28">
      <c r="C14" s="9" t="s">
        <v>257</v>
      </c>
      <c r="H14" s="6">
        <f ca="1">1-H13</f>
        <v>1.001083032244823</v>
      </c>
      <c r="M14" s="6">
        <f ca="1">1-M13</f>
        <v>0.8245349586989783</v>
      </c>
      <c r="R14" s="6">
        <f ca="1">1-R13</f>
        <v>0.70691207280049939</v>
      </c>
      <c r="W14" s="6">
        <f ca="1">1-W13</f>
        <v>0.99905791764439911</v>
      </c>
      <c r="AB14" s="6">
        <f ca="1">1-AB13</f>
        <v>0.1761306093940026</v>
      </c>
    </row>
    <row r="15" spans="1:28">
      <c r="C15" s="9"/>
      <c r="H15" s="6"/>
      <c r="M15" s="6"/>
      <c r="R15" s="6"/>
      <c r="W15" s="6"/>
      <c r="AB15" s="6"/>
    </row>
    <row r="16" spans="1:28">
      <c r="C16" s="9" t="s">
        <v>261</v>
      </c>
      <c r="H16" s="6" cm="1">
        <f t="array" aca="1" ref="H16" ca="1">SUM(IF(H2:H9=0,(1-H10)^2,(H2:H9-H10)^2))</f>
        <v>9.4297329337563699E-5</v>
      </c>
      <c r="M16" s="6" cm="1">
        <f t="array" aca="1" ref="M16" ca="1">SUM(IF(M2:M9=0,(1-M10)^2,(M2:M9-M10)^2))</f>
        <v>1.8538483220148114</v>
      </c>
      <c r="R16" s="6" cm="1">
        <f t="array" aca="1" ref="R16" ca="1">SUM(IF(R2:R9=0,(1-R10)^2,(R2:R9-R10)^2))</f>
        <v>21.722097300101467</v>
      </c>
      <c r="W16" s="6" cm="1">
        <f t="array" aca="1" ref="W16" ca="1">SUM(IF(W2:W9=0,(1-W10)^2,(W2:W9-W10)^2))</f>
        <v>9.7723994916398981E-5</v>
      </c>
      <c r="AB16" s="6" cm="1">
        <f t="array" aca="1" ref="AB16" ca="1">SUM(IF(AB2:AB9=0,(1-AB10)^2,(AB2:AB9-AB10)^2))</f>
        <v>81.714861731082578</v>
      </c>
    </row>
    <row r="17" spans="3:28">
      <c r="C17" s="9" t="s">
        <v>262</v>
      </c>
      <c r="H17" s="6">
        <f ca="1">H16/(8-1)</f>
        <v>1.3471047048223385E-5</v>
      </c>
      <c r="M17" s="6">
        <f ca="1">M16/(8-1)</f>
        <v>0.2648354745735445</v>
      </c>
      <c r="R17" s="6">
        <f ca="1">R16/(8-1)</f>
        <v>3.1031567571573526</v>
      </c>
      <c r="W17" s="6">
        <f ca="1">W16/(8-1)</f>
        <v>1.3960570702342711E-5</v>
      </c>
      <c r="AB17" s="6">
        <f ca="1">AB16/(8-1)</f>
        <v>11.673551675868939</v>
      </c>
    </row>
    <row r="18" spans="3:28">
      <c r="C18" s="9" t="s">
        <v>263</v>
      </c>
      <c r="H18" s="6">
        <f ca="1">SQRT(H17)</f>
        <v>3.6702925017256301E-3</v>
      </c>
      <c r="M18" s="6">
        <f ca="1">SQRT(M17)</f>
        <v>0.5146216810177594</v>
      </c>
      <c r="R18" s="6">
        <f ca="1">SQRT(R17)</f>
        <v>1.761577916856746</v>
      </c>
      <c r="W18" s="6">
        <f ca="1">SQRT(W17)</f>
        <v>3.7363847101633835E-3</v>
      </c>
      <c r="AB18" s="6">
        <f ca="1">SQRT(AB17)</f>
        <v>3.4166579688152776</v>
      </c>
    </row>
    <row r="19" spans="3:28">
      <c r="C19" s="9" t="s">
        <v>264</v>
      </c>
      <c r="H19" s="6">
        <f ca="1">R18</f>
        <v>1.761577916856746</v>
      </c>
      <c r="M19" s="6">
        <f ca="1">R18</f>
        <v>1.761577916856746</v>
      </c>
      <c r="R19" s="6">
        <f ca="1">R18</f>
        <v>1.761577916856746</v>
      </c>
      <c r="W19" s="6">
        <f ca="1">R18</f>
        <v>1.761577916856746</v>
      </c>
      <c r="AB19" s="6">
        <f ca="1">R18</f>
        <v>1.761577916856746</v>
      </c>
    </row>
    <row r="20" spans="3:28">
      <c r="C20" s="9" t="s">
        <v>265</v>
      </c>
      <c r="H20" s="6">
        <f ca="1">H18/H19</f>
        <v>2.0835254952983741E-3</v>
      </c>
      <c r="M20" s="6">
        <f ca="1">M18/M19</f>
        <v>0.2921367690258172</v>
      </c>
      <c r="R20" s="6">
        <f ca="1">R18/R19</f>
        <v>1</v>
      </c>
      <c r="W20" s="6">
        <f ca="1">W18/W19</f>
        <v>2.1210442492548749E-3</v>
      </c>
      <c r="AB20" s="6">
        <f ca="1">AB18/AB19</f>
        <v>1.9395440508880568</v>
      </c>
    </row>
    <row r="21" spans="3:28">
      <c r="C21" s="9" t="s">
        <v>258</v>
      </c>
      <c r="H21" s="6">
        <f ca="1">1-H20</f>
        <v>0.99791647450470167</v>
      </c>
      <c r="M21" s="6">
        <f ca="1">1-M20</f>
        <v>0.7078632309741828</v>
      </c>
      <c r="R21" s="6">
        <f ca="1">1-R20</f>
        <v>0</v>
      </c>
      <c r="W21" s="6">
        <f ca="1">1-W20</f>
        <v>0.99787895575074514</v>
      </c>
      <c r="AB21" s="6">
        <f ca="1">1-AB20</f>
        <v>-0.93954405088805681</v>
      </c>
    </row>
    <row r="22" spans="3:28">
      <c r="C22" s="9" t="s">
        <v>266</v>
      </c>
      <c r="F22" t="s">
        <v>255</v>
      </c>
      <c r="G22" cm="1">
        <f t="array" ref="G22">ROUND(STDEV(IF(G2:G9&gt;0,G2:G9)), 10)</f>
        <v>0</v>
      </c>
      <c r="H22" s="6" cm="1">
        <f t="array" aca="1" ref="H22" ca="1">ROUND(STDEV(IF(H2:H9&gt;0,H2:H9)), 10)</f>
        <v>3.4405982000000001E-3</v>
      </c>
      <c r="K22" t="s">
        <v>255</v>
      </c>
      <c r="L22" cm="1">
        <f t="array" ref="L22">ROUND(STDEV(IF(L2:L9&gt;0,L2:L9)), 10)</f>
        <v>0</v>
      </c>
      <c r="M22" s="6" cm="1">
        <f t="array" aca="1" ref="M22" ca="1">ROUND(STDEV(IF(M2:M9&gt;0,M2:M9)), 10)</f>
        <v>8.8123843999999996E-3</v>
      </c>
      <c r="P22" t="s">
        <v>255</v>
      </c>
      <c r="Q22" s="7" t="e" cm="1">
        <f t="array" ref="Q22">ROUND(STDEV(IF(Q2:Q9&gt;0,Q2:Q9)), 10)</f>
        <v>#DIV/0!</v>
      </c>
      <c r="R22" s="6" t="e" cm="1">
        <f t="array" aca="1" ref="R22" ca="1">SUM(1+ROUND(STDEV(IF(R2:R9&gt;0,R2:R9)), 10))</f>
        <v>#DIV/0!</v>
      </c>
      <c r="U22" t="s">
        <v>255</v>
      </c>
      <c r="V22" s="7" cm="1">
        <f t="array" ref="V22">ROUND(STDEV(IF(V2:V9&gt;0,V2:V9)), 10)</f>
        <v>0</v>
      </c>
      <c r="W22" s="6" cm="1">
        <f t="array" aca="1" ref="W22" ca="1">ROUND(STDEV(IF(W2:W9&gt;0,W2:W9)), 10)</f>
        <v>4.7057382999999998E-3</v>
      </c>
      <c r="Z22" t="s">
        <v>255</v>
      </c>
      <c r="AA22" s="8" cm="1">
        <f t="array" ref="AA22">ROUND(STDEV(IF(AA2:AA9&gt;0,AA2:AA9)), 10)</f>
        <v>2.8284271247000001</v>
      </c>
      <c r="AB22" s="6" cm="1">
        <f t="array" aca="1" ref="AB22" ca="1">ROUND(STDEV(IF(AB2:AB9&gt;0,AB2:AB9)), 10)</f>
        <v>2.855549506</v>
      </c>
    </row>
    <row r="40" spans="19:26">
      <c r="S40">
        <f>COUNTIF(S2:S9,"1")</f>
        <v>3</v>
      </c>
      <c r="T40">
        <f t="shared" ref="T40:U40" si="9">COUNTIF(T2:T9,"1")</f>
        <v>0</v>
      </c>
      <c r="U40">
        <f t="shared" si="9"/>
        <v>0</v>
      </c>
      <c r="X40">
        <f>COUNTIF(X2:X9,"1")</f>
        <v>0</v>
      </c>
      <c r="Y40">
        <f t="shared" ref="Y40:Z40" si="10">COUNTIF(Y2:Y9,"1")</f>
        <v>0</v>
      </c>
      <c r="Z40">
        <f t="shared" si="10"/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6552-C67F-40F6-8B0C-37A60F757E2C}">
  <sheetPr codeName="Sheet17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11" sqref="P11:P14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2968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2968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194</v>
      </c>
      <c r="B2" t="s">
        <v>17</v>
      </c>
      <c r="C2">
        <v>1</v>
      </c>
      <c r="D2" s="1">
        <v>1</v>
      </c>
      <c r="G2" cm="1">
        <f t="array" ref="G2">IF(AND(D$2=1,D$2=D$3:D$5),$C2,0)</f>
        <v>1</v>
      </c>
      <c r="H2" s="2">
        <f t="shared" ref="H2:H15" ca="1" si="0">G2*(0.99+0.02*RAND())</f>
        <v>1.0079334265607931</v>
      </c>
      <c r="I2" s="1"/>
      <c r="L2" cm="1">
        <f t="array" ref="L2">IF(AND(I$2=1,I$2=I$3:I$5),$C2,0)</f>
        <v>0</v>
      </c>
      <c r="M2" s="2">
        <f t="shared" ref="M2:M15" ca="1" si="1">L2*(0.99+0.02*RAND())</f>
        <v>0</v>
      </c>
      <c r="N2" s="1"/>
      <c r="Q2" cm="1">
        <f t="array" ref="Q2">IF(AND(N$2=1,N$2=N$3:N$5),$C2,0)</f>
        <v>0</v>
      </c>
      <c r="R2" s="2">
        <f t="shared" ref="R2:R15" ca="1" si="2">Q2*(0.99+0.02*RAND())</f>
        <v>0</v>
      </c>
      <c r="S2" s="1"/>
      <c r="V2" cm="1">
        <f t="array" ref="V2">IF(AND(S$2=1,S$2=S$3:S$5),$C2,0)</f>
        <v>0</v>
      </c>
      <c r="W2" s="2">
        <f t="shared" ref="W2:W15" ca="1" si="3">V2*(0.99+0.02*RAND())</f>
        <v>0</v>
      </c>
      <c r="X2" s="1">
        <v>1</v>
      </c>
      <c r="AA2" cm="1">
        <f t="array" ref="AA2">IF(AND(X$2=1,X$2=X$3:X$5),$C2,0)</f>
        <v>1</v>
      </c>
      <c r="AB2" s="2">
        <f t="shared" ref="AB2:AB15" ca="1" si="4">AA2*(0.99+0.02*RAND())</f>
        <v>1.0047486203974789</v>
      </c>
    </row>
    <row r="3" spans="1:28">
      <c r="A3" t="s">
        <v>195</v>
      </c>
      <c r="B3" t="s">
        <v>17</v>
      </c>
      <c r="C3">
        <v>1</v>
      </c>
      <c r="D3" s="1">
        <v>1</v>
      </c>
      <c r="G3" cm="1">
        <f t="array" ref="G3">IF(AND(D$2=1,D$2=D$3:D$5),$C3,0)</f>
        <v>1</v>
      </c>
      <c r="H3" s="2">
        <f t="shared" ca="1" si="0"/>
        <v>1.0032165416733314</v>
      </c>
      <c r="I3" s="1"/>
      <c r="L3" cm="1">
        <f t="array" ref="L3">IF(AND(I$2=1,I$2=I$3:I$5),$C3,0)</f>
        <v>0</v>
      </c>
      <c r="M3" s="2">
        <f t="shared" ca="1" si="1"/>
        <v>0</v>
      </c>
      <c r="N3" s="1"/>
      <c r="Q3" cm="1">
        <f t="array" ref="Q3">IF(AND(N$2=1,N$2=N$3:N$5),$C3,0)</f>
        <v>0</v>
      </c>
      <c r="R3" s="2">
        <f t="shared" ca="1" si="2"/>
        <v>0</v>
      </c>
      <c r="S3" s="1"/>
      <c r="V3" cm="1">
        <f t="array" ref="V3">IF(AND(S$2=1,S$2=S$3:S$5),$C3,0)</f>
        <v>0</v>
      </c>
      <c r="W3" s="2">
        <f t="shared" ca="1" si="3"/>
        <v>0</v>
      </c>
      <c r="X3" s="1">
        <v>1</v>
      </c>
      <c r="AA3" cm="1">
        <f t="array" ref="AA3">IF(AND(X$2=1,X$2=X$3:X$5),$C3,0)</f>
        <v>1</v>
      </c>
      <c r="AB3" s="2">
        <f t="shared" ca="1" si="4"/>
        <v>0.99021748470418547</v>
      </c>
    </row>
    <row r="4" spans="1:28">
      <c r="A4" t="s">
        <v>196</v>
      </c>
      <c r="B4" t="s">
        <v>17</v>
      </c>
      <c r="C4">
        <v>1</v>
      </c>
      <c r="D4" s="1">
        <v>1</v>
      </c>
      <c r="G4" cm="1">
        <f t="array" ref="G4">IF(AND(D$2=1,D$2=D$3:D$5),$C4,0)</f>
        <v>1</v>
      </c>
      <c r="H4" s="2">
        <f t="shared" ca="1" si="0"/>
        <v>0.99162956083827003</v>
      </c>
      <c r="I4" s="1"/>
      <c r="L4" cm="1">
        <f t="array" ref="L4">IF(AND(I$2=1,I$2=I$3:I$5),$C4,0)</f>
        <v>0</v>
      </c>
      <c r="M4" s="2">
        <f t="shared" ca="1" si="1"/>
        <v>0</v>
      </c>
      <c r="N4" s="1"/>
      <c r="Q4" cm="1">
        <f t="array" ref="Q4">IF(AND(N$2=1,N$2=N$3:N$5),$C4,0)</f>
        <v>0</v>
      </c>
      <c r="R4" s="2">
        <f t="shared" ca="1" si="2"/>
        <v>0</v>
      </c>
      <c r="S4" s="1"/>
      <c r="V4" cm="1">
        <f t="array" ref="V4">IF(AND(S$2=1,S$2=S$3:S$5),$C4,0)</f>
        <v>0</v>
      </c>
      <c r="W4" s="2">
        <f t="shared" ca="1" si="3"/>
        <v>0</v>
      </c>
      <c r="X4" s="1">
        <v>1</v>
      </c>
      <c r="AA4" cm="1">
        <f t="array" ref="AA4">IF(AND(X$2=1,X$2=X$3:X$5),$C4,0)</f>
        <v>1</v>
      </c>
      <c r="AB4" s="2">
        <f t="shared" ca="1" si="4"/>
        <v>0.99022956276725349</v>
      </c>
    </row>
    <row r="5" spans="1:28">
      <c r="A5" t="s">
        <v>197</v>
      </c>
      <c r="B5" t="s">
        <v>17</v>
      </c>
      <c r="C5">
        <v>1</v>
      </c>
      <c r="D5" s="1">
        <v>1</v>
      </c>
      <c r="G5" cm="1">
        <f t="array" ref="G5">IF(AND(D$2=1,D$2=D$3:D$5),$C5,0)</f>
        <v>1</v>
      </c>
      <c r="H5" s="2">
        <f t="shared" ca="1" si="0"/>
        <v>1.0018348614778465</v>
      </c>
      <c r="I5" s="1"/>
      <c r="L5" cm="1">
        <f t="array" ref="L5">IF(AND(I$2=1,I$2=I$3:I$5),$C5,0)</f>
        <v>0</v>
      </c>
      <c r="M5" s="2">
        <f t="shared" ca="1" si="1"/>
        <v>0</v>
      </c>
      <c r="N5" s="1"/>
      <c r="Q5" cm="1">
        <f t="array" ref="Q5">IF(AND(N$2=1,N$2=N$3:N$5),$C5,0)</f>
        <v>0</v>
      </c>
      <c r="R5" s="2">
        <f t="shared" ca="1" si="2"/>
        <v>0</v>
      </c>
      <c r="S5" s="1"/>
      <c r="V5" cm="1">
        <f t="array" ref="V5">IF(AND(S$2=1,S$2=S$3:S$5),$C5,0)</f>
        <v>0</v>
      </c>
      <c r="W5" s="2">
        <f t="shared" ca="1" si="3"/>
        <v>0</v>
      </c>
      <c r="X5" s="1">
        <v>1</v>
      </c>
      <c r="AA5" cm="1">
        <f t="array" ref="AA5">IF(AND(X$2=1,X$2=X$3:X$5),$C5,0)</f>
        <v>1</v>
      </c>
      <c r="AB5" s="2">
        <f t="shared" ca="1" si="4"/>
        <v>0.99601223144428075</v>
      </c>
    </row>
    <row r="6" spans="1:28">
      <c r="A6" t="s">
        <v>198</v>
      </c>
      <c r="B6" t="s">
        <v>24</v>
      </c>
      <c r="C6">
        <v>2</v>
      </c>
      <c r="D6" s="1"/>
      <c r="G6" cm="1">
        <f t="array" ref="G6">IF(AND(E$6=1,E$7=E$8:E$10),$C6,0)</f>
        <v>0</v>
      </c>
      <c r="H6" s="2">
        <f t="shared" ca="1" si="0"/>
        <v>0</v>
      </c>
      <c r="I6" s="1"/>
      <c r="J6">
        <v>1</v>
      </c>
      <c r="L6" cm="1">
        <f t="array" ref="L6">IF(AND(J$6=1,J$7=J$8:J$10),$C6,0)</f>
        <v>2</v>
      </c>
      <c r="M6" s="2">
        <f t="shared" ca="1" si="1"/>
        <v>1.9977765859801466</v>
      </c>
      <c r="N6" s="1"/>
      <c r="Q6" cm="1">
        <f t="array" ref="Q6">IF(AND(O$6=1,O$7=O$8:O$10),$C6,0)</f>
        <v>0</v>
      </c>
      <c r="R6" s="2">
        <f t="shared" ca="1" si="2"/>
        <v>0</v>
      </c>
      <c r="S6" s="1"/>
      <c r="V6" cm="1">
        <f t="array" ref="V6">IF(AND(T$6=1,T$7=T$8:T$10),$C6,0)</f>
        <v>0</v>
      </c>
      <c r="W6" s="2">
        <f t="shared" ca="1" si="3"/>
        <v>0</v>
      </c>
      <c r="X6" s="1"/>
      <c r="AA6" cm="1">
        <f t="array" ref="AA6">IF(AND(Y$6=1,Y$7=Y$8:Y$10),$C6,0)</f>
        <v>0</v>
      </c>
      <c r="AB6" s="2">
        <f t="shared" ca="1" si="4"/>
        <v>0</v>
      </c>
    </row>
    <row r="7" spans="1:28">
      <c r="A7" t="s">
        <v>199</v>
      </c>
      <c r="B7" t="s">
        <v>24</v>
      </c>
      <c r="C7">
        <v>2</v>
      </c>
      <c r="D7" s="1"/>
      <c r="G7" cm="1">
        <f t="array" ref="G7">IF(AND(E$6=1,E$7=E$8:E$10),$C7,0)</f>
        <v>0</v>
      </c>
      <c r="H7" s="2">
        <f t="shared" ca="1" si="0"/>
        <v>0</v>
      </c>
      <c r="I7" s="1"/>
      <c r="J7">
        <v>1</v>
      </c>
      <c r="L7" cm="1">
        <f t="array" ref="L7">IF(AND(J$6=1,J$7=J$8:J$10),$C7,0)</f>
        <v>2</v>
      </c>
      <c r="M7" s="2">
        <f t="shared" ca="1" si="1"/>
        <v>1.982336188091117</v>
      </c>
      <c r="N7" s="1"/>
      <c r="Q7" cm="1">
        <f t="array" ref="Q7">IF(AND(O$6=1,O$7=O$8:O$10),$C7,0)</f>
        <v>0</v>
      </c>
      <c r="R7" s="2">
        <f t="shared" ca="1" si="2"/>
        <v>0</v>
      </c>
      <c r="S7" s="1"/>
      <c r="V7" cm="1">
        <f t="array" ref="V7">IF(AND(T$6=1,T$7=T$8:T$10),$C7,0)</f>
        <v>0</v>
      </c>
      <c r="W7" s="2">
        <f t="shared" ca="1" si="3"/>
        <v>0</v>
      </c>
      <c r="X7" s="1"/>
      <c r="AA7" cm="1">
        <f t="array" ref="AA7">IF(AND(Y$6=1,Y$7=Y$8:Y$10),$C7,0)</f>
        <v>0</v>
      </c>
      <c r="AB7" s="2">
        <f t="shared" ca="1" si="4"/>
        <v>0</v>
      </c>
    </row>
    <row r="8" spans="1:28">
      <c r="A8" t="s">
        <v>200</v>
      </c>
      <c r="B8" t="s">
        <v>24</v>
      </c>
      <c r="C8">
        <v>2</v>
      </c>
      <c r="D8" s="1"/>
      <c r="G8" cm="1">
        <f t="array" ref="G8">IF(AND(E$6=1,E$7=E$8:E$10),$C8,0)</f>
        <v>0</v>
      </c>
      <c r="H8" s="2">
        <f t="shared" ca="1" si="0"/>
        <v>0</v>
      </c>
      <c r="I8" s="1"/>
      <c r="J8">
        <v>1</v>
      </c>
      <c r="L8" cm="1">
        <f t="array" ref="L8">IF(AND(J$6=1,J$7=J$8:J$10),$C8,0)</f>
        <v>2</v>
      </c>
      <c r="M8" s="2">
        <f t="shared" ca="1" si="1"/>
        <v>2.0166954482468156</v>
      </c>
      <c r="N8" s="1"/>
      <c r="Q8" cm="1">
        <f t="array" ref="Q8">IF(AND(O$6=1,O$7=O$8:O$10),$C8,0)</f>
        <v>0</v>
      </c>
      <c r="R8" s="2">
        <f t="shared" ca="1" si="2"/>
        <v>0</v>
      </c>
      <c r="S8" s="1"/>
      <c r="V8" cm="1">
        <f t="array" ref="V8">IF(AND(T$6=1,T$7=T$8:T$10),$C8,0)</f>
        <v>0</v>
      </c>
      <c r="W8" s="2">
        <f t="shared" ca="1" si="3"/>
        <v>0</v>
      </c>
      <c r="X8" s="1"/>
      <c r="AA8" cm="1">
        <f t="array" ref="AA8">IF(AND(Y$6=1,Y$7=Y$8:Y$10),$C8,0)</f>
        <v>0</v>
      </c>
      <c r="AB8" s="2">
        <f t="shared" ca="1" si="4"/>
        <v>0</v>
      </c>
    </row>
    <row r="9" spans="1:28">
      <c r="A9" t="s">
        <v>201</v>
      </c>
      <c r="B9" t="s">
        <v>24</v>
      </c>
      <c r="C9">
        <v>2</v>
      </c>
      <c r="D9" s="1"/>
      <c r="G9" cm="1">
        <f t="array" ref="G9">IF(AND(E$6=1,E$7=E$8:E$10),$C9,0)</f>
        <v>0</v>
      </c>
      <c r="H9" s="2">
        <f t="shared" ca="1" si="0"/>
        <v>0</v>
      </c>
      <c r="I9" s="1"/>
      <c r="J9">
        <v>1</v>
      </c>
      <c r="L9" cm="1">
        <f t="array" ref="L9">IF(AND(J$6=1,J$7=J$8:J$10),$C9,0)</f>
        <v>2</v>
      </c>
      <c r="M9" s="2">
        <f t="shared" ca="1" si="1"/>
        <v>2.0143969930338566</v>
      </c>
      <c r="N9" s="1"/>
      <c r="Q9" cm="1">
        <f t="array" ref="Q9">IF(AND(O$6=1,O$7=O$8:O$10),$C9,0)</f>
        <v>0</v>
      </c>
      <c r="R9" s="2">
        <f t="shared" ca="1" si="2"/>
        <v>0</v>
      </c>
      <c r="S9" s="1"/>
      <c r="V9" cm="1">
        <f t="array" ref="V9">IF(AND(T$6=1,T$7=T$8:T$10),$C9,0)</f>
        <v>0</v>
      </c>
      <c r="W9" s="2">
        <f t="shared" ca="1" si="3"/>
        <v>0</v>
      </c>
      <c r="X9" s="1"/>
      <c r="AA9" cm="1">
        <f t="array" ref="AA9">IF(AND(Y$6=1,Y$7=Y$8:Y$10),$C9,0)</f>
        <v>0</v>
      </c>
      <c r="AB9" s="2">
        <f t="shared" ca="1" si="4"/>
        <v>0</v>
      </c>
    </row>
    <row r="10" spans="1:28">
      <c r="A10" t="s">
        <v>202</v>
      </c>
      <c r="B10" t="s">
        <v>24</v>
      </c>
      <c r="C10">
        <v>2</v>
      </c>
      <c r="D10" s="1"/>
      <c r="G10" cm="1">
        <f t="array" ref="G10">IF(AND(E$6=1,E$7=E$8:E$10),$C10,0)</f>
        <v>0</v>
      </c>
      <c r="H10" s="2">
        <f t="shared" ca="1" si="0"/>
        <v>0</v>
      </c>
      <c r="I10" s="1"/>
      <c r="J10">
        <v>1</v>
      </c>
      <c r="L10" cm="1">
        <f t="array" ref="L10">IF(AND(J$6=1,J$7=J$8:J$10),$C10,0)</f>
        <v>2</v>
      </c>
      <c r="M10" s="2">
        <f t="shared" ca="1" si="1"/>
        <v>2.0046091930457366</v>
      </c>
      <c r="N10" s="1"/>
      <c r="Q10" cm="1">
        <f t="array" ref="Q10">IF(AND(O$6=1,O$7=O$8:O$10),$C10,0)</f>
        <v>0</v>
      </c>
      <c r="R10" s="2">
        <f t="shared" ca="1" si="2"/>
        <v>0</v>
      </c>
      <c r="S10" s="1"/>
      <c r="V10" cm="1">
        <f t="array" ref="V10">IF(AND(T$6=1,T$7=T$8:T$10),$C10,0)</f>
        <v>0</v>
      </c>
      <c r="W10" s="2">
        <f t="shared" ca="1" si="3"/>
        <v>0</v>
      </c>
      <c r="X10" s="1"/>
      <c r="AA10" cm="1">
        <f t="array" ref="AA10">IF(AND(Y$6=1,Y$7=Y$8:Y$10),$C10,0)</f>
        <v>0</v>
      </c>
      <c r="AB10" s="2">
        <f t="shared" ca="1" si="4"/>
        <v>0</v>
      </c>
    </row>
    <row r="11" spans="1:28">
      <c r="A11" t="s">
        <v>203</v>
      </c>
      <c r="B11" t="s">
        <v>27</v>
      </c>
      <c r="C11">
        <v>10</v>
      </c>
      <c r="D11" s="1"/>
      <c r="G11">
        <f>IF(F11=1,$C11,0)</f>
        <v>0</v>
      </c>
      <c r="H11" s="2">
        <f t="shared" ca="1" si="0"/>
        <v>0</v>
      </c>
      <c r="I11" s="1"/>
      <c r="L11">
        <f t="shared" ref="L11:L14" si="5">IF(K11=1,$C11,0)</f>
        <v>0</v>
      </c>
      <c r="M11" s="2">
        <f t="shared" ca="1" si="1"/>
        <v>0</v>
      </c>
      <c r="N11" s="1"/>
      <c r="Q11">
        <f t="shared" ref="Q11:Q15" si="6">IF(P11=1,$C11,0)</f>
        <v>0</v>
      </c>
      <c r="R11" s="2">
        <f t="shared" ca="1" si="2"/>
        <v>0</v>
      </c>
      <c r="S11" s="1"/>
      <c r="V11">
        <f t="shared" ref="V11:V15" si="7">IF(U11=1,$C11,0)</f>
        <v>0</v>
      </c>
      <c r="W11" s="2">
        <f t="shared" ca="1" si="3"/>
        <v>0</v>
      </c>
      <c r="X11" s="1"/>
      <c r="AA11">
        <f t="shared" ref="AA11:AA15" si="8">IF(Z11=1,$C11,0)</f>
        <v>0</v>
      </c>
      <c r="AB11" s="2">
        <f t="shared" ca="1" si="4"/>
        <v>0</v>
      </c>
    </row>
    <row r="12" spans="1:28">
      <c r="A12" t="s">
        <v>204</v>
      </c>
      <c r="B12" t="s">
        <v>27</v>
      </c>
      <c r="C12">
        <v>10</v>
      </c>
      <c r="D12" s="1"/>
      <c r="G12">
        <f>IF(F12=1,$C12,0)</f>
        <v>0</v>
      </c>
      <c r="H12" s="2">
        <f t="shared" ca="1" si="0"/>
        <v>0</v>
      </c>
      <c r="I12" s="1"/>
      <c r="L12">
        <f t="shared" si="5"/>
        <v>0</v>
      </c>
      <c r="M12" s="2">
        <f t="shared" ca="1" si="1"/>
        <v>0</v>
      </c>
      <c r="N12" s="1"/>
      <c r="Q12">
        <f t="shared" si="6"/>
        <v>0</v>
      </c>
      <c r="R12" s="2">
        <f t="shared" ca="1" si="2"/>
        <v>0</v>
      </c>
      <c r="S12" s="1"/>
      <c r="V12">
        <f t="shared" si="7"/>
        <v>0</v>
      </c>
      <c r="W12" s="2">
        <f t="shared" ca="1" si="3"/>
        <v>0</v>
      </c>
      <c r="X12" s="1"/>
      <c r="AA12">
        <f t="shared" si="8"/>
        <v>0</v>
      </c>
      <c r="AB12" s="2">
        <f t="shared" ca="1" si="4"/>
        <v>0</v>
      </c>
    </row>
    <row r="13" spans="1:28">
      <c r="A13" t="s">
        <v>205</v>
      </c>
      <c r="B13" t="s">
        <v>27</v>
      </c>
      <c r="C13">
        <v>8</v>
      </c>
      <c r="D13" s="1"/>
      <c r="G13">
        <f>IF(F13=1,$C13,0)</f>
        <v>0</v>
      </c>
      <c r="H13" s="2">
        <f t="shared" ca="1" si="0"/>
        <v>0</v>
      </c>
      <c r="I13" s="1"/>
      <c r="L13">
        <f t="shared" si="5"/>
        <v>0</v>
      </c>
      <c r="M13" s="2">
        <f t="shared" ca="1" si="1"/>
        <v>0</v>
      </c>
      <c r="N13" s="1"/>
      <c r="Q13">
        <f t="shared" si="6"/>
        <v>0</v>
      </c>
      <c r="R13" s="2">
        <f t="shared" ca="1" si="2"/>
        <v>0</v>
      </c>
      <c r="S13" s="1"/>
      <c r="U13">
        <v>1</v>
      </c>
      <c r="V13">
        <f t="shared" si="7"/>
        <v>8</v>
      </c>
      <c r="W13" s="2">
        <f t="shared" ca="1" si="3"/>
        <v>7.974325239528631</v>
      </c>
      <c r="X13" s="1"/>
      <c r="AA13">
        <f t="shared" si="8"/>
        <v>0</v>
      </c>
      <c r="AB13" s="2">
        <f t="shared" ca="1" si="4"/>
        <v>0</v>
      </c>
    </row>
    <row r="14" spans="1:28">
      <c r="A14" t="s">
        <v>206</v>
      </c>
      <c r="B14" t="s">
        <v>27</v>
      </c>
      <c r="C14">
        <v>8</v>
      </c>
      <c r="D14" s="1"/>
      <c r="G14">
        <f>IF(F14=1,$C14,0)</f>
        <v>0</v>
      </c>
      <c r="H14" s="2">
        <f t="shared" ca="1" si="0"/>
        <v>0</v>
      </c>
      <c r="I14" s="1"/>
      <c r="L14">
        <f t="shared" si="5"/>
        <v>0</v>
      </c>
      <c r="M14" s="2">
        <f t="shared" ca="1" si="1"/>
        <v>0</v>
      </c>
      <c r="N14" s="1"/>
      <c r="Q14">
        <f t="shared" si="6"/>
        <v>0</v>
      </c>
      <c r="R14" s="2">
        <f t="shared" ca="1" si="2"/>
        <v>0</v>
      </c>
      <c r="S14" s="1"/>
      <c r="V14">
        <f t="shared" si="7"/>
        <v>0</v>
      </c>
      <c r="W14" s="2">
        <f t="shared" ca="1" si="3"/>
        <v>0</v>
      </c>
      <c r="X14" s="1"/>
      <c r="AA14">
        <f t="shared" si="8"/>
        <v>0</v>
      </c>
      <c r="AB14" s="2">
        <f t="shared" ca="1" si="4"/>
        <v>0</v>
      </c>
    </row>
    <row r="15" spans="1:28">
      <c r="A15" t="s">
        <v>207</v>
      </c>
      <c r="B15" t="s">
        <v>27</v>
      </c>
      <c r="C15">
        <v>6</v>
      </c>
      <c r="D15" s="1"/>
      <c r="G15">
        <f>IF(F15=1,$C15,0)</f>
        <v>0</v>
      </c>
      <c r="H15" s="2">
        <f t="shared" ca="1" si="0"/>
        <v>0</v>
      </c>
      <c r="I15" s="1"/>
      <c r="L15">
        <f>IF(K15=1,$C15,0)</f>
        <v>0</v>
      </c>
      <c r="M15" s="2">
        <f t="shared" ca="1" si="1"/>
        <v>0</v>
      </c>
      <c r="N15" s="1"/>
      <c r="P15">
        <v>1</v>
      </c>
      <c r="Q15">
        <f t="shared" si="6"/>
        <v>6</v>
      </c>
      <c r="R15" s="2">
        <f t="shared" ca="1" si="2"/>
        <v>6.0135925417668687</v>
      </c>
      <c r="S15" s="1"/>
      <c r="U15">
        <v>1</v>
      </c>
      <c r="V15">
        <f t="shared" si="7"/>
        <v>6</v>
      </c>
      <c r="W15" s="2">
        <f t="shared" ca="1" si="3"/>
        <v>5.986832511570471</v>
      </c>
      <c r="X15" s="1"/>
      <c r="AA15">
        <f t="shared" si="8"/>
        <v>0</v>
      </c>
      <c r="AB15" s="2">
        <f t="shared" ca="1" si="4"/>
        <v>0</v>
      </c>
    </row>
    <row r="16" spans="1:28">
      <c r="C16" s="9" t="s">
        <v>254</v>
      </c>
      <c r="H16" s="6" cm="1">
        <f t="array" aca="1" ref="H16" ca="1">AVERAGE(IF(H2:H15=0,1,H2:H15))</f>
        <v>1.0003295993250172</v>
      </c>
      <c r="M16" s="6" cm="1">
        <f t="array" aca="1" ref="M16" ca="1">AVERAGE(IF(M2:M15=0,1,M2:M15))</f>
        <v>1.358272457742691</v>
      </c>
      <c r="Q16" s="7"/>
      <c r="R16" s="6" cm="1">
        <f t="array" aca="1" ref="R16" ca="1">AVERAGE(IF(R2:R15=0,1,R2:R15))</f>
        <v>1.3581137529833478</v>
      </c>
      <c r="V16" s="2"/>
      <c r="W16" s="6" cm="1">
        <f t="array" aca="1" ref="W16" ca="1">AVERAGE(IF(W2:W15=0,1,W2:W15))</f>
        <v>1.8543684107927929</v>
      </c>
      <c r="AA16" s="8"/>
      <c r="AB16" s="6" cm="1">
        <f t="array" aca="1" ref="AB16" ca="1">AVERAGE(IF(AB2:AB15=0,1,AB2:AB15))</f>
        <v>0.99865770709379986</v>
      </c>
    </row>
    <row r="17" spans="3:28">
      <c r="C17" s="9" t="s">
        <v>259</v>
      </c>
      <c r="H17" s="6">
        <v>1</v>
      </c>
      <c r="M17" s="6">
        <v>1</v>
      </c>
      <c r="Q17" s="7"/>
      <c r="R17" s="6">
        <v>1</v>
      </c>
      <c r="V17" s="2"/>
      <c r="W17" s="6">
        <v>1</v>
      </c>
      <c r="AA17" s="8"/>
      <c r="AB17" s="6">
        <v>1</v>
      </c>
    </row>
    <row r="18" spans="3:28">
      <c r="C18" s="9" t="s">
        <v>260</v>
      </c>
      <c r="H18" s="6" cm="1">
        <f t="array" ref="H18">SUM($C2:$C15/14)</f>
        <v>3.9999999999999996</v>
      </c>
      <c r="M18" s="6">
        <f>H18</f>
        <v>3.9999999999999996</v>
      </c>
      <c r="Q18" s="7"/>
      <c r="R18" s="6">
        <f>H18</f>
        <v>3.9999999999999996</v>
      </c>
      <c r="V18" s="2"/>
      <c r="W18" s="6">
        <f>H18</f>
        <v>3.9999999999999996</v>
      </c>
      <c r="AA18" s="8"/>
      <c r="AB18" s="6">
        <f>H18</f>
        <v>3.9999999999999996</v>
      </c>
    </row>
    <row r="19" spans="3:28">
      <c r="C19" s="9" t="s">
        <v>256</v>
      </c>
      <c r="H19" s="6">
        <f ca="1">SUM((H16-H17)/(H18-H17))</f>
        <v>1.0986644167239788E-4</v>
      </c>
      <c r="M19" s="6">
        <f ca="1">SUM((M16-M17)/(M18-M17))</f>
        <v>0.11942415258089702</v>
      </c>
      <c r="R19" s="6">
        <f ca="1">SUM((R16-R17)/(R18-R17))</f>
        <v>0.11937125099444928</v>
      </c>
      <c r="W19" s="6">
        <f ca="1">SUM((W16-W17)/(W18-W17))</f>
        <v>0.28478947026426432</v>
      </c>
      <c r="AB19" s="6">
        <f ca="1">SUM((AB16-AB17)/(AB18-AB17))</f>
        <v>-4.4743096873337928E-4</v>
      </c>
    </row>
    <row r="20" spans="3:28">
      <c r="C20" s="9" t="s">
        <v>257</v>
      </c>
      <c r="H20" s="6">
        <f ca="1">1-H19</f>
        <v>0.99989013355832757</v>
      </c>
      <c r="M20" s="6">
        <f ca="1">1-M19</f>
        <v>0.880575847419103</v>
      </c>
      <c r="R20" s="6">
        <f ca="1">1-R19</f>
        <v>0.88062874900555066</v>
      </c>
      <c r="W20" s="6">
        <f ca="1">1-W19</f>
        <v>0.71521052973573562</v>
      </c>
      <c r="AB20" s="6">
        <f ca="1">1-AB19</f>
        <v>1.0004474309687335</v>
      </c>
    </row>
    <row r="21" spans="3:28">
      <c r="C21" s="9"/>
      <c r="H21" s="6"/>
      <c r="M21" s="6"/>
      <c r="R21" s="6"/>
      <c r="W21" s="6"/>
      <c r="AB21" s="6"/>
    </row>
    <row r="22" spans="3:28">
      <c r="C22" s="9" t="s">
        <v>261</v>
      </c>
      <c r="H22" s="6" cm="1">
        <f t="array" aca="1" ref="H22" ca="1">SUM(IF(H2:H15=0,(1-H16)^2,(H2:H15-H16)^2))</f>
        <v>1.4519546572415768E-4</v>
      </c>
      <c r="M22" s="6" cm="1">
        <f t="array" aca="1" ref="M22" ca="1">SUM(IF(M2:M15=0,(1-M16)^2,(M2:M15-M16)^2))</f>
        <v>3.2354248709996769</v>
      </c>
      <c r="R22" s="6" cm="1">
        <f t="array" aca="1" ref="R22" ca="1">SUM(IF(R2:R15=0,(1-R16)^2,(R2:R15-R16)^2))</f>
        <v>23.340673733798916</v>
      </c>
      <c r="W22" s="6" cm="1">
        <f t="array" aca="1" ref="W22" ca="1">SUM(IF(W2:W15=0,(1-W16)^2,(W2:W15-W16)^2))</f>
        <v>63.290475706133918</v>
      </c>
      <c r="AB22" s="6" cm="1">
        <f t="array" aca="1" ref="AB22" ca="1">SUM(IF(AB2:AB15=0,(1-AB16)^2,(AB2:AB15-AB16)^2))</f>
        <v>2.0438623952072924E-4</v>
      </c>
    </row>
    <row r="23" spans="3:28">
      <c r="C23" s="9" t="s">
        <v>262</v>
      </c>
      <c r="H23" s="6">
        <f ca="1">H22/(14-1)</f>
        <v>1.116888197878136E-5</v>
      </c>
      <c r="M23" s="6">
        <f ca="1">M22/(14-1)</f>
        <v>0.24887883623074439</v>
      </c>
      <c r="R23" s="6">
        <f ca="1">R22/(14-1)</f>
        <v>1.7954364410614549</v>
      </c>
      <c r="W23" s="6">
        <f ca="1">W22/(14-1)</f>
        <v>4.8684981312410702</v>
      </c>
      <c r="AB23" s="6">
        <f ca="1">AB22/(14-1)</f>
        <v>1.572201842467148E-5</v>
      </c>
    </row>
    <row r="24" spans="3:28">
      <c r="C24" s="9" t="s">
        <v>263</v>
      </c>
      <c r="H24" s="6">
        <f ca="1">SQRT(H23)</f>
        <v>3.3419877286999964E-3</v>
      </c>
      <c r="M24" s="6">
        <f ca="1">SQRT(M23)</f>
        <v>0.49887757639599756</v>
      </c>
      <c r="R24" s="6">
        <f ca="1">SQRT(R23)</f>
        <v>1.3399389691554817</v>
      </c>
      <c r="W24" s="6">
        <f ca="1">SQRT(W23)</f>
        <v>2.2064673419838035</v>
      </c>
      <c r="AB24" s="6">
        <f ca="1">SQRT(AB23)</f>
        <v>3.9651000522901662E-3</v>
      </c>
    </row>
    <row r="25" spans="3:28">
      <c r="C25" s="9" t="s">
        <v>264</v>
      </c>
      <c r="H25" s="6">
        <f ca="1">R24</f>
        <v>1.3399389691554817</v>
      </c>
      <c r="M25" s="6">
        <f ca="1">R24</f>
        <v>1.3399389691554817</v>
      </c>
      <c r="R25" s="6">
        <f ca="1">R24</f>
        <v>1.3399389691554817</v>
      </c>
      <c r="W25" s="6">
        <f ca="1">R24</f>
        <v>1.3399389691554817</v>
      </c>
      <c r="AB25" s="6">
        <f ca="1">R24</f>
        <v>1.3399389691554817</v>
      </c>
    </row>
    <row r="26" spans="3:28">
      <c r="C26" s="9" t="s">
        <v>265</v>
      </c>
      <c r="H26" s="6">
        <f ca="1">H24/H25</f>
        <v>2.4941342894194193E-3</v>
      </c>
      <c r="M26" s="6">
        <f ca="1">M24/M25</f>
        <v>0.37231365597973709</v>
      </c>
      <c r="R26" s="6">
        <f ca="1">R24/R25</f>
        <v>1</v>
      </c>
      <c r="W26" s="6">
        <f ca="1">W24/W25</f>
        <v>1.646692418666251</v>
      </c>
      <c r="AB26" s="6">
        <f ca="1">AB24/AB25</f>
        <v>2.9591646661259767E-3</v>
      </c>
    </row>
    <row r="27" spans="3:28">
      <c r="C27" s="9" t="s">
        <v>258</v>
      </c>
      <c r="H27" s="6">
        <f ca="1">1-H26</f>
        <v>0.99750586571058053</v>
      </c>
      <c r="M27" s="6">
        <f ca="1">1-M26</f>
        <v>0.62768634402026291</v>
      </c>
      <c r="R27" s="6">
        <f ca="1">1-R26</f>
        <v>0</v>
      </c>
      <c r="W27" s="6">
        <f ca="1">1-W26</f>
        <v>-0.64669241866625105</v>
      </c>
      <c r="AB27" s="6">
        <f ca="1">1-AB26</f>
        <v>0.997040835333874</v>
      </c>
    </row>
    <row r="28" spans="3:28">
      <c r="C28" s="9" t="s">
        <v>266</v>
      </c>
      <c r="F28" t="s">
        <v>255</v>
      </c>
      <c r="G28" cm="1">
        <f t="array" ref="G28">ROUND(STDEV(IF(G2:G15&gt;0,G2:G15)), 10)</f>
        <v>0</v>
      </c>
      <c r="H28" s="6" cm="1">
        <f t="array" aca="1" ref="H28" ca="1">ROUND(STDEV(IF(H2:H15&gt;0,H2:H15)), 10)</f>
        <v>6.8652072999999996E-3</v>
      </c>
      <c r="K28" t="s">
        <v>255</v>
      </c>
      <c r="L28" cm="1">
        <f t="array" ref="L28">ROUND(STDEV(IF(L2:L15&gt;0,L2:L15)), 10)</f>
        <v>0</v>
      </c>
      <c r="M28" s="6" cm="1">
        <f t="array" aca="1" ref="M28" ca="1">ROUND(STDEV(IF(M2:M15&gt;0,M2:M15)), 10)</f>
        <v>1.3912142000000001E-2</v>
      </c>
      <c r="P28" t="s">
        <v>255</v>
      </c>
      <c r="Q28" s="7" t="e" cm="1">
        <f t="array" ref="Q28">ROUND(STDEV(IF(Q2:Q15&gt;0,Q2:Q15)), 10)</f>
        <v>#DIV/0!</v>
      </c>
      <c r="R28" s="6" t="e" cm="1">
        <f t="array" aca="1" ref="R28" ca="1">SUM(1+ROUND(STDEV(IF(R2:R15&gt;0,R2:R15)), 10))</f>
        <v>#DIV/0!</v>
      </c>
      <c r="U28" t="s">
        <v>255</v>
      </c>
      <c r="V28" s="7" cm="1">
        <f t="array" ref="V28">ROUND(STDEV(IF(V2:V15&gt;0,V2:V15)), 10)</f>
        <v>1.4142135624000001</v>
      </c>
      <c r="W28" s="6" cm="1">
        <f t="array" aca="1" ref="W28" ca="1">ROUND(STDEV(IF(W2:W15&gt;0,W2:W15)), 10)</f>
        <v>1.4053695854999999</v>
      </c>
      <c r="Z28" t="s">
        <v>255</v>
      </c>
      <c r="AA28" s="8" cm="1">
        <f t="array" ref="AA28">ROUND(STDEV(IF(AA2:AA15&gt;0,AA2:AA15)), 10)</f>
        <v>0</v>
      </c>
      <c r="AB28" s="6" cm="1">
        <f t="array" aca="1" ref="AB28" ca="1">ROUND(STDEV(IF(AB2:AB15&gt;0,AB2:AB15)), 10)</f>
        <v>6.8635505999999997E-3</v>
      </c>
    </row>
    <row r="40" spans="19:26">
      <c r="S40">
        <f>COUNTIF(S2:S15,"1")</f>
        <v>0</v>
      </c>
      <c r="T40">
        <f t="shared" ref="T40:U40" si="9">COUNTIF(T2:T15,"1")</f>
        <v>0</v>
      </c>
      <c r="U40">
        <f t="shared" si="9"/>
        <v>2</v>
      </c>
      <c r="X40">
        <f>COUNTIF(X2:X15,"1")</f>
        <v>4</v>
      </c>
      <c r="Y40">
        <f t="shared" ref="Y40:Z40" si="10">COUNTIF(Y2:Y15,"1")</f>
        <v>0</v>
      </c>
      <c r="Z40">
        <f t="shared" si="10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FD5B-902D-43C3-BCA7-098C3D81ECDA}">
  <sheetPr codeName="Sheet18"/>
  <dimension ref="A1:AB40"/>
  <sheetViews>
    <sheetView zoomScaleNormal="100" workbookViewId="0">
      <pane ySplit="1" topLeftCell="A2" activePane="bottomLeft" state="frozen"/>
      <selection activeCell="B1" sqref="B1"/>
      <selection pane="bottomLeft" activeCell="Z9" sqref="Z9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208</v>
      </c>
      <c r="B2" t="s">
        <v>17</v>
      </c>
      <c r="C2">
        <v>1</v>
      </c>
      <c r="D2" s="1">
        <v>1</v>
      </c>
      <c r="G2">
        <f>IF(AND(D$2=1,D$2=1),$C2,0)</f>
        <v>1</v>
      </c>
      <c r="H2" s="2">
        <f t="shared" ref="H2:H8" ca="1" si="0">G2*(0.99+0.02*RAND())</f>
        <v>1.0052159490483674</v>
      </c>
      <c r="I2" s="1"/>
      <c r="L2">
        <f>IF(AND(I$2=1,I$2=1),$C2,0)</f>
        <v>0</v>
      </c>
      <c r="M2" s="2">
        <f t="shared" ref="M2:M8" ca="1" si="1">L2*(0.99+0.02*RAND())</f>
        <v>0</v>
      </c>
      <c r="N2" s="1"/>
      <c r="Q2">
        <f>IF(AND(N$2=1,N$2=1),$C2,0)</f>
        <v>0</v>
      </c>
      <c r="R2" s="2">
        <f t="shared" ref="R2:R8" ca="1" si="2">Q2*(0.99+0.02*RAND())</f>
        <v>0</v>
      </c>
      <c r="S2" s="1">
        <v>1</v>
      </c>
      <c r="V2">
        <f>IF(AND(S$2=1,S$2=1),$C2,0)</f>
        <v>1</v>
      </c>
      <c r="W2" s="2">
        <f t="shared" ref="W2:W8" ca="1" si="3">V2*(0.99+0.02*RAND())</f>
        <v>0.99948341539444985</v>
      </c>
      <c r="X2" s="1"/>
      <c r="AA2">
        <f>IF(AND(X$2=1,X$2=1),$C2,0)</f>
        <v>0</v>
      </c>
      <c r="AB2" s="2">
        <f t="shared" ref="AB2:AB8" ca="1" si="4">AA2*(0.99+0.02*RAND())</f>
        <v>0</v>
      </c>
    </row>
    <row r="3" spans="1:28">
      <c r="A3" t="s">
        <v>209</v>
      </c>
      <c r="B3" t="s">
        <v>17</v>
      </c>
      <c r="C3">
        <v>1</v>
      </c>
      <c r="D3" s="1">
        <v>1</v>
      </c>
      <c r="G3">
        <f>IF(AND(D$2=1,D$2=1),$C3,0)</f>
        <v>1</v>
      </c>
      <c r="H3" s="2">
        <f t="shared" ca="1" si="0"/>
        <v>0.99377547243793851</v>
      </c>
      <c r="I3" s="1"/>
      <c r="L3">
        <f>IF(AND(I$2=1,I$2=1),$C3,0)</f>
        <v>0</v>
      </c>
      <c r="M3" s="2">
        <f t="shared" ca="1" si="1"/>
        <v>0</v>
      </c>
      <c r="N3" s="1"/>
      <c r="Q3">
        <f>IF(AND(N$2=1,N$2=1),$C3,0)</f>
        <v>0</v>
      </c>
      <c r="R3" s="2">
        <f t="shared" ca="1" si="2"/>
        <v>0</v>
      </c>
      <c r="S3" s="1">
        <v>1</v>
      </c>
      <c r="V3">
        <f>IF(AND(S$2=1,S$2=1),$C3,0)</f>
        <v>1</v>
      </c>
      <c r="W3" s="2">
        <f t="shared" ca="1" si="3"/>
        <v>1.0008227339555593</v>
      </c>
      <c r="X3" s="1"/>
      <c r="AA3">
        <f>IF(AND(X$2=1,X$2=1),$C3,0)</f>
        <v>0</v>
      </c>
      <c r="AB3" s="2">
        <f t="shared" ca="1" si="4"/>
        <v>0</v>
      </c>
    </row>
    <row r="4" spans="1:28">
      <c r="A4" t="s">
        <v>210</v>
      </c>
      <c r="B4" t="s">
        <v>24</v>
      </c>
      <c r="C4">
        <v>2</v>
      </c>
      <c r="D4" s="1"/>
      <c r="G4">
        <f>IF(AND(E$4=1,E$5),$C4,0)</f>
        <v>0</v>
      </c>
      <c r="H4" s="2">
        <f t="shared" ca="1" si="0"/>
        <v>0</v>
      </c>
      <c r="I4" s="1"/>
      <c r="J4">
        <v>1</v>
      </c>
      <c r="L4">
        <f>IF(AND(J$4=1,J$5),$C4,0)</f>
        <v>2</v>
      </c>
      <c r="M4" s="2">
        <f t="shared" ca="1" si="1"/>
        <v>1.9885538588150469</v>
      </c>
      <c r="N4" s="1"/>
      <c r="Q4">
        <f>IF(AND(O$4=1,O$5),$C4,0)</f>
        <v>0</v>
      </c>
      <c r="R4" s="2">
        <f t="shared" ca="1" si="2"/>
        <v>0</v>
      </c>
      <c r="S4" s="1"/>
      <c r="V4">
        <f>IF(AND(T$4=1,T$5),$C4,0)</f>
        <v>0</v>
      </c>
      <c r="W4" s="2">
        <f t="shared" ca="1" si="3"/>
        <v>0</v>
      </c>
      <c r="X4" s="1"/>
      <c r="AA4">
        <f>IF(AND(Y$4=1,Y$5),$C4,0)</f>
        <v>0</v>
      </c>
      <c r="AB4" s="2">
        <f t="shared" ca="1" si="4"/>
        <v>0</v>
      </c>
    </row>
    <row r="5" spans="1:28">
      <c r="A5" t="s">
        <v>211</v>
      </c>
      <c r="B5" t="s">
        <v>24</v>
      </c>
      <c r="C5">
        <v>2</v>
      </c>
      <c r="D5" s="1"/>
      <c r="G5">
        <f>IF(AND(E$4=1,E$5),$C5,0)</f>
        <v>0</v>
      </c>
      <c r="H5" s="2">
        <f t="shared" ca="1" si="0"/>
        <v>0</v>
      </c>
      <c r="I5" s="1"/>
      <c r="J5">
        <v>1</v>
      </c>
      <c r="L5">
        <f>IF(AND(J$4=1,J$5),$C5,0)</f>
        <v>2</v>
      </c>
      <c r="M5" s="2">
        <f t="shared" ca="1" si="1"/>
        <v>2.0158151435378069</v>
      </c>
      <c r="N5" s="1"/>
      <c r="Q5">
        <f>IF(AND(O$4=1,O$5),$C5,0)</f>
        <v>0</v>
      </c>
      <c r="R5" s="2">
        <f t="shared" ca="1" si="2"/>
        <v>0</v>
      </c>
      <c r="S5" s="1"/>
      <c r="V5">
        <f>IF(AND(T$4=1,T$5),$C5,0)</f>
        <v>0</v>
      </c>
      <c r="W5" s="2">
        <f t="shared" ca="1" si="3"/>
        <v>0</v>
      </c>
      <c r="X5" s="1"/>
      <c r="AA5">
        <f>IF(AND(Y$4=1,Y$5),$C5,0)</f>
        <v>0</v>
      </c>
      <c r="AB5" s="2">
        <f t="shared" ca="1" si="4"/>
        <v>0</v>
      </c>
    </row>
    <row r="6" spans="1:28">
      <c r="A6" t="s">
        <v>212</v>
      </c>
      <c r="B6" t="s">
        <v>27</v>
      </c>
      <c r="C6">
        <v>8</v>
      </c>
      <c r="D6" s="1"/>
      <c r="G6">
        <f>IF(F6=1,$C6,0)</f>
        <v>0</v>
      </c>
      <c r="H6" s="2">
        <f t="shared" ca="1" si="0"/>
        <v>0</v>
      </c>
      <c r="I6" s="1"/>
      <c r="L6">
        <f t="shared" ref="L6:L8" si="5">IF(K6=1,$C6,0)</f>
        <v>0</v>
      </c>
      <c r="M6" s="2">
        <f t="shared" ca="1" si="1"/>
        <v>0</v>
      </c>
      <c r="N6" s="1"/>
      <c r="Q6">
        <f t="shared" ref="Q6:Q8" si="6">IF(P6=1,$C6,0)</f>
        <v>0</v>
      </c>
      <c r="R6" s="2">
        <f t="shared" ca="1" si="2"/>
        <v>0</v>
      </c>
      <c r="S6" s="1"/>
      <c r="V6">
        <f t="shared" ref="V6:V8" si="7">IF(U6=1,$C6,0)</f>
        <v>0</v>
      </c>
      <c r="W6" s="2">
        <f t="shared" ca="1" si="3"/>
        <v>0</v>
      </c>
      <c r="X6" s="1"/>
      <c r="Z6">
        <v>1</v>
      </c>
      <c r="AA6">
        <f t="shared" ref="AA6:AA8" si="8">IF(Z6=1,$C6,0)</f>
        <v>8</v>
      </c>
      <c r="AB6" s="2">
        <f t="shared" ca="1" si="4"/>
        <v>7.9811896069646231</v>
      </c>
    </row>
    <row r="7" spans="1:28">
      <c r="A7" t="s">
        <v>213</v>
      </c>
      <c r="B7" t="s">
        <v>27</v>
      </c>
      <c r="C7">
        <v>10</v>
      </c>
      <c r="D7" s="1"/>
      <c r="G7">
        <f>IF(F7=1,$C7,0)</f>
        <v>0</v>
      </c>
      <c r="H7" s="2">
        <f t="shared" ca="1" si="0"/>
        <v>0</v>
      </c>
      <c r="I7" s="1"/>
      <c r="L7">
        <f t="shared" si="5"/>
        <v>0</v>
      </c>
      <c r="M7" s="2">
        <f t="shared" ca="1" si="1"/>
        <v>0</v>
      </c>
      <c r="N7" s="1"/>
      <c r="Q7">
        <f t="shared" si="6"/>
        <v>0</v>
      </c>
      <c r="R7" s="2">
        <f t="shared" ca="1" si="2"/>
        <v>0</v>
      </c>
      <c r="S7" s="1"/>
      <c r="V7">
        <f t="shared" si="7"/>
        <v>0</v>
      </c>
      <c r="W7" s="2">
        <f t="shared" ca="1" si="3"/>
        <v>0</v>
      </c>
      <c r="X7" s="1"/>
      <c r="AA7">
        <f t="shared" si="8"/>
        <v>0</v>
      </c>
      <c r="AB7" s="2">
        <f t="shared" ca="1" si="4"/>
        <v>0</v>
      </c>
    </row>
    <row r="8" spans="1:28">
      <c r="A8" t="s">
        <v>214</v>
      </c>
      <c r="B8" t="s">
        <v>27</v>
      </c>
      <c r="C8">
        <v>6</v>
      </c>
      <c r="D8" s="1"/>
      <c r="G8">
        <f>IF(F8=1,$C8,0)</f>
        <v>0</v>
      </c>
      <c r="H8" s="2">
        <f t="shared" ca="1" si="0"/>
        <v>0</v>
      </c>
      <c r="I8" s="1"/>
      <c r="L8">
        <f t="shared" si="5"/>
        <v>0</v>
      </c>
      <c r="M8" s="2">
        <f t="shared" ca="1" si="1"/>
        <v>0</v>
      </c>
      <c r="N8" s="1"/>
      <c r="P8">
        <v>1</v>
      </c>
      <c r="Q8">
        <f t="shared" si="6"/>
        <v>6</v>
      </c>
      <c r="R8" s="2">
        <f t="shared" ca="1" si="2"/>
        <v>6.0528104797954132</v>
      </c>
      <c r="S8" s="1"/>
      <c r="V8">
        <f t="shared" si="7"/>
        <v>0</v>
      </c>
      <c r="W8" s="2">
        <f t="shared" ca="1" si="3"/>
        <v>0</v>
      </c>
      <c r="X8" s="1"/>
      <c r="Z8">
        <v>1</v>
      </c>
      <c r="AA8">
        <f t="shared" si="8"/>
        <v>6</v>
      </c>
      <c r="AB8" s="2">
        <f t="shared" ca="1" si="4"/>
        <v>5.945328528207769</v>
      </c>
    </row>
    <row r="9" spans="1:28">
      <c r="C9" s="9" t="s">
        <v>254</v>
      </c>
      <c r="H9" s="6" cm="1">
        <f t="array" aca="1" ref="H9" ca="1">AVERAGE(IF(H2:H8=0,1,H2:H8))</f>
        <v>0.99985591735518653</v>
      </c>
      <c r="M9" s="6" cm="1">
        <f t="array" aca="1" ref="M9" ca="1">AVERAGE(IF(M2:M8=0,1,M2:M8))</f>
        <v>1.2863384289075506</v>
      </c>
      <c r="Q9" s="7"/>
      <c r="R9" s="6" cm="1">
        <f t="array" aca="1" ref="R9" ca="1">AVERAGE(IF(R2:R8=0,1,R2:R8))</f>
        <v>1.7218300685422019</v>
      </c>
      <c r="V9" s="2"/>
      <c r="W9" s="6" cm="1">
        <f t="array" aca="1" ref="W9" ca="1">AVERAGE(IF(W2:W8=0,1,W2:W8))</f>
        <v>1.0000437356214298</v>
      </c>
      <c r="AA9" s="8"/>
      <c r="AB9" s="6" cm="1">
        <f t="array" aca="1" ref="AB9" ca="1">AVERAGE(IF(AB2:AB8=0,1,AB2:AB8))</f>
        <v>2.7037883050246276</v>
      </c>
    </row>
    <row r="10" spans="1:28">
      <c r="C10" s="9" t="s">
        <v>259</v>
      </c>
      <c r="H10" s="6">
        <v>1</v>
      </c>
      <c r="M10" s="6">
        <v>1</v>
      </c>
      <c r="Q10" s="7"/>
      <c r="R10" s="6">
        <v>1</v>
      </c>
      <c r="V10" s="2"/>
      <c r="W10" s="6">
        <v>1</v>
      </c>
      <c r="AA10" s="8"/>
      <c r="AB10" s="6">
        <v>1</v>
      </c>
    </row>
    <row r="11" spans="1:28">
      <c r="C11" s="9" t="s">
        <v>260</v>
      </c>
      <c r="H11" s="6" cm="1">
        <f t="array" ref="H11">SUM($C2:$C8/7)</f>
        <v>4.2857142857142856</v>
      </c>
      <c r="M11" s="6">
        <f>H11</f>
        <v>4.2857142857142856</v>
      </c>
      <c r="Q11" s="7"/>
      <c r="R11" s="6">
        <f>H11</f>
        <v>4.2857142857142856</v>
      </c>
      <c r="V11" s="2"/>
      <c r="W11" s="6">
        <f>H11</f>
        <v>4.2857142857142856</v>
      </c>
      <c r="AA11" s="8"/>
      <c r="AB11" s="6">
        <f>H11</f>
        <v>4.2857142857142856</v>
      </c>
    </row>
    <row r="12" spans="1:28">
      <c r="C12" s="9" t="s">
        <v>256</v>
      </c>
      <c r="H12" s="6">
        <f ca="1">SUM((H9-H10)/(H11-H10))</f>
        <v>-4.3851239725838766E-5</v>
      </c>
      <c r="M12" s="6">
        <f ca="1">SUM((M9-M10)/(M11-M10))</f>
        <v>8.7146478363167565E-2</v>
      </c>
      <c r="R12" s="6">
        <f ca="1">SUM((R9-R10)/(R11-R10))</f>
        <v>0.21968741216501797</v>
      </c>
      <c r="W12" s="6">
        <f ca="1">SUM((W9-W10)/(W11-W10))</f>
        <v>1.3310841304717391E-5</v>
      </c>
      <c r="AB12" s="6">
        <f ca="1">SUM((AB9-AB10)/(AB11-AB10))</f>
        <v>0.51854426674662579</v>
      </c>
    </row>
    <row r="13" spans="1:28">
      <c r="C13" s="9" t="s">
        <v>257</v>
      </c>
      <c r="H13" s="6">
        <f ca="1">1-H12</f>
        <v>1.0000438512397258</v>
      </c>
      <c r="M13" s="6">
        <f ca="1">1-M12</f>
        <v>0.91285352163683242</v>
      </c>
      <c r="R13" s="6">
        <f ca="1">1-R12</f>
        <v>0.78031258783498203</v>
      </c>
      <c r="W13" s="6">
        <f ca="1">1-W12</f>
        <v>0.99998668915869526</v>
      </c>
      <c r="AB13" s="6">
        <f ca="1">1-AB12</f>
        <v>0.48145573325337421</v>
      </c>
    </row>
    <row r="14" spans="1:28">
      <c r="C14" s="9"/>
      <c r="H14" s="6"/>
      <c r="M14" s="6"/>
      <c r="R14" s="6"/>
      <c r="W14" s="6"/>
      <c r="AB14" s="6"/>
    </row>
    <row r="15" spans="1:28">
      <c r="C15" s="9" t="s">
        <v>261</v>
      </c>
      <c r="H15" s="6" cm="1">
        <f t="array" aca="1" ref="H15" ca="1">SUM(IF(H2:H8=0,(1-H9)^2,(H2:H8-H9)^2))</f>
        <v>6.5805549186273061E-5</v>
      </c>
      <c r="M15" s="6" cm="1">
        <f t="array" aca="1" ref="M15" ca="1">SUM(IF(M2:M8=0,(1-M9)^2,(M2:M8-M9)^2))</f>
        <v>1.435191266534144</v>
      </c>
      <c r="R15" s="6" cm="1">
        <f t="array" aca="1" ref="R15" ca="1">SUM(IF(R2:R8=0,(1-R9)^2,(R2:R8-R9)^2))</f>
        <v>21.883623209768874</v>
      </c>
      <c r="W15" s="6" cm="1">
        <f t="array" aca="1" ref="W15" ca="1">SUM(IF(W2:W8=0,(1-W9)^2,(W2:W8-W9)^2))</f>
        <v>9.3036118424868351E-7</v>
      </c>
      <c r="AB15" s="6" cm="1">
        <f t="array" aca="1" ref="AB15" ca="1">SUM(IF(AB2:AB8=0,(1-AB9)^2,(AB2:AB8-AB9)^2))</f>
        <v>52.873020461925648</v>
      </c>
    </row>
    <row r="16" spans="1:28">
      <c r="C16" s="9" t="s">
        <v>262</v>
      </c>
      <c r="H16" s="6">
        <f ca="1">H15/(7-1)</f>
        <v>1.0967591531045511E-5</v>
      </c>
      <c r="M16" s="6">
        <f ca="1">M15/(7-1)</f>
        <v>0.23919854442235733</v>
      </c>
      <c r="R16" s="6">
        <f ca="1">R15/(7-1)</f>
        <v>3.6472705349614789</v>
      </c>
      <c r="W16" s="6">
        <f ca="1">W15/(7-1)</f>
        <v>1.5506019737478059E-7</v>
      </c>
      <c r="AB16" s="6">
        <f ca="1">AB15/(7-1)</f>
        <v>8.8121700769876075</v>
      </c>
    </row>
    <row r="17" spans="3:28">
      <c r="C17" s="9" t="s">
        <v>263</v>
      </c>
      <c r="H17" s="6">
        <f ca="1">SQRT(H16)</f>
        <v>3.3117354258825555E-3</v>
      </c>
      <c r="M17" s="6">
        <f ca="1">SQRT(M16)</f>
        <v>0.48907928234832981</v>
      </c>
      <c r="R17" s="6">
        <f ca="1">SQRT(R16)</f>
        <v>1.9097828502113738</v>
      </c>
      <c r="W17" s="6">
        <f ca="1">SQRT(W16)</f>
        <v>3.9377683702165699E-4</v>
      </c>
      <c r="AB17" s="6">
        <f ca="1">SQRT(AB16)</f>
        <v>2.9685299521796318</v>
      </c>
    </row>
    <row r="18" spans="3:28">
      <c r="C18" s="9" t="s">
        <v>264</v>
      </c>
      <c r="H18" s="6">
        <f ca="1">R17</f>
        <v>1.9097828502113738</v>
      </c>
      <c r="M18" s="6">
        <f ca="1">R17</f>
        <v>1.9097828502113738</v>
      </c>
      <c r="R18" s="6">
        <f ca="1">R17</f>
        <v>1.9097828502113738</v>
      </c>
      <c r="W18" s="6">
        <f ca="1">R17</f>
        <v>1.9097828502113738</v>
      </c>
      <c r="AB18" s="6">
        <f ca="1">R17</f>
        <v>1.9097828502113738</v>
      </c>
    </row>
    <row r="19" spans="3:28">
      <c r="C19" s="9" t="s">
        <v>265</v>
      </c>
      <c r="H19" s="6">
        <f ca="1">H17/H18</f>
        <v>1.7340900435439631E-3</v>
      </c>
      <c r="M19" s="6">
        <f ca="1">M17/M18</f>
        <v>0.25609156679472683</v>
      </c>
      <c r="R19" s="6">
        <f ca="1">R17/R18</f>
        <v>1</v>
      </c>
      <c r="W19" s="6">
        <f ca="1">W17/W18</f>
        <v>2.0618932512566753E-4</v>
      </c>
      <c r="AB19" s="6">
        <f ca="1">AB17/AB18</f>
        <v>1.5543808825443564</v>
      </c>
    </row>
    <row r="20" spans="3:28">
      <c r="C20" s="9" t="s">
        <v>258</v>
      </c>
      <c r="H20" s="6">
        <f ca="1">1-H19</f>
        <v>0.99826590995645603</v>
      </c>
      <c r="M20" s="6">
        <f ca="1">1-M19</f>
        <v>0.74390843320527322</v>
      </c>
      <c r="R20" s="6">
        <f ca="1">1-R19</f>
        <v>0</v>
      </c>
      <c r="W20" s="6">
        <f ca="1">1-W19</f>
        <v>0.99979381067487438</v>
      </c>
      <c r="AB20" s="6">
        <f ca="1">1-AB19</f>
        <v>-0.55438088254435636</v>
      </c>
    </row>
    <row r="21" spans="3:28">
      <c r="C21" s="9" t="s">
        <v>266</v>
      </c>
      <c r="F21" t="s">
        <v>255</v>
      </c>
      <c r="G21" cm="1">
        <f t="array" ref="G21">ROUND(STDEV(IF(G2:G8&gt;0,G2:G8)), 10)</f>
        <v>0</v>
      </c>
      <c r="H21" s="6" cm="1">
        <f t="array" aca="1" ref="H21" ca="1">ROUND(STDEV(IF(H2:H8&gt;0,H2:H8)), 10)</f>
        <v>8.0896386000000008E-3</v>
      </c>
      <c r="K21" t="s">
        <v>255</v>
      </c>
      <c r="L21" cm="1">
        <f t="array" ref="L21">ROUND(STDEV(IF(L2:L8&gt;0,L2:L8)), 10)</f>
        <v>0</v>
      </c>
      <c r="M21" s="6" cm="1">
        <f t="array" aca="1" ref="M21" ca="1">ROUND(STDEV(IF(M2:M8&gt;0,M2:M8)), 10)</f>
        <v>1.9276639299999999E-2</v>
      </c>
      <c r="P21" t="s">
        <v>255</v>
      </c>
      <c r="Q21" s="7" t="e" cm="1">
        <f t="array" ref="Q21">ROUND(STDEV(IF(Q2:Q8&gt;0,Q2:Q8)), 10)</f>
        <v>#DIV/0!</v>
      </c>
      <c r="R21" s="6" t="e" cm="1">
        <f t="array" aca="1" ref="R21" ca="1">SUM(1+ROUND(STDEV(IF(R2:R8&gt;0,R2:R8)), 10))</f>
        <v>#DIV/0!</v>
      </c>
      <c r="U21" t="s">
        <v>255</v>
      </c>
      <c r="V21" s="7" cm="1">
        <f t="array" ref="V21">ROUND(STDEV(IF(V2:V8&gt;0,V2:V8)), 10)</f>
        <v>0</v>
      </c>
      <c r="W21" s="6" cm="1">
        <f t="array" aca="1" ref="W21" ca="1">ROUND(STDEV(IF(W2:W8&gt;0,W2:W8)), 10)</f>
        <v>9.4704119999999999E-4</v>
      </c>
      <c r="Z21" t="s">
        <v>255</v>
      </c>
      <c r="AA21" s="8" cm="1">
        <f t="array" ref="AA21">ROUND(STDEV(IF(AA2:AA8&gt;0,AA2:AA8)), 10)</f>
        <v>1.4142135624000001</v>
      </c>
      <c r="AB21" s="6" cm="1">
        <f t="array" aca="1" ref="AB21" ca="1">ROUND(STDEV(IF(AB2:AB8&gt;0,AB2:AB8)), 10)</f>
        <v>1.4395711742999999</v>
      </c>
    </row>
    <row r="40" spans="19:26">
      <c r="S40">
        <f>COUNTIF(S2:S8,"1")</f>
        <v>2</v>
      </c>
      <c r="T40">
        <f t="shared" ref="T40:U40" si="9">COUNTIF(T2:T8,"1")</f>
        <v>0</v>
      </c>
      <c r="U40">
        <f t="shared" si="9"/>
        <v>0</v>
      </c>
      <c r="X40">
        <f>COUNTIF(X2:X8,"1")</f>
        <v>0</v>
      </c>
      <c r="Y40">
        <f t="shared" ref="Y40:Z40" si="10">COUNTIF(Y2:Y8,"1")</f>
        <v>0</v>
      </c>
      <c r="Z40">
        <f t="shared" si="10"/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26E9-FB50-4FF2-AA10-871EE575DE13}">
  <sheetPr codeName="Sheet19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8" sqref="P8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customWidth="1" outlineLevel="1"/>
    <col min="15" max="15" width="8.3984375" customWidth="1" outlineLevel="1"/>
    <col min="16" max="16" width="8.69921875" customWidth="1" outlineLevel="1"/>
    <col min="17" max="17" width="12.59765625" customWidth="1" outlineLevel="1"/>
    <col min="18" max="18" width="12.59765625" customWidth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215</v>
      </c>
      <c r="B2" t="s">
        <v>17</v>
      </c>
      <c r="C2">
        <v>1</v>
      </c>
      <c r="D2" s="1">
        <v>1</v>
      </c>
      <c r="G2" cm="1">
        <f t="array" ref="G2">IF(AND(D$2=1,D$2=D$3:D$5),$C2,0)</f>
        <v>1</v>
      </c>
      <c r="H2" s="2">
        <f t="shared" ref="H2:H10" ca="1" si="0">G2*(0.99+0.02*RAND())</f>
        <v>1.0020372660465418</v>
      </c>
      <c r="I2" s="1"/>
      <c r="L2" cm="1">
        <f t="array" ref="L2">IF(AND(I$2=1,I$2=I$3:I$5),$C2,0)</f>
        <v>0</v>
      </c>
      <c r="M2" s="2">
        <f t="shared" ref="M2:M10" ca="1" si="1">L2*(0.99+0.02*RAND())</f>
        <v>0</v>
      </c>
      <c r="N2" s="1"/>
      <c r="Q2" cm="1">
        <f t="array" ref="Q2">IF(AND(N$2=1,N$2=N$3:N$5),$C2,0)</f>
        <v>0</v>
      </c>
      <c r="R2" s="2">
        <f t="shared" ref="R2:R10" ca="1" si="2">Q2*(0.99+0.02*RAND())</f>
        <v>0</v>
      </c>
      <c r="S2" s="1">
        <v>1</v>
      </c>
      <c r="V2" cm="1">
        <f t="array" ref="V2">IF(AND(S$2=1,S$2=S$3:S$5),$C2,0)</f>
        <v>1</v>
      </c>
      <c r="W2" s="2">
        <f t="shared" ref="W2:W10" ca="1" si="3">V2*(0.99+0.02*RAND())</f>
        <v>1.0071411066324265</v>
      </c>
      <c r="X2" s="1"/>
      <c r="AA2" cm="1">
        <f t="array" ref="AA2">IF(AND(X$2=1,X$2=X$3:X$5),$C2,0)</f>
        <v>0</v>
      </c>
      <c r="AB2" s="2">
        <f t="shared" ref="AB2:AB10" ca="1" si="4">AA2*(0.99+0.02*RAND())</f>
        <v>0</v>
      </c>
    </row>
    <row r="3" spans="1:28">
      <c r="A3" t="s">
        <v>216</v>
      </c>
      <c r="B3" t="s">
        <v>17</v>
      </c>
      <c r="C3">
        <v>1</v>
      </c>
      <c r="D3" s="1">
        <v>1</v>
      </c>
      <c r="G3" cm="1">
        <f t="array" ref="G3">IF(AND(D$2=1,D$2=D$3:D$5),$C3,0)</f>
        <v>1</v>
      </c>
      <c r="H3" s="2">
        <f t="shared" ca="1" si="0"/>
        <v>0.99536991662779795</v>
      </c>
      <c r="I3" s="1"/>
      <c r="L3" cm="1">
        <f t="array" ref="L3">IF(AND(I$2=1,I$2=I$3:I$5),$C3,0)</f>
        <v>0</v>
      </c>
      <c r="M3" s="2">
        <f t="shared" ca="1" si="1"/>
        <v>0</v>
      </c>
      <c r="N3" s="1"/>
      <c r="Q3" cm="1">
        <f t="array" ref="Q3">IF(AND(N$2=1,N$2=N$3:N$5),$C3,0)</f>
        <v>0</v>
      </c>
      <c r="R3" s="2">
        <f t="shared" ca="1" si="2"/>
        <v>0</v>
      </c>
      <c r="S3" s="1">
        <v>1</v>
      </c>
      <c r="V3" cm="1">
        <f t="array" ref="V3">IF(AND(S$2=1,S$2=S$3:S$5),$C3,0)</f>
        <v>1</v>
      </c>
      <c r="W3" s="2">
        <f t="shared" ca="1" si="3"/>
        <v>0.9976270481616426</v>
      </c>
      <c r="X3" s="1"/>
      <c r="AA3" cm="1">
        <f t="array" ref="AA3">IF(AND(X$2=1,X$2=X$3:X$5),$C3,0)</f>
        <v>0</v>
      </c>
      <c r="AB3" s="2">
        <f t="shared" ca="1" si="4"/>
        <v>0</v>
      </c>
    </row>
    <row r="4" spans="1:28">
      <c r="A4" t="s">
        <v>217</v>
      </c>
      <c r="B4" t="s">
        <v>17</v>
      </c>
      <c r="C4">
        <v>1</v>
      </c>
      <c r="D4" s="1">
        <v>1</v>
      </c>
      <c r="G4" cm="1">
        <f t="array" ref="G4">IF(AND(D$2=1,D$2=D$3:D$5),$C4,0)</f>
        <v>1</v>
      </c>
      <c r="H4" s="2">
        <f t="shared" ca="1" si="0"/>
        <v>1.0074361160990875</v>
      </c>
      <c r="I4" s="1"/>
      <c r="L4" cm="1">
        <f t="array" ref="L4">IF(AND(I$2=1,I$2=I$3:I$5),$C4,0)</f>
        <v>0</v>
      </c>
      <c r="M4" s="2">
        <f t="shared" ca="1" si="1"/>
        <v>0</v>
      </c>
      <c r="N4" s="1"/>
      <c r="Q4" cm="1">
        <f t="array" ref="Q4">IF(AND(N$2=1,N$2=N$3:N$5),$C4,0)</f>
        <v>0</v>
      </c>
      <c r="R4" s="2">
        <f t="shared" ca="1" si="2"/>
        <v>0</v>
      </c>
      <c r="S4" s="1">
        <v>1</v>
      </c>
      <c r="V4" cm="1">
        <f t="array" ref="V4">IF(AND(S$2=1,S$2=S$3:S$5),$C4,0)</f>
        <v>1</v>
      </c>
      <c r="W4" s="2">
        <f t="shared" ca="1" si="3"/>
        <v>1.001732835841983</v>
      </c>
      <c r="X4" s="1"/>
      <c r="AA4" cm="1">
        <f t="array" ref="AA4">IF(AND(X$2=1,X$2=X$3:X$5),$C4,0)</f>
        <v>0</v>
      </c>
      <c r="AB4" s="2">
        <f t="shared" ca="1" si="4"/>
        <v>0</v>
      </c>
    </row>
    <row r="5" spans="1:28">
      <c r="A5" t="s">
        <v>218</v>
      </c>
      <c r="B5" t="s">
        <v>17</v>
      </c>
      <c r="C5">
        <v>1</v>
      </c>
      <c r="D5" s="1">
        <v>1</v>
      </c>
      <c r="G5" cm="1">
        <f t="array" ref="G5">IF(AND(D$2=1,D$2=D$3:D$5),$C5,0)</f>
        <v>1</v>
      </c>
      <c r="H5" s="2">
        <f t="shared" ca="1" si="0"/>
        <v>1.0061244990954392</v>
      </c>
      <c r="I5" s="1"/>
      <c r="L5" cm="1">
        <f t="array" ref="L5">IF(AND(I$2=1,I$2=I$3:I$5),$C5,0)</f>
        <v>0</v>
      </c>
      <c r="M5" s="2">
        <f t="shared" ca="1" si="1"/>
        <v>0</v>
      </c>
      <c r="N5" s="1"/>
      <c r="Q5" cm="1">
        <f t="array" ref="Q5">IF(AND(N$2=1,N$2=N$3:N$5),$C5,0)</f>
        <v>0</v>
      </c>
      <c r="R5" s="2">
        <f t="shared" ca="1" si="2"/>
        <v>0</v>
      </c>
      <c r="S5" s="1">
        <v>1</v>
      </c>
      <c r="V5" cm="1">
        <f t="array" ref="V5">IF(AND(S$2=1,S$2=S$3:S$5),$C5,0)</f>
        <v>1</v>
      </c>
      <c r="W5" s="2">
        <f t="shared" ca="1" si="3"/>
        <v>0.99903203677296604</v>
      </c>
      <c r="X5" s="1"/>
      <c r="AA5" cm="1">
        <f t="array" ref="AA5">IF(AND(X$2=1,X$2=X$3:X$5),$C5,0)</f>
        <v>0</v>
      </c>
      <c r="AB5" s="2">
        <f t="shared" ca="1" si="4"/>
        <v>0</v>
      </c>
    </row>
    <row r="6" spans="1:28">
      <c r="A6" t="s">
        <v>219</v>
      </c>
      <c r="B6" t="s">
        <v>24</v>
      </c>
      <c r="C6">
        <v>2</v>
      </c>
      <c r="D6" s="1"/>
      <c r="G6">
        <f>IF(AND(E$6=1,E$7=1),$C6,0)</f>
        <v>0</v>
      </c>
      <c r="H6" s="2">
        <f t="shared" ca="1" si="0"/>
        <v>0</v>
      </c>
      <c r="I6" s="1"/>
      <c r="J6">
        <v>1</v>
      </c>
      <c r="L6">
        <f>IF(AND(J$6=1,J$7=1),$C6,0)</f>
        <v>2</v>
      </c>
      <c r="M6" s="2">
        <f t="shared" ca="1" si="1"/>
        <v>1.9998275199772668</v>
      </c>
      <c r="N6" s="1"/>
      <c r="Q6">
        <f>IF(AND(O$6=1,O$7=1),$C6,0)</f>
        <v>0</v>
      </c>
      <c r="R6" s="2">
        <f t="shared" ca="1" si="2"/>
        <v>0</v>
      </c>
      <c r="S6" s="1"/>
      <c r="V6">
        <f>IF(AND(T$6=1,T$7=1),$C6,0)</f>
        <v>0</v>
      </c>
      <c r="W6" s="2">
        <f t="shared" ca="1" si="3"/>
        <v>0</v>
      </c>
      <c r="X6" s="1"/>
      <c r="Y6">
        <v>1</v>
      </c>
      <c r="AA6">
        <f>IF(AND(Y$6=1,Y$7=1),$C6,0)</f>
        <v>2</v>
      </c>
      <c r="AB6" s="2">
        <f t="shared" ca="1" si="4"/>
        <v>1.9924231770146006</v>
      </c>
    </row>
    <row r="7" spans="1:28">
      <c r="A7" t="s">
        <v>220</v>
      </c>
      <c r="B7" t="s">
        <v>24</v>
      </c>
      <c r="C7">
        <v>2</v>
      </c>
      <c r="D7" s="1"/>
      <c r="G7">
        <f>IF(AND(E$6=1,E$7=1),$C7,0)</f>
        <v>0</v>
      </c>
      <c r="H7" s="2">
        <f t="shared" ca="1" si="0"/>
        <v>0</v>
      </c>
      <c r="I7" s="1"/>
      <c r="J7">
        <v>1</v>
      </c>
      <c r="L7">
        <f>IF(AND(J$6=1,J$7=1),$C7,0)</f>
        <v>2</v>
      </c>
      <c r="M7" s="2">
        <f t="shared" ca="1" si="1"/>
        <v>2.0076637101841026</v>
      </c>
      <c r="N7" s="1"/>
      <c r="Q7">
        <f>IF(AND(O$6=1,O$7=1),$C7,0)</f>
        <v>0</v>
      </c>
      <c r="R7" s="2">
        <f t="shared" ca="1" si="2"/>
        <v>0</v>
      </c>
      <c r="S7" s="1"/>
      <c r="V7">
        <f>IF(AND(T$6=1,T$7=1),$C7,0)</f>
        <v>0</v>
      </c>
      <c r="W7" s="2">
        <f t="shared" ca="1" si="3"/>
        <v>0</v>
      </c>
      <c r="X7" s="1"/>
      <c r="Y7">
        <v>1</v>
      </c>
      <c r="AA7">
        <f>IF(AND(Y$6=1,Y$7=1),$C7,0)</f>
        <v>2</v>
      </c>
      <c r="AB7" s="2">
        <f t="shared" ca="1" si="4"/>
        <v>1.9894016345991645</v>
      </c>
    </row>
    <row r="8" spans="1:28">
      <c r="A8" t="s">
        <v>221</v>
      </c>
      <c r="B8" t="s">
        <v>27</v>
      </c>
      <c r="C8">
        <v>10</v>
      </c>
      <c r="D8" s="1"/>
      <c r="G8">
        <f>IF(F8=1,$C8,0)</f>
        <v>0</v>
      </c>
      <c r="H8" s="2">
        <f t="shared" ca="1" si="0"/>
        <v>0</v>
      </c>
      <c r="I8" s="1"/>
      <c r="L8">
        <f t="shared" ref="L8:L10" si="5">IF(K8=1,$C8,0)</f>
        <v>0</v>
      </c>
      <c r="M8" s="2">
        <f t="shared" ca="1" si="1"/>
        <v>0</v>
      </c>
      <c r="N8" s="1"/>
      <c r="Q8">
        <f t="shared" ref="Q8:Q10" si="6">IF(P8=1,$C8,0)</f>
        <v>0</v>
      </c>
      <c r="R8" s="2">
        <f t="shared" ca="1" si="2"/>
        <v>0</v>
      </c>
      <c r="S8" s="1"/>
      <c r="V8">
        <f t="shared" ref="V8:V10" si="7">IF(U8=1,$C8,0)</f>
        <v>0</v>
      </c>
      <c r="W8" s="2">
        <f t="shared" ca="1" si="3"/>
        <v>0</v>
      </c>
      <c r="X8" s="1"/>
      <c r="AA8">
        <f t="shared" ref="AA8:AA10" si="8">IF(Z8=1,$C8,0)</f>
        <v>0</v>
      </c>
      <c r="AB8" s="2">
        <f t="shared" ca="1" si="4"/>
        <v>0</v>
      </c>
    </row>
    <row r="9" spans="1:28">
      <c r="A9" t="s">
        <v>222</v>
      </c>
      <c r="B9" t="s">
        <v>27</v>
      </c>
      <c r="C9">
        <v>8</v>
      </c>
      <c r="D9" s="1"/>
      <c r="G9">
        <f>IF(F9=1,$C9,0)</f>
        <v>0</v>
      </c>
      <c r="H9" s="2">
        <f t="shared" ca="1" si="0"/>
        <v>0</v>
      </c>
      <c r="I9" s="1"/>
      <c r="L9">
        <f t="shared" si="5"/>
        <v>0</v>
      </c>
      <c r="M9" s="2">
        <f t="shared" ca="1" si="1"/>
        <v>0</v>
      </c>
      <c r="N9" s="1"/>
      <c r="Q9">
        <f t="shared" si="6"/>
        <v>0</v>
      </c>
      <c r="R9" s="2">
        <f t="shared" ca="1" si="2"/>
        <v>0</v>
      </c>
      <c r="S9" s="1"/>
      <c r="V9">
        <f t="shared" si="7"/>
        <v>0</v>
      </c>
      <c r="W9" s="2">
        <f t="shared" ca="1" si="3"/>
        <v>0</v>
      </c>
      <c r="X9" s="1"/>
      <c r="AA9">
        <f t="shared" si="8"/>
        <v>0</v>
      </c>
      <c r="AB9" s="2">
        <f t="shared" ca="1" si="4"/>
        <v>0</v>
      </c>
    </row>
    <row r="10" spans="1:28">
      <c r="A10" t="s">
        <v>223</v>
      </c>
      <c r="B10" t="s">
        <v>27</v>
      </c>
      <c r="C10">
        <v>6</v>
      </c>
      <c r="D10" s="1"/>
      <c r="G10">
        <f>IF(F10=1,$C10,0)</f>
        <v>0</v>
      </c>
      <c r="H10" s="2">
        <f t="shared" ca="1" si="0"/>
        <v>0</v>
      </c>
      <c r="I10" s="1"/>
      <c r="L10">
        <f t="shared" si="5"/>
        <v>0</v>
      </c>
      <c r="M10" s="2">
        <f t="shared" ca="1" si="1"/>
        <v>0</v>
      </c>
      <c r="N10" s="1"/>
      <c r="P10">
        <v>1</v>
      </c>
      <c r="Q10">
        <f t="shared" si="6"/>
        <v>6</v>
      </c>
      <c r="R10" s="2">
        <f t="shared" ca="1" si="2"/>
        <v>6.0189525059119138</v>
      </c>
      <c r="S10" s="1"/>
      <c r="V10">
        <f t="shared" si="7"/>
        <v>0</v>
      </c>
      <c r="W10" s="2">
        <f t="shared" ca="1" si="3"/>
        <v>0</v>
      </c>
      <c r="X10" s="1"/>
      <c r="AA10">
        <f t="shared" si="8"/>
        <v>0</v>
      </c>
      <c r="AB10" s="2">
        <f t="shared" ca="1" si="4"/>
        <v>0</v>
      </c>
    </row>
    <row r="11" spans="1:28">
      <c r="C11" s="9" t="s">
        <v>254</v>
      </c>
      <c r="H11" s="6" cm="1">
        <f t="array" aca="1" ref="H11" ca="1">AVERAGE(IF(H2:H10=0,1,H2:H10))</f>
        <v>1.0012186442076516</v>
      </c>
      <c r="M11" s="6" cm="1">
        <f t="array" aca="1" ref="M11" ca="1">AVERAGE(IF(M2:M10=0,1,M2:M10))</f>
        <v>1.223054581129041</v>
      </c>
      <c r="Q11" s="7"/>
      <c r="R11" s="6" cm="1">
        <f t="array" aca="1" ref="R11" ca="1">AVERAGE(IF(R2:R10=0,1,R2:R10))</f>
        <v>1.5576613895457683</v>
      </c>
      <c r="V11" s="2"/>
      <c r="W11" s="6" cm="1">
        <f t="array" aca="1" ref="W11" ca="1">AVERAGE(IF(W2:W10=0,1,W2:W10))</f>
        <v>1.0006147808232244</v>
      </c>
      <c r="AA11" s="8"/>
      <c r="AB11" s="6" cm="1">
        <f t="array" aca="1" ref="AB11" ca="1">AVERAGE(IF(AB2:AB10=0,1,AB2:AB10))</f>
        <v>1.2202027568459739</v>
      </c>
    </row>
    <row r="12" spans="1:28">
      <c r="C12" s="9" t="s">
        <v>259</v>
      </c>
      <c r="H12" s="6">
        <v>1</v>
      </c>
      <c r="M12" s="6">
        <v>1</v>
      </c>
      <c r="Q12" s="7"/>
      <c r="R12" s="6">
        <v>1</v>
      </c>
      <c r="V12" s="2"/>
      <c r="W12" s="6">
        <v>1</v>
      </c>
      <c r="AA12" s="8"/>
      <c r="AB12" s="6">
        <v>1</v>
      </c>
    </row>
    <row r="13" spans="1:28">
      <c r="C13" s="9" t="s">
        <v>260</v>
      </c>
      <c r="H13" s="6" cm="1">
        <f t="array" ref="H13">SUM($C2:$C10/9)</f>
        <v>3.5555555555555554</v>
      </c>
      <c r="M13" s="6">
        <f>H13</f>
        <v>3.5555555555555554</v>
      </c>
      <c r="Q13" s="7"/>
      <c r="R13" s="6">
        <f>H13</f>
        <v>3.5555555555555554</v>
      </c>
      <c r="V13" s="2"/>
      <c r="W13" s="6">
        <f>H13</f>
        <v>3.5555555555555554</v>
      </c>
      <c r="AA13" s="8"/>
      <c r="AB13" s="6">
        <f>H13</f>
        <v>3.5555555555555554</v>
      </c>
    </row>
    <row r="14" spans="1:28">
      <c r="C14" s="9" t="s">
        <v>256</v>
      </c>
      <c r="H14" s="6">
        <f ca="1">SUM((H11-H12)/(H13-H12))</f>
        <v>4.7686077690715142E-4</v>
      </c>
      <c r="M14" s="6">
        <f ca="1">SUM((M11-M12)/(M13-M12))</f>
        <v>8.7282227398320394E-2</v>
      </c>
      <c r="R14" s="6">
        <f ca="1">SUM((R11-R12)/(R13-R12))</f>
        <v>0.21821532634399629</v>
      </c>
      <c r="W14" s="6">
        <f ca="1">SUM((W11-W12)/(W13-W12))</f>
        <v>2.4056640908781441E-4</v>
      </c>
      <c r="AB14" s="6">
        <f ca="1">SUM((AB11-AB12)/(AB13-AB12))</f>
        <v>8.6166296157120223E-2</v>
      </c>
    </row>
    <row r="15" spans="1:28">
      <c r="C15" s="9" t="s">
        <v>257</v>
      </c>
      <c r="H15" s="6">
        <f ca="1">1-H14</f>
        <v>0.99952313922309288</v>
      </c>
      <c r="M15" s="6">
        <f ca="1">1-M14</f>
        <v>0.91271777260167963</v>
      </c>
      <c r="R15" s="6">
        <f ca="1">1-R14</f>
        <v>0.78178467365600368</v>
      </c>
      <c r="W15" s="6">
        <f ca="1">1-W14</f>
        <v>0.99975943359091224</v>
      </c>
      <c r="AB15" s="6">
        <f ca="1">1-AB14</f>
        <v>0.91383370384287976</v>
      </c>
    </row>
    <row r="16" spans="1:28">
      <c r="C16" s="9"/>
      <c r="H16" s="6"/>
      <c r="M16" s="6"/>
      <c r="R16" s="6"/>
      <c r="W16" s="6"/>
      <c r="AB16" s="6"/>
    </row>
    <row r="17" spans="3:28">
      <c r="C17" s="9" t="s">
        <v>261</v>
      </c>
      <c r="H17" s="6" cm="1">
        <f t="array" aca="1" ref="H17" ca="1">SUM(IF(H2:H10=0,(1-H11)^2,(H2:H10-H11)^2))</f>
        <v>1.050275934434872E-4</v>
      </c>
      <c r="M17" s="6" cm="1">
        <f t="array" aca="1" ref="M17" ca="1">SUM(IF(M2:M10=0,(1-M11)^2,(M2:M10-M11)^2))</f>
        <v>1.567261107062015</v>
      </c>
      <c r="R17" s="6" cm="1">
        <f t="array" aca="1" ref="R17" ca="1">SUM(IF(R2:R10=0,(1-R11)^2,(R2:R10-R11)^2))</f>
        <v>22.391008228088424</v>
      </c>
      <c r="W17" s="6" cm="1">
        <f t="array" aca="1" ref="W17" ca="1">SUM(IF(W2:W10=0,(1-W11)^2,(W2:W10-W11)^2))</f>
        <v>5.7164378081562148E-5</v>
      </c>
      <c r="AB17" s="6" cm="1">
        <f t="array" aca="1" ref="AB17" ca="1">SUM(IF(AB2:AB10=0,(1-AB11)^2,(AB2:AB10-AB11)^2))</f>
        <v>1.5274160697201475</v>
      </c>
    </row>
    <row r="18" spans="3:28">
      <c r="C18" s="9" t="s">
        <v>262</v>
      </c>
      <c r="H18" s="6">
        <f ca="1">H17/(9-1)</f>
        <v>1.3128449180435901E-5</v>
      </c>
      <c r="M18" s="6">
        <f ca="1">M17/(9-1)</f>
        <v>0.19590763838275188</v>
      </c>
      <c r="R18" s="6">
        <f ca="1">R17/(9-1)</f>
        <v>2.798876028511053</v>
      </c>
      <c r="W18" s="6">
        <f ca="1">W17/(9-1)</f>
        <v>7.1455472601952686E-6</v>
      </c>
      <c r="AB18" s="6">
        <f ca="1">AB17/(9-1)</f>
        <v>0.19092700871501844</v>
      </c>
    </row>
    <row r="19" spans="3:28">
      <c r="C19" s="9" t="s">
        <v>263</v>
      </c>
      <c r="H19" s="6">
        <f ca="1">SQRT(H18)</f>
        <v>3.623320187402143E-3</v>
      </c>
      <c r="M19" s="6">
        <f ca="1">SQRT(M18)</f>
        <v>0.44261454831800534</v>
      </c>
      <c r="R19" s="6">
        <f ca="1">SQRT(R18)</f>
        <v>1.6729841686373046</v>
      </c>
      <c r="W19" s="6">
        <f ca="1">SQRT(W18)</f>
        <v>2.6731156466182431E-3</v>
      </c>
      <c r="AB19" s="6">
        <f ca="1">SQRT(AB18)</f>
        <v>0.43695195241012308</v>
      </c>
    </row>
    <row r="20" spans="3:28">
      <c r="C20" s="9" t="s">
        <v>264</v>
      </c>
      <c r="H20" s="6">
        <f ca="1">R19</f>
        <v>1.6729841686373046</v>
      </c>
      <c r="M20" s="6">
        <f ca="1">R19</f>
        <v>1.6729841686373046</v>
      </c>
      <c r="R20" s="6">
        <f ca="1">R19</f>
        <v>1.6729841686373046</v>
      </c>
      <c r="W20" s="6">
        <f ca="1">R19</f>
        <v>1.6729841686373046</v>
      </c>
      <c r="AB20" s="6">
        <f ca="1">R19</f>
        <v>1.6729841686373046</v>
      </c>
    </row>
    <row r="21" spans="3:28">
      <c r="C21" s="9" t="s">
        <v>265</v>
      </c>
      <c r="H21" s="6">
        <f ca="1">H19/H20</f>
        <v>2.1657827105162897E-3</v>
      </c>
      <c r="M21" s="6">
        <f ca="1">M19/M20</f>
        <v>0.2645658916656265</v>
      </c>
      <c r="R21" s="6">
        <f ca="1">R19/R20</f>
        <v>1</v>
      </c>
      <c r="W21" s="6">
        <f ca="1">W19/W20</f>
        <v>1.5978128763738245E-3</v>
      </c>
      <c r="AB21" s="6">
        <f ca="1">AB19/AB20</f>
        <v>0.26118116393536078</v>
      </c>
    </row>
    <row r="22" spans="3:28">
      <c r="C22" s="9" t="s">
        <v>258</v>
      </c>
      <c r="H22" s="6">
        <f ca="1">1-H21</f>
        <v>0.99783421728948374</v>
      </c>
      <c r="M22" s="6">
        <f ca="1">1-M21</f>
        <v>0.7354341083343735</v>
      </c>
      <c r="R22" s="6">
        <f ca="1">1-R21</f>
        <v>0</v>
      </c>
      <c r="W22" s="6">
        <f ca="1">1-W21</f>
        <v>0.99840218712362616</v>
      </c>
      <c r="AB22" s="6">
        <f ca="1">1-AB21</f>
        <v>0.73881883606463927</v>
      </c>
    </row>
    <row r="23" spans="3:28">
      <c r="C23" s="9" t="s">
        <v>266</v>
      </c>
      <c r="F23" t="s">
        <v>255</v>
      </c>
      <c r="G23" cm="1">
        <f t="array" ref="G23">ROUND(STDEV(IF(G2:G10&gt;0,G2:G10)), 10)</f>
        <v>0</v>
      </c>
      <c r="H23" s="6" cm="1">
        <f t="array" aca="1" ref="H23" ca="1">ROUND(STDEV(IF(H2:H10&gt;0,H2:H10)), 10)</f>
        <v>5.4258728999999999E-3</v>
      </c>
      <c r="K23" t="s">
        <v>255</v>
      </c>
      <c r="L23" cm="1">
        <f t="array" ref="L23">ROUND(STDEV(IF(L2:L10&gt;0,L2:L10)), 10)</f>
        <v>0</v>
      </c>
      <c r="M23" s="6" cm="1">
        <f t="array" aca="1" ref="M23" ca="1">ROUND(STDEV(IF(M2:M10&gt;0,M2:M10)), 10)</f>
        <v>5.5410232E-3</v>
      </c>
      <c r="P23" t="s">
        <v>255</v>
      </c>
      <c r="Q23" s="7" t="e" cm="1">
        <f t="array" ref="Q23">ROUND(STDEV(IF(Q2:Q10&gt;0,Q2:Q10)), 10)</f>
        <v>#DIV/0!</v>
      </c>
      <c r="R23" s="6" t="e" cm="1">
        <f t="array" aca="1" ref="R23" ca="1">SUM(1+ROUND(STDEV(IF(R2:R10&gt;0,R2:R10)), 10))</f>
        <v>#DIV/0!</v>
      </c>
      <c r="U23" t="s">
        <v>255</v>
      </c>
      <c r="V23" s="7" cm="1">
        <f t="array" ref="V23">ROUND(STDEV(IF(V2:V10&gt;0,V2:V10)), 10)</f>
        <v>0</v>
      </c>
      <c r="W23" s="6" cm="1">
        <f t="array" aca="1" ref="W23" ca="1">ROUND(STDEV(IF(W2:W10&gt;0,W2:W10)), 10)</f>
        <v>4.1996975999999998E-3</v>
      </c>
      <c r="Z23" t="s">
        <v>255</v>
      </c>
      <c r="AA23" s="8" cm="1">
        <f t="array" ref="AA23">ROUND(STDEV(IF(AA2:AA10&gt;0,AA2:AA10)), 10)</f>
        <v>0</v>
      </c>
      <c r="AB23" s="6" cm="1">
        <f t="array" aca="1" ref="AB23" ca="1">ROUND(STDEV(IF(AB2:AB10&gt;0,AB2:AB10)), 10)</f>
        <v>2.1365530999999998E-3</v>
      </c>
    </row>
    <row r="40" spans="19:26">
      <c r="S40">
        <f>COUNTIF(S2:S10,"1")</f>
        <v>4</v>
      </c>
      <c r="T40">
        <f t="shared" ref="T40:U40" si="9">COUNTIF(T2:T10,"1")</f>
        <v>0</v>
      </c>
      <c r="U40">
        <f t="shared" si="9"/>
        <v>0</v>
      </c>
      <c r="X40">
        <f>COUNTIF(X2:X10,"1")</f>
        <v>0</v>
      </c>
      <c r="Y40">
        <f t="shared" ref="Y40:Z40" si="10">COUNTIF(Y2:Y10,"1")</f>
        <v>2</v>
      </c>
      <c r="Z40">
        <f t="shared" si="10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266E-4789-46F2-85CC-DA816533A07D}">
  <sheetPr codeName="Sheet20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8" sqref="P8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customWidth="1" outlineLevel="1"/>
    <col min="15" max="15" width="8.3984375" customWidth="1" outlineLevel="1"/>
    <col min="16" max="16" width="8.69921875" customWidth="1" outlineLevel="1"/>
    <col min="17" max="17" width="12.59765625" customWidth="1" outlineLevel="1"/>
    <col min="18" max="18" width="12.59765625" customWidth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224</v>
      </c>
      <c r="B2" t="s">
        <v>17</v>
      </c>
      <c r="C2">
        <v>1</v>
      </c>
      <c r="D2" s="1">
        <v>1</v>
      </c>
      <c r="G2">
        <f>IF(AND(D$2=1,D$3=1),$C2,0)</f>
        <v>1</v>
      </c>
      <c r="H2" s="2">
        <f t="shared" ref="H2:H8" ca="1" si="0">G2*(0.99+0.02*RAND())</f>
        <v>0.99896514239341283</v>
      </c>
      <c r="I2" s="1"/>
      <c r="L2">
        <f>IF(AND(I$2=1,I$3=1),$C2,0)</f>
        <v>0</v>
      </c>
      <c r="M2" s="2">
        <f t="shared" ref="M2:M8" ca="1" si="1">L2*(0.99+0.02*RAND())</f>
        <v>0</v>
      </c>
      <c r="N2" s="1"/>
      <c r="Q2">
        <f>IF(AND(N$2=1,N$3=1),$C2,0)</f>
        <v>0</v>
      </c>
      <c r="R2" s="2">
        <f t="shared" ref="R2:R8" ca="1" si="2">Q2*(0.99+0.02*RAND())</f>
        <v>0</v>
      </c>
      <c r="S2" s="1">
        <v>1</v>
      </c>
      <c r="V2">
        <f>IF(AND(S$2=1,S$3=1),$C2,0)</f>
        <v>1</v>
      </c>
      <c r="W2" s="2">
        <f t="shared" ref="W2:W8" ca="1" si="3">V2*(0.99+0.02*RAND())</f>
        <v>1.0032593443420801</v>
      </c>
      <c r="X2" s="1">
        <v>1</v>
      </c>
      <c r="AA2">
        <f>IF(AND(X$2=1,X$3=1),$C2,0)</f>
        <v>1</v>
      </c>
      <c r="AB2" s="2">
        <f t="shared" ref="AB2:AB8" ca="1" si="4">AA2*(0.99+0.02*RAND())</f>
        <v>0.99777038564570808</v>
      </c>
    </row>
    <row r="3" spans="1:28">
      <c r="A3" t="s">
        <v>225</v>
      </c>
      <c r="B3" t="s">
        <v>17</v>
      </c>
      <c r="C3">
        <v>1</v>
      </c>
      <c r="D3" s="1">
        <v>1</v>
      </c>
      <c r="G3">
        <f>IF(AND(D$2=1,D$3=1),$C3,0)</f>
        <v>1</v>
      </c>
      <c r="H3" s="2">
        <f t="shared" ca="1" si="0"/>
        <v>1.0062823458592121</v>
      </c>
      <c r="I3" s="1"/>
      <c r="L3">
        <f>IF(AND(I$2=1,I$3=1),$C3,0)</f>
        <v>0</v>
      </c>
      <c r="M3" s="2">
        <f t="shared" ca="1" si="1"/>
        <v>0</v>
      </c>
      <c r="N3" s="1"/>
      <c r="Q3">
        <f>IF(AND(N$2=1,N$3=1),$C3,0)</f>
        <v>0</v>
      </c>
      <c r="R3" s="2">
        <f t="shared" ca="1" si="2"/>
        <v>0</v>
      </c>
      <c r="S3" s="1">
        <v>1</v>
      </c>
      <c r="V3">
        <f>IF(AND(S$2=1,S$3=1),$C3,0)</f>
        <v>1</v>
      </c>
      <c r="W3" s="2">
        <f t="shared" ca="1" si="3"/>
        <v>1.0018577524383461</v>
      </c>
      <c r="X3" s="1">
        <v>1</v>
      </c>
      <c r="AA3">
        <f>IF(AND(X$2=1,X$3=1),$C3,0)</f>
        <v>1</v>
      </c>
      <c r="AB3" s="2">
        <f t="shared" ca="1" si="4"/>
        <v>1.0089756650027026</v>
      </c>
    </row>
    <row r="4" spans="1:28">
      <c r="A4" t="s">
        <v>226</v>
      </c>
      <c r="B4" t="s">
        <v>24</v>
      </c>
      <c r="C4">
        <v>2</v>
      </c>
      <c r="D4" s="1"/>
      <c r="G4">
        <f>IF(AND(E$4=1,E$5=1),$C4,0)</f>
        <v>0</v>
      </c>
      <c r="H4" s="2">
        <f t="shared" ca="1" si="0"/>
        <v>0</v>
      </c>
      <c r="I4" s="1"/>
      <c r="J4">
        <v>1</v>
      </c>
      <c r="L4">
        <f>IF(AND(J$4=1,J$5=1),$C4,0)</f>
        <v>2</v>
      </c>
      <c r="M4" s="2">
        <f t="shared" ca="1" si="1"/>
        <v>2.0111504824390911</v>
      </c>
      <c r="N4" s="1"/>
      <c r="Q4">
        <f>IF(AND(O$4=1,O$5=1),$C4,0)</f>
        <v>0</v>
      </c>
      <c r="R4" s="2">
        <f t="shared" ca="1" si="2"/>
        <v>0</v>
      </c>
      <c r="S4" s="1"/>
      <c r="V4">
        <f>IF(AND(T$4=1,T$5=1),$C4,0)</f>
        <v>0</v>
      </c>
      <c r="W4" s="2">
        <f t="shared" ca="1" si="3"/>
        <v>0</v>
      </c>
      <c r="X4" s="1"/>
      <c r="AA4">
        <f>IF(AND(Y$4=1,Y$5=1),$C4,0)</f>
        <v>0</v>
      </c>
      <c r="AB4" s="2">
        <f t="shared" ca="1" si="4"/>
        <v>0</v>
      </c>
    </row>
    <row r="5" spans="1:28">
      <c r="A5" t="s">
        <v>227</v>
      </c>
      <c r="B5" t="s">
        <v>24</v>
      </c>
      <c r="C5">
        <v>2</v>
      </c>
      <c r="D5" s="1"/>
      <c r="G5">
        <f>IF(AND(E$4=1,E$5=1),$C5,0)</f>
        <v>0</v>
      </c>
      <c r="H5" s="2">
        <f t="shared" ca="1" si="0"/>
        <v>0</v>
      </c>
      <c r="I5" s="1"/>
      <c r="J5">
        <v>1</v>
      </c>
      <c r="L5">
        <f>IF(AND(J$4=1,J$5=1),$C5,0)</f>
        <v>2</v>
      </c>
      <c r="M5" s="2">
        <f t="shared" ca="1" si="1"/>
        <v>1.9881004479991196</v>
      </c>
      <c r="N5" s="1"/>
      <c r="Q5">
        <f>IF(AND(O$4=1,O$5=1),$C5,0)</f>
        <v>0</v>
      </c>
      <c r="R5" s="2">
        <f t="shared" ca="1" si="2"/>
        <v>0</v>
      </c>
      <c r="S5" s="1"/>
      <c r="V5">
        <f>IF(AND(T$4=1,T$5=1),$C5,0)</f>
        <v>0</v>
      </c>
      <c r="W5" s="2">
        <f t="shared" ca="1" si="3"/>
        <v>0</v>
      </c>
      <c r="X5" s="1"/>
      <c r="AA5">
        <f>IF(AND(Y$4=1,Y$5=1),$C5,0)</f>
        <v>0</v>
      </c>
      <c r="AB5" s="2">
        <f t="shared" ca="1" si="4"/>
        <v>0</v>
      </c>
    </row>
    <row r="6" spans="1:28">
      <c r="A6" t="s">
        <v>228</v>
      </c>
      <c r="B6" t="s">
        <v>27</v>
      </c>
      <c r="C6">
        <v>8</v>
      </c>
      <c r="D6" s="1"/>
      <c r="G6">
        <f>IF(F6=1,$C6,0)</f>
        <v>0</v>
      </c>
      <c r="H6" s="2">
        <f t="shared" ca="1" si="0"/>
        <v>0</v>
      </c>
      <c r="I6" s="1"/>
      <c r="L6">
        <f t="shared" ref="L6:L8" si="5">IF(K6=1,$C6,0)</f>
        <v>0</v>
      </c>
      <c r="M6" s="2">
        <f t="shared" ca="1" si="1"/>
        <v>0</v>
      </c>
      <c r="N6" s="1"/>
      <c r="Q6">
        <f t="shared" ref="Q6:Q8" si="6">IF(P6=1,$C6,0)</f>
        <v>0</v>
      </c>
      <c r="R6" s="2">
        <f t="shared" ca="1" si="2"/>
        <v>0</v>
      </c>
      <c r="S6" s="1"/>
      <c r="V6">
        <f t="shared" ref="V6:V8" si="7">IF(U6=1,$C6,0)</f>
        <v>0</v>
      </c>
      <c r="W6" s="2">
        <f t="shared" ca="1" si="3"/>
        <v>0</v>
      </c>
      <c r="X6" s="1"/>
      <c r="AA6">
        <f t="shared" ref="AA6:AA8" si="8">IF(Z6=1,$C6,0)</f>
        <v>0</v>
      </c>
      <c r="AB6" s="2">
        <f t="shared" ca="1" si="4"/>
        <v>0</v>
      </c>
    </row>
    <row r="7" spans="1:28">
      <c r="A7" t="s">
        <v>229</v>
      </c>
      <c r="B7" t="s">
        <v>27</v>
      </c>
      <c r="C7">
        <v>6</v>
      </c>
      <c r="D7" s="1"/>
      <c r="G7">
        <f>IF(F7=1,$C7,0)</f>
        <v>0</v>
      </c>
      <c r="H7" s="2">
        <f t="shared" ca="1" si="0"/>
        <v>0</v>
      </c>
      <c r="I7" s="1"/>
      <c r="L7">
        <f t="shared" si="5"/>
        <v>0</v>
      </c>
      <c r="M7" s="2">
        <f t="shared" ca="1" si="1"/>
        <v>0</v>
      </c>
      <c r="N7" s="1"/>
      <c r="P7">
        <v>1</v>
      </c>
      <c r="Q7">
        <f t="shared" si="6"/>
        <v>6</v>
      </c>
      <c r="R7" s="2">
        <f t="shared" ca="1" si="2"/>
        <v>5.9669003917563828</v>
      </c>
      <c r="S7" s="1"/>
      <c r="V7">
        <f t="shared" si="7"/>
        <v>0</v>
      </c>
      <c r="W7" s="2">
        <f t="shared" ca="1" si="3"/>
        <v>0</v>
      </c>
      <c r="X7" s="1"/>
      <c r="AA7">
        <f t="shared" si="8"/>
        <v>0</v>
      </c>
      <c r="AB7" s="2">
        <f t="shared" ca="1" si="4"/>
        <v>0</v>
      </c>
    </row>
    <row r="8" spans="1:28">
      <c r="A8" t="s">
        <v>230</v>
      </c>
      <c r="B8" t="s">
        <v>27</v>
      </c>
      <c r="C8">
        <v>8</v>
      </c>
      <c r="D8" s="1"/>
      <c r="G8">
        <f>IF(F8=1,$C8,0)</f>
        <v>0</v>
      </c>
      <c r="H8" s="2">
        <f t="shared" ca="1" si="0"/>
        <v>0</v>
      </c>
      <c r="I8" s="1"/>
      <c r="L8">
        <f t="shared" si="5"/>
        <v>0</v>
      </c>
      <c r="M8" s="2">
        <f t="shared" ca="1" si="1"/>
        <v>0</v>
      </c>
      <c r="N8" s="1"/>
      <c r="Q8">
        <f t="shared" si="6"/>
        <v>0</v>
      </c>
      <c r="R8" s="2">
        <f t="shared" ca="1" si="2"/>
        <v>0</v>
      </c>
      <c r="S8" s="1"/>
      <c r="V8">
        <f t="shared" si="7"/>
        <v>0</v>
      </c>
      <c r="W8" s="2">
        <f t="shared" ca="1" si="3"/>
        <v>0</v>
      </c>
      <c r="X8" s="1"/>
      <c r="AA8">
        <f t="shared" si="8"/>
        <v>0</v>
      </c>
      <c r="AB8" s="2">
        <f t="shared" ca="1" si="4"/>
        <v>0</v>
      </c>
    </row>
    <row r="9" spans="1:28">
      <c r="C9" s="9" t="s">
        <v>254</v>
      </c>
      <c r="H9" s="6" cm="1">
        <f t="array" aca="1" ref="H9" ca="1">AVERAGE(IF(H2:H8=0,1,H2:H8))</f>
        <v>1.0007496411789465</v>
      </c>
      <c r="M9" s="6" cm="1">
        <f t="array" aca="1" ref="M9" ca="1">AVERAGE(IF(M2:M8=0,1,M2:M8))</f>
        <v>1.2856072757768875</v>
      </c>
      <c r="Q9" s="7"/>
      <c r="R9" s="6" cm="1">
        <f t="array" aca="1" ref="R9" ca="1">AVERAGE(IF(R2:R8=0,1,R2:R8))</f>
        <v>1.7095571988223404</v>
      </c>
      <c r="V9" s="2"/>
      <c r="W9" s="6" cm="1">
        <f t="array" aca="1" ref="W9" ca="1">AVERAGE(IF(W2:W8=0,1,W2:W8))</f>
        <v>1.000731013825775</v>
      </c>
      <c r="AA9" s="8"/>
      <c r="AB9" s="6" cm="1">
        <f t="array" aca="1" ref="AB9" ca="1">AVERAGE(IF(AB2:AB8=0,1,AB2:AB8))</f>
        <v>1.0009637215212015</v>
      </c>
    </row>
    <row r="10" spans="1:28">
      <c r="C10" s="9" t="s">
        <v>259</v>
      </c>
      <c r="H10" s="6">
        <v>1</v>
      </c>
      <c r="M10" s="6">
        <v>1</v>
      </c>
      <c r="Q10" s="7"/>
      <c r="R10" s="6">
        <v>1</v>
      </c>
      <c r="V10" s="2"/>
      <c r="W10" s="6">
        <v>1</v>
      </c>
      <c r="AA10" s="8"/>
      <c r="AB10" s="6">
        <v>1</v>
      </c>
    </row>
    <row r="11" spans="1:28">
      <c r="C11" s="9" t="s">
        <v>260</v>
      </c>
      <c r="H11" s="6" cm="1">
        <f t="array" ref="H11">SUM($C2:$C8/7)</f>
        <v>4</v>
      </c>
      <c r="M11" s="6">
        <f>H11</f>
        <v>4</v>
      </c>
      <c r="Q11" s="7"/>
      <c r="R11" s="6">
        <f>H11</f>
        <v>4</v>
      </c>
      <c r="V11" s="2"/>
      <c r="W11" s="6">
        <f>H11</f>
        <v>4</v>
      </c>
      <c r="AA11" s="8"/>
      <c r="AB11" s="6">
        <f>H11</f>
        <v>4</v>
      </c>
    </row>
    <row r="12" spans="1:28">
      <c r="C12" s="9" t="s">
        <v>256</v>
      </c>
      <c r="H12" s="6">
        <f ca="1">SUM((H9-H10)/(H11-H10))</f>
        <v>2.4988039298216397E-4</v>
      </c>
      <c r="M12" s="6">
        <f ca="1">SUM((M9-M10)/(M11-M10))</f>
        <v>9.5202425258962498E-2</v>
      </c>
      <c r="R12" s="6">
        <f ca="1">SUM((R9-R10)/(R11-R10))</f>
        <v>0.23651906627411345</v>
      </c>
      <c r="W12" s="6">
        <f ca="1">SUM((W9-W10)/(W11-W10))</f>
        <v>2.4367127525833551E-4</v>
      </c>
      <c r="AB12" s="6">
        <f ca="1">SUM((AB9-AB10)/(AB11-AB10))</f>
        <v>3.2124050706716645E-4</v>
      </c>
    </row>
    <row r="13" spans="1:28">
      <c r="C13" s="9" t="s">
        <v>257</v>
      </c>
      <c r="H13" s="6">
        <f ca="1">1-H12</f>
        <v>0.99975011960701787</v>
      </c>
      <c r="M13" s="6">
        <f ca="1">1-M12</f>
        <v>0.9047975747410375</v>
      </c>
      <c r="R13" s="6">
        <f ca="1">1-R12</f>
        <v>0.76348093372588655</v>
      </c>
      <c r="W13" s="6">
        <f ca="1">1-W12</f>
        <v>0.99975632872474163</v>
      </c>
      <c r="AB13" s="6">
        <f ca="1">1-AB12</f>
        <v>0.99967875949293283</v>
      </c>
    </row>
    <row r="14" spans="1:28">
      <c r="C14" s="9"/>
      <c r="H14" s="6"/>
      <c r="M14" s="6"/>
      <c r="R14" s="6"/>
      <c r="W14" s="6"/>
      <c r="AB14" s="6"/>
    </row>
    <row r="15" spans="1:28">
      <c r="C15" s="9" t="s">
        <v>261</v>
      </c>
      <c r="H15" s="6" cm="1">
        <f t="array" aca="1" ref="H15" ca="1">SUM(IF(H2:H8=0,(1-H9)^2,(H2:H8-H9)^2))</f>
        <v>3.6605066480465053E-5</v>
      </c>
      <c r="M15" s="6" cm="1">
        <f t="array" aca="1" ref="M15" ca="1">SUM(IF(M2:M8=0,(1-M9)^2,(M2:M8-M9)^2))</f>
        <v>1.4277671816360027</v>
      </c>
      <c r="R15" s="6" cm="1">
        <f t="array" aca="1" ref="R15" ca="1">SUM(IF(R2:R8=0,(1-R9)^2,(R2:R8-R9)^2))</f>
        <v>21.145799572825467</v>
      </c>
      <c r="W15" s="6" cm="1">
        <f t="array" aca="1" ref="W15" ca="1">SUM(IF(W2:W8=0,(1-W9)^2,(W2:W8-W9)^2))</f>
        <v>1.0333901168109125E-5</v>
      </c>
      <c r="AB15" s="6" cm="1">
        <f t="array" aca="1" ref="AB15" ca="1">SUM(IF(AB2:AB8=0,(1-AB9)^2,(AB2:AB8-AB9)^2))</f>
        <v>7.9032428216616583E-5</v>
      </c>
    </row>
    <row r="16" spans="1:28">
      <c r="C16" s="9" t="s">
        <v>262</v>
      </c>
      <c r="H16" s="6">
        <f ca="1">H15/(7-1)</f>
        <v>6.1008444134108425E-6</v>
      </c>
      <c r="M16" s="6">
        <f ca="1">M15/(7-1)</f>
        <v>0.23796119693933379</v>
      </c>
      <c r="R16" s="6">
        <f ca="1">R15/(7-1)</f>
        <v>3.5242999288042447</v>
      </c>
      <c r="W16" s="6">
        <f ca="1">W15/(7-1)</f>
        <v>1.7223168613515209E-6</v>
      </c>
      <c r="AB16" s="6">
        <f ca="1">AB15/(7-1)</f>
        <v>1.3172071369436098E-5</v>
      </c>
    </row>
    <row r="17" spans="3:28">
      <c r="C17" s="9" t="s">
        <v>263</v>
      </c>
      <c r="H17" s="6">
        <f ca="1">SQRT(H16)</f>
        <v>2.4699887476283861E-3</v>
      </c>
      <c r="M17" s="6">
        <f ca="1">SQRT(M16)</f>
        <v>0.48781266582504168</v>
      </c>
      <c r="R17" s="6">
        <f ca="1">SQRT(R16)</f>
        <v>1.8773118890595257</v>
      </c>
      <c r="W17" s="6">
        <f ca="1">SQRT(W16)</f>
        <v>1.3123707027176128E-3</v>
      </c>
      <c r="AB17" s="6">
        <f ca="1">SQRT(AB16)</f>
        <v>3.6293348384292263E-3</v>
      </c>
    </row>
    <row r="18" spans="3:28">
      <c r="C18" s="9" t="s">
        <v>264</v>
      </c>
      <c r="H18" s="6">
        <f ca="1">R17</f>
        <v>1.8773118890595257</v>
      </c>
      <c r="M18" s="6">
        <f ca="1">R17</f>
        <v>1.8773118890595257</v>
      </c>
      <c r="R18" s="6">
        <f ca="1">R17</f>
        <v>1.8773118890595257</v>
      </c>
      <c r="W18" s="6">
        <f ca="1">R17</f>
        <v>1.8773118890595257</v>
      </c>
      <c r="AB18" s="6">
        <f ca="1">R17</f>
        <v>1.8773118890595257</v>
      </c>
    </row>
    <row r="19" spans="3:28">
      <c r="C19" s="9" t="s">
        <v>265</v>
      </c>
      <c r="H19" s="6">
        <f ca="1">H17/H18</f>
        <v>1.3157050578664225E-3</v>
      </c>
      <c r="M19" s="6">
        <f ca="1">M17/M18</f>
        <v>0.25984636259317601</v>
      </c>
      <c r="R19" s="6">
        <f ca="1">R17/R18</f>
        <v>1</v>
      </c>
      <c r="W19" s="6">
        <f ca="1">W17/W18</f>
        <v>6.9906908402687918E-4</v>
      </c>
      <c r="AB19" s="6">
        <f ca="1">AB17/AB18</f>
        <v>1.9332615212102071E-3</v>
      </c>
    </row>
    <row r="20" spans="3:28">
      <c r="C20" s="9" t="s">
        <v>258</v>
      </c>
      <c r="H20" s="6">
        <f ca="1">1-H19</f>
        <v>0.99868429494213362</v>
      </c>
      <c r="M20" s="6">
        <f ca="1">1-M19</f>
        <v>0.74015363740682405</v>
      </c>
      <c r="R20" s="6">
        <f ca="1">1-R19</f>
        <v>0</v>
      </c>
      <c r="W20" s="6">
        <f ca="1">1-W19</f>
        <v>0.99930093091597316</v>
      </c>
      <c r="AB20" s="6">
        <f ca="1">1-AB19</f>
        <v>0.99806673847878979</v>
      </c>
    </row>
    <row r="21" spans="3:28">
      <c r="C21" s="9" t="s">
        <v>266</v>
      </c>
      <c r="F21" t="s">
        <v>255</v>
      </c>
      <c r="G21" cm="1">
        <f t="array" ref="G21">ROUND(STDEV(IF(G2:G8&gt;0,G2:G8)), 10)</f>
        <v>0</v>
      </c>
      <c r="H21" s="6" cm="1">
        <f t="array" aca="1" ref="H21" ca="1">ROUND(STDEV(IF(H2:H8&gt;0,H2:H8)), 10)</f>
        <v>5.1740442000000001E-3</v>
      </c>
      <c r="K21" t="s">
        <v>255</v>
      </c>
      <c r="L21" cm="1">
        <f t="array" ref="L21">ROUND(STDEV(IF(L2:L8&gt;0,L2:L8)), 10)</f>
        <v>0</v>
      </c>
      <c r="M21" s="6" cm="1">
        <f t="array" aca="1" ref="M21" ca="1">ROUND(STDEV(IF(M2:M8&gt;0,M2:M8)), 10)</f>
        <v>1.62988357E-2</v>
      </c>
      <c r="P21" t="s">
        <v>255</v>
      </c>
      <c r="Q21" s="7" t="e" cm="1">
        <f t="array" ref="Q21">ROUND(STDEV(IF(Q2:Q8&gt;0,Q2:Q8)), 10)</f>
        <v>#DIV/0!</v>
      </c>
      <c r="R21" s="6" t="e" cm="1">
        <f t="array" aca="1" ref="R21" ca="1">SUM(1+ROUND(STDEV(IF(R2:R8&gt;0,R2:R8)), 10))</f>
        <v>#DIV/0!</v>
      </c>
      <c r="U21" t="s">
        <v>255</v>
      </c>
      <c r="V21" s="7" cm="1">
        <f t="array" ref="V21">ROUND(STDEV(IF(V2:V8&gt;0,V2:V8)), 10)</f>
        <v>0</v>
      </c>
      <c r="W21" s="6" cm="1">
        <f t="array" aca="1" ref="W21" ca="1">ROUND(STDEV(IF(W2:W8&gt;0,W2:W8)), 10)</f>
        <v>9.9107509999999993E-4</v>
      </c>
      <c r="Z21" t="s">
        <v>255</v>
      </c>
      <c r="AA21" s="8" cm="1">
        <f t="array" ref="AA21">ROUND(STDEV(IF(AA2:AA8&gt;0,AA2:AA8)), 10)</f>
        <v>0</v>
      </c>
      <c r="AB21" s="6" cm="1">
        <f t="array" aca="1" ref="AB21" ca="1">ROUND(STDEV(IF(AB2:AB8&gt;0,AB2:AB8)), 10)</f>
        <v>7.9233289999999998E-3</v>
      </c>
    </row>
    <row r="40" spans="19:26">
      <c r="S40">
        <f>COUNTIF(S2:S8,"1")</f>
        <v>2</v>
      </c>
      <c r="T40">
        <f t="shared" ref="T40:U40" si="9">COUNTIF(T2:T8,"1")</f>
        <v>0</v>
      </c>
      <c r="U40">
        <f t="shared" si="9"/>
        <v>0</v>
      </c>
      <c r="X40">
        <f>COUNTIF(X2:X8,"1")</f>
        <v>2</v>
      </c>
      <c r="Y40">
        <f t="shared" ref="Y40:Z40" si="10">COUNTIF(Y2:Y8,"1")</f>
        <v>0</v>
      </c>
      <c r="Z40">
        <f t="shared" si="10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B4CA-F981-40FC-8C50-DA6326D40796}">
  <sheetPr codeName="Sheet21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12" sqref="P12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customWidth="1" outlineLevel="1"/>
    <col min="15" max="15" width="8.3984375" customWidth="1" outlineLevel="1"/>
    <col min="16" max="16" width="8.69921875" customWidth="1" outlineLevel="1"/>
    <col min="17" max="17" width="12.59765625" customWidth="1" outlineLevel="1"/>
    <col min="18" max="18" width="12.59765625" customWidth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231</v>
      </c>
      <c r="B2" t="s">
        <v>17</v>
      </c>
      <c r="C2">
        <v>1</v>
      </c>
      <c r="D2" s="1">
        <v>1</v>
      </c>
      <c r="G2" cm="1">
        <f t="array" ref="G2">IF(AND(D$2=1,D$2=D$3:D$7),$C2,0)</f>
        <v>1</v>
      </c>
      <c r="H2" s="2">
        <f t="shared" ref="H2:H14" ca="1" si="0">G2*(0.99+0.02*RAND())</f>
        <v>0.99162706362223085</v>
      </c>
      <c r="I2" s="1"/>
      <c r="L2" cm="1">
        <f t="array" ref="L2">IF(AND(I$2=1,I$2=I$3:I$7),$C2,0)</f>
        <v>0</v>
      </c>
      <c r="M2" s="2">
        <f t="shared" ref="M2:M14" ca="1" si="1">L2*(0.99+0.02*RAND())</f>
        <v>0</v>
      </c>
      <c r="N2" s="1"/>
      <c r="Q2" cm="1">
        <f t="array" ref="Q2">IF(AND(N$2=1,N$2=N$3:N$7),$C2,0)</f>
        <v>0</v>
      </c>
      <c r="R2" s="2">
        <f t="shared" ref="R2:R14" ca="1" si="2">Q2*(0.99+0.02*RAND())</f>
        <v>0</v>
      </c>
      <c r="S2" s="1">
        <v>1</v>
      </c>
      <c r="V2" cm="1">
        <f t="array" ref="V2">IF(AND(S$2=1,S$2=S$3:S$7),$C2,0)</f>
        <v>1</v>
      </c>
      <c r="W2" s="2">
        <f t="shared" ref="W2:W14" ca="1" si="3">V2*(0.99+0.02*RAND())</f>
        <v>1.0010854837890084</v>
      </c>
      <c r="X2" s="1"/>
      <c r="AA2" cm="1">
        <f t="array" ref="AA2">IF(AND(X$2=1,X$2=X$3:X$7),$C2,0)</f>
        <v>0</v>
      </c>
      <c r="AB2" s="2">
        <f t="shared" ref="AB2:AB14" ca="1" si="4">AA2*(0.99+0.02*RAND())</f>
        <v>0</v>
      </c>
    </row>
    <row r="3" spans="1:28">
      <c r="A3" t="s">
        <v>232</v>
      </c>
      <c r="B3" t="s">
        <v>17</v>
      </c>
      <c r="C3">
        <v>1</v>
      </c>
      <c r="D3" s="1">
        <v>1</v>
      </c>
      <c r="G3" cm="1">
        <f t="array" ref="G3">IF(AND(D$2=1,D$2=D$3:D$7),$C3,0)</f>
        <v>1</v>
      </c>
      <c r="H3" s="2">
        <f t="shared" ca="1" si="0"/>
        <v>1.0032733736786841</v>
      </c>
      <c r="I3" s="1"/>
      <c r="L3" cm="1">
        <f t="array" ref="L3">IF(AND(I$2=1,I$2=I$3:I$7),$C3,0)</f>
        <v>0</v>
      </c>
      <c r="M3" s="2">
        <f t="shared" ca="1" si="1"/>
        <v>0</v>
      </c>
      <c r="N3" s="1"/>
      <c r="Q3" cm="1">
        <f t="array" ref="Q3">IF(AND(N$2=1,N$2=N$3:N$7),$C3,0)</f>
        <v>0</v>
      </c>
      <c r="R3" s="2">
        <f t="shared" ca="1" si="2"/>
        <v>0</v>
      </c>
      <c r="S3" s="1">
        <v>1</v>
      </c>
      <c r="V3" cm="1">
        <f t="array" ref="V3">IF(AND(S$2=1,S$2=S$3:S$7),$C3,0)</f>
        <v>1</v>
      </c>
      <c r="W3" s="2">
        <f t="shared" ca="1" si="3"/>
        <v>1.0095676629906076</v>
      </c>
      <c r="X3" s="1"/>
      <c r="AA3" cm="1">
        <f t="array" ref="AA3">IF(AND(X$2=1,X$2=X$3:X$7),$C3,0)</f>
        <v>0</v>
      </c>
      <c r="AB3" s="2">
        <f t="shared" ca="1" si="4"/>
        <v>0</v>
      </c>
    </row>
    <row r="4" spans="1:28">
      <c r="A4" t="s">
        <v>233</v>
      </c>
      <c r="B4" t="s">
        <v>17</v>
      </c>
      <c r="C4">
        <v>1</v>
      </c>
      <c r="D4" s="1">
        <v>1</v>
      </c>
      <c r="G4" cm="1">
        <f t="array" ref="G4">IF(AND(D$2=1,D$2=D$3:D$7),$C4,0)</f>
        <v>1</v>
      </c>
      <c r="H4" s="2">
        <f t="shared" ca="1" si="0"/>
        <v>1.0052183677205491</v>
      </c>
      <c r="I4" s="1"/>
      <c r="L4" cm="1">
        <f t="array" ref="L4">IF(AND(I$2=1,I$2=I$3:I$7),$C4,0)</f>
        <v>0</v>
      </c>
      <c r="M4" s="2">
        <f t="shared" ca="1" si="1"/>
        <v>0</v>
      </c>
      <c r="N4" s="1"/>
      <c r="Q4" cm="1">
        <f t="array" ref="Q4">IF(AND(N$2=1,N$2=N$3:N$7),$C4,0)</f>
        <v>0</v>
      </c>
      <c r="R4" s="2">
        <f t="shared" ca="1" si="2"/>
        <v>0</v>
      </c>
      <c r="S4" s="1">
        <v>1</v>
      </c>
      <c r="V4" cm="1">
        <f t="array" ref="V4">IF(AND(S$2=1,S$2=S$3:S$7),$C4,0)</f>
        <v>1</v>
      </c>
      <c r="W4" s="2">
        <f t="shared" ca="1" si="3"/>
        <v>0.9968483453675312</v>
      </c>
      <c r="X4" s="1"/>
      <c r="AA4" cm="1">
        <f t="array" ref="AA4">IF(AND(X$2=1,X$2=X$3:X$7),$C4,0)</f>
        <v>0</v>
      </c>
      <c r="AB4" s="2">
        <f t="shared" ca="1" si="4"/>
        <v>0</v>
      </c>
    </row>
    <row r="5" spans="1:28">
      <c r="A5" t="s">
        <v>234</v>
      </c>
      <c r="B5" t="s">
        <v>17</v>
      </c>
      <c r="C5">
        <v>1</v>
      </c>
      <c r="D5" s="1">
        <v>1</v>
      </c>
      <c r="G5" cm="1">
        <f t="array" ref="G5">IF(AND(D$2=1,D$2=D$3:D$7),$C5,0)</f>
        <v>1</v>
      </c>
      <c r="H5" s="2">
        <f t="shared" ca="1" si="0"/>
        <v>0.99284192631602541</v>
      </c>
      <c r="I5" s="1"/>
      <c r="L5" cm="1">
        <f t="array" ref="L5">IF(AND(I$2=1,I$2=I$3:I$7),$C5,0)</f>
        <v>0</v>
      </c>
      <c r="M5" s="2">
        <f t="shared" ca="1" si="1"/>
        <v>0</v>
      </c>
      <c r="N5" s="1"/>
      <c r="Q5" cm="1">
        <f t="array" ref="Q5">IF(AND(N$2=1,N$2=N$3:N$7),$C5,0)</f>
        <v>0</v>
      </c>
      <c r="R5" s="2">
        <f t="shared" ca="1" si="2"/>
        <v>0</v>
      </c>
      <c r="S5" s="1">
        <v>1</v>
      </c>
      <c r="V5" cm="1">
        <f t="array" ref="V5">IF(AND(S$2=1,S$2=S$3:S$7),$C5,0)</f>
        <v>1</v>
      </c>
      <c r="W5" s="2">
        <f t="shared" ca="1" si="3"/>
        <v>1.0098673975251764</v>
      </c>
      <c r="X5" s="1"/>
      <c r="AA5" cm="1">
        <f t="array" ref="AA5">IF(AND(X$2=1,X$2=X$3:X$7),$C5,0)</f>
        <v>0</v>
      </c>
      <c r="AB5" s="2">
        <f t="shared" ca="1" si="4"/>
        <v>0</v>
      </c>
    </row>
    <row r="6" spans="1:28">
      <c r="A6" t="s">
        <v>235</v>
      </c>
      <c r="B6" t="s">
        <v>17</v>
      </c>
      <c r="C6">
        <v>1</v>
      </c>
      <c r="D6" s="1">
        <v>1</v>
      </c>
      <c r="G6" cm="1">
        <f t="array" ref="G6">IF(AND(D$2=1,D$2=D$3:D$7),$C6,0)</f>
        <v>1</v>
      </c>
      <c r="H6" s="2">
        <f t="shared" ca="1" si="0"/>
        <v>0.99382816855754008</v>
      </c>
      <c r="I6" s="1"/>
      <c r="L6" cm="1">
        <f t="array" ref="L6">IF(AND(I$2=1,I$2=I$3:I$7),$C6,0)</f>
        <v>0</v>
      </c>
      <c r="M6" s="2">
        <f t="shared" ca="1" si="1"/>
        <v>0</v>
      </c>
      <c r="N6" s="1"/>
      <c r="Q6" cm="1">
        <f t="array" ref="Q6">IF(AND(N$2=1,N$2=N$3:N$7),$C6,0)</f>
        <v>0</v>
      </c>
      <c r="R6" s="2">
        <f t="shared" ca="1" si="2"/>
        <v>0</v>
      </c>
      <c r="S6" s="1">
        <v>1</v>
      </c>
      <c r="V6" cm="1">
        <f t="array" ref="V6">IF(AND(S$2=1,S$2=S$3:S$7),$C6,0)</f>
        <v>1</v>
      </c>
      <c r="W6" s="2">
        <f t="shared" ca="1" si="3"/>
        <v>1.0056610048617496</v>
      </c>
      <c r="X6" s="1"/>
      <c r="AA6" cm="1">
        <f t="array" ref="AA6">IF(AND(X$2=1,X$2=X$3:X$7),$C6,0)</f>
        <v>0</v>
      </c>
      <c r="AB6" s="2">
        <f t="shared" ca="1" si="4"/>
        <v>0</v>
      </c>
    </row>
    <row r="7" spans="1:28">
      <c r="A7" t="s">
        <v>236</v>
      </c>
      <c r="B7" t="s">
        <v>17</v>
      </c>
      <c r="C7">
        <v>1</v>
      </c>
      <c r="D7" s="1">
        <v>1</v>
      </c>
      <c r="G7" cm="1">
        <f t="array" ref="G7">IF(AND(D$2=1,D$2=D$3:D$7),$C7,0)</f>
        <v>1</v>
      </c>
      <c r="H7" s="2">
        <f t="shared" ca="1" si="0"/>
        <v>1.0024244526008377</v>
      </c>
      <c r="I7" s="1"/>
      <c r="L7" cm="1">
        <f t="array" ref="L7">IF(AND(I$2=1,I$2=I$3:I$7),$C7,0)</f>
        <v>0</v>
      </c>
      <c r="M7" s="2">
        <f t="shared" ca="1" si="1"/>
        <v>0</v>
      </c>
      <c r="N7" s="1"/>
      <c r="Q7" cm="1">
        <f t="array" ref="Q7">IF(AND(N$2=1,N$2=N$3:N$7),$C7,0)</f>
        <v>0</v>
      </c>
      <c r="R7" s="2">
        <f t="shared" ca="1" si="2"/>
        <v>0</v>
      </c>
      <c r="S7" s="1">
        <v>1</v>
      </c>
      <c r="V7" cm="1">
        <f t="array" ref="V7">IF(AND(S$2=1,S$2=S$3:S$7),$C7,0)</f>
        <v>1</v>
      </c>
      <c r="W7" s="2">
        <f t="shared" ca="1" si="3"/>
        <v>1.0039096388431306</v>
      </c>
      <c r="X7" s="1"/>
      <c r="AA7" cm="1">
        <f t="array" ref="AA7">IF(AND(X$2=1,X$2=X$3:X$7),$C7,0)</f>
        <v>0</v>
      </c>
      <c r="AB7" s="2">
        <f t="shared" ca="1" si="4"/>
        <v>0</v>
      </c>
    </row>
    <row r="8" spans="1:28">
      <c r="A8" t="s">
        <v>237</v>
      </c>
      <c r="B8" t="s">
        <v>24</v>
      </c>
      <c r="C8">
        <v>2</v>
      </c>
      <c r="D8" s="1"/>
      <c r="G8" cm="1">
        <f t="array" ref="G8">IF(AND(E$8=1,E$8=E$9:E$10),$C8,0)</f>
        <v>0</v>
      </c>
      <c r="H8" s="2">
        <f t="shared" ca="1" si="0"/>
        <v>0</v>
      </c>
      <c r="I8" s="1"/>
      <c r="J8">
        <v>1</v>
      </c>
      <c r="L8" cm="1">
        <f t="array" ref="L8">IF(AND(J$8=1,J$8=J$9:J$10),$C8,0)</f>
        <v>2</v>
      </c>
      <c r="M8" s="2">
        <f t="shared" ca="1" si="1"/>
        <v>2.011904754036467</v>
      </c>
      <c r="N8" s="1"/>
      <c r="Q8" cm="1">
        <f t="array" ref="Q8">IF(AND(O$8=1,O$8=O$9:O$10),$C8,0)</f>
        <v>0</v>
      </c>
      <c r="R8" s="2">
        <f t="shared" ca="1" si="2"/>
        <v>0</v>
      </c>
      <c r="S8" s="1"/>
      <c r="V8" cm="1">
        <f t="array" ref="V8">IF(AND(T$8=1,T$8=T$9:T$10),$C8,0)</f>
        <v>0</v>
      </c>
      <c r="W8" s="2">
        <f t="shared" ca="1" si="3"/>
        <v>0</v>
      </c>
      <c r="X8" s="1"/>
      <c r="AA8" cm="1">
        <f t="array" ref="AA8">IF(AND(Y$8=1,Y$8=Y$9:Y$10),$C8,0)</f>
        <v>0</v>
      </c>
      <c r="AB8" s="2">
        <f t="shared" ca="1" si="4"/>
        <v>0</v>
      </c>
    </row>
    <row r="9" spans="1:28">
      <c r="A9" t="s">
        <v>238</v>
      </c>
      <c r="B9" t="s">
        <v>24</v>
      </c>
      <c r="C9">
        <v>2</v>
      </c>
      <c r="D9" s="1"/>
      <c r="G9" cm="1">
        <f t="array" ref="G9">IF(AND(E$8=1,E$8=E$9:E$10),$C9,0)</f>
        <v>0</v>
      </c>
      <c r="H9" s="2">
        <f t="shared" ca="1" si="0"/>
        <v>0</v>
      </c>
      <c r="I9" s="1"/>
      <c r="J9">
        <v>1</v>
      </c>
      <c r="L9" cm="1">
        <f t="array" ref="L9">IF(AND(J$8=1,J$8=J$9:J$10),$C9,0)</f>
        <v>2</v>
      </c>
      <c r="M9" s="2">
        <f t="shared" ca="1" si="1"/>
        <v>2.0134090229829753</v>
      </c>
      <c r="N9" s="1"/>
      <c r="Q9" cm="1">
        <f t="array" ref="Q9">IF(AND(O$8=1,O$8=O$9:O$10),$C9,0)</f>
        <v>0</v>
      </c>
      <c r="R9" s="2">
        <f t="shared" ca="1" si="2"/>
        <v>0</v>
      </c>
      <c r="S9" s="1"/>
      <c r="V9" cm="1">
        <f t="array" ref="V9">IF(AND(T$8=1,T$8=T$9:T$10),$C9,0)</f>
        <v>0</v>
      </c>
      <c r="W9" s="2">
        <f t="shared" ca="1" si="3"/>
        <v>0</v>
      </c>
      <c r="X9" s="1"/>
      <c r="AA9" cm="1">
        <f t="array" ref="AA9">IF(AND(Y$8=1,Y$8=Y$9:Y$10),$C9,0)</f>
        <v>0</v>
      </c>
      <c r="AB9" s="2">
        <f t="shared" ca="1" si="4"/>
        <v>0</v>
      </c>
    </row>
    <row r="10" spans="1:28">
      <c r="A10" t="s">
        <v>239</v>
      </c>
      <c r="B10" t="s">
        <v>24</v>
      </c>
      <c r="C10">
        <v>2</v>
      </c>
      <c r="D10" s="1"/>
      <c r="G10" cm="1">
        <f t="array" ref="G10">IF(AND(E$8=1,E$8=E$9:E$10),$C10,0)</f>
        <v>0</v>
      </c>
      <c r="H10" s="2">
        <f t="shared" ca="1" si="0"/>
        <v>0</v>
      </c>
      <c r="I10" s="1"/>
      <c r="J10">
        <v>1</v>
      </c>
      <c r="L10" cm="1">
        <f t="array" ref="L10">IF(AND(J$8=1,J$8=J$9:J$10),$C10,0)</f>
        <v>2</v>
      </c>
      <c r="M10" s="2">
        <f t="shared" ca="1" si="1"/>
        <v>2.0045116780676007</v>
      </c>
      <c r="N10" s="1"/>
      <c r="Q10" cm="1">
        <f t="array" ref="Q10">IF(AND(O$8=1,O$8=O$9:O$10),$C10,0)</f>
        <v>0</v>
      </c>
      <c r="R10" s="2">
        <f t="shared" ca="1" si="2"/>
        <v>0</v>
      </c>
      <c r="S10" s="1"/>
      <c r="V10" cm="1">
        <f t="array" ref="V10">IF(AND(T$8=1,T$8=T$9:T$10),$C10,0)</f>
        <v>0</v>
      </c>
      <c r="W10" s="2">
        <f t="shared" ca="1" si="3"/>
        <v>0</v>
      </c>
      <c r="X10" s="1"/>
      <c r="AA10" cm="1">
        <f t="array" ref="AA10">IF(AND(Y$8=1,Y$8=Y$9:Y$10),$C10,0)</f>
        <v>0</v>
      </c>
      <c r="AB10" s="2">
        <f t="shared" ca="1" si="4"/>
        <v>0</v>
      </c>
    </row>
    <row r="11" spans="1:28">
      <c r="A11" t="s">
        <v>240</v>
      </c>
      <c r="B11" t="s">
        <v>27</v>
      </c>
      <c r="C11">
        <v>8</v>
      </c>
      <c r="D11" s="1"/>
      <c r="G11">
        <f>IF(F11=1,$C11,0)</f>
        <v>0</v>
      </c>
      <c r="H11" s="2">
        <f t="shared" ca="1" si="0"/>
        <v>0</v>
      </c>
      <c r="I11" s="1"/>
      <c r="L11">
        <f t="shared" ref="L11:L14" si="5">IF(K11=1,$C11,0)</f>
        <v>0</v>
      </c>
      <c r="M11" s="2">
        <f t="shared" ca="1" si="1"/>
        <v>0</v>
      </c>
      <c r="N11" s="1"/>
      <c r="Q11">
        <f t="shared" ref="Q11:Q14" si="6">IF(P11=1,$C11,0)</f>
        <v>0</v>
      </c>
      <c r="R11" s="2">
        <f t="shared" ca="1" si="2"/>
        <v>0</v>
      </c>
      <c r="S11" s="1"/>
      <c r="V11">
        <f t="shared" ref="V11:V14" si="7">IF(U11=1,$C11,0)</f>
        <v>0</v>
      </c>
      <c r="W11" s="2">
        <f t="shared" ca="1" si="3"/>
        <v>0</v>
      </c>
      <c r="X11" s="1"/>
      <c r="AA11">
        <f t="shared" ref="AA11:AA14" si="8">IF(Z11=1,$C11,0)</f>
        <v>0</v>
      </c>
      <c r="AB11" s="2">
        <f t="shared" ca="1" si="4"/>
        <v>0</v>
      </c>
    </row>
    <row r="12" spans="1:28">
      <c r="A12" t="s">
        <v>241</v>
      </c>
      <c r="B12" t="s">
        <v>27</v>
      </c>
      <c r="C12">
        <v>6</v>
      </c>
      <c r="D12" s="1"/>
      <c r="G12">
        <f>IF(F12=1,$C12,0)</f>
        <v>0</v>
      </c>
      <c r="H12" s="2">
        <f t="shared" ca="1" si="0"/>
        <v>0</v>
      </c>
      <c r="I12" s="1"/>
      <c r="L12">
        <f t="shared" si="5"/>
        <v>0</v>
      </c>
      <c r="M12" s="2">
        <f t="shared" ca="1" si="1"/>
        <v>0</v>
      </c>
      <c r="N12" s="1"/>
      <c r="Q12">
        <f t="shared" si="6"/>
        <v>0</v>
      </c>
      <c r="R12" s="2">
        <f t="shared" ca="1" si="2"/>
        <v>0</v>
      </c>
      <c r="S12" s="1"/>
      <c r="V12">
        <f t="shared" si="7"/>
        <v>0</v>
      </c>
      <c r="W12" s="2">
        <f t="shared" ca="1" si="3"/>
        <v>0</v>
      </c>
      <c r="X12" s="1"/>
      <c r="Z12">
        <v>1</v>
      </c>
      <c r="AA12">
        <f t="shared" si="8"/>
        <v>6</v>
      </c>
      <c r="AB12" s="2">
        <f t="shared" ca="1" si="4"/>
        <v>5.9431058373276366</v>
      </c>
    </row>
    <row r="13" spans="1:28">
      <c r="A13" t="s">
        <v>242</v>
      </c>
      <c r="B13" t="s">
        <v>27</v>
      </c>
      <c r="C13">
        <v>10</v>
      </c>
      <c r="D13" s="1"/>
      <c r="G13">
        <f>IF(F13=1,$C13,0)</f>
        <v>0</v>
      </c>
      <c r="H13" s="2">
        <f t="shared" ca="1" si="0"/>
        <v>0</v>
      </c>
      <c r="I13" s="1"/>
      <c r="L13">
        <f t="shared" si="5"/>
        <v>0</v>
      </c>
      <c r="M13" s="2">
        <f t="shared" ca="1" si="1"/>
        <v>0</v>
      </c>
      <c r="N13" s="1"/>
      <c r="Q13">
        <f t="shared" si="6"/>
        <v>0</v>
      </c>
      <c r="R13" s="2">
        <f t="shared" ca="1" si="2"/>
        <v>0</v>
      </c>
      <c r="S13" s="1"/>
      <c r="V13">
        <f t="shared" si="7"/>
        <v>0</v>
      </c>
      <c r="W13" s="2">
        <f t="shared" ca="1" si="3"/>
        <v>0</v>
      </c>
      <c r="X13" s="1"/>
      <c r="AA13">
        <f t="shared" si="8"/>
        <v>0</v>
      </c>
      <c r="AB13" s="2">
        <f t="shared" ca="1" si="4"/>
        <v>0</v>
      </c>
    </row>
    <row r="14" spans="1:28">
      <c r="A14" t="s">
        <v>243</v>
      </c>
      <c r="B14" t="s">
        <v>27</v>
      </c>
      <c r="C14">
        <v>4</v>
      </c>
      <c r="D14" s="1"/>
      <c r="G14">
        <f>IF(F14=1,$C14,0)</f>
        <v>0</v>
      </c>
      <c r="H14" s="2">
        <f t="shared" ca="1" si="0"/>
        <v>0</v>
      </c>
      <c r="I14" s="1"/>
      <c r="L14">
        <f t="shared" si="5"/>
        <v>0</v>
      </c>
      <c r="M14" s="2">
        <f t="shared" ca="1" si="1"/>
        <v>0</v>
      </c>
      <c r="N14" s="1"/>
      <c r="P14">
        <v>1</v>
      </c>
      <c r="Q14">
        <f t="shared" si="6"/>
        <v>4</v>
      </c>
      <c r="R14" s="2">
        <f t="shared" ca="1" si="2"/>
        <v>4.0182215588110211</v>
      </c>
      <c r="S14" s="1"/>
      <c r="V14">
        <f t="shared" si="7"/>
        <v>0</v>
      </c>
      <c r="W14" s="2">
        <f t="shared" ca="1" si="3"/>
        <v>0</v>
      </c>
      <c r="X14" s="1"/>
      <c r="Z14">
        <v>1</v>
      </c>
      <c r="AA14">
        <f t="shared" si="8"/>
        <v>4</v>
      </c>
      <c r="AB14" s="2">
        <f t="shared" ca="1" si="4"/>
        <v>4.0169702880636518</v>
      </c>
    </row>
    <row r="15" spans="1:28">
      <c r="C15" s="9" t="s">
        <v>254</v>
      </c>
      <c r="H15" s="6" cm="1">
        <f t="array" aca="1" ref="H15" ca="1">AVERAGE(IF(H2:H14=0,1,H2:H14))</f>
        <v>0.99917025788429759</v>
      </c>
      <c r="M15" s="6" cm="1">
        <f t="array" aca="1" ref="M15" ca="1">AVERAGE(IF(M2:M14=0,1,M2:M14))</f>
        <v>1.233063496545157</v>
      </c>
      <c r="Q15" s="7"/>
      <c r="R15" s="6" cm="1">
        <f t="array" aca="1" ref="R15" ca="1">AVERAGE(IF(R2:R14=0,1,R2:R14))</f>
        <v>1.2321708891393093</v>
      </c>
      <c r="V15" s="2"/>
      <c r="W15" s="6" cm="1">
        <f t="array" aca="1" ref="W15" ca="1">AVERAGE(IF(W2:W14=0,1,W2:W14))</f>
        <v>1.0020722717982464</v>
      </c>
      <c r="AA15" s="8"/>
      <c r="AB15" s="6" cm="1">
        <f t="array" aca="1" ref="AB15" ca="1">AVERAGE(IF(AB2:AB14=0,1,AB2:AB14))</f>
        <v>1.6123135481070223</v>
      </c>
    </row>
    <row r="16" spans="1:28">
      <c r="C16" s="9" t="s">
        <v>259</v>
      </c>
      <c r="H16" s="6">
        <v>1</v>
      </c>
      <c r="M16" s="6">
        <v>1</v>
      </c>
      <c r="Q16" s="7"/>
      <c r="R16" s="6">
        <v>1</v>
      </c>
      <c r="V16" s="2"/>
      <c r="W16" s="6">
        <v>1</v>
      </c>
      <c r="AA16" s="8"/>
      <c r="AB16" s="6">
        <v>1</v>
      </c>
    </row>
    <row r="17" spans="3:28">
      <c r="C17" s="9" t="s">
        <v>260</v>
      </c>
      <c r="H17" s="6" cm="1">
        <f t="array" ref="H17">SUM($C2:$C14/13)</f>
        <v>3.0769230769230766</v>
      </c>
      <c r="M17" s="6">
        <f>H17</f>
        <v>3.0769230769230766</v>
      </c>
      <c r="Q17" s="7"/>
      <c r="R17" s="6">
        <f>H17</f>
        <v>3.0769230769230766</v>
      </c>
      <c r="V17" s="2"/>
      <c r="W17" s="6">
        <f>H17</f>
        <v>3.0769230769230766</v>
      </c>
      <c r="AA17" s="8"/>
      <c r="AB17" s="6">
        <f>H17</f>
        <v>3.0769230769230766</v>
      </c>
    </row>
    <row r="18" spans="3:28">
      <c r="C18" s="9" t="s">
        <v>256</v>
      </c>
      <c r="H18" s="6">
        <f ca="1">SUM((H15-H16)/(H17-H16))</f>
        <v>-3.9950546311597729E-4</v>
      </c>
      <c r="M18" s="6">
        <f ca="1">SUM((M15-M16)/(M17-M16))</f>
        <v>0.11221575759581635</v>
      </c>
      <c r="R18" s="6">
        <f ca="1">SUM((R15-R16)/(R17-R16))</f>
        <v>0.11178598365966745</v>
      </c>
      <c r="W18" s="6">
        <f ca="1">SUM((W15-W16)/(W17-W16))</f>
        <v>9.9776049545198379E-4</v>
      </c>
      <c r="AB18" s="6">
        <f ca="1">SUM((AB15-AB16)/(AB17-AB16))</f>
        <v>0.29481763427375152</v>
      </c>
    </row>
    <row r="19" spans="3:28">
      <c r="C19" s="9" t="s">
        <v>257</v>
      </c>
      <c r="H19" s="6">
        <f ca="1">1-H18</f>
        <v>1.0003995054631161</v>
      </c>
      <c r="M19" s="6">
        <f ca="1">1-M18</f>
        <v>0.88778424240418363</v>
      </c>
      <c r="R19" s="6">
        <f ca="1">1-R18</f>
        <v>0.88821401634033259</v>
      </c>
      <c r="W19" s="6">
        <f ca="1">1-W18</f>
        <v>0.99900223950454803</v>
      </c>
      <c r="AB19" s="6">
        <f ca="1">1-AB18</f>
        <v>0.70518236572624848</v>
      </c>
    </row>
    <row r="20" spans="3:28">
      <c r="C20" s="9"/>
      <c r="H20" s="6"/>
      <c r="M20" s="6"/>
      <c r="R20" s="6"/>
      <c r="W20" s="6"/>
      <c r="AB20" s="6"/>
    </row>
    <row r="21" spans="3:28">
      <c r="C21" s="9" t="s">
        <v>261</v>
      </c>
      <c r="H21" s="6" cm="1">
        <f t="array" aca="1" ref="H21" ca="1">SUM(IF(H2:H14=0,(1-H15)^2,(H2:H14-H15)^2))</f>
        <v>1.9430975740497848E-4</v>
      </c>
      <c r="M21" s="6" cm="1">
        <f t="array" aca="1" ref="M21" ca="1">SUM(IF(M2:M14=0,(1-M15)^2,(M2:M14-M15)^2))</f>
        <v>2.3538510759949909</v>
      </c>
      <c r="R21" s="6" cm="1">
        <f t="array" aca="1" ref="R21" ca="1">SUM(IF(R2:R14=0,(1-R15)^2,(R2:R14-R15)^2))</f>
        <v>8.408918195143043</v>
      </c>
      <c r="W21" s="6" cm="1">
        <f t="array" aca="1" ref="W21" ca="1">SUM(IF(W2:W14=0,(1-W15)^2,(W2:W14-W15)^2))</f>
        <v>1.9152312765323193E-4</v>
      </c>
      <c r="AB21" s="6" cm="1">
        <f t="array" aca="1" ref="AB21" ca="1">SUM(IF(AB2:AB14=0,(1-AB15)^2,(AB2:AB14-AB15)^2))</f>
        <v>28.662342582541093</v>
      </c>
    </row>
    <row r="22" spans="3:28">
      <c r="C22" s="9" t="s">
        <v>262</v>
      </c>
      <c r="H22" s="6">
        <f ca="1">H21/(13-1)</f>
        <v>1.6192479783748206E-5</v>
      </c>
      <c r="M22" s="6">
        <f ca="1">M21/(13-1)</f>
        <v>0.19615425633291592</v>
      </c>
      <c r="R22" s="6">
        <f ca="1">R21/(13-1)</f>
        <v>0.70074318292858695</v>
      </c>
      <c r="W22" s="6">
        <f ca="1">W21/(13-1)</f>
        <v>1.5960260637769328E-5</v>
      </c>
      <c r="AB22" s="6">
        <f ca="1">AB21/(13-1)</f>
        <v>2.3885285485450911</v>
      </c>
    </row>
    <row r="23" spans="3:28">
      <c r="C23" s="9" t="s">
        <v>263</v>
      </c>
      <c r="H23" s="6">
        <f ca="1">SQRT(H22)</f>
        <v>4.0239880446825641E-3</v>
      </c>
      <c r="M23" s="6">
        <f ca="1">SQRT(M22)</f>
        <v>0.44289305292916475</v>
      </c>
      <c r="R23" s="6">
        <f ca="1">SQRT(R22)</f>
        <v>0.83710404546184514</v>
      </c>
      <c r="W23" s="6">
        <f ca="1">SQRT(W22)</f>
        <v>3.9950294914767939E-3</v>
      </c>
      <c r="AB23" s="6">
        <f ca="1">SQRT(AB22)</f>
        <v>1.5454865086907394</v>
      </c>
    </row>
    <row r="24" spans="3:28">
      <c r="C24" s="9" t="s">
        <v>264</v>
      </c>
      <c r="H24" s="6">
        <f ca="1">R23</f>
        <v>0.83710404546184514</v>
      </c>
      <c r="M24" s="6">
        <f ca="1">R23</f>
        <v>0.83710404546184514</v>
      </c>
      <c r="R24" s="6">
        <f ca="1">R23</f>
        <v>0.83710404546184514</v>
      </c>
      <c r="W24" s="6">
        <f ca="1">R23</f>
        <v>0.83710404546184514</v>
      </c>
      <c r="AB24" s="6">
        <f ca="1">R23</f>
        <v>0.83710404546184514</v>
      </c>
    </row>
    <row r="25" spans="3:28">
      <c r="C25" s="9" t="s">
        <v>265</v>
      </c>
      <c r="H25" s="6">
        <f ca="1">H23/H24</f>
        <v>4.8070345215718777E-3</v>
      </c>
      <c r="M25" s="6">
        <f ca="1">M23/M24</f>
        <v>0.52907766403734535</v>
      </c>
      <c r="R25" s="6">
        <f ca="1">R23/R24</f>
        <v>1</v>
      </c>
      <c r="W25" s="6">
        <f ca="1">W23/W24</f>
        <v>4.7724407893318275E-3</v>
      </c>
      <c r="AB25" s="6">
        <f ca="1">AB23/AB24</f>
        <v>1.8462298887088369</v>
      </c>
    </row>
    <row r="26" spans="3:28">
      <c r="C26" s="9" t="s">
        <v>258</v>
      </c>
      <c r="H26" s="6">
        <f ca="1">1-H25</f>
        <v>0.99519296547842817</v>
      </c>
      <c r="M26" s="6">
        <f ca="1">1-M25</f>
        <v>0.47092233596265465</v>
      </c>
      <c r="R26" s="6">
        <f ca="1">1-R25</f>
        <v>0</v>
      </c>
      <c r="W26" s="6">
        <f ca="1">1-W25</f>
        <v>0.99522755921066819</v>
      </c>
      <c r="AB26" s="6">
        <f ca="1">1-AB25</f>
        <v>-0.84622988870883686</v>
      </c>
    </row>
    <row r="27" spans="3:28">
      <c r="C27" s="9" t="s">
        <v>266</v>
      </c>
      <c r="F27" t="s">
        <v>255</v>
      </c>
      <c r="G27" cm="1">
        <f t="array" ref="G27">ROUND(STDEV(IF(G2:G14&gt;0,G2:G14)), 10)</f>
        <v>0</v>
      </c>
      <c r="H27" s="6" cm="1">
        <f t="array" aca="1" ref="H27" ca="1">ROUND(STDEV(IF(H2:H14&gt;0,H2:H14)), 10)</f>
        <v>6.0641228999999998E-3</v>
      </c>
      <c r="K27" t="s">
        <v>255</v>
      </c>
      <c r="L27" cm="1">
        <f t="array" ref="L27">ROUND(STDEV(IF(L2:L14&gt;0,L2:L14)), 10)</f>
        <v>0</v>
      </c>
      <c r="M27" s="6" cm="1">
        <f t="array" aca="1" ref="M27" ca="1">ROUND(STDEV(IF(M2:M14&gt;0,M2:M14)), 10)</f>
        <v>4.7624073999999999E-3</v>
      </c>
      <c r="P27" t="s">
        <v>255</v>
      </c>
      <c r="Q27" s="7" t="e" cm="1">
        <f t="array" ref="Q27">ROUND(STDEV(IF(Q2:Q14&gt;0,Q2:Q14)), 10)</f>
        <v>#DIV/0!</v>
      </c>
      <c r="R27" s="6" t="e" cm="1">
        <f t="array" aca="1" ref="R27" ca="1">SUM(1+ROUND(STDEV(IF(R2:R14&gt;0,R2:R14)), 10))</f>
        <v>#DIV/0!</v>
      </c>
      <c r="U27" t="s">
        <v>255</v>
      </c>
      <c r="V27" s="7" cm="1">
        <f t="array" ref="V27">ROUND(STDEV(IF(V2:V14&gt;0,V2:V14)), 10)</f>
        <v>0</v>
      </c>
      <c r="W27" s="6" cm="1">
        <f t="array" aca="1" ref="W27" ca="1">ROUND(STDEV(IF(W2:W14&gt;0,W2:W14)), 10)</f>
        <v>5.0277778999999996E-3</v>
      </c>
      <c r="Z27" t="s">
        <v>255</v>
      </c>
      <c r="AA27" s="8" cm="1">
        <f t="array" ref="AA27">ROUND(STDEV(IF(AA2:AA14&gt;0,AA2:AA14)), 10)</f>
        <v>1.4142135624000001</v>
      </c>
      <c r="AB27" s="6" cm="1">
        <f t="array" aca="1" ref="AB27" ca="1">ROUND(STDEV(IF(AB2:AB14&gt;0,AB2:AB14)), 10)</f>
        <v>1.3619835084</v>
      </c>
    </row>
    <row r="40" spans="19:26">
      <c r="S40">
        <f>COUNTIF(S2:S14,"1")</f>
        <v>6</v>
      </c>
      <c r="T40">
        <f t="shared" ref="T40:U40" si="9">COUNTIF(T2:T14,"1")</f>
        <v>0</v>
      </c>
      <c r="U40">
        <f t="shared" si="9"/>
        <v>0</v>
      </c>
      <c r="X40">
        <f>COUNTIF(X2:X14,"1")</f>
        <v>0</v>
      </c>
      <c r="Y40">
        <f t="shared" ref="Y40:Z40" si="10">COUNTIF(Y2:Y14,"1")</f>
        <v>0</v>
      </c>
      <c r="Z40">
        <f t="shared" si="10"/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4D88-C28E-4BC6-AED6-035ECCC8F16E}">
  <sheetPr codeName="Sheet22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10" sqref="P10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customWidth="1" outlineLevel="1"/>
    <col min="15" max="15" width="8.3984375" customWidth="1" outlineLevel="1"/>
    <col min="16" max="16" width="8.69921875" customWidth="1" outlineLevel="1"/>
    <col min="17" max="17" width="12.59765625" customWidth="1" outlineLevel="1"/>
    <col min="18" max="18" width="12.59765625" customWidth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244</v>
      </c>
      <c r="B2" t="s">
        <v>17</v>
      </c>
      <c r="C2">
        <v>1</v>
      </c>
      <c r="D2" s="1">
        <v>1</v>
      </c>
      <c r="G2" cm="1">
        <f t="array" ref="G2">IF(AND(D$2=1,D$2=D$3:D$5),$C2,0)</f>
        <v>1</v>
      </c>
      <c r="H2" s="2">
        <f t="shared" ref="H2:H11" ca="1" si="0">G2*(0.99+0.02*RAND())</f>
        <v>1.0014330291499642</v>
      </c>
      <c r="I2" s="1"/>
      <c r="L2" cm="1">
        <f t="array" ref="L2">IF(AND(I$2=1,I$2=I$3:I$5),$C2,0)</f>
        <v>0</v>
      </c>
      <c r="M2" s="2">
        <f t="shared" ref="M2:M11" ca="1" si="1">L2*(0.99+0.02*RAND())</f>
        <v>0</v>
      </c>
      <c r="N2" s="1"/>
      <c r="Q2" cm="1">
        <f t="array" ref="Q2">IF(AND(N$2=1,N$2=N$3:N$5),$C2,0)</f>
        <v>0</v>
      </c>
      <c r="R2" s="2">
        <f t="shared" ref="R2:R11" ca="1" si="2">Q2*(0.99+0.02*RAND())</f>
        <v>0</v>
      </c>
      <c r="S2" s="1">
        <v>1</v>
      </c>
      <c r="V2" cm="1">
        <f t="array" ref="V2">IF(AND(S$2=1,S$2=S$3:S$5),$C2,0)</f>
        <v>1</v>
      </c>
      <c r="W2" s="2">
        <f t="shared" ref="W2:W11" ca="1" si="3">V2*(0.99+0.02*RAND())</f>
        <v>0.99756834637897607</v>
      </c>
      <c r="X2" s="1"/>
      <c r="AA2" cm="1">
        <f t="array" ref="AA2">IF(AND(X$2=1,X$2=X$3:X$5),$C2,0)</f>
        <v>0</v>
      </c>
      <c r="AB2" s="2">
        <f t="shared" ref="AB2:AB11" ca="1" si="4">AA2*(0.99+0.02*RAND())</f>
        <v>0</v>
      </c>
    </row>
    <row r="3" spans="1:28">
      <c r="A3" t="s">
        <v>245</v>
      </c>
      <c r="B3" t="s">
        <v>17</v>
      </c>
      <c r="C3">
        <v>1</v>
      </c>
      <c r="D3" s="1">
        <v>1</v>
      </c>
      <c r="G3" cm="1">
        <f t="array" ref="G3">IF(AND(D$2=1,D$2=D$3:D$5),$C3,0)</f>
        <v>1</v>
      </c>
      <c r="H3" s="2">
        <f t="shared" ca="1" si="0"/>
        <v>1.0031384652680821</v>
      </c>
      <c r="I3" s="1"/>
      <c r="L3" cm="1">
        <f t="array" ref="L3">IF(AND(I$2=1,I$2=I$3:I$5),$C3,0)</f>
        <v>0</v>
      </c>
      <c r="M3" s="2">
        <f t="shared" ca="1" si="1"/>
        <v>0</v>
      </c>
      <c r="N3" s="1"/>
      <c r="Q3" cm="1">
        <f t="array" ref="Q3">IF(AND(N$2=1,N$2=N$3:N$5),$C3,0)</f>
        <v>0</v>
      </c>
      <c r="R3" s="2">
        <f t="shared" ca="1" si="2"/>
        <v>0</v>
      </c>
      <c r="S3" s="1">
        <v>1</v>
      </c>
      <c r="V3" cm="1">
        <f t="array" ref="V3">IF(AND(S$2=1,S$2=S$3:S$5),$C3,0)</f>
        <v>1</v>
      </c>
      <c r="W3" s="2">
        <f t="shared" ca="1" si="3"/>
        <v>1.0050072969898343</v>
      </c>
      <c r="X3" s="1"/>
      <c r="AA3" cm="1">
        <f t="array" ref="AA3">IF(AND(X$2=1,X$2=X$3:X$5),$C3,0)</f>
        <v>0</v>
      </c>
      <c r="AB3" s="2">
        <f t="shared" ca="1" si="4"/>
        <v>0</v>
      </c>
    </row>
    <row r="4" spans="1:28">
      <c r="A4" t="s">
        <v>246</v>
      </c>
      <c r="B4" t="s">
        <v>17</v>
      </c>
      <c r="C4">
        <v>1</v>
      </c>
      <c r="D4" s="1">
        <v>1</v>
      </c>
      <c r="G4" cm="1">
        <f t="array" ref="G4">IF(AND(D$2=1,D$2=D$3:D$5),$C4,0)</f>
        <v>1</v>
      </c>
      <c r="H4" s="2">
        <f t="shared" ca="1" si="0"/>
        <v>0.99695675775023407</v>
      </c>
      <c r="I4" s="1"/>
      <c r="L4" cm="1">
        <f t="array" ref="L4">IF(AND(I$2=1,I$2=I$3:I$5),$C4,0)</f>
        <v>0</v>
      </c>
      <c r="M4" s="2">
        <f t="shared" ca="1" si="1"/>
        <v>0</v>
      </c>
      <c r="N4" s="1"/>
      <c r="Q4" cm="1">
        <f t="array" ref="Q4">IF(AND(N$2=1,N$2=N$3:N$5),$C4,0)</f>
        <v>0</v>
      </c>
      <c r="R4" s="2">
        <f t="shared" ca="1" si="2"/>
        <v>0</v>
      </c>
      <c r="S4" s="1">
        <v>1</v>
      </c>
      <c r="V4" cm="1">
        <f t="array" ref="V4">IF(AND(S$2=1,S$2=S$3:S$5),$C4,0)</f>
        <v>1</v>
      </c>
      <c r="W4" s="2">
        <f t="shared" ca="1" si="3"/>
        <v>1.0086192017919045</v>
      </c>
      <c r="X4" s="1"/>
      <c r="AA4" cm="1">
        <f t="array" ref="AA4">IF(AND(X$2=1,X$2=X$3:X$5),$C4,0)</f>
        <v>0</v>
      </c>
      <c r="AB4" s="2">
        <f t="shared" ca="1" si="4"/>
        <v>0</v>
      </c>
    </row>
    <row r="5" spans="1:28">
      <c r="A5" t="s">
        <v>247</v>
      </c>
      <c r="B5" t="s">
        <v>17</v>
      </c>
      <c r="C5">
        <v>1</v>
      </c>
      <c r="D5" s="1">
        <v>1</v>
      </c>
      <c r="G5" cm="1">
        <f t="array" ref="G5">IF(AND(D$2=1,D$2=D$3:D$5),$C5,0)</f>
        <v>1</v>
      </c>
      <c r="H5" s="2">
        <f t="shared" ca="1" si="0"/>
        <v>1.0018596951341097</v>
      </c>
      <c r="I5" s="1"/>
      <c r="L5" cm="1">
        <f t="array" ref="L5">IF(AND(I$2=1,I$2=I$3:I$5),$C5,0)</f>
        <v>0</v>
      </c>
      <c r="M5" s="2">
        <f t="shared" ca="1" si="1"/>
        <v>0</v>
      </c>
      <c r="N5" s="1"/>
      <c r="Q5" cm="1">
        <f t="array" ref="Q5">IF(AND(N$2=1,N$2=N$3:N$5),$C5,0)</f>
        <v>0</v>
      </c>
      <c r="R5" s="2">
        <f t="shared" ca="1" si="2"/>
        <v>0</v>
      </c>
      <c r="S5" s="1">
        <v>1</v>
      </c>
      <c r="V5" cm="1">
        <f t="array" ref="V5">IF(AND(S$2=1,S$2=S$3:S$5),$C5,0)</f>
        <v>1</v>
      </c>
      <c r="W5" s="2">
        <f t="shared" ca="1" si="3"/>
        <v>0.99214058530379112</v>
      </c>
      <c r="X5" s="1"/>
      <c r="AA5" cm="1">
        <f t="array" ref="AA5">IF(AND(X$2=1,X$2=X$3:X$5),$C5,0)</f>
        <v>0</v>
      </c>
      <c r="AB5" s="2">
        <f t="shared" ca="1" si="4"/>
        <v>0</v>
      </c>
    </row>
    <row r="6" spans="1:28">
      <c r="A6" t="s">
        <v>248</v>
      </c>
      <c r="B6" t="s">
        <v>24</v>
      </c>
      <c r="C6">
        <v>2</v>
      </c>
      <c r="D6" s="1"/>
      <c r="G6" cm="1">
        <f t="array" ref="G6">IF(AND(E$6=1,E$6=E$7:E$8),$C6,0)</f>
        <v>0</v>
      </c>
      <c r="H6" s="2">
        <f t="shared" ca="1" si="0"/>
        <v>0</v>
      </c>
      <c r="I6" s="1"/>
      <c r="J6">
        <v>1</v>
      </c>
      <c r="L6" cm="1">
        <f t="array" ref="L6">IF(AND(J$6=1,J$6=J$7:J$8),$C6,0)</f>
        <v>2</v>
      </c>
      <c r="M6" s="2">
        <f t="shared" ca="1" si="1"/>
        <v>1.9838921530271578</v>
      </c>
      <c r="N6" s="1"/>
      <c r="Q6" cm="1">
        <f t="array" ref="Q6">IF(AND(O$6=1,O$6=O$7:O$8),$C6,0)</f>
        <v>0</v>
      </c>
      <c r="R6" s="2">
        <f t="shared" ca="1" si="2"/>
        <v>0</v>
      </c>
      <c r="S6" s="1"/>
      <c r="V6" cm="1">
        <f t="array" ref="V6">IF(AND(T$6=1,T$6=T$7:T$8),$C6,0)</f>
        <v>0</v>
      </c>
      <c r="W6" s="2">
        <f t="shared" ca="1" si="3"/>
        <v>0</v>
      </c>
      <c r="X6" s="1"/>
      <c r="Y6">
        <v>1</v>
      </c>
      <c r="AA6" cm="1">
        <f t="array" ref="AA6">IF(AND(Y$6=1,Y$6=Y$7:Y$8),$C6,0)</f>
        <v>2</v>
      </c>
      <c r="AB6" s="2">
        <f t="shared" ca="1" si="4"/>
        <v>2.0161294534592473</v>
      </c>
    </row>
    <row r="7" spans="1:28">
      <c r="A7" t="s">
        <v>249</v>
      </c>
      <c r="B7" t="s">
        <v>24</v>
      </c>
      <c r="C7">
        <v>2</v>
      </c>
      <c r="D7" s="1"/>
      <c r="G7" cm="1">
        <f t="array" ref="G7">IF(AND(E$6=1,E$6=E$7:E$8),$C7,0)</f>
        <v>0</v>
      </c>
      <c r="H7" s="2">
        <f t="shared" ca="1" si="0"/>
        <v>0</v>
      </c>
      <c r="I7" s="1"/>
      <c r="J7">
        <v>1</v>
      </c>
      <c r="L7" cm="1">
        <f t="array" ref="L7">IF(AND(J$6=1,J$6=J$7:J$8),$C7,0)</f>
        <v>2</v>
      </c>
      <c r="M7" s="2">
        <f t="shared" ca="1" si="1"/>
        <v>2.0104543369937167</v>
      </c>
      <c r="N7" s="1"/>
      <c r="Q7" cm="1">
        <f t="array" ref="Q7">IF(AND(O$6=1,O$6=O$7:O$8),$C7,0)</f>
        <v>0</v>
      </c>
      <c r="R7" s="2">
        <f t="shared" ca="1" si="2"/>
        <v>0</v>
      </c>
      <c r="S7" s="1"/>
      <c r="V7" cm="1">
        <f t="array" ref="V7">IF(AND(T$6=1,T$6=T$7:T$8),$C7,0)</f>
        <v>0</v>
      </c>
      <c r="W7" s="2">
        <f t="shared" ca="1" si="3"/>
        <v>0</v>
      </c>
      <c r="X7" s="1"/>
      <c r="Y7">
        <v>1</v>
      </c>
      <c r="AA7" cm="1">
        <f t="array" ref="AA7">IF(AND(Y$6=1,Y$6=Y$7:Y$8),$C7,0)</f>
        <v>2</v>
      </c>
      <c r="AB7" s="2">
        <f t="shared" ca="1" si="4"/>
        <v>2.0197306498735048</v>
      </c>
    </row>
    <row r="8" spans="1:28">
      <c r="A8" t="s">
        <v>250</v>
      </c>
      <c r="B8" t="s">
        <v>24</v>
      </c>
      <c r="C8">
        <v>2</v>
      </c>
      <c r="D8" s="1"/>
      <c r="G8" cm="1">
        <f t="array" ref="G8">IF(AND(E$6=1,E$6=E$7:E$8),$C8,0)</f>
        <v>0</v>
      </c>
      <c r="H8" s="2">
        <f t="shared" ca="1" si="0"/>
        <v>0</v>
      </c>
      <c r="I8" s="1"/>
      <c r="J8">
        <v>1</v>
      </c>
      <c r="L8" cm="1">
        <f t="array" ref="L8">IF(AND(J$6=1,J$6=J$7:J$8),$C8,0)</f>
        <v>2</v>
      </c>
      <c r="M8" s="2">
        <f t="shared" ca="1" si="1"/>
        <v>2.0145688243644311</v>
      </c>
      <c r="N8" s="1"/>
      <c r="Q8" cm="1">
        <f t="array" ref="Q8">IF(AND(O$6=1,O$6=O$7:O$8),$C8,0)</f>
        <v>0</v>
      </c>
      <c r="R8" s="2">
        <f t="shared" ca="1" si="2"/>
        <v>0</v>
      </c>
      <c r="S8" s="1"/>
      <c r="V8" cm="1">
        <f t="array" ref="V8">IF(AND(T$6=1,T$6=T$7:T$8),$C8,0)</f>
        <v>0</v>
      </c>
      <c r="W8" s="2">
        <f t="shared" ca="1" si="3"/>
        <v>0</v>
      </c>
      <c r="X8" s="1"/>
      <c r="Y8">
        <v>1</v>
      </c>
      <c r="AA8" cm="1">
        <f t="array" ref="AA8">IF(AND(Y$6=1,Y$6=Y$7:Y$8),$C8,0)</f>
        <v>2</v>
      </c>
      <c r="AB8" s="2">
        <f t="shared" ca="1" si="4"/>
        <v>2.0024780642467834</v>
      </c>
    </row>
    <row r="9" spans="1:28">
      <c r="A9" t="s">
        <v>251</v>
      </c>
      <c r="B9" t="s">
        <v>27</v>
      </c>
      <c r="C9">
        <v>10</v>
      </c>
      <c r="D9" s="1"/>
      <c r="G9">
        <f>IF(F9=1,$C9,0)</f>
        <v>0</v>
      </c>
      <c r="H9" s="2">
        <f t="shared" ca="1" si="0"/>
        <v>0</v>
      </c>
      <c r="I9" s="1"/>
      <c r="L9">
        <f t="shared" ref="L9:L11" si="5">IF(K9=1,$C9,0)</f>
        <v>0</v>
      </c>
      <c r="M9" s="2">
        <f t="shared" ca="1" si="1"/>
        <v>0</v>
      </c>
      <c r="N9" s="1"/>
      <c r="Q9">
        <f t="shared" ref="Q9:Q11" si="6">IF(P9=1,$C9,0)</f>
        <v>0</v>
      </c>
      <c r="R9" s="2">
        <f t="shared" ca="1" si="2"/>
        <v>0</v>
      </c>
      <c r="S9" s="1"/>
      <c r="V9">
        <f t="shared" ref="V9:V11" si="7">IF(U9=1,$C9,0)</f>
        <v>0</v>
      </c>
      <c r="W9" s="2">
        <f t="shared" ca="1" si="3"/>
        <v>0</v>
      </c>
      <c r="X9" s="1"/>
      <c r="AA9">
        <f t="shared" ref="AA9:AA11" si="8">IF(Z9=1,$C9,0)</f>
        <v>0</v>
      </c>
      <c r="AB9" s="2">
        <f t="shared" ca="1" si="4"/>
        <v>0</v>
      </c>
    </row>
    <row r="10" spans="1:28">
      <c r="A10" t="s">
        <v>252</v>
      </c>
      <c r="B10" t="s">
        <v>27</v>
      </c>
      <c r="C10">
        <v>6</v>
      </c>
      <c r="G10">
        <f>IF(F10=1,$C10,0)</f>
        <v>0</v>
      </c>
      <c r="H10" s="2">
        <f t="shared" ca="1" si="0"/>
        <v>0</v>
      </c>
      <c r="L10">
        <f t="shared" si="5"/>
        <v>0</v>
      </c>
      <c r="M10" s="2">
        <f t="shared" ca="1" si="1"/>
        <v>0</v>
      </c>
      <c r="Q10">
        <f t="shared" si="6"/>
        <v>0</v>
      </c>
      <c r="R10" s="2">
        <f t="shared" ca="1" si="2"/>
        <v>0</v>
      </c>
      <c r="V10">
        <f t="shared" si="7"/>
        <v>0</v>
      </c>
      <c r="W10" s="2">
        <f t="shared" ca="1" si="3"/>
        <v>0</v>
      </c>
      <c r="AA10">
        <f t="shared" si="8"/>
        <v>0</v>
      </c>
      <c r="AB10" s="2">
        <f t="shared" ca="1" si="4"/>
        <v>0</v>
      </c>
    </row>
    <row r="11" spans="1:28">
      <c r="A11" t="s">
        <v>253</v>
      </c>
      <c r="B11" t="s">
        <v>27</v>
      </c>
      <c r="C11">
        <v>4</v>
      </c>
      <c r="G11">
        <f>IF(F11=1,$C11,0)</f>
        <v>0</v>
      </c>
      <c r="H11" s="2">
        <f t="shared" ca="1" si="0"/>
        <v>0</v>
      </c>
      <c r="L11">
        <f t="shared" si="5"/>
        <v>0</v>
      </c>
      <c r="M11" s="2">
        <f t="shared" ca="1" si="1"/>
        <v>0</v>
      </c>
      <c r="P11">
        <v>1</v>
      </c>
      <c r="Q11">
        <f t="shared" si="6"/>
        <v>4</v>
      </c>
      <c r="R11" s="2">
        <f t="shared" ca="1" si="2"/>
        <v>3.9698918429931078</v>
      </c>
      <c r="V11">
        <f t="shared" si="7"/>
        <v>0</v>
      </c>
      <c r="W11" s="2">
        <f t="shared" ca="1" si="3"/>
        <v>0</v>
      </c>
      <c r="AA11">
        <f t="shared" si="8"/>
        <v>0</v>
      </c>
      <c r="AB11" s="2">
        <f t="shared" ca="1" si="4"/>
        <v>0</v>
      </c>
    </row>
    <row r="12" spans="1:28">
      <c r="C12" s="9" t="s">
        <v>254</v>
      </c>
      <c r="H12" s="6" cm="1">
        <f t="array" aca="1" ref="H12" ca="1">AVERAGE(IF(H2:H11=0,1,H2:H11))</f>
        <v>1.0003387947302389</v>
      </c>
      <c r="M12" s="6" cm="1">
        <f t="array" aca="1" ref="M12" ca="1">AVERAGE(IF(M2:M11=0,1,M2:M11))</f>
        <v>1.3008915314385305</v>
      </c>
      <c r="Q12" s="7"/>
      <c r="R12" s="6" cm="1">
        <f t="array" aca="1" ref="R12" ca="1">AVERAGE(IF(R2:R11=0,1,R2:R11))</f>
        <v>1.2969891842993106</v>
      </c>
      <c r="V12" s="2"/>
      <c r="W12" s="6" cm="1">
        <f t="array" aca="1" ref="W12" ca="1">AVERAGE(IF(W2:W11=0,1,W2:W11))</f>
        <v>1.0003335430464506</v>
      </c>
      <c r="AA12" s="8"/>
      <c r="AB12" s="6" cm="1">
        <f t="array" aca="1" ref="AB12" ca="1">AVERAGE(IF(AB2:AB11=0,1,AB2:AB11))</f>
        <v>1.3038338167579535</v>
      </c>
    </row>
    <row r="13" spans="1:28">
      <c r="C13" s="9" t="s">
        <v>259</v>
      </c>
      <c r="H13" s="6">
        <v>1</v>
      </c>
      <c r="M13" s="6">
        <v>1</v>
      </c>
      <c r="Q13" s="7"/>
      <c r="R13" s="6">
        <v>1</v>
      </c>
      <c r="V13" s="2"/>
      <c r="W13" s="6">
        <v>1</v>
      </c>
      <c r="AA13" s="8"/>
      <c r="AB13" s="6">
        <v>1</v>
      </c>
    </row>
    <row r="14" spans="1:28">
      <c r="C14" s="9" t="s">
        <v>260</v>
      </c>
      <c r="H14" s="6" cm="1">
        <f t="array" ref="H14">SUM($C2:$C11/11)</f>
        <v>2.7272727272727275</v>
      </c>
      <c r="M14" s="6">
        <f>H14</f>
        <v>2.7272727272727275</v>
      </c>
      <c r="Q14" s="7"/>
      <c r="R14" s="6">
        <f>H14</f>
        <v>2.7272727272727275</v>
      </c>
      <c r="V14" s="2"/>
      <c r="W14" s="6">
        <f>H14</f>
        <v>2.7272727272727275</v>
      </c>
      <c r="AA14" s="8"/>
      <c r="AB14" s="6">
        <f>H14</f>
        <v>2.7272727272727275</v>
      </c>
    </row>
    <row r="15" spans="1:28">
      <c r="C15" s="9" t="s">
        <v>256</v>
      </c>
      <c r="H15" s="6">
        <f ca="1">SUM((H12-H13)/(H14-H13))</f>
        <v>1.9614431750673183E-4</v>
      </c>
      <c r="M15" s="6">
        <f ca="1">SUM((M12-M13)/(M14-M13))</f>
        <v>0.17420036030651764</v>
      </c>
      <c r="R15" s="6">
        <f ca="1">SUM((R12-R13)/(R14-R13))</f>
        <v>0.17194110669960089</v>
      </c>
      <c r="W15" s="6">
        <f ca="1">SUM((W12-W13)/(W14-W13))</f>
        <v>1.931038689977232E-4</v>
      </c>
      <c r="AB15" s="6">
        <f ca="1">SUM((AB12-AB13)/(AB14-AB13))</f>
        <v>0.17590378864934147</v>
      </c>
    </row>
    <row r="16" spans="1:28">
      <c r="C16" s="9" t="s">
        <v>257</v>
      </c>
      <c r="H16" s="6">
        <f ca="1">1-H15</f>
        <v>0.9998038556824933</v>
      </c>
      <c r="M16" s="6">
        <f ca="1">1-M15</f>
        <v>0.82579963969348236</v>
      </c>
      <c r="R16" s="6">
        <f ca="1">1-R15</f>
        <v>0.82805889330039917</v>
      </c>
      <c r="W16" s="6">
        <f ca="1">1-W15</f>
        <v>0.99980689613100227</v>
      </c>
      <c r="AB16" s="6">
        <f ca="1">1-AB15</f>
        <v>0.82409621135065847</v>
      </c>
    </row>
    <row r="17" spans="3:28">
      <c r="C17" s="9"/>
      <c r="H17" s="6"/>
      <c r="M17" s="6"/>
      <c r="R17" s="6"/>
      <c r="W17" s="6"/>
      <c r="AB17" s="6"/>
    </row>
    <row r="18" spans="3:28">
      <c r="C18" s="9" t="s">
        <v>261</v>
      </c>
      <c r="H18" s="6" cm="1">
        <f t="array" aca="1" ref="H18" ca="1">SUM(IF(H2:H11=0,(1-H12)^2,(H2:H11-H12)^2))</f>
        <v>2.3475507473819492E-5</v>
      </c>
      <c r="M18" s="6" cm="1">
        <f t="array" aca="1" ref="M18" ca="1">SUM(IF(M2:M11=0,(1-M12)^2,(M2:M11-M12)^2))</f>
        <v>2.1130544983958091</v>
      </c>
      <c r="R18" s="6" cm="1">
        <f t="array" aca="1" ref="R18" ca="1">SUM(IF(R2:R11=0,(1-R12)^2,(R2:R11-R12)^2))</f>
        <v>7.9382318031692973</v>
      </c>
      <c r="W18" s="6" cm="1">
        <f t="array" aca="1" ref="W18" ca="1">SUM(IF(W2:W11=0,(1-W12)^2,(W2:W11-W12)^2))</f>
        <v>1.6593449173523967E-4</v>
      </c>
      <c r="AB18" s="6" cm="1">
        <f t="array" aca="1" ref="AB18" ca="1">SUM(IF(AB2:AB11=0,(1-AB12)^2,(AB2:AB11-AB12)^2))</f>
        <v>2.1541820517177506</v>
      </c>
    </row>
    <row r="19" spans="3:28">
      <c r="C19" s="9" t="s">
        <v>262</v>
      </c>
      <c r="H19" s="6">
        <f ca="1">H18/(10-1)</f>
        <v>2.6083897193132768E-6</v>
      </c>
      <c r="M19" s="6">
        <f ca="1">M18/(10-1)</f>
        <v>0.23478383315508988</v>
      </c>
      <c r="R19" s="6">
        <f ca="1">R18/(10-1)</f>
        <v>0.88202575590769972</v>
      </c>
      <c r="W19" s="6">
        <f ca="1">W18/(10-1)</f>
        <v>1.8437165748359963E-5</v>
      </c>
      <c r="AB19" s="6">
        <f ca="1">AB18/(10-1)</f>
        <v>0.23935356130197227</v>
      </c>
    </row>
    <row r="20" spans="3:28">
      <c r="C20" s="9" t="s">
        <v>263</v>
      </c>
      <c r="H20" s="6">
        <f ca="1">SQRT(H19)</f>
        <v>1.6150509958862836E-3</v>
      </c>
      <c r="M20" s="6">
        <f ca="1">SQRT(M19)</f>
        <v>0.48454497536873692</v>
      </c>
      <c r="R20" s="6">
        <f ca="1">SQRT(R19)</f>
        <v>0.93916226282133997</v>
      </c>
      <c r="W20" s="6">
        <f ca="1">SQRT(W19)</f>
        <v>4.293852087387264E-3</v>
      </c>
      <c r="AB20" s="6">
        <f ca="1">SQRT(AB19)</f>
        <v>0.48923773495303108</v>
      </c>
    </row>
    <row r="21" spans="3:28">
      <c r="C21" s="9" t="s">
        <v>264</v>
      </c>
      <c r="H21" s="6">
        <f ca="1">R20</f>
        <v>0.93916226282133997</v>
      </c>
      <c r="M21" s="6">
        <f ca="1">R20</f>
        <v>0.93916226282133997</v>
      </c>
      <c r="R21" s="6">
        <f ca="1">R20</f>
        <v>0.93916226282133997</v>
      </c>
      <c r="W21" s="6">
        <f ca="1">R20</f>
        <v>0.93916226282133997</v>
      </c>
      <c r="AB21" s="6">
        <f ca="1">R20</f>
        <v>0.93916226282133997</v>
      </c>
    </row>
    <row r="22" spans="3:28">
      <c r="C22" s="9" t="s">
        <v>265</v>
      </c>
      <c r="H22" s="6">
        <f ca="1">H20/H21</f>
        <v>1.7196719457556828E-3</v>
      </c>
      <c r="M22" s="6">
        <f ca="1">M20/M21</f>
        <v>0.51593318274215361</v>
      </c>
      <c r="R22" s="6">
        <f ca="1">R20/R21</f>
        <v>1</v>
      </c>
      <c r="W22" s="6">
        <f ca="1">W20/W21</f>
        <v>4.5720023656914098E-3</v>
      </c>
      <c r="AB22" s="6">
        <f ca="1">AB20/AB21</f>
        <v>0.52092993332516435</v>
      </c>
    </row>
    <row r="23" spans="3:28">
      <c r="C23" s="9" t="s">
        <v>258</v>
      </c>
      <c r="H23" s="6">
        <f ca="1">1-H22</f>
        <v>0.99828032805424427</v>
      </c>
      <c r="M23" s="6">
        <f ca="1">1-M22</f>
        <v>0.48406681725784639</v>
      </c>
      <c r="R23" s="6">
        <f ca="1">1-R22</f>
        <v>0</v>
      </c>
      <c r="W23" s="6">
        <f ca="1">1-W22</f>
        <v>0.99542799763430856</v>
      </c>
      <c r="AB23" s="6">
        <f ca="1">1-AB22</f>
        <v>0.47907006667483565</v>
      </c>
    </row>
    <row r="24" spans="3:28">
      <c r="C24" s="9" t="s">
        <v>266</v>
      </c>
      <c r="F24" t="s">
        <v>255</v>
      </c>
      <c r="G24" cm="1">
        <f t="array" ref="G24">ROUND(STDEV(IF(G2:G11&gt;0,G2:G11)), 10)</f>
        <v>0</v>
      </c>
      <c r="H24" s="6" cm="1">
        <f t="array" aca="1" ref="H24" ca="1">ROUND(STDEV(IF(H2:H11&gt;0,H2:H11)), 10)</f>
        <v>2.6928162999999999E-3</v>
      </c>
      <c r="K24" t="s">
        <v>255</v>
      </c>
      <c r="L24" cm="1">
        <f t="array" ref="L24">ROUND(STDEV(IF(L2:L11&gt;0,L2:L11)), 10)</f>
        <v>0</v>
      </c>
      <c r="M24" s="6" cm="1">
        <f t="array" aca="1" ref="M24" ca="1">ROUND(STDEV(IF(M2:M11&gt;0,M2:M11)), 10)</f>
        <v>1.6651009899999999E-2</v>
      </c>
      <c r="P24" t="s">
        <v>255</v>
      </c>
      <c r="Q24" s="7" t="e" cm="1">
        <f t="array" ref="Q24">ROUND(STDEV(IF(Q2:Q11&gt;0,Q2:Q11)), 10)</f>
        <v>#DIV/0!</v>
      </c>
      <c r="R24" s="6" t="e" cm="1">
        <f t="array" aca="1" ref="R24" ca="1">SUM(1+ROUND(STDEV(IF(R2:R11&gt;0,R2:R11)), 10))</f>
        <v>#DIV/0!</v>
      </c>
      <c r="U24" t="s">
        <v>255</v>
      </c>
      <c r="V24" s="7" cm="1">
        <f t="array" ref="V24">ROUND(STDEV(IF(V2:V11&gt;0,V2:V11)), 10)</f>
        <v>0</v>
      </c>
      <c r="W24" s="6" cm="1">
        <f t="array" aca="1" ref="W24" ca="1">ROUND(STDEV(IF(W2:W11&gt;0,W2:W11)), 10)</f>
        <v>7.3996785000000004E-3</v>
      </c>
      <c r="Z24" t="s">
        <v>255</v>
      </c>
      <c r="AA24" s="8" cm="1">
        <f t="array" ref="AA24">ROUND(STDEV(IF(AA2:AA11&gt;0,AA2:AA11)), 10)</f>
        <v>0</v>
      </c>
      <c r="AB24" s="6" cm="1">
        <f t="array" aca="1" ref="AB24" ca="1">ROUND(STDEV(IF(AB2:AB11&gt;0,AB2:AB11)), 10)</f>
        <v>9.1011057000000006E-3</v>
      </c>
    </row>
    <row r="40" spans="19:26">
      <c r="S40">
        <f>COUNTIF(S2:S11,"1")</f>
        <v>4</v>
      </c>
      <c r="T40">
        <f t="shared" ref="T40:U40" si="9">COUNTIF(T2:T11,"1")</f>
        <v>0</v>
      </c>
      <c r="U40">
        <f t="shared" si="9"/>
        <v>0</v>
      </c>
      <c r="X40">
        <f>COUNTIF(X2:X11,"1")</f>
        <v>0</v>
      </c>
      <c r="Y40">
        <f t="shared" ref="Y40:Z40" si="10">COUNTIF(Y2:Y11,"1")</f>
        <v>3</v>
      </c>
      <c r="Z40">
        <f t="shared" si="10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74DF-936C-4BCA-ABDB-33D8D0EABAD6}">
  <dimension ref="B2:AD41"/>
  <sheetViews>
    <sheetView zoomScaleNormal="100" workbookViewId="0">
      <selection activeCell="G10" sqref="G10"/>
    </sheetView>
  </sheetViews>
  <sheetFormatPr defaultRowHeight="13.8" outlineLevelCol="1"/>
  <cols>
    <col min="2" max="2" width="9.69921875" bestFit="1" customWidth="1"/>
    <col min="3" max="3" width="15.19921875" bestFit="1" customWidth="1"/>
    <col min="4" max="4" width="7.5" customWidth="1"/>
    <col min="5" max="5" width="9" customWidth="1" outlineLevel="1"/>
    <col min="6" max="6" width="9.19921875" customWidth="1" outlineLevel="1"/>
    <col min="7" max="7" width="9.09765625" customWidth="1" outlineLevel="1"/>
    <col min="8" max="8" width="7.796875" hidden="1" customWidth="1" outlineLevel="1"/>
    <col min="9" max="9" width="12.3984375" customWidth="1"/>
    <col min="10" max="10" width="2.09765625" customWidth="1"/>
    <col min="11" max="11" width="7.3984375" customWidth="1" outlineLevel="1"/>
    <col min="12" max="12" width="8.3984375" customWidth="1" outlineLevel="1"/>
    <col min="13" max="13" width="8.69921875" customWidth="1" outlineLevel="1"/>
    <col min="14" max="14" width="12.59765625" customWidth="1" outlineLevel="1"/>
    <col min="15" max="15" width="15.59765625" customWidth="1"/>
    <col min="16" max="16" width="7.3984375" hidden="1" customWidth="1" outlineLevel="1"/>
    <col min="17" max="17" width="8.3984375" hidden="1" customWidth="1" outlineLevel="1"/>
    <col min="18" max="18" width="8.69921875" hidden="1" customWidth="1" outlineLevel="1"/>
    <col min="19" max="19" width="12.59765625" hidden="1" customWidth="1" outlineLevel="1"/>
    <col min="20" max="20" width="12.59765625" customWidth="1" collapsed="1"/>
    <col min="21" max="21" width="7.3984375" customWidth="1" outlineLevel="1"/>
    <col min="22" max="22" width="8.3984375" customWidth="1" outlineLevel="1"/>
    <col min="23" max="23" width="8.69921875" customWidth="1" outlineLevel="1"/>
    <col min="24" max="24" width="12.59765625" customWidth="1" outlineLevel="1"/>
    <col min="25" max="25" width="12.59765625" customWidth="1"/>
    <col min="26" max="26" width="7.3984375" customWidth="1" outlineLevel="1"/>
    <col min="27" max="27" width="8.3984375" customWidth="1" outlineLevel="1"/>
    <col min="28" max="28" width="8.69921875" customWidth="1" outlineLevel="1"/>
    <col min="29" max="29" width="12.59765625" customWidth="1" outlineLevel="1"/>
    <col min="30" max="30" width="12.09765625" customWidth="1"/>
  </cols>
  <sheetData>
    <row r="2" spans="2:30" ht="43.5" customHeight="1">
      <c r="B2" s="18" t="s">
        <v>0</v>
      </c>
      <c r="C2" s="19" t="s">
        <v>1</v>
      </c>
      <c r="D2" s="41" t="s">
        <v>2</v>
      </c>
      <c r="E2" s="42" t="s">
        <v>309</v>
      </c>
      <c r="F2" s="42" t="s">
        <v>310</v>
      </c>
      <c r="G2" s="42" t="s">
        <v>311</v>
      </c>
      <c r="H2" s="42" t="s">
        <v>312</v>
      </c>
      <c r="I2" s="43" t="s">
        <v>317</v>
      </c>
      <c r="J2" s="3"/>
      <c r="K2" t="s">
        <v>3</v>
      </c>
      <c r="L2" t="s">
        <v>4</v>
      </c>
      <c r="M2" t="s">
        <v>5</v>
      </c>
      <c r="N2" s="3" t="s">
        <v>8</v>
      </c>
      <c r="O2" s="3" t="s">
        <v>9</v>
      </c>
      <c r="P2" t="s">
        <v>3</v>
      </c>
      <c r="Q2" t="s">
        <v>4</v>
      </c>
      <c r="R2" t="s">
        <v>5</v>
      </c>
      <c r="S2" s="3" t="s">
        <v>10</v>
      </c>
      <c r="T2" s="3" t="s">
        <v>11</v>
      </c>
      <c r="U2" t="s">
        <v>3</v>
      </c>
      <c r="V2" t="s">
        <v>4</v>
      </c>
      <c r="W2" t="s">
        <v>5</v>
      </c>
      <c r="X2" s="4" t="s">
        <v>12</v>
      </c>
      <c r="Y2" s="4" t="s">
        <v>13</v>
      </c>
      <c r="Z2" t="s">
        <v>3</v>
      </c>
      <c r="AA2" t="s">
        <v>4</v>
      </c>
      <c r="AB2" t="s">
        <v>5</v>
      </c>
      <c r="AC2" s="4" t="s">
        <v>14</v>
      </c>
      <c r="AD2" s="5" t="s">
        <v>15</v>
      </c>
    </row>
    <row r="3" spans="2:30">
      <c r="B3" s="10" t="s">
        <v>120</v>
      </c>
      <c r="C3" t="s">
        <v>17</v>
      </c>
      <c r="D3" s="1">
        <v>1</v>
      </c>
      <c r="E3" s="1"/>
      <c r="F3" s="1"/>
      <c r="G3" s="1"/>
      <c r="H3" s="1" cm="1">
        <f t="array" ref="H3">IF(AND(E$3=1,E$3=E$4:E$5),$D3,0)</f>
        <v>0</v>
      </c>
      <c r="I3" s="38">
        <f t="shared" ref="I3:I10" ca="1" si="0">H3*(0.99+0.02*RAND())</f>
        <v>0</v>
      </c>
      <c r="J3" s="2"/>
      <c r="K3" s="1"/>
      <c r="N3" cm="1">
        <f t="array" ref="N3">IF(AND(K$3=1,K$3=K$4:K$5),$D3,0)</f>
        <v>0</v>
      </c>
      <c r="O3" s="2">
        <f t="shared" ref="O3:O10" ca="1" si="1">N3*(0.99+0.02*RAND())</f>
        <v>0</v>
      </c>
      <c r="P3" s="1"/>
      <c r="S3" cm="1">
        <f t="array" ref="S3">IF(AND(P$3=1,P$3=P$4:P$5),$D3,0)</f>
        <v>0</v>
      </c>
      <c r="T3" s="2">
        <f t="shared" ref="T3:T10" ca="1" si="2">S3*(0.99+0.02*RAND())</f>
        <v>0</v>
      </c>
      <c r="U3" s="1"/>
      <c r="X3" cm="1">
        <f t="array" ref="X3">IF(AND(U$3=1,U$3=U$4:U$5),$D3,0)</f>
        <v>0</v>
      </c>
      <c r="Y3" s="2">
        <f t="shared" ref="Y3:Y10" ca="1" si="3">X3*(0.99+0.02*RAND())</f>
        <v>0</v>
      </c>
      <c r="Z3" s="1"/>
      <c r="AC3" cm="1">
        <f t="array" ref="AC3">IF(AND(Z$3=1,Z$3=Z$4:Z$5),$D3,0)</f>
        <v>0</v>
      </c>
      <c r="AD3" s="2">
        <f t="shared" ref="AD3:AD10" ca="1" si="4">AC3*(0.99+0.02*RAND())</f>
        <v>0</v>
      </c>
    </row>
    <row r="4" spans="2:30">
      <c r="B4" s="10" t="s">
        <v>121</v>
      </c>
      <c r="C4" t="s">
        <v>17</v>
      </c>
      <c r="D4" s="1">
        <v>1</v>
      </c>
      <c r="E4" s="1"/>
      <c r="F4" s="1"/>
      <c r="G4" s="1"/>
      <c r="H4" s="1" cm="1">
        <f t="array" ref="H4">IF(AND(E$3=1,E$3=E$4:E$5),$D4,0)</f>
        <v>0</v>
      </c>
      <c r="I4" s="38">
        <f t="shared" ca="1" si="0"/>
        <v>0</v>
      </c>
      <c r="J4" s="2"/>
      <c r="K4" s="1"/>
      <c r="N4" cm="1">
        <f t="array" ref="N4">IF(AND(K$3=1,K$3=K$4:K$5),$D4,0)</f>
        <v>0</v>
      </c>
      <c r="O4" s="2">
        <f t="shared" ca="1" si="1"/>
        <v>0</v>
      </c>
      <c r="P4" s="1"/>
      <c r="S4" cm="1">
        <f t="array" ref="S4">IF(AND(P$3=1,P$3=P$4:P$5),$D4,0)</f>
        <v>0</v>
      </c>
      <c r="T4" s="2">
        <f t="shared" ca="1" si="2"/>
        <v>0</v>
      </c>
      <c r="U4" s="1"/>
      <c r="X4" cm="1">
        <f t="array" ref="X4">IF(AND(U$3=1,U$3=U$4:U$5),$D4,0)</f>
        <v>0</v>
      </c>
      <c r="Y4" s="2">
        <f t="shared" ca="1" si="3"/>
        <v>0</v>
      </c>
      <c r="Z4" s="1"/>
      <c r="AC4" cm="1">
        <f t="array" ref="AC4">IF(AND(Z$3=1,Z$3=Z$4:Z$5),$D4,0)</f>
        <v>0</v>
      </c>
      <c r="AD4" s="2">
        <f t="shared" ca="1" si="4"/>
        <v>0</v>
      </c>
    </row>
    <row r="5" spans="2:30">
      <c r="B5" s="10" t="s">
        <v>122</v>
      </c>
      <c r="C5" t="s">
        <v>17</v>
      </c>
      <c r="D5" s="1">
        <v>1</v>
      </c>
      <c r="E5" s="1"/>
      <c r="F5" s="1"/>
      <c r="G5" s="1"/>
      <c r="H5" s="1" cm="1">
        <f t="array" ref="H5">IF(AND(E$3=1,E$3=E$4:E$5),$D5,0)</f>
        <v>0</v>
      </c>
      <c r="I5" s="38">
        <f t="shared" ca="1" si="0"/>
        <v>0</v>
      </c>
      <c r="J5" s="2"/>
      <c r="K5" s="1"/>
      <c r="N5" cm="1">
        <f t="array" ref="N5">IF(AND(K$3=1,K$3=K$4:K$5),$D5,0)</f>
        <v>0</v>
      </c>
      <c r="O5" s="2">
        <f t="shared" ca="1" si="1"/>
        <v>0</v>
      </c>
      <c r="P5" s="1"/>
      <c r="S5" cm="1">
        <f t="array" ref="S5">IF(AND(P$3=1,P$3=P$4:P$5),$D5,0)</f>
        <v>0</v>
      </c>
      <c r="T5" s="2">
        <f t="shared" ca="1" si="2"/>
        <v>0</v>
      </c>
      <c r="U5" s="1"/>
      <c r="X5" cm="1">
        <f t="array" ref="X5">IF(AND(U$3=1,U$3=U$4:U$5),$D5,0)</f>
        <v>0</v>
      </c>
      <c r="Y5" s="2">
        <f t="shared" ca="1" si="3"/>
        <v>0</v>
      </c>
      <c r="Z5" s="1"/>
      <c r="AC5" cm="1">
        <f t="array" ref="AC5">IF(AND(Z$3=1,Z$3=Z$4:Z$5),$D5,0)</f>
        <v>0</v>
      </c>
      <c r="AD5" s="2">
        <f t="shared" ca="1" si="4"/>
        <v>0</v>
      </c>
    </row>
    <row r="6" spans="2:30">
      <c r="B6" s="10" t="s">
        <v>123</v>
      </c>
      <c r="C6" t="s">
        <v>24</v>
      </c>
      <c r="D6" s="1">
        <v>2</v>
      </c>
      <c r="E6" s="1"/>
      <c r="F6" s="1"/>
      <c r="G6" s="1"/>
      <c r="H6" s="1">
        <f>IF(AND(F$6=1,F$7=1),$D6,0)</f>
        <v>0</v>
      </c>
      <c r="I6" s="38">
        <f t="shared" ca="1" si="0"/>
        <v>0</v>
      </c>
      <c r="J6" s="2"/>
      <c r="K6" s="1"/>
      <c r="L6">
        <v>1</v>
      </c>
      <c r="N6">
        <f>IF(AND(L$6=1,L$7=1),$D6,0)</f>
        <v>2</v>
      </c>
      <c r="O6" s="2">
        <f t="shared" ca="1" si="1"/>
        <v>1.9885840505771561</v>
      </c>
      <c r="P6" s="1"/>
      <c r="S6">
        <f>IF(AND(Q$6=1,Q$7=1),$D6,0)</f>
        <v>0</v>
      </c>
      <c r="T6" s="2">
        <f t="shared" ca="1" si="2"/>
        <v>0</v>
      </c>
      <c r="U6" s="1"/>
      <c r="V6">
        <v>1</v>
      </c>
      <c r="X6">
        <f>IF(AND(V$6=1,V$7=1),$D6,0)</f>
        <v>2</v>
      </c>
      <c r="Y6" s="2">
        <f t="shared" ca="1" si="3"/>
        <v>1.9981485961407446</v>
      </c>
      <c r="Z6" s="1"/>
      <c r="AC6">
        <f>IF(AND(AA$6=1,AA$7=1),$D6,0)</f>
        <v>0</v>
      </c>
      <c r="AD6" s="2">
        <f t="shared" ca="1" si="4"/>
        <v>0</v>
      </c>
    </row>
    <row r="7" spans="2:30">
      <c r="B7" s="10" t="s">
        <v>124</v>
      </c>
      <c r="C7" t="s">
        <v>24</v>
      </c>
      <c r="D7" s="1">
        <v>2</v>
      </c>
      <c r="E7" s="1"/>
      <c r="F7" s="1"/>
      <c r="G7" s="1"/>
      <c r="H7" s="1">
        <f>IF(AND(F$6=1,F$7=1),$D7,0)</f>
        <v>0</v>
      </c>
      <c r="I7" s="38">
        <f t="shared" ca="1" si="0"/>
        <v>0</v>
      </c>
      <c r="J7" s="2"/>
      <c r="K7" s="1"/>
      <c r="L7">
        <v>1</v>
      </c>
      <c r="N7">
        <f>IF(AND(L$6=1,L$7=1),$D7,0)</f>
        <v>2</v>
      </c>
      <c r="O7" s="2">
        <f t="shared" ca="1" si="1"/>
        <v>1.9926335089665912</v>
      </c>
      <c r="P7" s="1"/>
      <c r="S7">
        <f>IF(AND(Q$6=1,Q$7=1),$D7,0)</f>
        <v>0</v>
      </c>
      <c r="T7" s="2">
        <f t="shared" ca="1" si="2"/>
        <v>0</v>
      </c>
      <c r="U7" s="1"/>
      <c r="V7">
        <v>1</v>
      </c>
      <c r="X7">
        <f>IF(AND(V$6=1,V$7=1),$D7,0)</f>
        <v>2</v>
      </c>
      <c r="Y7" s="2">
        <f t="shared" ca="1" si="3"/>
        <v>2.0036465183788641</v>
      </c>
      <c r="Z7" s="1"/>
      <c r="AC7">
        <f>IF(AND(AA$6=1,AA$7=1),$D7,0)</f>
        <v>0</v>
      </c>
      <c r="AD7" s="2">
        <f t="shared" ca="1" si="4"/>
        <v>0</v>
      </c>
    </row>
    <row r="8" spans="2:30">
      <c r="B8" s="10" t="s">
        <v>125</v>
      </c>
      <c r="C8" t="s">
        <v>27</v>
      </c>
      <c r="D8" s="1">
        <v>8</v>
      </c>
      <c r="E8" s="1"/>
      <c r="F8" s="1"/>
      <c r="G8" s="1">
        <v>1</v>
      </c>
      <c r="H8" s="1">
        <f>IF(G8=1,$D8,0)</f>
        <v>8</v>
      </c>
      <c r="I8" s="38">
        <f t="shared" ca="1" si="0"/>
        <v>8.0549601859103799</v>
      </c>
      <c r="J8" s="2"/>
      <c r="K8" s="1"/>
      <c r="N8">
        <f t="shared" ref="N8:N10" si="5">IF(M8=1,$D8,0)</f>
        <v>0</v>
      </c>
      <c r="O8" s="2">
        <f t="shared" ca="1" si="1"/>
        <v>0</v>
      </c>
      <c r="P8" s="1"/>
      <c r="R8">
        <v>1</v>
      </c>
      <c r="S8">
        <f t="shared" ref="S8:S10" si="6">IF(R8=1,$D8,0)</f>
        <v>8</v>
      </c>
      <c r="T8" s="2">
        <f t="shared" ca="1" si="2"/>
        <v>7.9417219860382859</v>
      </c>
      <c r="U8" s="1"/>
      <c r="X8">
        <f t="shared" ref="X8:X10" si="7">IF(W8=1,$D8,0)</f>
        <v>0</v>
      </c>
      <c r="Y8" s="2">
        <f t="shared" ca="1" si="3"/>
        <v>0</v>
      </c>
      <c r="Z8" s="1"/>
      <c r="AB8">
        <v>1</v>
      </c>
      <c r="AC8">
        <f t="shared" ref="AC8:AC10" si="8">IF(AB8=1,$D8,0)</f>
        <v>8</v>
      </c>
      <c r="AD8" s="2">
        <f t="shared" ca="1" si="4"/>
        <v>7.9318384442971723</v>
      </c>
    </row>
    <row r="9" spans="2:30">
      <c r="B9" s="10" t="s">
        <v>126</v>
      </c>
      <c r="C9" t="s">
        <v>27</v>
      </c>
      <c r="D9" s="1">
        <v>10</v>
      </c>
      <c r="E9" s="1"/>
      <c r="F9" s="1"/>
      <c r="G9" s="1">
        <v>1</v>
      </c>
      <c r="H9" s="1">
        <f>IF(G9=1,$D9,0)</f>
        <v>10</v>
      </c>
      <c r="I9" s="38">
        <f t="shared" ca="1" si="0"/>
        <v>10.079041846581545</v>
      </c>
      <c r="J9" s="2"/>
      <c r="K9" s="1"/>
      <c r="N9">
        <f t="shared" si="5"/>
        <v>0</v>
      </c>
      <c r="O9" s="2">
        <f t="shared" ca="1" si="1"/>
        <v>0</v>
      </c>
      <c r="P9" s="1"/>
      <c r="R9">
        <v>1</v>
      </c>
      <c r="S9">
        <f t="shared" si="6"/>
        <v>10</v>
      </c>
      <c r="T9" s="2">
        <f t="shared" ca="1" si="2"/>
        <v>9.9063873780677465</v>
      </c>
      <c r="U9" s="1"/>
      <c r="X9">
        <f t="shared" si="7"/>
        <v>0</v>
      </c>
      <c r="Y9" s="2">
        <f t="shared" ca="1" si="3"/>
        <v>0</v>
      </c>
      <c r="Z9" s="1"/>
      <c r="AB9">
        <v>1</v>
      </c>
      <c r="AC9">
        <f t="shared" si="8"/>
        <v>10</v>
      </c>
      <c r="AD9" s="2">
        <f t="shared" ca="1" si="4"/>
        <v>9.9742720088089598</v>
      </c>
    </row>
    <row r="10" spans="2:30">
      <c r="B10" s="31" t="s">
        <v>127</v>
      </c>
      <c r="C10" s="20" t="s">
        <v>27</v>
      </c>
      <c r="D10" s="39">
        <v>6</v>
      </c>
      <c r="E10" s="39"/>
      <c r="F10" s="39"/>
      <c r="G10" s="39">
        <v>1</v>
      </c>
      <c r="H10" s="39">
        <f>IF(G10=1,$D10,0)</f>
        <v>6</v>
      </c>
      <c r="I10" s="40">
        <f t="shared" ca="1" si="0"/>
        <v>6.0464988362851013</v>
      </c>
      <c r="J10" s="2"/>
      <c r="K10" s="1"/>
      <c r="N10">
        <f t="shared" si="5"/>
        <v>0</v>
      </c>
      <c r="O10" s="2">
        <f t="shared" ca="1" si="1"/>
        <v>0</v>
      </c>
      <c r="P10" s="1"/>
      <c r="R10">
        <v>1</v>
      </c>
      <c r="S10">
        <f t="shared" si="6"/>
        <v>6</v>
      </c>
      <c r="T10" s="2">
        <f t="shared" ca="1" si="2"/>
        <v>6.0470130889140101</v>
      </c>
      <c r="U10" s="1"/>
      <c r="X10">
        <f t="shared" si="7"/>
        <v>0</v>
      </c>
      <c r="Y10" s="2">
        <f t="shared" ca="1" si="3"/>
        <v>0</v>
      </c>
      <c r="Z10" s="1"/>
      <c r="AB10">
        <v>1</v>
      </c>
      <c r="AC10">
        <f t="shared" si="8"/>
        <v>6</v>
      </c>
      <c r="AD10" s="2">
        <f t="shared" ca="1" si="4"/>
        <v>5.9576991828295176</v>
      </c>
    </row>
    <row r="11" spans="2:30">
      <c r="G11" s="9" t="s">
        <v>313</v>
      </c>
      <c r="I11" s="37" cm="1">
        <f t="array" aca="1" ref="I11" ca="1">AVERAGE(IF(I3:I10=0,1,I3:I10))</f>
        <v>3.647562608597128</v>
      </c>
      <c r="J11" s="2"/>
      <c r="O11" s="6" cm="1">
        <f t="array" aca="1" ref="O11" ca="1">AVERAGE(IF(O3:O10=0,1,O3:O10))</f>
        <v>1.2476521949429684</v>
      </c>
      <c r="S11" s="7"/>
      <c r="T11" s="6" cm="1">
        <f t="array" aca="1" ref="T11" ca="1">AVERAGE(IF(T3:T10=0,1,T3:T10))</f>
        <v>3.611890306627505</v>
      </c>
      <c r="X11" s="2"/>
      <c r="Y11" s="6" cm="1">
        <f t="array" aca="1" ref="Y11" ca="1">AVERAGE(IF(Y3:Y10=0,1,Y3:Y10))</f>
        <v>1.2502243893149512</v>
      </c>
      <c r="AC11" s="8"/>
      <c r="AD11" s="6" cm="1">
        <f t="array" aca="1" ref="AD11" ca="1">AVERAGE(IF(AD3:AD10=0,1,AD3:AD10))</f>
        <v>3.6079762044919561</v>
      </c>
    </row>
    <row r="12" spans="2:30" hidden="1">
      <c r="G12" s="9" t="s">
        <v>259</v>
      </c>
      <c r="I12" s="6">
        <v>1</v>
      </c>
      <c r="J12" s="2"/>
      <c r="O12" s="6">
        <v>1</v>
      </c>
      <c r="S12" s="7"/>
      <c r="T12" s="6">
        <v>1</v>
      </c>
      <c r="X12" s="2"/>
      <c r="Y12" s="6">
        <v>1</v>
      </c>
      <c r="AC12" s="8"/>
      <c r="AD12" s="6">
        <v>1</v>
      </c>
    </row>
    <row r="13" spans="2:30" hidden="1">
      <c r="G13" s="9" t="s">
        <v>260</v>
      </c>
      <c r="I13" s="6" cm="1">
        <f t="array" ref="I13">SUM($D3:$D10/8)</f>
        <v>3.875</v>
      </c>
      <c r="J13" s="2"/>
      <c r="O13" s="6">
        <f>I13</f>
        <v>3.875</v>
      </c>
      <c r="S13" s="7"/>
      <c r="T13" s="6">
        <f>I13</f>
        <v>3.875</v>
      </c>
      <c r="X13" s="2"/>
      <c r="Y13" s="6">
        <f>I13</f>
        <v>3.875</v>
      </c>
      <c r="AC13" s="8"/>
      <c r="AD13" s="6">
        <f>I13</f>
        <v>3.875</v>
      </c>
    </row>
    <row r="14" spans="2:30">
      <c r="G14" s="9" t="s">
        <v>314</v>
      </c>
      <c r="I14" s="6">
        <f ca="1">SUM((I11-I12)/(I13-I12))</f>
        <v>0.9208913421207402</v>
      </c>
      <c r="J14" s="2"/>
      <c r="O14" s="6">
        <f ca="1">SUM((O11-O12)/(O13-O12))</f>
        <v>8.6139893893206407E-2</v>
      </c>
      <c r="T14" s="6">
        <f ca="1">SUM((T11-T12)/(T13-T12))</f>
        <v>0.90848358491391479</v>
      </c>
      <c r="Y14" s="6">
        <f ca="1">SUM((Y11-Y12)/(Y13-Y12))</f>
        <v>8.7034570196504749E-2</v>
      </c>
      <c r="AD14" s="6">
        <f ca="1">SUM((AD11-AD12)/(AD13-AD12))</f>
        <v>0.90712215808415864</v>
      </c>
    </row>
    <row r="15" spans="2:30" hidden="1">
      <c r="G15" s="9" t="s">
        <v>257</v>
      </c>
      <c r="I15" s="6">
        <f ca="1">1-I14</f>
        <v>7.9108657879259803E-2</v>
      </c>
      <c r="J15" s="2"/>
      <c r="O15" s="6">
        <f ca="1">1-O14</f>
        <v>0.91386010610679358</v>
      </c>
      <c r="T15" s="6">
        <f ca="1">1-T14</f>
        <v>9.1516415086085212E-2</v>
      </c>
      <c r="Y15" s="6">
        <f ca="1">1-Y14</f>
        <v>0.91296542980349527</v>
      </c>
      <c r="AD15" s="6">
        <f ca="1">1-AD14</f>
        <v>9.2877841915841364E-2</v>
      </c>
    </row>
    <row r="16" spans="2:30" hidden="1">
      <c r="G16" s="9"/>
      <c r="I16" s="6"/>
      <c r="J16" s="2"/>
      <c r="O16" s="6"/>
      <c r="T16" s="6"/>
      <c r="Y16" s="6"/>
      <c r="AD16" s="6"/>
    </row>
    <row r="17" spans="4:30" hidden="1">
      <c r="G17" s="9" t="s">
        <v>261</v>
      </c>
      <c r="I17" s="6" cm="1">
        <f t="array" aca="1" ref="I17" ca="1">SUM(IF(I3:I10=0,(1-I11)^2,(I3:I10-I11)^2))</f>
        <v>101.59191244985328</v>
      </c>
      <c r="J17" s="2"/>
      <c r="O17" s="6" cm="1">
        <f t="array" aca="1" ref="O17" ca="1">SUM(IF(O3:O10=0,(1-O11)^2,(O3:O10-O11)^2))</f>
        <v>1.4719668308983045</v>
      </c>
      <c r="T17" s="6" cm="1">
        <f t="array" aca="1" ref="T17" ca="1">SUM(IF(T3:T10=0,(1-T11)^2,(T3:T10-T11)^2))</f>
        <v>98.407813588483336</v>
      </c>
      <c r="Y17" s="6" cm="1">
        <f t="array" aca="1" ref="Y17" ca="1">SUM(IF(Y3:Y10=0,(1-Y11)^2,(Y3:Y10-Y11)^2))</f>
        <v>1.5027089937674329</v>
      </c>
      <c r="AD17" s="6" cm="1">
        <f t="array" aca="1" ref="AD17" ca="1">SUM(IF(AD3:AD10=0,(1-AD11)^2,(AD3:AD10-AD11)^2))</f>
        <v>98.75440442778654</v>
      </c>
    </row>
    <row r="18" spans="4:30" hidden="1">
      <c r="G18" s="9" t="s">
        <v>262</v>
      </c>
      <c r="I18" s="6">
        <f ca="1">I17/(8-1)</f>
        <v>14.51313034997904</v>
      </c>
      <c r="J18" s="2"/>
      <c r="O18" s="6">
        <f ca="1">O17/(8-1)</f>
        <v>0.21028097584261493</v>
      </c>
      <c r="T18" s="6">
        <f ca="1">T17/(8-1)</f>
        <v>14.058259084069048</v>
      </c>
      <c r="Y18" s="6">
        <f ca="1">Y17/(8-1)</f>
        <v>0.21467271339534758</v>
      </c>
      <c r="AD18" s="6">
        <f ca="1">AD17/(8-1)</f>
        <v>14.107772061112362</v>
      </c>
    </row>
    <row r="19" spans="4:30">
      <c r="E19" t="s">
        <v>316</v>
      </c>
      <c r="G19" s="9" t="s">
        <v>263</v>
      </c>
      <c r="I19" s="6">
        <f ca="1">SQRT(I18)</f>
        <v>3.8096102622156822</v>
      </c>
      <c r="J19" s="2"/>
      <c r="O19" s="6">
        <f ca="1">SQRT(O18)</f>
        <v>0.45856403679596913</v>
      </c>
      <c r="T19" s="6">
        <f ca="1">SQRT(T18)</f>
        <v>3.7494345019041271</v>
      </c>
      <c r="Y19" s="6">
        <f ca="1">SQRT(Y18)</f>
        <v>0.46332786814020543</v>
      </c>
      <c r="AD19" s="6">
        <f ca="1">SQRT(AD18)</f>
        <v>3.7560314244042692</v>
      </c>
    </row>
    <row r="20" spans="4:30" hidden="1">
      <c r="G20" s="9" t="s">
        <v>264</v>
      </c>
      <c r="I20" s="6">
        <f ca="1">T19</f>
        <v>3.7494345019041271</v>
      </c>
      <c r="J20" s="2"/>
      <c r="O20" s="6">
        <f ca="1">T19</f>
        <v>3.7494345019041271</v>
      </c>
      <c r="T20" s="6">
        <f ca="1">T19</f>
        <v>3.7494345019041271</v>
      </c>
      <c r="Y20" s="6">
        <f ca="1">T19</f>
        <v>3.7494345019041271</v>
      </c>
      <c r="AD20" s="6">
        <f ca="1">T19</f>
        <v>3.7494345019041271</v>
      </c>
    </row>
    <row r="21" spans="4:30">
      <c r="G21" s="9" t="s">
        <v>315</v>
      </c>
      <c r="I21" s="6">
        <f ca="1">I19/I20</f>
        <v>1.0160492896411433</v>
      </c>
      <c r="J21" s="2"/>
      <c r="O21" s="6">
        <f ca="1">O19/O20</f>
        <v>0.12230218625317771</v>
      </c>
      <c r="T21" s="6">
        <f ca="1">T19/T20</f>
        <v>1</v>
      </c>
      <c r="Y21" s="6">
        <f ca="1">Y19/Y20</f>
        <v>0.12357273287609298</v>
      </c>
      <c r="AD21" s="6">
        <f ca="1">AD19/AD20</f>
        <v>1.0017594446567322</v>
      </c>
    </row>
    <row r="22" spans="4:30" hidden="1">
      <c r="D22" s="9" t="s">
        <v>258</v>
      </c>
      <c r="I22" s="6">
        <f ca="1">1-I21</f>
        <v>-1.6049289641143272E-2</v>
      </c>
      <c r="J22" s="2"/>
      <c r="O22" s="6">
        <f ca="1">1-O21</f>
        <v>0.87769781374682232</v>
      </c>
      <c r="T22" s="6">
        <f ca="1">1-T21</f>
        <v>0</v>
      </c>
      <c r="Y22" s="6">
        <f ca="1">1-Y21</f>
        <v>0.87642726712390706</v>
      </c>
      <c r="AD22" s="6">
        <f ca="1">1-AD21</f>
        <v>-1.7594446567321675E-3</v>
      </c>
    </row>
    <row r="23" spans="4:30" hidden="1">
      <c r="D23" s="9" t="s">
        <v>266</v>
      </c>
      <c r="G23" t="s">
        <v>255</v>
      </c>
      <c r="H23" cm="1">
        <f t="array" ref="H23">ROUND(STDEV(IF(H3:H10&gt;0,H3:H10)), 10)</f>
        <v>2</v>
      </c>
      <c r="I23" s="6" cm="1">
        <f t="array" aca="1" ref="I23" ca="1">ROUND(STDEV(IF(I3:I10&gt;0,I3:I10)), 10)</f>
        <v>2.0162765472999999</v>
      </c>
      <c r="J23" s="2"/>
      <c r="M23" t="s">
        <v>255</v>
      </c>
      <c r="N23" cm="1">
        <f t="array" ref="N23">ROUND(STDEV(IF(N3:N10&gt;0,N3:N10)), 10)</f>
        <v>0</v>
      </c>
      <c r="O23" s="6" cm="1">
        <f t="array" aca="1" ref="O23" ca="1">ROUND(STDEV(IF(O3:O10&gt;0,O3:O10)), 10)</f>
        <v>2.8633995000000001E-3</v>
      </c>
      <c r="R23" t="s">
        <v>255</v>
      </c>
      <c r="S23" s="7" cm="1">
        <f t="array" ref="S23">ROUND(STDEV(IF(S3:S10&gt;0,S3:S10)), 10)</f>
        <v>2</v>
      </c>
      <c r="T23" s="6" cm="1">
        <f t="array" aca="1" ref="T23" ca="1">SUM(1+ROUND(STDEV(IF(T3:T10&gt;0,T3:T10)), 10))</f>
        <v>2.9297928131999997</v>
      </c>
      <c r="W23" t="s">
        <v>255</v>
      </c>
      <c r="X23" s="7" cm="1">
        <f t="array" ref="X23">ROUND(STDEV(IF(X3:X10&gt;0,X3:X10)), 10)</f>
        <v>0</v>
      </c>
      <c r="Y23" s="6" cm="1">
        <f t="array" aca="1" ref="Y23" ca="1">ROUND(STDEV(IF(Y3:Y10&gt;0,Y3:Y10)), 10)</f>
        <v>3.8876180999999998E-3</v>
      </c>
      <c r="AB23" t="s">
        <v>255</v>
      </c>
      <c r="AC23" s="8" cm="1">
        <f t="array" ref="AC23">ROUND(STDEV(IF(AC3:AC10&gt;0,AC3:AC10)), 10)</f>
        <v>2</v>
      </c>
      <c r="AD23" s="6" cm="1">
        <f t="array" aca="1" ref="AD23" ca="1">ROUND(STDEV(IF(AD3:AD10&gt;0,AD3:AD10)), 10)</f>
        <v>2.0083831786999999</v>
      </c>
    </row>
    <row r="41" spans="21:28">
      <c r="U41">
        <f>COUNTIF(U3:U10,"1")</f>
        <v>0</v>
      </c>
      <c r="V41">
        <f t="shared" ref="V41:W41" si="9">COUNTIF(V3:V10,"1")</f>
        <v>2</v>
      </c>
      <c r="W41">
        <f t="shared" si="9"/>
        <v>0</v>
      </c>
      <c r="Z41">
        <f>COUNTIF(Z3:Z10,"1")</f>
        <v>0</v>
      </c>
      <c r="AA41">
        <f t="shared" ref="AA41:AB41" si="10">COUNTIF(AA3:AA10,"1")</f>
        <v>0</v>
      </c>
      <c r="AB41">
        <f t="shared" si="1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Global MeanSD Calculation</vt:lpstr>
      <vt:lpstr>Inputs Count</vt:lpstr>
      <vt:lpstr>B1.a</vt:lpstr>
      <vt:lpstr>B1.b</vt:lpstr>
      <vt:lpstr>B2.a</vt:lpstr>
      <vt:lpstr>B2.b</vt:lpstr>
      <vt:lpstr>B2.c</vt:lpstr>
      <vt:lpstr>B2.d</vt:lpstr>
      <vt:lpstr>B3.a</vt:lpstr>
      <vt:lpstr>B3.b</vt:lpstr>
      <vt:lpstr>B3.c</vt:lpstr>
      <vt:lpstr>B3.d</vt:lpstr>
      <vt:lpstr>B3.e</vt:lpstr>
      <vt:lpstr>B4.a</vt:lpstr>
      <vt:lpstr>B4.b</vt:lpstr>
      <vt:lpstr>B4.c</vt:lpstr>
      <vt:lpstr>B4.d</vt:lpstr>
      <vt:lpstr>B5.a</vt:lpstr>
      <vt:lpstr>B5.b</vt:lpstr>
      <vt:lpstr>B5.c</vt:lpstr>
      <vt:lpstr>B6.a</vt:lpstr>
      <vt:lpstr>B6.b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Adam Lewis</cp:lastModifiedBy>
  <dcterms:created xsi:type="dcterms:W3CDTF">2025-03-21T14:24:00Z</dcterms:created>
  <dcterms:modified xsi:type="dcterms:W3CDTF">2025-04-05T14:47:56Z</dcterms:modified>
</cp:coreProperties>
</file>