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augers\Documents\misc publications\clinically actionable 2021\submission 9-6-23\"/>
    </mc:Choice>
  </mc:AlternateContent>
  <xr:revisionPtr revIDLastSave="0" documentId="8_{AE0A98F5-4C8A-43C0-9B70-52ECD62F2BDF}" xr6:coauthVersionLast="47" xr6:coauthVersionMax="47" xr10:uidLastSave="{00000000-0000-0000-0000-000000000000}"/>
  <bookViews>
    <workbookView xWindow="-110" yWindow="-110" windowWidth="19420" windowHeight="10420" activeTab="2" xr2:uid="{28D31801-8090-4613-944B-051A969DCD74}"/>
  </bookViews>
  <sheets>
    <sheet name="Severity" sheetId="5" r:id="rId1"/>
    <sheet name="safety practicality" sheetId="3" r:id="rId2"/>
    <sheet name="group 1 efficacy" sheetId="2" r:id="rId3"/>
    <sheet name="group 2 efficacy" sheetId="1" r:id="rId4"/>
  </sheets>
  <definedNames>
    <definedName name="_xlnm._FilterDatabase" localSheetId="1" hidden="1">'safety practicality'!$N$1:$N$83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2" i="3" l="1"/>
  <c r="L82" i="3"/>
  <c r="K82" i="3"/>
  <c r="J82" i="3"/>
  <c r="A82" i="3"/>
  <c r="M81" i="3"/>
  <c r="L81" i="3"/>
  <c r="K81" i="3"/>
  <c r="J81" i="3"/>
  <c r="A81" i="3"/>
  <c r="M80" i="3"/>
  <c r="L80" i="3"/>
  <c r="K80" i="3"/>
  <c r="J80" i="3"/>
  <c r="A80" i="3"/>
  <c r="M79" i="3"/>
  <c r="L79" i="3"/>
  <c r="K79" i="3"/>
  <c r="J79" i="3"/>
  <c r="A79" i="3"/>
  <c r="M78" i="3"/>
  <c r="L78" i="3"/>
  <c r="K78" i="3"/>
  <c r="J78" i="3"/>
  <c r="A78" i="3"/>
  <c r="M77" i="3"/>
  <c r="L77" i="3"/>
  <c r="K77" i="3"/>
  <c r="J77" i="3"/>
  <c r="A77" i="3"/>
  <c r="M76" i="3"/>
  <c r="L76" i="3"/>
  <c r="K76" i="3"/>
  <c r="J76" i="3"/>
  <c r="A76" i="3"/>
  <c r="M75" i="3"/>
  <c r="L75" i="3"/>
  <c r="K75" i="3"/>
  <c r="J75" i="3"/>
  <c r="A75" i="3"/>
  <c r="M74" i="3"/>
  <c r="L74" i="3"/>
  <c r="K74" i="3"/>
  <c r="J74" i="3"/>
  <c r="A74" i="3"/>
  <c r="M73" i="3"/>
  <c r="L73" i="3"/>
  <c r="K73" i="3"/>
  <c r="J73" i="3"/>
  <c r="A73" i="3"/>
  <c r="M72" i="3"/>
  <c r="L72" i="3"/>
  <c r="K72" i="3"/>
  <c r="J72" i="3"/>
  <c r="A72" i="3"/>
  <c r="M71" i="3"/>
  <c r="L71" i="3"/>
  <c r="K71" i="3"/>
  <c r="J71" i="3"/>
  <c r="A71" i="3"/>
  <c r="M70" i="3"/>
  <c r="L70" i="3"/>
  <c r="K70" i="3"/>
  <c r="J70" i="3"/>
  <c r="A70" i="3"/>
  <c r="M69" i="3"/>
  <c r="L69" i="3"/>
  <c r="K69" i="3"/>
  <c r="J69" i="3"/>
  <c r="A69" i="3"/>
  <c r="M68" i="3"/>
  <c r="L68" i="3"/>
  <c r="K68" i="3"/>
  <c r="J68" i="3"/>
  <c r="A68" i="3"/>
  <c r="M67" i="3"/>
  <c r="L67" i="3"/>
  <c r="K67" i="3"/>
  <c r="J67" i="3"/>
  <c r="A67" i="3"/>
  <c r="M66" i="3"/>
  <c r="L66" i="3"/>
  <c r="K66" i="3"/>
  <c r="J66" i="3"/>
  <c r="A66" i="3"/>
  <c r="M65" i="3"/>
  <c r="L65" i="3"/>
  <c r="K65" i="3"/>
  <c r="J65" i="3"/>
  <c r="M64" i="3"/>
  <c r="L64" i="3"/>
  <c r="K64" i="3"/>
  <c r="J64" i="3"/>
  <c r="A64" i="3"/>
  <c r="M63" i="3"/>
  <c r="L63" i="3"/>
  <c r="K63" i="3"/>
  <c r="J63" i="3"/>
  <c r="M62" i="3"/>
  <c r="L62" i="3"/>
  <c r="K62" i="3"/>
  <c r="J62" i="3"/>
  <c r="A62" i="3"/>
  <c r="M61" i="3"/>
  <c r="L61" i="3"/>
  <c r="K61" i="3"/>
  <c r="J61" i="3"/>
  <c r="A61" i="3"/>
  <c r="M60" i="3"/>
  <c r="L60" i="3"/>
  <c r="K60" i="3"/>
  <c r="J60" i="3"/>
  <c r="A60" i="3"/>
  <c r="M59" i="3"/>
  <c r="L59" i="3"/>
  <c r="K59" i="3"/>
  <c r="J59" i="3"/>
  <c r="A59" i="3"/>
  <c r="M58" i="3"/>
  <c r="L58" i="3"/>
  <c r="K58" i="3"/>
  <c r="J58" i="3"/>
  <c r="A58" i="3"/>
  <c r="M57" i="3"/>
  <c r="L57" i="3"/>
  <c r="K57" i="3"/>
  <c r="J57" i="3"/>
  <c r="A57" i="3"/>
  <c r="M56" i="3"/>
  <c r="L56" i="3"/>
  <c r="K56" i="3"/>
  <c r="J56" i="3"/>
  <c r="A56" i="3"/>
  <c r="M55" i="3"/>
  <c r="L55" i="3"/>
  <c r="K55" i="3"/>
  <c r="J55" i="3"/>
  <c r="A55" i="3"/>
  <c r="M54" i="3"/>
  <c r="L54" i="3"/>
  <c r="K54" i="3"/>
  <c r="J54" i="3"/>
  <c r="A54" i="3"/>
  <c r="M53" i="3"/>
  <c r="L53" i="3"/>
  <c r="K53" i="3"/>
  <c r="J53" i="3"/>
  <c r="A53" i="3"/>
  <c r="M52" i="3"/>
  <c r="L52" i="3"/>
  <c r="K52" i="3"/>
  <c r="J52" i="3"/>
  <c r="A52" i="3"/>
  <c r="M51" i="3"/>
  <c r="L51" i="3"/>
  <c r="K51" i="3"/>
  <c r="J51" i="3"/>
  <c r="A51" i="3"/>
  <c r="M50" i="3"/>
  <c r="L50" i="3"/>
  <c r="K50" i="3"/>
  <c r="J50" i="3"/>
  <c r="A50" i="3"/>
  <c r="M49" i="3"/>
  <c r="L49" i="3"/>
  <c r="K49" i="3"/>
  <c r="J49" i="3"/>
  <c r="A49" i="3"/>
  <c r="M48" i="3"/>
  <c r="L48" i="3"/>
  <c r="K48" i="3"/>
  <c r="J48" i="3"/>
  <c r="A48" i="3"/>
  <c r="M47" i="3"/>
  <c r="L47" i="3"/>
  <c r="K47" i="3"/>
  <c r="J47" i="3"/>
  <c r="A47" i="3"/>
  <c r="M46" i="3"/>
  <c r="L46" i="3"/>
  <c r="K46" i="3"/>
  <c r="J46" i="3"/>
  <c r="A46" i="3"/>
  <c r="M45" i="3"/>
  <c r="L45" i="3"/>
  <c r="K45" i="3"/>
  <c r="J45" i="3"/>
  <c r="A45" i="3"/>
  <c r="M44" i="3"/>
  <c r="L44" i="3"/>
  <c r="K44" i="3"/>
  <c r="J44" i="3"/>
  <c r="A44" i="3"/>
  <c r="M43" i="3"/>
  <c r="L43" i="3"/>
  <c r="K43" i="3"/>
  <c r="J43" i="3"/>
  <c r="A43" i="3"/>
  <c r="M42" i="3"/>
  <c r="L42" i="3"/>
  <c r="K42" i="3"/>
  <c r="J42" i="3"/>
  <c r="A42" i="3"/>
  <c r="M41" i="3"/>
  <c r="L41" i="3"/>
  <c r="K41" i="3"/>
  <c r="J41" i="3"/>
  <c r="A41" i="3"/>
  <c r="M40" i="3"/>
  <c r="L40" i="3"/>
  <c r="K40" i="3"/>
  <c r="J40" i="3"/>
  <c r="A40" i="3"/>
  <c r="M39" i="3"/>
  <c r="L39" i="3"/>
  <c r="K39" i="3"/>
  <c r="J39" i="3"/>
  <c r="A39" i="3"/>
  <c r="M38" i="3"/>
  <c r="L38" i="3"/>
  <c r="K38" i="3"/>
  <c r="J38" i="3"/>
  <c r="A38" i="3"/>
  <c r="M37" i="3"/>
  <c r="L37" i="3"/>
  <c r="K37" i="3"/>
  <c r="J37" i="3"/>
  <c r="A37" i="3"/>
  <c r="M36" i="3"/>
  <c r="L36" i="3"/>
  <c r="K36" i="3"/>
  <c r="J36" i="3"/>
  <c r="A36" i="3"/>
  <c r="M35" i="3"/>
  <c r="L35" i="3"/>
  <c r="K35" i="3"/>
  <c r="J35" i="3"/>
  <c r="A35" i="3"/>
  <c r="M34" i="3"/>
  <c r="L34" i="3"/>
  <c r="K34" i="3"/>
  <c r="J34" i="3"/>
  <c r="A34" i="3"/>
  <c r="M33" i="3"/>
  <c r="L33" i="3"/>
  <c r="K33" i="3"/>
  <c r="J33" i="3"/>
  <c r="A33" i="3"/>
  <c r="M32" i="3"/>
  <c r="L32" i="3"/>
  <c r="K32" i="3"/>
  <c r="J32" i="3"/>
  <c r="A32" i="3"/>
  <c r="M31" i="3"/>
  <c r="L31" i="3"/>
  <c r="K31" i="3"/>
  <c r="J31" i="3"/>
  <c r="A31" i="3"/>
  <c r="M30" i="3"/>
  <c r="L30" i="3"/>
  <c r="K30" i="3"/>
  <c r="J30" i="3"/>
  <c r="A30" i="3"/>
  <c r="M29" i="3"/>
  <c r="L29" i="3"/>
  <c r="K29" i="3"/>
  <c r="J29" i="3"/>
  <c r="A29" i="3"/>
  <c r="M28" i="3"/>
  <c r="L28" i="3"/>
  <c r="K28" i="3"/>
  <c r="J28" i="3"/>
  <c r="A28" i="3"/>
  <c r="M27" i="3"/>
  <c r="L27" i="3"/>
  <c r="K27" i="3"/>
  <c r="J27" i="3"/>
  <c r="A27" i="3"/>
  <c r="M26" i="3"/>
  <c r="L26" i="3"/>
  <c r="K26" i="3"/>
  <c r="J26" i="3"/>
  <c r="A26" i="3"/>
  <c r="M25" i="3"/>
  <c r="L25" i="3"/>
  <c r="K25" i="3"/>
  <c r="J25" i="3"/>
  <c r="A25" i="3"/>
  <c r="M24" i="3"/>
  <c r="L24" i="3"/>
  <c r="K24" i="3"/>
  <c r="J24" i="3"/>
  <c r="A24" i="3"/>
  <c r="M23" i="3"/>
  <c r="L23" i="3"/>
  <c r="K23" i="3"/>
  <c r="J23" i="3"/>
  <c r="A23" i="3"/>
  <c r="M22" i="3"/>
  <c r="L22" i="3"/>
  <c r="K22" i="3"/>
  <c r="J22" i="3"/>
  <c r="A22" i="3"/>
  <c r="M21" i="3"/>
  <c r="L21" i="3"/>
  <c r="K21" i="3"/>
  <c r="J21" i="3"/>
  <c r="A21" i="3"/>
  <c r="M20" i="3"/>
  <c r="L20" i="3"/>
  <c r="K20" i="3"/>
  <c r="J20" i="3"/>
  <c r="A20" i="3"/>
  <c r="M19" i="3"/>
  <c r="L19" i="3"/>
  <c r="K19" i="3"/>
  <c r="J19" i="3"/>
  <c r="A19" i="3"/>
  <c r="M18" i="3"/>
  <c r="L18" i="3"/>
  <c r="K18" i="3"/>
  <c r="J18" i="3"/>
  <c r="A18" i="3"/>
  <c r="M17" i="3"/>
  <c r="L17" i="3"/>
  <c r="K17" i="3"/>
  <c r="J17" i="3"/>
  <c r="A17" i="3"/>
  <c r="M16" i="3"/>
  <c r="L16" i="3"/>
  <c r="K16" i="3"/>
  <c r="J16" i="3"/>
  <c r="A16" i="3"/>
  <c r="M15" i="3"/>
  <c r="L15" i="3"/>
  <c r="K15" i="3"/>
  <c r="J15" i="3"/>
  <c r="A15" i="3"/>
  <c r="AB14" i="3"/>
  <c r="AA14" i="3"/>
  <c r="Z14" i="3"/>
  <c r="Y14" i="3"/>
  <c r="AD14" i="3" s="1"/>
  <c r="Q14" i="3"/>
  <c r="M14" i="3"/>
  <c r="L14" i="3"/>
  <c r="K14" i="3"/>
  <c r="J14" i="3"/>
  <c r="A14" i="3"/>
  <c r="AB13" i="3"/>
  <c r="AA13" i="3"/>
  <c r="Z13" i="3"/>
  <c r="AD13" i="3" s="1"/>
  <c r="Y13" i="3"/>
  <c r="Q13" i="3"/>
  <c r="M13" i="3"/>
  <c r="L13" i="3"/>
  <c r="K13" i="3"/>
  <c r="J13" i="3"/>
  <c r="A13" i="3"/>
  <c r="AD12" i="3"/>
  <c r="AB12" i="3"/>
  <c r="AA12" i="3"/>
  <c r="Z12" i="3"/>
  <c r="Y12" i="3"/>
  <c r="Q12" i="3"/>
  <c r="M12" i="3"/>
  <c r="L12" i="3"/>
  <c r="K12" i="3"/>
  <c r="J12" i="3"/>
  <c r="A12" i="3"/>
  <c r="AB11" i="3"/>
  <c r="AA11" i="3"/>
  <c r="Z11" i="3"/>
  <c r="Y11" i="3"/>
  <c r="AD11" i="3" s="1"/>
  <c r="Q11" i="3"/>
  <c r="M11" i="3"/>
  <c r="L11" i="3"/>
  <c r="K11" i="3"/>
  <c r="J11" i="3"/>
  <c r="A11" i="3"/>
  <c r="AB10" i="3"/>
  <c r="AA10" i="3"/>
  <c r="Z10" i="3"/>
  <c r="Y10" i="3"/>
  <c r="AD10" i="3" s="1"/>
  <c r="Q10" i="3"/>
  <c r="M10" i="3"/>
  <c r="L10" i="3"/>
  <c r="K10" i="3"/>
  <c r="J10" i="3"/>
  <c r="A10" i="3"/>
  <c r="AB9" i="3"/>
  <c r="AA9" i="3"/>
  <c r="Z9" i="3"/>
  <c r="Y9" i="3"/>
  <c r="AD9" i="3" s="1"/>
  <c r="Q9" i="3"/>
  <c r="M9" i="3"/>
  <c r="L9" i="3"/>
  <c r="K9" i="3"/>
  <c r="J9" i="3"/>
  <c r="A9" i="3"/>
  <c r="AB8" i="3"/>
  <c r="AA8" i="3"/>
  <c r="Z8" i="3"/>
  <c r="Y8" i="3"/>
  <c r="AD8" i="3" s="1"/>
  <c r="Q8" i="3"/>
  <c r="M8" i="3"/>
  <c r="L8" i="3"/>
  <c r="K8" i="3"/>
  <c r="J8" i="3"/>
  <c r="A8" i="3"/>
  <c r="AB7" i="3"/>
  <c r="AA7" i="3"/>
  <c r="Z7" i="3"/>
  <c r="Y7" i="3"/>
  <c r="AD7" i="3" s="1"/>
  <c r="Q7" i="3"/>
  <c r="M7" i="3"/>
  <c r="L7" i="3"/>
  <c r="K7" i="3"/>
  <c r="J7" i="3"/>
  <c r="A7" i="3"/>
  <c r="AB6" i="3"/>
  <c r="AA6" i="3"/>
  <c r="Z6" i="3"/>
  <c r="AD6" i="3" s="1"/>
  <c r="Y6" i="3"/>
  <c r="Q6" i="3"/>
  <c r="M6" i="3"/>
  <c r="L6" i="3"/>
  <c r="K6" i="3"/>
  <c r="J6" i="3"/>
  <c r="A6" i="3"/>
  <c r="AB5" i="3"/>
  <c r="AA5" i="3"/>
  <c r="Z5" i="3"/>
  <c r="AD5" i="3" s="1"/>
  <c r="Y5" i="3"/>
  <c r="Q5" i="3"/>
  <c r="M5" i="3"/>
  <c r="L5" i="3"/>
  <c r="K5" i="3"/>
  <c r="J5" i="3"/>
  <c r="A5" i="3"/>
  <c r="AD4" i="3"/>
  <c r="AB4" i="3"/>
  <c r="AA4" i="3"/>
  <c r="Z4" i="3"/>
  <c r="Y4" i="3"/>
  <c r="Q4" i="3"/>
  <c r="M4" i="3"/>
  <c r="L4" i="3"/>
  <c r="K4" i="3"/>
  <c r="J4" i="3"/>
  <c r="A4" i="3"/>
  <c r="AB3" i="3"/>
  <c r="AA3" i="3"/>
  <c r="AD3" i="3" s="1"/>
  <c r="Z3" i="3"/>
  <c r="Y3" i="3"/>
  <c r="Q3" i="3"/>
  <c r="M3" i="3"/>
  <c r="L3" i="3"/>
  <c r="K3" i="3"/>
  <c r="J3" i="3"/>
  <c r="A3" i="3"/>
  <c r="M2" i="3"/>
  <c r="L2" i="3"/>
  <c r="K2" i="3"/>
  <c r="J2" i="3"/>
  <c r="A2" i="3"/>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G67" i="2"/>
  <c r="H67" i="2"/>
  <c r="I67" i="2"/>
  <c r="I3" i="1"/>
  <c r="J3" i="1" a="1"/>
  <c r="J3" i="1" s="1"/>
  <c r="I4" i="1"/>
  <c r="J4" i="1" a="1"/>
  <c r="J4" i="1" s="1"/>
  <c r="I5" i="1"/>
  <c r="J5" i="1" a="1"/>
  <c r="J5" i="1" s="1"/>
  <c r="I6" i="1"/>
  <c r="J6" i="1" a="1"/>
  <c r="J6" i="1" s="1"/>
  <c r="I7" i="1"/>
  <c r="J7" i="1" a="1"/>
  <c r="J7" i="1" s="1"/>
  <c r="I8" i="1"/>
  <c r="J8" i="1" a="1"/>
  <c r="J8" i="1" s="1"/>
  <c r="I9" i="1"/>
  <c r="J9" i="1" a="1"/>
  <c r="J9" i="1" s="1"/>
  <c r="I10" i="1"/>
  <c r="J10" i="1" a="1"/>
  <c r="J10" i="1" s="1"/>
  <c r="I11" i="1"/>
  <c r="J11" i="1" a="1"/>
  <c r="J11" i="1" s="1"/>
  <c r="I12" i="1"/>
  <c r="J12" i="1" a="1"/>
  <c r="J12" i="1" s="1"/>
  <c r="I13" i="1"/>
  <c r="J13" i="1" a="1"/>
  <c r="J13" i="1" s="1"/>
  <c r="I14" i="1"/>
  <c r="J14" i="1" a="1"/>
  <c r="J14" i="1" s="1"/>
  <c r="I15" i="1"/>
  <c r="J15" i="1" a="1"/>
  <c r="J15" i="1" s="1"/>
  <c r="I16" i="1"/>
  <c r="J16" i="1" a="1"/>
  <c r="J16" i="1" s="1"/>
  <c r="I17" i="1"/>
  <c r="J17" i="1" a="1"/>
  <c r="J17" i="1" s="1"/>
  <c r="I18" i="1"/>
  <c r="J18" i="1" a="1"/>
  <c r="J18" i="1" s="1"/>
  <c r="I19" i="1"/>
  <c r="J19" i="1" a="1"/>
  <c r="J19" i="1" s="1"/>
  <c r="I20" i="1"/>
  <c r="J20" i="1" a="1"/>
  <c r="J20" i="1" s="1"/>
  <c r="I21" i="1"/>
  <c r="J21" i="1" a="1"/>
  <c r="J21" i="1" s="1"/>
  <c r="I22" i="1"/>
  <c r="J22" i="1" a="1"/>
  <c r="J22" i="1" s="1"/>
  <c r="I23" i="1"/>
  <c r="J23" i="1" a="1"/>
  <c r="J23" i="1" s="1"/>
  <c r="I24" i="1"/>
  <c r="J24" i="1" a="1"/>
  <c r="J24" i="1" s="1"/>
  <c r="I25" i="1"/>
  <c r="J25" i="1" a="1"/>
  <c r="J25" i="1" s="1"/>
  <c r="I26" i="1"/>
  <c r="J26" i="1" a="1"/>
  <c r="J26" i="1" s="1"/>
  <c r="I27" i="1"/>
  <c r="J27" i="1" a="1"/>
  <c r="J27" i="1" s="1"/>
  <c r="I28" i="1"/>
  <c r="J28" i="1" a="1"/>
  <c r="J28" i="1" s="1"/>
  <c r="I29" i="1"/>
  <c r="J29" i="1" a="1"/>
  <c r="J29" i="1" s="1"/>
  <c r="I30" i="1"/>
  <c r="J30" i="1" a="1"/>
  <c r="J30" i="1" s="1"/>
  <c r="I31" i="1"/>
  <c r="J31" i="1" a="1"/>
  <c r="J31" i="1" s="1"/>
  <c r="I32" i="1"/>
  <c r="J32" i="1" a="1"/>
  <c r="J32" i="1" s="1"/>
  <c r="I33" i="1"/>
  <c r="J33" i="1" a="1"/>
  <c r="J33" i="1" s="1"/>
  <c r="I34" i="1"/>
  <c r="J34" i="1" a="1"/>
  <c r="J34" i="1" s="1"/>
  <c r="I35" i="1"/>
  <c r="J35" i="1" a="1"/>
  <c r="J35" i="1" s="1"/>
  <c r="I36" i="1"/>
  <c r="J36" i="1" a="1"/>
  <c r="J36" i="1" s="1"/>
  <c r="I37" i="1"/>
  <c r="J37" i="1" a="1"/>
  <c r="J37" i="1" s="1"/>
  <c r="I38" i="1"/>
  <c r="J38" i="1" a="1"/>
  <c r="J38" i="1" s="1"/>
  <c r="I39" i="1"/>
  <c r="J39" i="1" a="1"/>
  <c r="J39" i="1" s="1"/>
  <c r="I40" i="1"/>
  <c r="J40" i="1" a="1"/>
  <c r="J40" i="1" s="1"/>
  <c r="I41" i="1"/>
  <c r="J41" i="1" a="1"/>
  <c r="J41" i="1" s="1"/>
  <c r="I42" i="1"/>
  <c r="J42" i="1" a="1"/>
  <c r="J42" i="1" s="1"/>
  <c r="I43" i="1"/>
  <c r="J43" i="1" a="1"/>
  <c r="J43" i="1" s="1"/>
  <c r="I44" i="1"/>
  <c r="J44" i="1" a="1"/>
  <c r="J44" i="1" s="1"/>
  <c r="I45" i="1"/>
  <c r="J45" i="1" a="1"/>
  <c r="J45" i="1" s="1"/>
  <c r="I46" i="1"/>
  <c r="J46" i="1" a="1"/>
  <c r="J46" i="1" s="1"/>
  <c r="I47" i="1"/>
  <c r="J47" i="1" a="1"/>
  <c r="J47" i="1" s="1"/>
  <c r="I48" i="1"/>
  <c r="J48" i="1" a="1"/>
  <c r="J48" i="1" s="1"/>
  <c r="I49" i="1"/>
  <c r="J49" i="1" a="1"/>
  <c r="J49" i="1" s="1"/>
  <c r="I50" i="1"/>
  <c r="J50" i="1" a="1"/>
  <c r="J50" i="1" s="1"/>
  <c r="I51" i="1"/>
  <c r="J51" i="1" a="1"/>
  <c r="J51" i="1" s="1"/>
  <c r="I52" i="1"/>
  <c r="J52" i="1" a="1"/>
  <c r="J52" i="1" s="1"/>
  <c r="I53" i="1"/>
  <c r="J53" i="1" a="1"/>
  <c r="J53" i="1" s="1"/>
  <c r="I54" i="1"/>
  <c r="J54" i="1" a="1"/>
  <c r="J54" i="1" s="1"/>
  <c r="I55" i="1"/>
  <c r="J55" i="1" a="1"/>
  <c r="J55" i="1" s="1"/>
  <c r="I56" i="1"/>
  <c r="J56" i="1" a="1"/>
  <c r="J56" i="1" s="1"/>
  <c r="I57" i="1"/>
  <c r="J57" i="1" a="1"/>
  <c r="J57" i="1" s="1"/>
  <c r="I58" i="1"/>
  <c r="J58" i="1" a="1"/>
  <c r="J58" i="1" s="1"/>
  <c r="I59" i="1"/>
  <c r="J59" i="1" a="1"/>
  <c r="J59" i="1" s="1"/>
  <c r="I60" i="1"/>
  <c r="J60" i="1" a="1"/>
  <c r="J60" i="1" s="1"/>
  <c r="I61" i="1"/>
  <c r="J61" i="1" a="1"/>
  <c r="J61" i="1" s="1"/>
  <c r="I62" i="1"/>
  <c r="J62" i="1" a="1"/>
  <c r="J62" i="1" s="1"/>
  <c r="I63" i="1"/>
  <c r="J63" i="1" a="1"/>
  <c r="J63" i="1" s="1"/>
  <c r="I64" i="1"/>
  <c r="J64" i="1" a="1"/>
  <c r="J64" i="1" s="1"/>
  <c r="I65" i="1"/>
  <c r="J65" i="1" a="1"/>
  <c r="J65" i="1" s="1"/>
  <c r="D66" i="1"/>
  <c r="E66" i="1"/>
  <c r="F66" i="1"/>
  <c r="G6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<sst xmlns="http://schemas.openxmlformats.org/spreadsheetml/2006/main" count="1338" uniqueCount="681">
  <si>
    <t>Seems redundant</t>
  </si>
  <si>
    <t>PMID: 33932191; PMID: 20301786</t>
  </si>
  <si>
    <t>B</t>
  </si>
  <si>
    <t>immunoglobulin replacement</t>
  </si>
  <si>
    <t>Recurrent pulmonary infection</t>
  </si>
  <si>
    <t>TREX1</t>
  </si>
  <si>
    <t xml:space="preserve">just for antifungal prophylaxis </t>
  </si>
  <si>
    <t>antifungal prophylaxis with mold-active azoles such as itraconazole</t>
  </si>
  <si>
    <t>PMID: 33407657; PMID: 33967934; PMID: 25587654; PMID: 30092289</t>
  </si>
  <si>
    <t>D</t>
  </si>
  <si>
    <t>tofacitinib or baricitinib</t>
  </si>
  <si>
    <t>Progressive spasticity-dystonia, cognitive decline, epilepsy (Aicardi-Goutières Syndrome)</t>
  </si>
  <si>
    <t>PMID: 32684372; PMID: 30783219; PMID: 32280231; omim.org/entry/204500; PMID: 33990214; PMID: 33604240; PMID: 33348105</t>
  </si>
  <si>
    <t>A</t>
  </si>
  <si>
    <t>cerliponase alfa enzyme replacement</t>
  </si>
  <si>
    <t>Motor and language regression</t>
  </si>
  <si>
    <t>TPP1</t>
  </si>
  <si>
    <t>PMID: 27040691</t>
  </si>
  <si>
    <t>N</t>
  </si>
  <si>
    <t>leucine</t>
  </si>
  <si>
    <t>hypotonia, ataxia, dystonia</t>
  </si>
  <si>
    <t>TBCK</t>
  </si>
  <si>
    <t>32079672 TAF1 Did not response as well to DBS as other variants</t>
  </si>
  <si>
    <t>PMID: 30262378</t>
  </si>
  <si>
    <t>DBS</t>
  </si>
  <si>
    <t>dystonia</t>
  </si>
  <si>
    <t>TAF1</t>
  </si>
  <si>
    <t>Standard of care for this condition</t>
  </si>
  <si>
    <t>Immunoglobulin replacement</t>
  </si>
  <si>
    <t>STAT3</t>
  </si>
  <si>
    <t>prolonged antifungal therapy</t>
  </si>
  <si>
    <t>Allergic broncho pulmonary aspergillosis (ABPA) and chronic pulmonary aspergillosis (CPA)</t>
  </si>
  <si>
    <t>PMID: 26131547; PMID: 32734666</t>
  </si>
  <si>
    <t>Carbidopa/levodopa; 5-hydroxytryptophan</t>
  </si>
  <si>
    <t>dystonia, parkinsonism</t>
  </si>
  <si>
    <t>SPR</t>
  </si>
  <si>
    <t>symptomatic Rx - not targeted?</t>
  </si>
  <si>
    <t>PMID: 24613933</t>
  </si>
  <si>
    <t>Dopamine receptor agonists</t>
  </si>
  <si>
    <t>dyskinesias</t>
  </si>
  <si>
    <t>SLC6A3</t>
  </si>
  <si>
    <t>PMID: 34573360; PMID: 32789766</t>
  </si>
  <si>
    <t>Modified Atkins Diet</t>
  </si>
  <si>
    <t>seizures, dyskinesia, gait disturbance</t>
  </si>
  <si>
    <t>SLC2A1</t>
  </si>
  <si>
    <t>PMID: 20301603; PMID: 26982753; PMID: 34332575</t>
  </si>
  <si>
    <t xml:space="preserve">score for ketogenic diet only </t>
  </si>
  <si>
    <t>Ketogenic diet w/ L-carnitine supplementation</t>
  </si>
  <si>
    <t>PMID: 20437616</t>
  </si>
  <si>
    <t>E</t>
  </si>
  <si>
    <t>sodium channel blockers such as phenytoin or carbamazepine</t>
  </si>
  <si>
    <t>epileptic encephalopathy</t>
  </si>
  <si>
    <t>SLC13A5</t>
  </si>
  <si>
    <t>PMID:  29895383</t>
  </si>
  <si>
    <t>stiripentol</t>
  </si>
  <si>
    <t>All three patients who tried the ketogenic diet responded well to this treatment,</t>
  </si>
  <si>
    <t>PMID:  26384929</t>
  </si>
  <si>
    <t>Ketogenic diet</t>
  </si>
  <si>
    <t>26252990 good response in 4 patients with improved seizure control with phenytoin</t>
  </si>
  <si>
    <t>PMID: 26252990; PMID: 33841294</t>
  </si>
  <si>
    <t>C</t>
  </si>
  <si>
    <t>614558, 614558</t>
  </si>
  <si>
    <t>Sodium channel blocker (phenytoin)</t>
  </si>
  <si>
    <t>SCN8A</t>
  </si>
  <si>
    <t>PMID: 29691040; PMID: 33841294</t>
  </si>
  <si>
    <t>613721, 618925</t>
  </si>
  <si>
    <t>lidocaine and mexiletine</t>
  </si>
  <si>
    <t>SCN2A</t>
  </si>
  <si>
    <t>613721, 618924</t>
  </si>
  <si>
    <t xml:space="preserve">sodium channel antagonists </t>
  </si>
  <si>
    <t>Sodium channel blockers (phenytoin and carbamazepine) or non-sodium channel AED depending on onset timing</t>
  </si>
  <si>
    <t>PMID: 33841294</t>
  </si>
  <si>
    <t>619317, 607211</t>
  </si>
  <si>
    <t>fenfluramine</t>
  </si>
  <si>
    <t>SCN1A</t>
  </si>
  <si>
    <t>619317, 607210</t>
  </si>
  <si>
    <t>Standard therapy</t>
  </si>
  <si>
    <t xml:space="preserve">20301494  -ketogenic diet effective in some individuals </t>
  </si>
  <si>
    <t>619317, 607209</t>
  </si>
  <si>
    <t>PMID: 20301494</t>
  </si>
  <si>
    <t>619317, 607208</t>
  </si>
  <si>
    <t xml:space="preserve">multiple interventions </t>
  </si>
  <si>
    <t>clonazepam, siripentol, benzodiazepines, cannabidiol</t>
  </si>
  <si>
    <t>PMID: 20301310</t>
  </si>
  <si>
    <t>604772,600996, 115000</t>
  </si>
  <si>
    <t>implantable cardioverter-defibrillator</t>
  </si>
  <si>
    <t>sudden cardiac death</t>
  </si>
  <si>
    <t>RYR2</t>
  </si>
  <si>
    <t>This is standard therapy</t>
  </si>
  <si>
    <t>antiarrhythmic medication</t>
  </si>
  <si>
    <t>PMID: 28902675</t>
  </si>
  <si>
    <t>RyR1 antagonist dantrolene</t>
  </si>
  <si>
    <t>malignant hyperthermia</t>
  </si>
  <si>
    <t>RYR1</t>
  </si>
  <si>
    <t>PMID: 20301325</t>
  </si>
  <si>
    <t>avoid calcium channel blockers in cases of cardiac arhythmia</t>
  </si>
  <si>
    <t>avoid potent inhalation agents and succinylcholine</t>
  </si>
  <si>
    <t>PMID: 32059734</t>
  </si>
  <si>
    <t>613794 ,204100, 618697</t>
  </si>
  <si>
    <t>Luxturna gene therapy</t>
  </si>
  <si>
    <t>vision loss</t>
  </si>
  <si>
    <t>RPE65</t>
  </si>
  <si>
    <t>20301786 Has been used w/anecdotal improvement for some individuals, esp those who fail to make protective levels of specific antibodies following vaccination challenge; prospective, randomized controlled studies of immunoglobulin supplementation have not been performed. 33932191 Consider immunoglobulin replacement - May reduce frequency of pneumonia, though data are limited</t>
  </si>
  <si>
    <t>Consider immunoglobulin replacement</t>
  </si>
  <si>
    <t>RNASEH2B</t>
  </si>
  <si>
    <t>PMID: 33967934; PMID: 25587654; PMID: 30092289</t>
  </si>
  <si>
    <t>baricitinib</t>
  </si>
  <si>
    <t>PMID: 25203713</t>
  </si>
  <si>
    <t>Levodopa</t>
  </si>
  <si>
    <t>Parkonism</t>
  </si>
  <si>
    <t>POLG1</t>
  </si>
  <si>
    <t>PMID: 20138553</t>
  </si>
  <si>
    <t>Avoid valproic acid</t>
  </si>
  <si>
    <t>hepatic failure</t>
  </si>
  <si>
    <t>30138677 one case who received rapamycin which ameliorated the lymphoproliferative immunodeficinece; 36399712 RCT of leniolisib in individuals with APDS "Disruption of this interaction or loss of p85α-mediated inhibition because of pathologic variants in PIK3CD or PIK3R1 result in hyperactive PI3Kδ signaling causes APDS)Overall, leniolisib was well tolerated and significant improvement over placebo was notable in the coprimary endpoints, reducing lymphadenopathy and increasing the percentage of naïve B cells, reflecting a favorable impact on the immune dysregulation and deficiency seen in patients with APDS.</t>
  </si>
  <si>
    <t>PMID: 30911953; PMID: 31111319, PMID: 30138677</t>
  </si>
  <si>
    <t>rapamycin, leniolisib</t>
  </si>
  <si>
    <t>recurrent infections, lymphoproliferation</t>
  </si>
  <si>
    <t>PIK3CD</t>
  </si>
  <si>
    <t>2 for stem cell transplant - have significant impact but only being received by 12.8% of individuals with PIK3CD; 2 for immunoglobulines to decrease infections</t>
  </si>
  <si>
    <t>immunoglobulin treatment, Bone marrow transplant (hematopoietic stem cell transplantation (HSCT)) - treatment for AR and AD forms differ</t>
  </si>
  <si>
    <t>PMID: 32256299</t>
  </si>
  <si>
    <t>vigabatrin only</t>
  </si>
  <si>
    <t>Combination of perampanel, rufinamide, and vigabatrin</t>
  </si>
  <si>
    <t>PIGA</t>
  </si>
  <si>
    <t>PMID: 27126216</t>
  </si>
  <si>
    <t xml:space="preserve">https://pubmed.ncbi.nlm.nih.gov/28101805 - one case of 19 with PDHX responded to ketogenic diet; 27317552 one case responding to ketogenic diet; 34863613 one child of 4 with PDHX responded to thiamine </t>
  </si>
  <si>
    <t>PMID: 25433678; PMID: 27317552; PMID: 34863613</t>
  </si>
  <si>
    <t>spasticity, dystonia, atxia, cognitive decline</t>
  </si>
  <si>
    <t>PDHX</t>
  </si>
  <si>
    <t>PDCD, with missense variants – especially those in exon 3 or the thiamine pyrophosphate binding site of the E1-alpha subunit (PDHA1) – being the most amenable to treatment with thiamine</t>
  </si>
  <si>
    <t>PMID: 34138529</t>
  </si>
  <si>
    <t>Thiamine</t>
  </si>
  <si>
    <t>Seizures, ataxia, lactic acidosis</t>
  </si>
  <si>
    <t>PDHA1</t>
  </si>
  <si>
    <t>PMID: 33521546 (*See supplementary table), PMID: 34138529</t>
  </si>
  <si>
    <t>PMID: 20301764</t>
  </si>
  <si>
    <t>Triheptanoin</t>
  </si>
  <si>
    <t>This is standard management</t>
  </si>
  <si>
    <t>PMID: 29619158</t>
  </si>
  <si>
    <t>deferiprone iron chelator</t>
  </si>
  <si>
    <t>PANK2</t>
  </si>
  <si>
    <t>Usually contraindicated in chorea</t>
  </si>
  <si>
    <t xml:space="preserve"> symptomatic treatments that don't necessarily feel targeted to this disorder</t>
  </si>
  <si>
    <t>PMID: 26196025</t>
  </si>
  <si>
    <t>clonazepam</t>
  </si>
  <si>
    <t>chorea</t>
  </si>
  <si>
    <t>NKX2-1</t>
  </si>
  <si>
    <t>Trihexyphenidyl</t>
  </si>
  <si>
    <t>Olanzapine</t>
  </si>
  <si>
    <t>PMID: 33272083</t>
  </si>
  <si>
    <t>levothyroxine</t>
  </si>
  <si>
    <t>hypothyroidism with respiratory distress</t>
  </si>
  <si>
    <t>PMID: 24555207</t>
  </si>
  <si>
    <t xml:space="preserve">tetrabenazine only </t>
  </si>
  <si>
    <t>Levodopa, tetrabenazine</t>
  </si>
  <si>
    <t>https://clinicaltrials.gov/ct2/show/NCT04181723?recrs=e&amp;type=Intr&amp;cond=mecp2&amp;phase=2&amp;draw=2&amp;rank=1</t>
  </si>
  <si>
    <t xml:space="preserve">Trofinetide </t>
  </si>
  <si>
    <t>spasticity-dystonia and cognitive decline</t>
  </si>
  <si>
    <t>MECP2</t>
  </si>
  <si>
    <t>Genereviews (https://www.ncbi.nlm.nih.gov/books/NBK1484/#l1cam.Management)</t>
  </si>
  <si>
    <t>could be 304100, 303350, 30350</t>
  </si>
  <si>
    <t>Oral drugs, physical therapies, botox injections as needed</t>
  </si>
  <si>
    <t>spastic paraplegia</t>
  </si>
  <si>
    <t>L1CAM</t>
  </si>
  <si>
    <t xml:space="preserve">ventriculoperitoneal shunt </t>
  </si>
  <si>
    <t>Shunt</t>
  </si>
  <si>
    <t>hydrocephalus</t>
  </si>
  <si>
    <t>PMID: 20301657</t>
  </si>
  <si>
    <t>Serial surveillance of head circumference supplemented by neuroimaging</t>
  </si>
  <si>
    <t>Neuroimaging surveillance</t>
  </si>
  <si>
    <t>PMID: 27992417</t>
  </si>
  <si>
    <t>KMT2B</t>
  </si>
  <si>
    <t>PMID: 34213677</t>
  </si>
  <si>
    <t xml:space="preserve">L-Dopa (based on CSF neurotransmitter values) </t>
  </si>
  <si>
    <t>KIF1A</t>
  </si>
  <si>
    <t>1 because the caveat is that it works best for spasms associated with this disorder, not specifically for this gene</t>
  </si>
  <si>
    <t>PMID: 31054119</t>
  </si>
  <si>
    <t>Vigabatrin</t>
  </si>
  <si>
    <t>KCNT1</t>
  </si>
  <si>
    <t xml:space="preserve">This is starting to feel wrong - this is supposed to be targed treatments, right? Are CBD and PHB/KBr targeted treatments for this disorder? Or just for epilepsy - I don't know that I would include these 2 meds or vigabatrin in your list. </t>
  </si>
  <si>
    <t>PMID: 31208268</t>
  </si>
  <si>
    <t>Phenobarbital and Potassium Bromide</t>
  </si>
  <si>
    <t>PMID: 32167590</t>
  </si>
  <si>
    <t>Cannabidiol</t>
  </si>
  <si>
    <t>PMID: 24591078; PMID: 26784557; 25042079</t>
  </si>
  <si>
    <t>Quinidine</t>
  </si>
  <si>
    <t>Do you want to broaden to the med class (Jakinib)? I don't see baricitinib mentioned in all of the citations (but I may have missed it)</t>
  </si>
  <si>
    <t>IFIH1</t>
  </si>
  <si>
    <t>PMID: 20301516</t>
  </si>
  <si>
    <t>vigilance with opioid/sedative use</t>
  </si>
  <si>
    <t>respiratory depression</t>
  </si>
  <si>
    <t>ERCC8</t>
  </si>
  <si>
    <t>supplemental growth hormone treatment not recommended</t>
  </si>
  <si>
    <r>
      <rPr>
        <b/>
        <sz val="12"/>
        <color theme="1"/>
        <rFont val="Calibri"/>
        <family val="2"/>
        <scheme val="minor"/>
      </rPr>
      <t xml:space="preserve">possible </t>
    </r>
    <r>
      <rPr>
        <sz val="12"/>
        <color theme="1"/>
        <rFont val="Calibri"/>
        <family val="2"/>
        <scheme val="minor"/>
      </rPr>
      <t>tumor growth</t>
    </r>
  </si>
  <si>
    <t>Avoid excessive sun exposure</t>
  </si>
  <si>
    <t>photosensitivity with increased risk of skin cancer</t>
  </si>
  <si>
    <t>Avoid metronidazole</t>
  </si>
  <si>
    <t>hepatitic failure</t>
  </si>
  <si>
    <t>Mode</t>
  </si>
  <si>
    <t>source</t>
  </si>
  <si>
    <t>evidence score</t>
  </si>
  <si>
    <t>OMIM #</t>
  </si>
  <si>
    <t>mode</t>
  </si>
  <si>
    <t>ave</t>
  </si>
  <si>
    <t>intervention</t>
  </si>
  <si>
    <t>Outcome</t>
  </si>
  <si>
    <t>Gene</t>
  </si>
  <si>
    <t>PMID: 33041849</t>
  </si>
  <si>
    <t>https://pubmed.ncbi.nlm.nih.gov/27602407/</t>
  </si>
  <si>
    <t>Potassium channel openers such as ezogabine, SF0034</t>
  </si>
  <si>
    <t>KCNQ2</t>
  </si>
  <si>
    <t>NA</t>
  </si>
  <si>
    <t>standard of care</t>
  </si>
  <si>
    <t>https://pubmed.ncbi.nlm.nih.gov/32917465/  https://pubmed.ncbi.nlm.nih.gov/25880994/    also depends on GoF vs LoF</t>
  </si>
  <si>
    <t>sodium channel blockers such as phenytoin or oxcarbazepine</t>
  </si>
  <si>
    <t>N/A</t>
  </si>
  <si>
    <t xml:space="preserve">are we talking about aicardi goutieres phenotype , or immunodeficiency phenotype? I don't see much data,  I suppose there may be a thereoretical risk of improved outcomes.  (the pubmed articles are on STAT3 a different gene.) </t>
  </si>
  <si>
    <t>https://actionability.clinicalgenome.org/ac/Pediatric/ui/stg2SummaryRpt?doc=AC1001</t>
  </si>
  <si>
    <t>https://ojrd.biomedcentral.com/articles/10.1186/s13023-021-01875-5   "At the end of 2-year follow up, there was resolution of hepatomegaly in all treated patients (3 of which resolved after 1 year of therapy). In the untreated group, 15/16 patients (93.75%) remained to have hepatomegaly with mean of 4.78 cm below RCM."  
At the same time, it seems like less improvement on respiratory status: "A greater percentage of untreated patients had respiratory symptoms (81.25%) as compared with the treated cohort (62.5%). The percentage of CPAP-dependent patients are comparable in both cohorts. "</t>
  </si>
  <si>
    <t xml:space="preserve"> Enzyme replacement therapy (ERT) with idursulfase</t>
  </si>
  <si>
    <t>restrictive lung disease, muscle weakness, hepatosplenomegaly</t>
  </si>
  <si>
    <t>IDS</t>
  </si>
  <si>
    <t>PMID: 20301328</t>
  </si>
  <si>
    <t>N/a</t>
  </si>
  <si>
    <t xml:space="preserve">only for topiramate </t>
  </si>
  <si>
    <t>https://pubmed.ncbi.nlm.nih.gov/17697859/   "In conclusion, allopurinol is efficacious and generally safe for the treatment of uric acid overproduction in patients with HPRT deficiencies" "Treatment with allopurinol normalized serum urate level in all patients and resulted in a mean reduction in serum urate of 47%"</t>
  </si>
  <si>
    <t>Allopurinol</t>
  </si>
  <si>
    <t>hyperuricemia</t>
  </si>
  <si>
    <t>HPRT1</t>
  </si>
  <si>
    <t>PMID: 31213567, https://clinicaltrials.gov/ct2/show/NCT04646447</t>
  </si>
  <si>
    <t>https://link.springer.com/article/10.1007/s13311-021-01173-9   "Overall, beneficial effects of L-serine in all these individuals with null variants appeared to be mild."   also, effect may be dependent on variant (GoF, LoF)</t>
  </si>
  <si>
    <t>L-serine diet supplementation</t>
  </si>
  <si>
    <t>motor control and communication impairments, cognitive disability</t>
  </si>
  <si>
    <t>GRIN2B</t>
  </si>
  <si>
    <t>PMID: 34227748</t>
  </si>
  <si>
    <t>N=1 study - https://www.ncbi.nlm.nih.gov/pmc/articles/PMC8283169/  "Our patient responded favorably to memantine with a significant decrease in frequency and severity of spasms and tonic seizures"</t>
  </si>
  <si>
    <t>memantine</t>
  </si>
  <si>
    <t>dyskinesia, seizures</t>
  </si>
  <si>
    <t>GRIN1</t>
  </si>
  <si>
    <t>PMID: 34622282</t>
  </si>
  <si>
    <t>615473 or 617493</t>
  </si>
  <si>
    <t>"All six patients exhibited global developmental delay and hypotonia from infancy. Chorea developed by age four years in all but one patient, who developed chorea at 14 years. Treatments with neuroleptics and tetrabenazine were most effective in the baseline management of chorea. The chorea became gradually progressive and marked by episodes of severe, refractory ballismus requiring intensive care unit admissions in four of six patients. Exacerbations indirectly led to the death of two patients.
" It seems like in spite of tetrabenazine the overall course was not too impacted</t>
  </si>
  <si>
    <t>tetrabenazine</t>
  </si>
  <si>
    <t>hyperkinesia</t>
  </si>
  <si>
    <t>GNAO1</t>
  </si>
  <si>
    <t>PMID: 34122306</t>
  </si>
  <si>
    <t>standrd of care</t>
  </si>
  <si>
    <t>"Seizures were well-controlled with single topiramate in Patients 4 and 8, single vigabatrin in Patient 3, add-on therapy of levetiracetam in Patient 6, and add-on therapy of vigabatrin in Patient 7. '</t>
  </si>
  <si>
    <t>topiramate, vigabatrin, and levetiracetam</t>
  </si>
  <si>
    <t>epilepsy</t>
  </si>
  <si>
    <t>PMID: 28357411, 30103967, PMID: 30542205</t>
  </si>
  <si>
    <t>" GPi-DBS can be an effective and life-saving treatment option for patients with GNAO1 mutations and has to be considered early."</t>
  </si>
  <si>
    <r>
      <t xml:space="preserve">PMID: 15365143; PMID: 24030948; PMID: 25356525, </t>
    </r>
    <r>
      <rPr>
        <sz val="12"/>
        <color rgb="FF7030A0"/>
        <rFont val="Calibri"/>
        <family val="2"/>
        <scheme val="minor"/>
      </rPr>
      <t>PMID: 32319239</t>
    </r>
    <r>
      <rPr>
        <sz val="12"/>
        <color theme="1"/>
        <rFont val="Calibri"/>
        <family val="2"/>
        <scheme val="minor"/>
      </rPr>
      <t>; 30182260</t>
    </r>
  </si>
  <si>
    <t>"HPX is responsive to clonazepam, "</t>
  </si>
  <si>
    <t>Clonazepam</t>
  </si>
  <si>
    <t>Hyperekplexia, rigidity</t>
  </si>
  <si>
    <t>GLRA1</t>
  </si>
  <si>
    <t>PMID:  27855134</t>
  </si>
  <si>
    <t>this report is about SNPs in this gene I believe not about pts with the disorder</t>
  </si>
  <si>
    <t>Valproic acid may be effective for some variants</t>
  </si>
  <si>
    <t>GABRA1</t>
  </si>
  <si>
    <t>PMID:  27245092</t>
  </si>
  <si>
    <t>Phenytoin may be effective for some variants</t>
  </si>
  <si>
    <t>PMID: 31707987</t>
  </si>
  <si>
    <t>this report is about in vitro studies not human respnse to treatment</t>
  </si>
  <si>
    <t>Verapamil may be effective for some variants</t>
  </si>
  <si>
    <t>PMID: 23384623, PMID: 32702756</t>
  </si>
  <si>
    <t>you can still develop hemolytic anemia from other causes so I will rate it 2  as opposed to 3</t>
  </si>
  <si>
    <t>Treatment with primaquine for malariais contraindicated</t>
  </si>
  <si>
    <t>hemolytic anemia</t>
  </si>
  <si>
    <t>G6PD</t>
  </si>
  <si>
    <t>PMID: 32577690</t>
  </si>
  <si>
    <t>This is true for any individual</t>
  </si>
  <si>
    <t>Treatment with Chloroquine/hydroxychloroquine for COVID-19 is contraindicated</t>
  </si>
  <si>
    <t>PMID: 30206300, PMID: 32702756</t>
  </si>
  <si>
    <t>you can still develop heomlytic anemia from other caues so I will rate it as a 2</t>
  </si>
  <si>
    <t>Treatment with Rasburicase is contraindicated</t>
  </si>
  <si>
    <t>PMID: 16225031, PMID: 32702756</t>
  </si>
  <si>
    <t xml:space="preserve"> example efficacy rates it as 3 </t>
  </si>
  <si>
    <t>Avoid  triggers such as fava beans and oxidative stress-inducing drugs</t>
  </si>
  <si>
    <t>hyperbilirubinemia/kernicterus</t>
  </si>
  <si>
    <t>PMID: 11360116; PMID: 33266441; omim.org/entry/230000</t>
  </si>
  <si>
    <t>"Psychomotor development improved, as confirmed by evaluation of evoked potentials and by MRI scanning." "However, after the first year from HSCT progressive improvement was observed. At 42 months of age,
Brunet–Lezine evaluation showed posture and coordination
of 27 months of age and sociality of 24 months. Speech
development at 18 months of age was delayed (Table 2).
PDQ is now 48. The patient walked alone at the age of
30 months with an uncertain gait ascribable to hypotonia
associated with ligament laxity. Moreover, lower limb
vagus deformity still persists." --&gt; maybe improvement on mild -moderte side?</t>
  </si>
  <si>
    <t>Bone marrow transplantation Hematopoietic Stem Cell Transplantation (HSCT)</t>
  </si>
  <si>
    <t>Psychomotor regression</t>
  </si>
  <si>
    <t>FUCA1</t>
  </si>
  <si>
    <t>PMID: 20301560</t>
  </si>
  <si>
    <t xml:space="preserve">I think there is still a risk and no guarantee </t>
  </si>
  <si>
    <t>Avoid high-intensity aerobic activities and contact sports</t>
  </si>
  <si>
    <t>joint stress</t>
  </si>
  <si>
    <t>FBN2</t>
  </si>
  <si>
    <t>PMID: 29783990</t>
  </si>
  <si>
    <t>Reference indicates VPA has been tolerated in FARS2 patients</t>
  </si>
  <si>
    <t>this paper is about WARS2 not FARS2</t>
  </si>
  <si>
    <t>AVOID valproate</t>
  </si>
  <si>
    <t>FARS2</t>
  </si>
  <si>
    <t>1</t>
  </si>
  <si>
    <t xml:space="preserve">"hile individuals with CS do not appear to be at increased risk for malignancy (an effect which may be due to simultaneous transcription and cell proliferation deficiency), it is theoretically possible that GH treatment could reverse this compensatory effect and promote tumor growth. Therefore, in the absence of safety and efficacy data, GH treatment cannot be recommended in individuals with CS."  I think the risk is theoreitcal for tumor growth so I will pick a 1 </t>
  </si>
  <si>
    <t>tumor growth</t>
  </si>
  <si>
    <t>ERCC6</t>
  </si>
  <si>
    <t>2</t>
  </si>
  <si>
    <t>I figure avoiding sun exposure problably helps somewhere in the middle (hence the 2)</t>
  </si>
  <si>
    <t>3</t>
  </si>
  <si>
    <t>"Use of metronidazole should be avoided in any circumstance (risk of severe hepatitis)" -- sounds pretty significant</t>
  </si>
  <si>
    <t>PMID: 20838246</t>
  </si>
  <si>
    <t>I would say 2 (moderate - somewhere in the middle), because it's not a given that avoiding these will avoid decompensation altogethere</t>
  </si>
  <si>
    <t>Avoid contact sports, activities that increase risk of head trauma, and stressful situations (ie high body temperature)</t>
  </si>
  <si>
    <t>episodic decompensation</t>
  </si>
  <si>
    <t>EIF2B2</t>
  </si>
  <si>
    <t>PMID: 26030700</t>
  </si>
  <si>
    <t>OCD/Tourettes</t>
  </si>
  <si>
    <t>EHMT1</t>
  </si>
  <si>
    <t>PMID: 34667719, PMID: 32013919</t>
  </si>
  <si>
    <t>improvements in apnea, dystonia, development ; "Early cocktail therapy, valine restrictied diet and N-acetylcysteine supplementation could improve the prognosis of patients" --&gt; this softens the degree of impact so in my mind it puts it a 2</t>
  </si>
  <si>
    <t>protein/valine restricted diet</t>
  </si>
  <si>
    <t>ECHS1</t>
  </si>
  <si>
    <t>https://clinicaltrials.gov/ct2/show/NCT02352896?cond=leigh&amp;draw=4&amp;rank=1</t>
  </si>
  <si>
    <t>EPI-743</t>
  </si>
  <si>
    <t>PMID: 32013919</t>
  </si>
  <si>
    <t>cocktail therapy (N-aceylcysteine, cofactors and antioxidants)</t>
  </si>
  <si>
    <t>severity scored off of possibility of additional infections</t>
  </si>
  <si>
    <t>PMID: 34253733; PMID: 33734312</t>
  </si>
  <si>
    <t>Gene therapy</t>
  </si>
  <si>
    <t>hypotonia and impaired purposeful movements</t>
  </si>
  <si>
    <t>DDC</t>
  </si>
  <si>
    <t>PMID: 28100251</t>
  </si>
  <si>
    <t>MAO inhibitors, dopamine receptor agonists, pyridoxine derivatives</t>
  </si>
  <si>
    <t>PMID: 32196841; PMID: 20301768</t>
  </si>
  <si>
    <t xml:space="preserve">it's an improvement in the risk, but I wouldn't go far as to say it's a good or decent improvement </t>
  </si>
  <si>
    <t>avoid Intravenous thrombolysis/anticoagulants</t>
  </si>
  <si>
    <t>ischemic or hemorrhagic stroke</t>
  </si>
  <si>
    <t>COL4A2</t>
  </si>
  <si>
    <t>Avoid activities with a high risk of head trauma</t>
  </si>
  <si>
    <t>aggressively treat hypertension</t>
  </si>
  <si>
    <t>175780 (brain small vessel disease) 614519 (susceptibility to hemorrhage</t>
  </si>
  <si>
    <t>COL4A1</t>
  </si>
  <si>
    <t>PMID: 33364925, PMID: 19019305</t>
  </si>
  <si>
    <t>overlaps with prior</t>
  </si>
  <si>
    <t>score for 3,4-diaminopyridine</t>
  </si>
  <si>
    <t>score for 3,4-diaminopyridine. "Although the majority of individuals with CMS benefit from AChE inhibitors (pyridostigmine), some myasthenic symptoms may remain refractory to treatment even in individuals who are otherwise responsive. " -&gt; b/c for certain subtypes there may not be a response so I will rate as 2</t>
  </si>
  <si>
    <t>pyridostigmine and 3,4-diaminopyridine, quinidine sulfate</t>
  </si>
  <si>
    <t>muscle weakness (myasthenic)</t>
  </si>
  <si>
    <t>CHRNE</t>
  </si>
  <si>
    <t>PMID: 20301347, Gene Reviews, PMID: 33364925</t>
  </si>
  <si>
    <t>score for 3,4-diaminopyridine.  "Alternatively or in addition to AChE inhibitors, the potassium channel blocker 3,4-DAP may be used. This drug increases the release of ACh and prolongs the presynaptic action potential. Of note, two children with fast-channel CMS (FCCMS; caused by autosomal recessive loss-of-function variants of the genes encoding the acetylcholine receptor [AChR] subunits that shorten the time that the AChR channel is open) died when started on 3,4-DAP [Beeson et al 2005]. Although a relation to 3,4-DAP has not been proven, clinicians must be cautious when using 3,4-DAP in young children and in individuals with FCCMS." --&gt; the last senetnce makes it seem that for certain subtypes it may not be helpful. heence I will stick to 2</t>
  </si>
  <si>
    <t>AChE inhibitors and/or 3,4-diaminopyridine (3,4-DAP)</t>
  </si>
  <si>
    <t>PMID: 20301308</t>
  </si>
  <si>
    <t>you can still have  sodium channel blocker-resistant symptoms so I will rate as 2</t>
  </si>
  <si>
    <t>sodium channel blockers</t>
  </si>
  <si>
    <t>CALM1</t>
  </si>
  <si>
    <t>wording?</t>
  </si>
  <si>
    <t>wording? You can still have the outcome so I will rate as 2 instead of 3</t>
  </si>
  <si>
    <t>implantable cardioverter-defibrillators and/or left cardiac sympathetic denervation</t>
  </si>
  <si>
    <t>you can still have  beta-blocker-resistant symptoms so I will rate as 2</t>
  </si>
  <si>
    <t>beta blockers</t>
  </si>
  <si>
    <t>PMID: 20301319</t>
  </si>
  <si>
    <t>Acetazolamide; 4-aminopyridine</t>
  </si>
  <si>
    <t>ataxia</t>
  </si>
  <si>
    <t>CACNA1A</t>
  </si>
  <si>
    <t>https://actionability.clinicalgenome.org/ac/Pediatric/ui/stg2SummaryRpt?doc=AC013</t>
  </si>
  <si>
    <t>309400, 304150, 300489</t>
  </si>
  <si>
    <t>"We conclude that copper histidine therapy is beneficial in reversing the skin and hair changes, improving appendicular tone, socio-cognitive milestones, and improving weight gain, and immunity. " --&gt; I would say small improvement in cognition</t>
  </si>
  <si>
    <t>Subcutaneous copper-histidine (initiated before 30 days of life)</t>
  </si>
  <si>
    <t>chorea, cognitive decline</t>
  </si>
  <si>
    <t>ATP7a</t>
  </si>
  <si>
    <t>PMID: 27091223; PMID: 28249736</t>
  </si>
  <si>
    <t>"Similar to some other types of episodic ataxia, acetazolamide may be considered in patients with CAPOS syndrome to prevent or attenuate bouts of ataxia, but this requires further study.:</t>
  </si>
  <si>
    <t>acetazolamide</t>
  </si>
  <si>
    <t>Alternating hemiplegia of childhood</t>
  </si>
  <si>
    <t>ATP1A3</t>
  </si>
  <si>
    <t>PMID: 32339621, PMID: 29396171; PMID: 28249736</t>
  </si>
  <si>
    <t>"Flunarizine, a non-selective calcium-channel blocker, is considered the most effective therapy for patients with AHC and it may reduce the frequency of hemiplegic attacks. The response to treatment with flunarizine ranges from 30% to 78%, with a complete symptom response in only about 0–10% of patients with AHC"</t>
  </si>
  <si>
    <t>flunarizine</t>
  </si>
  <si>
    <t>PMID: 28647130</t>
  </si>
  <si>
    <t>601228, 619606</t>
  </si>
  <si>
    <t xml:space="preserve">It's an improvement in risk but no guarantee of better outcomes </t>
  </si>
  <si>
    <t>avoid physiologic stressors, fever, alcohol consumption</t>
  </si>
  <si>
    <t>PMID:  23911318</t>
  </si>
  <si>
    <t>the study cited is in vitro data not human/pt data</t>
  </si>
  <si>
    <t>Purine precursors (AICAR)</t>
  </si>
  <si>
    <t>ataxia, spasticity, cognitive decline</t>
  </si>
  <si>
    <t>AMPD2</t>
  </si>
  <si>
    <t>PMID: 28967629</t>
  </si>
  <si>
    <t xml:space="preserve">title of article emphasis on partially - 'Mutations in AIFM1 cause an X-linked childhood
cerebellar ataxia partially responsive to riboflavin' '. Ataxia score, decreased by 39% in patient
1 and 20% in patient 2 following 12 months of treatment.' --&gt; seems mild to moderate </t>
  </si>
  <si>
    <t>riboflavin</t>
  </si>
  <si>
    <t>AIFM1</t>
  </si>
  <si>
    <t>PMID: 21595125</t>
  </si>
  <si>
    <t>"Alcohol consumption and sedatives such as benzodiazepines may worsen gait ataxia and coordination difficulties." --&gt; seems midl change</t>
  </si>
  <si>
    <t xml:space="preserve">avoid alcohol and benzodiazepines </t>
  </si>
  <si>
    <t>AFG3L2</t>
  </si>
  <si>
    <t>PMID: 33043083</t>
  </si>
  <si>
    <t>606703 (AD) 619647 (AR) 619651 (dyskinesia , neurodevelopmental disorder, hyperkinetics mvmts)</t>
  </si>
  <si>
    <t>Istradefylline</t>
  </si>
  <si>
    <t>dyskinesia</t>
  </si>
  <si>
    <t>ADCY5</t>
  </si>
  <si>
    <t>PMID: 27052971, PMID: 27920267</t>
  </si>
  <si>
    <t>PMID: 31181574</t>
  </si>
  <si>
    <t>Caffeine</t>
  </si>
  <si>
    <t>ADAR</t>
  </si>
  <si>
    <t>same as antifungal prophylaxis?</t>
  </si>
  <si>
    <t>PMID: 34702576; PMID: 25587654; PMID: 30092289</t>
  </si>
  <si>
    <t>improved outcomes (https://www.nejm.org/doi/full/10.1056/NEJMc2001362) - ". Before treatment, 26 of the 35 patients had stable or declining neurologic function, and 9 of the 35 patients gained one or two skills after disease onset. During the study, 20 patients met new milestones, and 12 patients gained two to seven new skills. This improvement was noted by 3 months (mean change in the number of milestones, 0.5; 95% CI, 0.2 to 0.9) and persisted"</t>
  </si>
  <si>
    <r>
      <t>PMID: </t>
    </r>
    <r>
      <rPr>
        <sz val="12"/>
        <color rgb="FF212121"/>
        <rFont val="Times New Roman"/>
        <family val="1"/>
      </rPr>
      <t>29788902, </t>
    </r>
    <r>
      <rPr>
        <sz val="12"/>
        <color rgb="FF000000"/>
        <rFont val="Times New Roman"/>
        <family val="1"/>
      </rPr>
      <t>PMID: </t>
    </r>
    <r>
      <rPr>
        <sz val="12"/>
        <color rgb="FF212121"/>
        <rFont val="Times New Roman"/>
        <family val="1"/>
      </rPr>
      <t>27862284</t>
    </r>
  </si>
  <si>
    <t>" Pallidal stimulation provided a substantial improvement of the severe generalized dystonia, which is largely sustained at 4-year follow-up, and we advise this treatment to be considered in such patients. " Of note, this was a pt with a specific variant</t>
  </si>
  <si>
    <t>ACTB</t>
  </si>
  <si>
    <t>PMID: 11263545; PMID: 25433678</t>
  </si>
  <si>
    <t xml:space="preserve">" For those diagnosed, long-term management of the disease includes preventing stress caused by fasting and maintaining a highcarbohydrate, reduced-fat diet, and carnitine supplementation" ; "The specific magnitude of risk associated with fasting has not yet been assessed
or calculated" --&gt; in other words, this softens things and makes it a 1 or 2 </t>
  </si>
  <si>
    <t> high-carbohydrate, reduced-fat diet, with carnitine supplementation and avoid fasting</t>
  </si>
  <si>
    <t>hypoglycemic coma with medium-chain dicarboxylic aciduria</t>
  </si>
  <si>
    <t>ACADM</t>
  </si>
  <si>
    <t>PMID: 24686051</t>
  </si>
  <si>
    <t>subtotal pancreatectomy</t>
  </si>
  <si>
    <t>hypoglycemia from hyperinsulinism</t>
  </si>
  <si>
    <t>ABCC8</t>
  </si>
  <si>
    <t xml:space="preserve">there is chance it can be meddically unresponsive hence the 2 and not a 3 </t>
  </si>
  <si>
    <t>octreotide therapy and carbohydrate-rich feeds</t>
  </si>
  <si>
    <t>PMID: 24931352</t>
  </si>
  <si>
    <t>"Medically unresponsive diffuse PHHI requires a near-total
pancreatectomy (95–98% of the pancreas) leaving just the small
triangle of pancreatic tissue between the duodenum and the
common bile duct. However, up to 50% patients continue to have
hypoglycaemia or they develop postoperative diabetes mellitus
and exocrine pancreas insufficiency.16,73"</t>
  </si>
  <si>
    <t>pancreatic surgery</t>
  </si>
  <si>
    <t>Ave</t>
  </si>
  <si>
    <t>total</t>
  </si>
  <si>
    <t>efficacy</t>
  </si>
  <si>
    <t>Comments scorer 1</t>
  </si>
  <si>
    <t>Comments scorer 2</t>
  </si>
  <si>
    <t>Comments scorer 3</t>
  </si>
  <si>
    <t>efficacy (1)</t>
  </si>
  <si>
    <t>efficacy (2)</t>
  </si>
  <si>
    <t>efficacy (3)</t>
  </si>
  <si>
    <t>comments (1)</t>
  </si>
  <si>
    <t>Comments (2)</t>
  </si>
  <si>
    <t>comments (4)</t>
  </si>
  <si>
    <t>efficacy (4)</t>
  </si>
  <si>
    <t>efficacy (5)</t>
  </si>
  <si>
    <r>
      <t>Consider fluconazole prophylaxis if living in a </t>
    </r>
    <r>
      <rPr>
        <i/>
        <sz val="12"/>
        <rFont val="Times New Roman"/>
        <family val="1"/>
      </rPr>
      <t>Coccidioides</t>
    </r>
    <r>
      <rPr>
        <sz val="12"/>
        <rFont val="Times New Roman"/>
        <family val="1"/>
      </rPr>
      <t> endemic region. Minimal info on efficacy</t>
    </r>
  </si>
  <si>
    <t>average SCORE</t>
  </si>
  <si>
    <t>SCORE SS</t>
  </si>
  <si>
    <t>SCORE MCK</t>
  </si>
  <si>
    <t>SCORE DF</t>
  </si>
  <si>
    <t>SCORE JC</t>
  </si>
  <si>
    <t>SCORE HM</t>
  </si>
  <si>
    <t>SCORE BA</t>
  </si>
  <si>
    <t>SCORE MC</t>
  </si>
  <si>
    <t>count 3</t>
  </si>
  <si>
    <t>count 2</t>
  </si>
  <si>
    <t>count 1</t>
  </si>
  <si>
    <t>count 0</t>
  </si>
  <si>
    <t>intervention type</t>
  </si>
  <si>
    <t>AE</t>
  </si>
  <si>
    <t>Gene/enzyme</t>
  </si>
  <si>
    <t>Anaphylaxis</t>
  </si>
  <si>
    <t>consensus? (3+ agree)</t>
  </si>
  <si>
    <t>Biological</t>
  </si>
  <si>
    <t>Headache, aseptic meningitis</t>
  </si>
  <si>
    <t>Drug</t>
  </si>
  <si>
    <t>JAK-STAT inhibitors</t>
  </si>
  <si>
    <t>Opportunistic infection (immunosuppression)</t>
  </si>
  <si>
    <t>Bone marrow transplant (hematopoietic stem cell transplantation (HSCT))</t>
  </si>
  <si>
    <t>Severe immunsuppression, sepsis, graft vs host disease</t>
  </si>
  <si>
    <t>Visual loss (retinal toxicity)</t>
  </si>
  <si>
    <t>Hypokalemia, mild metabolic acidosis</t>
  </si>
  <si>
    <t>Orphan drug</t>
  </si>
  <si>
    <t>Nausea</t>
  </si>
  <si>
    <t>AChE inhibitors</t>
  </si>
  <si>
    <t>Vomiting, diarrhea, drooling, bronchospasm</t>
  </si>
  <si>
    <t>Diet</t>
  </si>
  <si>
    <t>Nausea, diarrhea, gout flare</t>
  </si>
  <si>
    <t>antiarrhythmic medication (beta blockers are 1st line)</t>
  </si>
  <si>
    <t>Orthostasis, fatigue</t>
  </si>
  <si>
    <t>antifungal prophylaxis</t>
  </si>
  <si>
    <t>Nausea, vomiting, diarrhea, headache</t>
  </si>
  <si>
    <t>?</t>
  </si>
  <si>
    <t>octreotide therapy and carbohydrate-rich feeds and six patients underwent subtotal pancreatectomy</t>
  </si>
  <si>
    <t>Preventative</t>
  </si>
  <si>
    <t>a Caesarean section should be considered in women giving birth where the foetus harbours a COL4A1/2 mutation.</t>
  </si>
  <si>
    <t>Dry mouth, appetite changes, drowsiness</t>
  </si>
  <si>
    <t>dopamine replacement (L-Dopa etc)</t>
  </si>
  <si>
    <t>Nausea, vomiting, diarrhea</t>
  </si>
  <si>
    <t>dopamine receptor agonists</t>
  </si>
  <si>
    <t>Sedation, impaired concentration</t>
  </si>
  <si>
    <t xml:space="preserve">Permanent visual loss (retinal toxicity), sedation, </t>
  </si>
  <si>
    <t>Nausea, joint pain, neutropenia, thrombocytopenia</t>
  </si>
  <si>
    <t>Valvular heart disease (off US market)</t>
  </si>
  <si>
    <t>Somnolence, fatigue, weight gain</t>
  </si>
  <si>
    <t>Dyskinesia, lightheadedness, nausea</t>
  </si>
  <si>
    <t>Drowsiness, parkinsonism, depression</t>
  </si>
  <si>
    <t>Insomnia, weight loss, hyperthermia</t>
  </si>
  <si>
    <t>MAO inhibitors</t>
  </si>
  <si>
    <t>Orthostasis, fatigue, constipation, hallucinations</t>
  </si>
  <si>
    <t>Headache, blurred vision</t>
  </si>
  <si>
    <t>Weight gain, fatigue</t>
  </si>
  <si>
    <t>Botulinum toxin</t>
  </si>
  <si>
    <t>Off-target weakness</t>
  </si>
  <si>
    <t>Phenobarbital</t>
  </si>
  <si>
    <t>Drowsiness, shallow breathing</t>
  </si>
  <si>
    <t>Visual loss</t>
  </si>
  <si>
    <t>3,4-diaminopyridine (3,4-DAP)</t>
  </si>
  <si>
    <t>Paresthesias, blurred vision</t>
  </si>
  <si>
    <t>rapamycin</t>
  </si>
  <si>
    <t>Immunosuppression (mild)</t>
  </si>
  <si>
    <t>Dantrolene</t>
  </si>
  <si>
    <t>Elevated LFTs</t>
  </si>
  <si>
    <t>sodium channel antagonists (fosphenytoin, carbamazepine, oxcarbazepine)</t>
  </si>
  <si>
    <t>Elevated LFTs; hyponatremia, mild bone marrow suppression)</t>
  </si>
  <si>
    <t>Somnolence, nausea</t>
  </si>
  <si>
    <t>topiramate</t>
  </si>
  <si>
    <t>Somnolence, heat intolerance</t>
  </si>
  <si>
    <t>Nausea, bloating, stomache ache</t>
  </si>
  <si>
    <t>Irritability, blurred vision, constipation</t>
  </si>
  <si>
    <t>Diarrhea, nausea</t>
  </si>
  <si>
    <t>Valproic acid</t>
  </si>
  <si>
    <t>Hair loss, elevated LFTs, mild bone marrow suppression</t>
  </si>
  <si>
    <t>Verapamil</t>
  </si>
  <si>
    <t>Orthostasis, paresthesias, fatigue</t>
  </si>
  <si>
    <t>Gene therapy (AADC)</t>
  </si>
  <si>
    <t>Dyskinesias (transient), hyperthermia</t>
  </si>
  <si>
    <t>Luxturna gene therapy (RPE65)</t>
  </si>
  <si>
    <t>Cataract, retinal tear, increased intraocular pressure</t>
  </si>
  <si>
    <t>cerliponase alfa enzyme replacement (TPP1)</t>
  </si>
  <si>
    <t>Hypoglycemia, impaired renal function</t>
  </si>
  <si>
    <t>Injection site reaction, mild impaired renal function</t>
  </si>
  <si>
    <t>Supplement</t>
  </si>
  <si>
    <t>Nausea, jitteriness, diarrhea</t>
  </si>
  <si>
    <t>Nausea, diarrhea</t>
  </si>
  <si>
    <t>Nausea, flushing, diarrhea</t>
  </si>
  <si>
    <t>Surgical</t>
  </si>
  <si>
    <t>Infection</t>
  </si>
  <si>
    <t>pancreatic surgery (laparoscopic pancreatectomy)</t>
  </si>
  <si>
    <t>Infection, type I diabetes, pancreatic exocrine insufficiency</t>
  </si>
  <si>
    <t>Ventriculoperitoneal shunt</t>
  </si>
  <si>
    <t>Infection, failure (leading to acute hydrocephalus)</t>
  </si>
  <si>
    <t>low valine diet</t>
  </si>
  <si>
    <t>split</t>
  </si>
  <si>
    <t>removed</t>
  </si>
  <si>
    <t>Avoid activities with high risk of head trauma</t>
  </si>
  <si>
    <t>AVOID valproate/valproic acid</t>
  </si>
  <si>
    <t>Surveillance</t>
  </si>
  <si>
    <t>SCORE (1)</t>
  </si>
  <si>
    <t>SCORE (2)</t>
  </si>
  <si>
    <t>SCORE (3)</t>
  </si>
  <si>
    <t>SCORE (4)</t>
  </si>
  <si>
    <t>SCORE (5)</t>
  </si>
  <si>
    <t>SCORE (6)</t>
  </si>
  <si>
    <t>SCORE (7)</t>
  </si>
  <si>
    <t>SCORE (8)</t>
  </si>
  <si>
    <t>hypoglycemia from hyperinsulinism (ABCC8)</t>
  </si>
  <si>
    <t>hypoglycemic coma with medium-chain dicarboxylic aciduria (ACADM)</t>
  </si>
  <si>
    <t>dystonia (ACTB)</t>
  </si>
  <si>
    <t>progressive spasticity-dystonia, cognitive decline, epilepsy (Aicardi-Goutieres syndrome, ADAR)</t>
  </si>
  <si>
    <t>allergic broncho pulmonary aspergillosis and chronic pulmonary aspergillosis (ADAR)</t>
  </si>
  <si>
    <t>dyskinesia (ADCY5)</t>
  </si>
  <si>
    <t>ataxia, spasticity, cognitive decline (AFG3L2)</t>
  </si>
  <si>
    <t>ataxia, spasticity, cognitive decline (AIFM1)</t>
  </si>
  <si>
    <t>episodic decompensation (ATP1A3)</t>
  </si>
  <si>
    <t>alternating hemiplegia of childhood (ATP1A3)</t>
  </si>
  <si>
    <t>chorea, cognitive decline (ATP7A)</t>
  </si>
  <si>
    <t>ataxia (CACNA1A)</t>
  </si>
  <si>
    <t>sudden cardiac death (CALM1)</t>
  </si>
  <si>
    <t>ischemic or hemorrhagic stroke (COL4A1)</t>
  </si>
  <si>
    <t>ischemic or hemorrhagic stroke (COL4A2)</t>
  </si>
  <si>
    <t>dystonia (ECHS1)</t>
  </si>
  <si>
    <t>OCD/Tourettes (EHMT1)</t>
  </si>
  <si>
    <t>respiratory depression (ERCC8)</t>
  </si>
  <si>
    <t>hepatic failure (FARS2)</t>
  </si>
  <si>
    <t>joint stress (FBN2)</t>
  </si>
  <si>
    <t>hemolytic anemia (G6PD)</t>
  </si>
  <si>
    <t>epileptic encephalopathy (GABRA1)</t>
  </si>
  <si>
    <t>hyperekplexia, rigidity (GLRA1)</t>
  </si>
  <si>
    <t>epilepsy (GNAO1)</t>
  </si>
  <si>
    <t>dyskinesia, seizures (GRIN1)</t>
  </si>
  <si>
    <t>dystonia (KIF1A)</t>
  </si>
  <si>
    <t>dystonia (KMT2B)</t>
  </si>
  <si>
    <t>hydrocephalus (L1CAM)</t>
  </si>
  <si>
    <t>spasticity-dystonia and cognitive decline (MECP2)</t>
  </si>
  <si>
    <t>hypothyroidism with respiratory distress (NKX2-1)</t>
  </si>
  <si>
    <t>status dystonicus (PANK2)</t>
  </si>
  <si>
    <t>epileptic encephalopathy (PIGA)</t>
  </si>
  <si>
    <t>hepatic failure (POLG1)</t>
  </si>
  <si>
    <t>parkinsonism (POLG1)</t>
  </si>
  <si>
    <t>progressive spasticity-dystonia, cognitive decline, epilepsy (Aicardi-Goutieres syndrome, RNASEH2)</t>
  </si>
  <si>
    <t>vision loss (RPE65)</t>
  </si>
  <si>
    <t>malignant hyperthermia (RYR1)</t>
  </si>
  <si>
    <t>sudden cardiac death (RYR2)</t>
  </si>
  <si>
    <t>epileptic encephalopathy (SLC13A5)</t>
  </si>
  <si>
    <t>dyskinesias (SLC6A3)</t>
  </si>
  <si>
    <t>dystonia, parkinsonism (SPR)</t>
  </si>
  <si>
    <t>progressive spasticity-dystonia, cognitive decline, epilepsy (Aicardi-Goutieres syndrome, STAT3)</t>
  </si>
  <si>
    <t>dystonia (TAF1)</t>
  </si>
  <si>
    <t>progressive spasticity-dystonia, cognitive decline, epilepsy (Aicardi-Goutieres syndrome, TREX1)</t>
  </si>
  <si>
    <t>Q2</t>
  </si>
  <si>
    <t>recurrent pulmonary infection (ADAR)</t>
  </si>
  <si>
    <t>ataxia, spasticity, cognitive decline (AMPD2)</t>
  </si>
  <si>
    <t>myasthenic muscle weakness (CHRNE)</t>
  </si>
  <si>
    <t>hypotonia and impaired purposeful movements (DDC)</t>
  </si>
  <si>
    <t>episodic decompensation (EIF2B2)</t>
  </si>
  <si>
    <t>hepatic failure (ERCC6)</t>
  </si>
  <si>
    <t>photosensitivity with increased risk of skin cancer (ERCC6)</t>
  </si>
  <si>
    <t>tumor growth (ERCC6)</t>
  </si>
  <si>
    <t>hepatic failure (ERCC8)</t>
  </si>
  <si>
    <t>photosensitivity with increased risk of skin cancer (ERCC8)</t>
  </si>
  <si>
    <t>tumor growth (ERCC8)</t>
  </si>
  <si>
    <t>hyperbilirubinemia/kernicterus (G6PD)</t>
  </si>
  <si>
    <t>hyperkinesia (GNAO1)</t>
  </si>
  <si>
    <t>motor control and communication impairments, cognitive disability (GRIN2B)</t>
  </si>
  <si>
    <t>hyperuricemia (HPRT1)</t>
  </si>
  <si>
    <t>restrictive lung disease, muscle weakness, hepatosplenomegaly (IDS)</t>
  </si>
  <si>
    <t>progressive spasticity-dystonia, cognitive decline, epilepsy (Aicardi-Goutiers syndrome (IFIH1)</t>
  </si>
  <si>
    <t>recurrent pulmonary infection (IFIH1)</t>
  </si>
  <si>
    <t>Allergic broncho pulmonary aspergillosis and chronic pulmonary aspergillosis (IFIH1)</t>
  </si>
  <si>
    <t>epileptic encephalopathy (KCNQ2)</t>
  </si>
  <si>
    <t>spastic paraplegia (L1CAM)</t>
  </si>
  <si>
    <t>chorea (NKX2-1)</t>
  </si>
  <si>
    <t>lactic acidosis (PDHA1)</t>
  </si>
  <si>
    <t>seizures, ataxia (PDHA1)</t>
  </si>
  <si>
    <t>spasticity, dystonia, ataxia, cognitive decline (PDHX)</t>
  </si>
  <si>
    <t>recurrent infections, lymphoproliferation (PIK3CD)</t>
  </si>
  <si>
    <t>recurrent pulmonary infection (RNASEH2)</t>
  </si>
  <si>
    <t>allergic broncho pulmonary aspergillosis and chronic pulmonary aspergillosis (RNASEH2)</t>
  </si>
  <si>
    <t>epileptic encephalopathy (SCN1A)</t>
  </si>
  <si>
    <t>epileptic encephalopathy (SCN2A)</t>
  </si>
  <si>
    <t>epileptic encephalopathy (SCN8A)</t>
  </si>
  <si>
    <t>seizures, dyskinesia, gait disturbance (SLC2A1)</t>
  </si>
  <si>
    <t>allergic broncho pulmonary aspergillosis and chronic pulmonary aspergillosis (STAT3)</t>
  </si>
  <si>
    <t>recurrent pulmonary infection (STAT3)</t>
  </si>
  <si>
    <t>hypotonia, ataxia, dystonia (TBCK)</t>
  </si>
  <si>
    <t>behavior disruptions and respiratory depression (TCF4)</t>
  </si>
  <si>
    <t>recurrent pulmonary infection (TREX1)</t>
  </si>
  <si>
    <t>allergic broncho pulmonary apsergillosis and chronic pulmonary aspergillosis (TREX1)</t>
  </si>
  <si>
    <t>heat stroke from hypohidrosis (WNT10A)</t>
  </si>
  <si>
    <t>SCORER (1)</t>
  </si>
  <si>
    <t>Yes</t>
  </si>
  <si>
    <t>SCORER (2)</t>
  </si>
  <si>
    <t>Yes, but I have questions/concerns that I want to discuss first</t>
  </si>
  <si>
    <t>SCORER (3)</t>
  </si>
  <si>
    <t>SCORER (4)</t>
  </si>
  <si>
    <t>SCORER (5)</t>
  </si>
  <si>
    <t>SCORER (6)</t>
  </si>
  <si>
    <t>SCORER (7)</t>
  </si>
  <si>
    <t>Yes (presumed)</t>
  </si>
  <si>
    <t># scores</t>
  </si>
  <si>
    <t>patient variant</t>
  </si>
  <si>
    <t>OMIM?</t>
  </si>
  <si>
    <t>right disorder?/notes</t>
  </si>
  <si>
    <t>yes</t>
  </si>
  <si>
    <t>homozygous: c.1526+1G&gt;T</t>
  </si>
  <si>
    <t>Cockayne syndrome</t>
  </si>
  <si>
    <t>homozygous: p.Q183X</t>
  </si>
  <si>
    <t>homozygous: c.G749T/p.G250V</t>
  </si>
  <si>
    <t>CNV deletion: Homozygous terminal deletion that includes at least  exon 1 in ERCC8 [NM_000082.3] and exon 1 in NDUFAF2 [NM_174889.4]</t>
  </si>
  <si>
    <t>hemizyous: p.A335T</t>
  </si>
  <si>
    <t>could be either 615473 or 617493</t>
  </si>
  <si>
    <t>the single patient treated was described as having a severe encephalopathy</t>
  </si>
  <si>
    <t>OMIM# chosen as the disorder with neurological features</t>
  </si>
  <si>
    <t>chosen as the disorder described as having neurological features</t>
  </si>
  <si>
    <t>hemizygous (?) p.Arg473Cys</t>
  </si>
  <si>
    <t>hemizygous: p.P718S</t>
  </si>
  <si>
    <t>hemizygous: p.P166A</t>
  </si>
  <si>
    <t>hemizygous: p.972_973del</t>
  </si>
  <si>
    <t>genebooks (the evidence source) groups HSAS, MASA, and corpus callosum agenesis together. L1CAM variants described in 2 research studies with careful phenotype ascertainment and another in GeneDx.</t>
  </si>
  <si>
    <t>heterozygous: p.R243H</t>
  </si>
  <si>
    <t>heterozygous: p.Y130X</t>
  </si>
  <si>
    <t>de novo: p.Q213X</t>
  </si>
  <si>
    <t>evidence source describes hereditary benign chorea</t>
  </si>
  <si>
    <t>de novo: c.A3074G</t>
  </si>
  <si>
    <t>patient has de novo variant. Evidence covers both inheritance.</t>
  </si>
  <si>
    <t xml:space="preserve">could be a range of phenotypes </t>
  </si>
  <si>
    <t>heterozygous: p.Q282X</t>
  </si>
  <si>
    <t>de novo: p.G346R</t>
  </si>
  <si>
    <t>heterozygous: p.A171fs</t>
  </si>
  <si>
    <t>de novo: p.L361fs</t>
  </si>
  <si>
    <t>could be a range of phenotypes (evidence covers the spectrum)</t>
  </si>
  <si>
    <t>de novo: p.P715L</t>
  </si>
  <si>
    <t>yes--outcomes and interventions match. infant onset autoimmune disease from de novo variants; predicted dominant negative variants for IgE syndrome. Variant listed as Hyper-Ige Recurrent Infection Syndrome 1, Hyper-Ige Recurrent Infection Syndrome 1 by different submitters on Varsome.</t>
  </si>
  <si>
    <t>de novo p.319N</t>
  </si>
  <si>
    <t>de novo p.Y291X</t>
  </si>
  <si>
    <t>de novo p.Q218X</t>
  </si>
  <si>
    <t>de novo c. 1146+5G&gt;T</t>
  </si>
  <si>
    <t>de novo: p.S343Fs</t>
  </si>
  <si>
    <t>yes. variants most likely LoF and Pitt-Hopkins more likely phenotype match. Nicardipine intervention tested in Pitt-Hopkins patients</t>
  </si>
  <si>
    <t>heterozygous: p.D18N</t>
  </si>
  <si>
    <t>yes. variant more consistent with Aicardi-Goutieres. Intervention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</si>
</sst>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sz val="12"/>
      <name val="Calibri"/>
      <family val="2"/>
      <scheme val="minor"/>
    </font>
    <font>
      <sz val="11"/>
      <color theme="1"/>
      <name val="Roboto"/>
    </font>
    <font>
      <u/>
      <sz val="11"/>
      <color theme="10"/>
      <name val="Calibri"/>
      <family val="2"/>
      <scheme val="minor"/>
    </font>
    <font>
      <sz val="12"/>
      <color rgb="FF7030A0"/>
      <name val="Calibri"/>
      <family val="2"/>
      <scheme val="minor"/>
    </font>
    <font>
      <sz val="12"/>
      <color rgb="FF000000"/>
      <name val="Calibri"/>
      <family val="2"/>
      <scheme val="minor"/>
    </font>
    <font>
      <i/>
      <sz val="12"/>
      <name val="Calibri"/>
      <family val="2"/>
      <scheme val="minor"/>
    </font>
    <font>
      <sz val="12"/>
      <color rgb="FF212121"/>
      <name val="Segoe UI"/>
      <family val="2"/>
    </font>
    <font>
      <sz val="12"/>
      <color rgb="FF000000"/>
      <name val="Times New Roman"/>
      <family val="1"/>
    </font>
    <font>
      <sz val="11"/>
      <color rgb="FF7030A0"/>
      <name val="Calibri"/>
      <family val="2"/>
      <scheme val="minor"/>
    </font>
    <font>
      <sz val="12"/>
      <name val="Arial"/>
      <family val="2"/>
    </font>
    <font>
      <i/>
      <sz val="12"/>
      <name val="Calibri"/>
      <family val="2"/>
    </font>
    <font>
      <b/>
      <sz val="12"/>
      <color theme="1"/>
      <name val="Calibri"/>
      <family val="2"/>
      <scheme val="minor"/>
    </font>
    <font>
      <sz val="12"/>
      <color theme="1"/>
      <name val="Arial"/>
      <family val="2"/>
    </font>
    <font>
      <u/>
      <sz val="12"/>
      <color theme="10"/>
      <name val="Calibri"/>
      <family val="2"/>
      <scheme val="minor"/>
    </font>
    <font>
      <sz val="12"/>
      <color rgb="FF000000"/>
      <name val="Source Sans Pro"/>
      <family val="2"/>
    </font>
    <font>
      <sz val="12"/>
      <color theme="1"/>
      <name val="Segoe UI"/>
      <family val="2"/>
    </font>
    <font>
      <sz val="11"/>
      <name val="Calibri"/>
      <family val="2"/>
      <scheme val="minor"/>
    </font>
    <font>
      <sz val="12"/>
      <color rgb="FF212121"/>
      <name val="Times New Roman"/>
      <family val="1"/>
    </font>
    <font>
      <b/>
      <sz val="12"/>
      <name val="Calibri"/>
      <family val="2"/>
      <scheme val="minor"/>
    </font>
    <font>
      <b/>
      <sz val="11"/>
      <name val="Calibri"/>
      <family val="2"/>
      <scheme val="minor"/>
    </font>
    <font>
      <u/>
      <sz val="11"/>
      <name val="Calibri"/>
      <family val="2"/>
      <scheme val="minor"/>
    </font>
    <font>
      <sz val="12"/>
      <name val="Segoe UI"/>
      <family val="2"/>
    </font>
    <font>
      <sz val="12"/>
      <name val="Times New Roman"/>
      <family val="1"/>
    </font>
    <font>
      <i/>
      <sz val="12"/>
      <name val="Times New Roman"/>
      <family val="1"/>
    </font>
    <font>
      <sz val="11"/>
      <color theme="9" tint="-0.249977111117893"/>
      <name val="Calibri"/>
      <family val="2"/>
      <scheme val="minor"/>
    </font>
    <font>
      <sz val="12"/>
      <color theme="9" tint="-0.24997711111789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5F5F5"/>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28">
    <xf numFmtId="0" fontId="0" fillId="0" borderId="0" xfId="0"/>
    <xf numFmtId="0" fontId="2" fillId="0" borderId="0" xfId="0" applyFont="1"/>
    <xf numFmtId="49" fontId="0" fillId="0" borderId="0" xfId="0" applyNumberFormat="1"/>
    <xf numFmtId="0" fontId="4" fillId="0" borderId="1" xfId="0" applyFont="1" applyBorder="1"/>
    <xf numFmtId="0" fontId="0" fillId="0" borderId="1" xfId="0" applyBorder="1" applyAlignment="1">
      <alignment horizontal="right" wrapText="1"/>
    </xf>
    <xf numFmtId="2" fontId="4" fillId="0" borderId="2" xfId="0" applyNumberFormat="1" applyFont="1" applyBorder="1" applyAlignment="1">
      <alignment horizontal="left"/>
    </xf>
    <xf numFmtId="49" fontId="5" fillId="0" borderId="1" xfId="0" applyNumberFormat="1" applyFont="1" applyBorder="1"/>
    <xf numFmtId="49" fontId="4" fillId="0" borderId="2" xfId="0" applyNumberFormat="1" applyFont="1" applyBorder="1"/>
    <xf numFmtId="0" fontId="0" fillId="0" borderId="2" xfId="0" applyBorder="1" applyAlignment="1">
      <alignment horizontal="right" wrapText="1"/>
    </xf>
    <xf numFmtId="0" fontId="4" fillId="0" borderId="2" xfId="0" applyFont="1" applyBorder="1" applyAlignment="1">
      <alignment horizontal="left"/>
    </xf>
    <xf numFmtId="2" fontId="4" fillId="0" borderId="2" xfId="0" applyNumberFormat="1" applyFont="1" applyBorder="1"/>
    <xf numFmtId="0" fontId="4" fillId="0" borderId="2" xfId="0" applyFont="1" applyBorder="1"/>
    <xf numFmtId="49" fontId="4" fillId="0" borderId="2" xfId="0" applyNumberFormat="1" applyFont="1" applyBorder="1" applyAlignment="1">
      <alignment wrapText="1"/>
    </xf>
    <xf numFmtId="49" fontId="5" fillId="0" borderId="2" xfId="0" applyNumberFormat="1" applyFont="1" applyBorder="1"/>
    <xf numFmtId="49" fontId="4" fillId="0" borderId="2" xfId="0" applyNumberFormat="1" applyFont="1" applyBorder="1" applyAlignment="1">
      <alignment horizontal="left" wrapText="1"/>
    </xf>
    <xf numFmtId="0" fontId="4" fillId="0" borderId="2" xfId="0" applyFont="1" applyBorder="1" applyAlignment="1">
      <alignment wrapText="1"/>
    </xf>
    <xf numFmtId="0" fontId="5" fillId="0" borderId="2" xfId="0" applyFont="1" applyBorder="1"/>
    <xf numFmtId="0" fontId="4" fillId="0" borderId="2" xfId="0" applyFont="1" applyBorder="1" applyAlignment="1">
      <alignment horizontal="right" wrapText="1"/>
    </xf>
    <xf numFmtId="0" fontId="7" fillId="3" borderId="2" xfId="0" applyFont="1" applyFill="1" applyBorder="1" applyAlignment="1">
      <alignment horizontal="right" wrapText="1"/>
    </xf>
    <xf numFmtId="0" fontId="11" fillId="0" borderId="2" xfId="0" applyFont="1" applyBorder="1"/>
    <xf numFmtId="0" fontId="0" fillId="0" borderId="2" xfId="0" applyBorder="1" applyAlignment="1">
      <alignment horizontal="right" vertical="center" wrapText="1"/>
    </xf>
    <xf numFmtId="0" fontId="4" fillId="0" borderId="2" xfId="0" applyFont="1" applyBorder="1" applyAlignment="1">
      <alignment horizontal="left" wrapText="1"/>
    </xf>
    <xf numFmtId="0" fontId="0" fillId="0" borderId="0" xfId="0" applyAlignment="1">
      <alignment wrapText="1"/>
    </xf>
    <xf numFmtId="0" fontId="14" fillId="0" borderId="0" xfId="0" applyFont="1"/>
    <xf numFmtId="0" fontId="16" fillId="0" borderId="2" xfId="0" applyFont="1" applyBorder="1" applyAlignment="1">
      <alignment horizontal="left"/>
    </xf>
    <xf numFmtId="49" fontId="4" fillId="0" borderId="2" xfId="0" applyNumberFormat="1" applyFont="1" applyBorder="1" applyAlignment="1">
      <alignment horizontal="right" wrapText="1"/>
    </xf>
    <xf numFmtId="0" fontId="8" fillId="4" borderId="2" xfId="1" applyFill="1" applyBorder="1" applyAlignment="1">
      <alignment horizontal="right" vertical="top" wrapText="1"/>
    </xf>
    <xf numFmtId="0" fontId="3" fillId="6" borderId="2" xfId="0" applyFont="1" applyFill="1" applyBorder="1"/>
    <xf numFmtId="0" fontId="3" fillId="6" borderId="3" xfId="0" applyFont="1" applyFill="1" applyBorder="1"/>
    <xf numFmtId="0" fontId="3" fillId="6" borderId="0" xfId="0" applyFont="1" applyFill="1"/>
    <xf numFmtId="49" fontId="3" fillId="6" borderId="0" xfId="0" applyNumberFormat="1" applyFont="1" applyFill="1"/>
    <xf numFmtId="49" fontId="17" fillId="6" borderId="2" xfId="0" applyNumberFormat="1" applyFont="1" applyFill="1" applyBorder="1" applyAlignment="1">
      <alignment wrapText="1"/>
    </xf>
    <xf numFmtId="49" fontId="17" fillId="6" borderId="2" xfId="0" applyNumberFormat="1" applyFont="1" applyFill="1" applyBorder="1"/>
    <xf numFmtId="0" fontId="3" fillId="6" borderId="2" xfId="0" applyFont="1" applyFill="1" applyBorder="1" applyAlignment="1">
      <alignment wrapText="1"/>
    </xf>
    <xf numFmtId="0" fontId="4" fillId="0" borderId="0" xfId="0" applyFont="1" applyAlignment="1">
      <alignment wrapText="1"/>
    </xf>
    <xf numFmtId="0" fontId="4" fillId="0" borderId="0" xfId="0" applyFont="1"/>
    <xf numFmtId="2" fontId="4" fillId="0" borderId="0" xfId="0" applyNumberFormat="1" applyFont="1"/>
    <xf numFmtId="49" fontId="4" fillId="0" borderId="2" xfId="0" applyNumberFormat="1" applyFont="1" applyBorder="1" applyAlignment="1">
      <alignment horizontal="left"/>
    </xf>
    <xf numFmtId="0" fontId="18" fillId="0" borderId="2" xfId="0" applyFont="1" applyBorder="1" applyAlignment="1">
      <alignment wrapText="1"/>
    </xf>
    <xf numFmtId="49" fontId="8" fillId="0" borderId="2" xfId="1" applyNumberFormat="1" applyBorder="1" applyAlignment="1"/>
    <xf numFmtId="49" fontId="8" fillId="0" borderId="2" xfId="1" applyNumberFormat="1" applyBorder="1" applyAlignment="1">
      <alignment horizontal="left"/>
    </xf>
    <xf numFmtId="0" fontId="18" fillId="0" borderId="2" xfId="0" applyFont="1" applyBorder="1"/>
    <xf numFmtId="0" fontId="4" fillId="0" borderId="2" xfId="0" applyFont="1" applyBorder="1" applyAlignment="1">
      <alignment vertical="top" wrapText="1"/>
    </xf>
    <xf numFmtId="0" fontId="4" fillId="0" borderId="2" xfId="1" applyFont="1" applyBorder="1" applyAlignment="1">
      <alignment wrapText="1"/>
    </xf>
    <xf numFmtId="49" fontId="4" fillId="0" borderId="2" xfId="0" applyNumberFormat="1" applyFont="1" applyBorder="1" applyAlignment="1">
      <alignment horizontal="center"/>
    </xf>
    <xf numFmtId="49" fontId="4" fillId="7" borderId="2" xfId="0" applyNumberFormat="1" applyFont="1" applyFill="1" applyBorder="1" applyAlignment="1">
      <alignment wrapText="1"/>
    </xf>
    <xf numFmtId="49" fontId="4" fillId="7" borderId="2" xfId="0" applyNumberFormat="1" applyFont="1" applyFill="1" applyBorder="1"/>
    <xf numFmtId="49" fontId="19" fillId="0" borderId="2" xfId="1" applyNumberFormat="1" applyFont="1" applyFill="1" applyBorder="1" applyAlignment="1">
      <alignment wrapText="1"/>
    </xf>
    <xf numFmtId="0" fontId="4" fillId="0" borderId="2" xfId="0" applyFont="1" applyBorder="1" applyAlignment="1">
      <alignment horizontal="center"/>
    </xf>
    <xf numFmtId="0" fontId="8" fillId="4" borderId="2" xfId="1" applyFill="1" applyBorder="1" applyAlignment="1">
      <alignment horizontal="right" vertical="center" wrapText="1"/>
    </xf>
    <xf numFmtId="0" fontId="4" fillId="0" borderId="2" xfId="1" applyFont="1" applyBorder="1" applyAlignment="1">
      <alignment horizontal="left" wrapText="1"/>
    </xf>
    <xf numFmtId="0" fontId="6" fillId="0" borderId="2" xfId="1" applyFont="1" applyBorder="1" applyAlignment="1">
      <alignment horizontal="left" wrapText="1"/>
    </xf>
    <xf numFmtId="49" fontId="6" fillId="0" borderId="2" xfId="0" applyNumberFormat="1" applyFont="1" applyBorder="1"/>
    <xf numFmtId="2" fontId="6" fillId="0" borderId="2" xfId="0" applyNumberFormat="1" applyFont="1" applyBorder="1"/>
    <xf numFmtId="49" fontId="6" fillId="0" borderId="2" xfId="0" applyNumberFormat="1" applyFont="1" applyBorder="1" applyAlignment="1">
      <alignment horizontal="center"/>
    </xf>
    <xf numFmtId="49" fontId="6" fillId="0" borderId="2" xfId="0" applyNumberFormat="1" applyFont="1" applyBorder="1" applyAlignment="1">
      <alignment wrapText="1"/>
    </xf>
    <xf numFmtId="49" fontId="4" fillId="0" borderId="2" xfId="1" applyNumberFormat="1" applyFont="1" applyBorder="1" applyAlignment="1">
      <alignment wrapText="1"/>
    </xf>
    <xf numFmtId="49" fontId="11" fillId="0" borderId="2" xfId="0" applyNumberFormat="1" applyFont="1" applyBorder="1"/>
    <xf numFmtId="49" fontId="22" fillId="0" borderId="0" xfId="0" applyNumberFormat="1" applyFont="1"/>
    <xf numFmtId="0" fontId="22" fillId="0" borderId="0" xfId="0" applyFont="1"/>
    <xf numFmtId="0" fontId="13" fillId="0" borderId="2" xfId="0" applyFont="1" applyBorder="1" applyAlignment="1">
      <alignment wrapText="1"/>
    </xf>
    <xf numFmtId="0" fontId="11" fillId="0" borderId="2" xfId="0" applyFont="1" applyFill="1" applyBorder="1"/>
    <xf numFmtId="0" fontId="4" fillId="0" borderId="2" xfId="1" applyFont="1" applyFill="1" applyBorder="1" applyAlignment="1">
      <alignment wrapText="1"/>
    </xf>
    <xf numFmtId="0" fontId="10" fillId="0" borderId="2" xfId="0" applyFont="1" applyFill="1" applyBorder="1" applyAlignment="1">
      <alignment wrapText="1"/>
    </xf>
    <xf numFmtId="49" fontId="4" fillId="0" borderId="2" xfId="0" applyNumberFormat="1" applyFont="1" applyFill="1" applyBorder="1" applyAlignment="1">
      <alignment horizontal="right" wrapText="1"/>
    </xf>
    <xf numFmtId="49" fontId="4" fillId="0" borderId="2" xfId="0" applyNumberFormat="1" applyFont="1" applyFill="1" applyBorder="1"/>
    <xf numFmtId="0" fontId="0" fillId="0" borderId="0" xfId="0" applyFill="1"/>
    <xf numFmtId="0" fontId="14" fillId="0" borderId="0" xfId="0" applyFont="1" applyFill="1"/>
    <xf numFmtId="0" fontId="5" fillId="0" borderId="2" xfId="0" applyFont="1" applyFill="1" applyBorder="1"/>
    <xf numFmtId="0" fontId="4" fillId="0" borderId="2" xfId="0" applyFont="1" applyFill="1" applyBorder="1" applyAlignment="1">
      <alignment wrapText="1"/>
    </xf>
    <xf numFmtId="0" fontId="0" fillId="0" borderId="2" xfId="0" applyFill="1" applyBorder="1" applyAlignment="1">
      <alignment horizontal="right" wrapText="1"/>
    </xf>
    <xf numFmtId="49" fontId="17" fillId="0" borderId="2" xfId="0" applyNumberFormat="1" applyFont="1" applyFill="1" applyBorder="1" applyAlignment="1">
      <alignment wrapText="1"/>
    </xf>
    <xf numFmtId="49" fontId="4" fillId="0" borderId="2" xfId="0" applyNumberFormat="1" applyFont="1" applyFill="1" applyBorder="1" applyAlignment="1">
      <alignment wrapText="1"/>
    </xf>
    <xf numFmtId="0" fontId="4" fillId="0" borderId="1" xfId="0" applyFont="1" applyFill="1" applyBorder="1" applyAlignment="1">
      <alignment wrapText="1"/>
    </xf>
    <xf numFmtId="49" fontId="24" fillId="0" borderId="2" xfId="0" applyNumberFormat="1" applyFont="1" applyFill="1" applyBorder="1" applyAlignment="1">
      <alignment wrapText="1"/>
    </xf>
    <xf numFmtId="0" fontId="25" fillId="0" borderId="2" xfId="0" applyFont="1" applyFill="1" applyBorder="1" applyAlignment="1">
      <alignment wrapText="1"/>
    </xf>
    <xf numFmtId="49" fontId="25" fillId="0" borderId="0" xfId="0" applyNumberFormat="1" applyFont="1" applyFill="1"/>
    <xf numFmtId="0" fontId="25" fillId="0" borderId="0" xfId="0" applyFont="1" applyFill="1"/>
    <xf numFmtId="49" fontId="22" fillId="0" borderId="0" xfId="0" applyNumberFormat="1" applyFont="1" applyFill="1"/>
    <xf numFmtId="49" fontId="6" fillId="0" borderId="2" xfId="0" applyNumberFormat="1" applyFont="1" applyFill="1" applyBorder="1" applyAlignment="1">
      <alignment wrapText="1"/>
    </xf>
    <xf numFmtId="0" fontId="22" fillId="0" borderId="0" xfId="0" applyFont="1" applyFill="1"/>
    <xf numFmtId="49" fontId="6" fillId="0" borderId="2" xfId="0" applyNumberFormat="1" applyFont="1" applyFill="1" applyBorder="1" applyAlignment="1">
      <alignment horizontal="left" wrapText="1"/>
    </xf>
    <xf numFmtId="0" fontId="6" fillId="0" borderId="2" xfId="0" applyFont="1" applyFill="1" applyBorder="1" applyAlignment="1">
      <alignment wrapText="1"/>
    </xf>
    <xf numFmtId="0" fontId="26" fillId="0" borderId="0" xfId="1" applyFont="1" applyFill="1"/>
    <xf numFmtId="0" fontId="27" fillId="0" borderId="0" xfId="0" applyFont="1" applyFill="1" applyAlignment="1">
      <alignment horizontal="left" vertical="center" wrapText="1" indent="1"/>
    </xf>
    <xf numFmtId="0" fontId="28" fillId="0" borderId="0" xfId="0" applyFont="1" applyFill="1"/>
    <xf numFmtId="0" fontId="22" fillId="0" borderId="0" xfId="0" applyFont="1" applyFill="1" applyAlignment="1">
      <alignment wrapText="1"/>
    </xf>
    <xf numFmtId="0" fontId="6" fillId="0" borderId="2" xfId="0" applyFont="1" applyFill="1" applyBorder="1" applyAlignment="1">
      <alignment horizontal="left" wrapText="1"/>
    </xf>
    <xf numFmtId="0" fontId="27" fillId="0" borderId="0" xfId="0" applyFont="1" applyFill="1"/>
    <xf numFmtId="0" fontId="6" fillId="0" borderId="1" xfId="0" applyFont="1" applyFill="1" applyBorder="1" applyAlignment="1">
      <alignment wrapText="1"/>
    </xf>
    <xf numFmtId="0" fontId="3" fillId="0" borderId="0" xfId="0" applyFont="1"/>
    <xf numFmtId="0" fontId="30" fillId="0" borderId="0" xfId="0" applyFont="1"/>
    <xf numFmtId="0" fontId="0" fillId="2" borderId="0" xfId="0" applyFill="1"/>
    <xf numFmtId="0" fontId="0" fillId="0" borderId="0" xfId="1" applyFont="1"/>
    <xf numFmtId="49" fontId="0" fillId="2" borderId="0" xfId="0" applyNumberFormat="1" applyFill="1"/>
    <xf numFmtId="0" fontId="6" fillId="0" borderId="0" xfId="0" applyFont="1"/>
    <xf numFmtId="0" fontId="0" fillId="2" borderId="0" xfId="1" applyFont="1" applyFill="1"/>
    <xf numFmtId="0" fontId="31" fillId="0" borderId="0" xfId="0" applyFont="1"/>
    <xf numFmtId="0" fontId="0" fillId="5" borderId="0" xfId="0" applyFill="1"/>
    <xf numFmtId="49" fontId="0" fillId="5" borderId="0" xfId="0" applyNumberFormat="1" applyFill="1"/>
    <xf numFmtId="0" fontId="4" fillId="5" borderId="0" xfId="0" applyFont="1" applyFill="1"/>
    <xf numFmtId="0" fontId="4" fillId="2" borderId="0" xfId="0" applyFont="1" applyFill="1"/>
    <xf numFmtId="0" fontId="10" fillId="2" borderId="0" xfId="0" applyFont="1" applyFill="1"/>
    <xf numFmtId="49" fontId="4" fillId="0" borderId="0" xfId="0" applyNumberFormat="1" applyFont="1"/>
    <xf numFmtId="0" fontId="22" fillId="0" borderId="0" xfId="1" applyFont="1" applyFill="1"/>
    <xf numFmtId="0" fontId="30" fillId="0" borderId="0" xfId="1" applyFont="1"/>
    <xf numFmtId="0" fontId="10" fillId="0" borderId="0" xfId="0" applyFont="1"/>
    <xf numFmtId="0" fontId="1" fillId="0" borderId="0" xfId="1" applyFont="1"/>
    <xf numFmtId="49" fontId="10" fillId="0" borderId="0" xfId="0" applyNumberFormat="1" applyFont="1"/>
    <xf numFmtId="0" fontId="0" fillId="0" borderId="0" xfId="1" applyFont="1" applyFill="1"/>
    <xf numFmtId="49" fontId="10" fillId="0" borderId="2" xfId="0" applyNumberFormat="1" applyFont="1" applyFill="1" applyBorder="1" applyAlignment="1">
      <alignment wrapText="1"/>
    </xf>
    <xf numFmtId="0" fontId="6" fillId="0" borderId="2" xfId="1" applyFont="1" applyFill="1" applyBorder="1" applyAlignment="1">
      <alignment wrapText="1"/>
    </xf>
    <xf numFmtId="0" fontId="21" fillId="0" borderId="2" xfId="0" applyFont="1" applyFill="1" applyBorder="1" applyAlignment="1">
      <alignment wrapText="1"/>
    </xf>
    <xf numFmtId="0" fontId="20" fillId="0" borderId="2" xfId="0" applyFont="1" applyFill="1" applyBorder="1" applyAlignment="1">
      <alignment wrapText="1"/>
    </xf>
    <xf numFmtId="0" fontId="4" fillId="0" borderId="0" xfId="0" applyFont="1" applyFill="1" applyAlignment="1">
      <alignment wrapText="1"/>
    </xf>
    <xf numFmtId="0" fontId="12" fillId="0" borderId="2" xfId="0" applyFont="1" applyFill="1" applyBorder="1" applyAlignment="1">
      <alignment wrapText="1"/>
    </xf>
    <xf numFmtId="0" fontId="15" fillId="0" borderId="2" xfId="0" applyFont="1" applyFill="1" applyBorder="1" applyAlignment="1">
      <alignment horizontal="left" wrapText="1"/>
    </xf>
    <xf numFmtId="0" fontId="15" fillId="0" borderId="2" xfId="0" applyFont="1" applyFill="1" applyBorder="1" applyAlignment="1">
      <alignment wrapText="1"/>
    </xf>
    <xf numFmtId="49" fontId="4" fillId="0" borderId="1" xfId="0" applyNumberFormat="1" applyFont="1" applyFill="1" applyBorder="1" applyAlignment="1">
      <alignment wrapText="1"/>
    </xf>
    <xf numFmtId="49" fontId="24" fillId="6" borderId="2" xfId="0" applyNumberFormat="1" applyFont="1" applyFill="1" applyBorder="1"/>
    <xf numFmtId="0" fontId="6" fillId="0" borderId="2" xfId="0" applyFont="1" applyBorder="1"/>
    <xf numFmtId="0" fontId="6" fillId="0" borderId="2" xfId="0" applyFont="1" applyBorder="1" applyAlignment="1">
      <alignment horizontal="left"/>
    </xf>
    <xf numFmtId="2" fontId="6" fillId="0" borderId="2" xfId="0" applyNumberFormat="1" applyFont="1" applyBorder="1" applyAlignment="1">
      <alignment horizontal="left"/>
    </xf>
    <xf numFmtId="0" fontId="6" fillId="0" borderId="2" xfId="0" applyFont="1" applyFill="1" applyBorder="1" applyAlignment="1">
      <alignment horizontal="left"/>
    </xf>
    <xf numFmtId="2" fontId="6" fillId="0" borderId="2" xfId="0" applyNumberFormat="1" applyFont="1" applyFill="1" applyBorder="1" applyAlignment="1">
      <alignment horizontal="left"/>
    </xf>
    <xf numFmtId="2" fontId="6" fillId="0" borderId="2" xfId="0" applyNumberFormat="1" applyFont="1" applyFill="1" applyBorder="1"/>
    <xf numFmtId="2" fontId="6" fillId="0" borderId="1" xfId="0" applyNumberFormat="1" applyFont="1" applyBorder="1"/>
    <xf numFmtId="2" fontId="6" fillId="0" borderId="1"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clinicaltrials.gov/ct2/show/NCT02352896?cond=leigh&amp;draw=4&amp;rank=1" TargetMode="External"/><Relationship Id="rId13" Type="http://schemas.openxmlformats.org/officeDocument/2006/relationships/hyperlink" Target="https://link.springer.com/article/10.1007/s13311-021-01173-9%20%20%20%22Overall,%20beneficial%20effects%20of%20L-serine%20in%20all%20these%20individuals%20with%20null%20variants%20appeared%20to%20be%20mild.%22%20%20%20also,%20effect%20may%20be%20dependent%20on%20variant%20(GoF,%20LoF)" TargetMode="External"/><Relationship Id="rId3" Type="http://schemas.openxmlformats.org/officeDocument/2006/relationships/hyperlink" Target="https://www.ncbi.nlm.nih.gov/books/NBK1129/" TargetMode="External"/><Relationship Id="rId7" Type="http://schemas.openxmlformats.org/officeDocument/2006/relationships/hyperlink" Target="https://www.ncbi.nlm.nih.gov/books/NBK1386/" TargetMode="External"/><Relationship Id="rId12" Type="http://schemas.openxmlformats.org/officeDocument/2006/relationships/hyperlink" Target="https://pubmed.ncbi.nlm.nih.gov/17697859/%20%20%20%22In%20conclusion,%20allopurinol%20is%20efficacious%20and%20generally%20safe%20for%20the%20treatment%20of%20uric%20acid%20overproduction%20in%20patients%20with%20HPRT%20deficiencies%22%20%22Treatment%20with%20allopurinol%20normalized%20serum%20urate%20level%20in%20all%20patients%20and%20resulted%20in%20a%20mean%20reduction%20in%20serum%20urate%20of%2047%25%22" TargetMode="External"/><Relationship Id="rId2" Type="http://schemas.openxmlformats.org/officeDocument/2006/relationships/hyperlink" Target="https://www.ncbi.nlm.nih.gov/books/NBK1129/" TargetMode="External"/><Relationship Id="rId1" Type="http://schemas.openxmlformats.org/officeDocument/2006/relationships/hyperlink" Target="https://www.ncbi.nlm.nih.gov/books/NBK1129/" TargetMode="External"/><Relationship Id="rId6" Type="http://schemas.openxmlformats.org/officeDocument/2006/relationships/hyperlink" Target="https://www.ncbi.nlm.nih.gov/pubmed/20301516" TargetMode="External"/><Relationship Id="rId11" Type="http://schemas.openxmlformats.org/officeDocument/2006/relationships/hyperlink" Target="https://ojrd.biomedcentral.com/articles/10.1186/s13023-021-01875-5%20%20%20%22At%20the%20end%20of%202-year%20follow%20up,%20there%20was%20resolution%20of%20hepatomegaly%20in%20all%20treated%20patients%20(3%20of%20which%20resolved%20after%201%20year%20of%20therapy).%20In%20the%20untreated%20group,%2015/16%20patients%20(93.75%25)%20remained%20to%20have%20hepatomegaly%20with%20mean%20of%204.78%20cm%20below%20RCM.%22%20%20%0a%0aAt%20the%20same%20time,%20it%20seems%20like%20less%20improvement%20on%20respiratory%20status:%20%22A%20greater%20percentage%20of%20untreated%20patients%20had%20respiratory%20symptoms%20(81.25%25)%20as%20compared%20with%20the%20treated%20cohort%20(62.5%25).%20The%20percentage%20of%20CPAP-dependent%20patients%20are%20comparable%20in%20both%20cohorts.%20%22" TargetMode="External"/><Relationship Id="rId5" Type="http://schemas.openxmlformats.org/officeDocument/2006/relationships/hyperlink" Target="https://www.ncbi.nlm.nih.gov/pubmed/20301516" TargetMode="External"/><Relationship Id="rId10" Type="http://schemas.openxmlformats.org/officeDocument/2006/relationships/hyperlink" Target="https://www.omim.org/entry/175780" TargetMode="External"/><Relationship Id="rId4" Type="http://schemas.openxmlformats.org/officeDocument/2006/relationships/hyperlink" Target="https://www.ncbi.nlm.nih.gov/pubmed/20301516" TargetMode="External"/><Relationship Id="rId9" Type="http://schemas.openxmlformats.org/officeDocument/2006/relationships/hyperlink" Target="https://www.omim.org/entry/175780"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mim.org/entry/614255" TargetMode="External"/><Relationship Id="rId2" Type="http://schemas.openxmlformats.org/officeDocument/2006/relationships/hyperlink" Target="https://www.ncbi.nlm.nih.gov/books/n/gene/glossary/def-item/affected/" TargetMode="External"/><Relationship Id="rId1" Type="http://schemas.openxmlformats.org/officeDocument/2006/relationships/hyperlink" Target="https://www.ncbi.nlm.nih.gov/books/n/gene/glossary/def-item/affected/" TargetMode="External"/><Relationship Id="rId5" Type="http://schemas.openxmlformats.org/officeDocument/2006/relationships/printerSettings" Target="../printerSettings/printerSettings3.bin"/><Relationship Id="rId4" Type="http://schemas.openxmlformats.org/officeDocument/2006/relationships/hyperlink" Target="https://pubmed.ncbi.nlm.nih.gov/28101805%20-%20one%20case%20of%2019%20with%20PDHX%20responded%20to%20ketogenic%20diet;%2027317552%20one%20case%20responding%20to%20ketogenic%20diet;%2034863613%20one%20child%20of%204%20with%20PDHX%20responded%20to%20thiam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6E08-C94F-45A5-9BB3-B903DA8EAD53}">
  <dimension ref="A1:CG63"/>
  <sheetViews>
    <sheetView workbookViewId="0">
      <selection activeCell="B1" sqref="B1"/>
    </sheetView>
  </sheetViews>
  <sheetFormatPr defaultRowHeight="14.5" x14ac:dyDescent="0.35"/>
  <sheetData>
    <row r="1" spans="1:85" x14ac:dyDescent="0.35">
      <c r="B1" t="s">
        <v>545</v>
      </c>
      <c r="C1" t="s">
        <v>546</v>
      </c>
      <c r="D1" t="s">
        <v>547</v>
      </c>
      <c r="E1" t="s">
        <v>548</v>
      </c>
      <c r="F1" t="s">
        <v>549</v>
      </c>
      <c r="G1" t="s">
        <v>550</v>
      </c>
      <c r="H1" t="s">
        <v>551</v>
      </c>
      <c r="I1" t="s">
        <v>552</v>
      </c>
      <c r="J1" t="s">
        <v>553</v>
      </c>
      <c r="K1" t="s">
        <v>554</v>
      </c>
      <c r="L1" t="s">
        <v>555</v>
      </c>
      <c r="M1" t="s">
        <v>556</v>
      </c>
      <c r="N1" t="s">
        <v>557</v>
      </c>
      <c r="O1" t="s">
        <v>558</v>
      </c>
      <c r="P1" t="s">
        <v>559</v>
      </c>
      <c r="Q1" t="s">
        <v>560</v>
      </c>
      <c r="R1" t="s">
        <v>561</v>
      </c>
      <c r="S1" t="s">
        <v>562</v>
      </c>
      <c r="T1" t="s">
        <v>563</v>
      </c>
      <c r="U1" t="s">
        <v>564</v>
      </c>
      <c r="V1" t="s">
        <v>565</v>
      </c>
      <c r="W1" t="s">
        <v>566</v>
      </c>
      <c r="X1" t="s">
        <v>567</v>
      </c>
      <c r="Y1" t="s">
        <v>568</v>
      </c>
      <c r="Z1" t="s">
        <v>569</v>
      </c>
      <c r="AA1" t="s">
        <v>570</v>
      </c>
      <c r="AB1" t="s">
        <v>571</v>
      </c>
      <c r="AC1" t="s">
        <v>572</v>
      </c>
      <c r="AD1" t="s">
        <v>573</v>
      </c>
      <c r="AE1" t="s">
        <v>574</v>
      </c>
      <c r="AF1" t="s">
        <v>575</v>
      </c>
      <c r="AG1" t="s">
        <v>576</v>
      </c>
      <c r="AH1" t="s">
        <v>577</v>
      </c>
      <c r="AI1" t="s">
        <v>578</v>
      </c>
      <c r="AJ1" t="s">
        <v>579</v>
      </c>
      <c r="AK1" t="s">
        <v>580</v>
      </c>
      <c r="AL1" t="s">
        <v>581</v>
      </c>
      <c r="AM1" t="s">
        <v>582</v>
      </c>
      <c r="AN1" t="s">
        <v>583</v>
      </c>
      <c r="AO1" t="s">
        <v>584</v>
      </c>
      <c r="AP1" t="s">
        <v>585</v>
      </c>
      <c r="AQ1" t="s">
        <v>586</v>
      </c>
      <c r="AR1" t="s">
        <v>587</v>
      </c>
      <c r="AS1" t="s">
        <v>588</v>
      </c>
      <c r="AT1" t="s">
        <v>589</v>
      </c>
      <c r="AU1" t="s">
        <v>590</v>
      </c>
      <c r="AV1" t="s">
        <v>591</v>
      </c>
      <c r="AW1" t="s">
        <v>592</v>
      </c>
      <c r="AX1" t="s">
        <v>593</v>
      </c>
      <c r="AY1" t="s">
        <v>594</v>
      </c>
      <c r="AZ1" t="s">
        <v>595</v>
      </c>
      <c r="BA1" t="s">
        <v>596</v>
      </c>
      <c r="BB1" t="s">
        <v>597</v>
      </c>
      <c r="BC1" t="s">
        <v>598</v>
      </c>
      <c r="BD1" t="s">
        <v>599</v>
      </c>
      <c r="BE1" t="s">
        <v>600</v>
      </c>
      <c r="BF1" t="s">
        <v>601</v>
      </c>
      <c r="BG1" t="s">
        <v>602</v>
      </c>
      <c r="BH1" t="s">
        <v>603</v>
      </c>
      <c r="BI1" t="s">
        <v>604</v>
      </c>
      <c r="BJ1" t="s">
        <v>605</v>
      </c>
      <c r="BK1" t="s">
        <v>606</v>
      </c>
      <c r="BL1" t="s">
        <v>607</v>
      </c>
      <c r="BM1" t="s">
        <v>608</v>
      </c>
      <c r="BN1" t="s">
        <v>609</v>
      </c>
      <c r="BO1" t="s">
        <v>610</v>
      </c>
      <c r="BP1" t="s">
        <v>611</v>
      </c>
      <c r="BQ1" t="s">
        <v>612</v>
      </c>
      <c r="BR1" t="s">
        <v>613</v>
      </c>
      <c r="BS1" t="s">
        <v>614</v>
      </c>
      <c r="BT1" t="s">
        <v>615</v>
      </c>
      <c r="BU1" t="s">
        <v>616</v>
      </c>
      <c r="BV1" t="s">
        <v>617</v>
      </c>
      <c r="BW1" t="s">
        <v>618</v>
      </c>
      <c r="BX1" t="s">
        <v>619</v>
      </c>
      <c r="BY1" t="s">
        <v>620</v>
      </c>
      <c r="BZ1" t="s">
        <v>621</v>
      </c>
      <c r="CA1" t="s">
        <v>622</v>
      </c>
      <c r="CB1" t="s">
        <v>623</v>
      </c>
      <c r="CC1" t="s">
        <v>624</v>
      </c>
      <c r="CD1" t="s">
        <v>625</v>
      </c>
      <c r="CE1" t="s">
        <v>626</v>
      </c>
      <c r="CF1" t="s">
        <v>627</v>
      </c>
      <c r="CG1" t="s">
        <v>628</v>
      </c>
    </row>
    <row r="2" spans="1:85" x14ac:dyDescent="0.35">
      <c r="A2" t="s">
        <v>629</v>
      </c>
      <c r="B2">
        <v>3</v>
      </c>
      <c r="C2">
        <v>3</v>
      </c>
      <c r="E2">
        <v>3</v>
      </c>
      <c r="F2">
        <v>2</v>
      </c>
      <c r="G2">
        <v>2</v>
      </c>
      <c r="H2">
        <v>2</v>
      </c>
      <c r="J2">
        <v>2</v>
      </c>
      <c r="K2">
        <v>2</v>
      </c>
      <c r="L2">
        <v>2</v>
      </c>
      <c r="M2">
        <v>2</v>
      </c>
      <c r="N2">
        <v>3</v>
      </c>
      <c r="O2">
        <v>3</v>
      </c>
      <c r="P2">
        <v>3</v>
      </c>
      <c r="Q2">
        <v>2</v>
      </c>
      <c r="W2">
        <v>3</v>
      </c>
      <c r="X2">
        <v>2</v>
      </c>
      <c r="Y2">
        <v>2</v>
      </c>
      <c r="Z2">
        <v>2</v>
      </c>
      <c r="AA2">
        <v>2</v>
      </c>
      <c r="AC2">
        <v>3</v>
      </c>
      <c r="AD2">
        <v>3</v>
      </c>
      <c r="AE2">
        <v>2</v>
      </c>
      <c r="AF2">
        <v>3</v>
      </c>
      <c r="AH2">
        <v>2</v>
      </c>
      <c r="AI2">
        <v>2</v>
      </c>
      <c r="AJ2">
        <v>3</v>
      </c>
      <c r="AL2">
        <v>3</v>
      </c>
      <c r="AM2">
        <v>3</v>
      </c>
      <c r="AQ2">
        <v>3</v>
      </c>
      <c r="AS2">
        <v>3</v>
      </c>
      <c r="AT2" t="s">
        <v>630</v>
      </c>
      <c r="AU2">
        <v>2</v>
      </c>
      <c r="AY2">
        <v>2</v>
      </c>
      <c r="BF2">
        <v>3</v>
      </c>
      <c r="BG2">
        <v>3</v>
      </c>
      <c r="BH2">
        <v>3</v>
      </c>
      <c r="BK2">
        <v>3</v>
      </c>
      <c r="BL2">
        <v>2</v>
      </c>
      <c r="BM2">
        <v>2</v>
      </c>
      <c r="BN2">
        <v>2</v>
      </c>
      <c r="BO2">
        <v>3</v>
      </c>
      <c r="BP2">
        <v>3</v>
      </c>
      <c r="BQ2">
        <v>3</v>
      </c>
      <c r="BR2">
        <v>3</v>
      </c>
      <c r="BU2">
        <v>3</v>
      </c>
      <c r="BV2">
        <v>2</v>
      </c>
      <c r="BW2">
        <v>2</v>
      </c>
      <c r="BX2">
        <v>2</v>
      </c>
      <c r="BY2">
        <v>2</v>
      </c>
      <c r="CA2">
        <v>2</v>
      </c>
      <c r="CE2">
        <v>2</v>
      </c>
      <c r="CF2">
        <v>2</v>
      </c>
      <c r="CG2">
        <v>2</v>
      </c>
    </row>
    <row r="3" spans="1:85" x14ac:dyDescent="0.35">
      <c r="A3" t="s">
        <v>631</v>
      </c>
      <c r="B3">
        <v>3</v>
      </c>
      <c r="C3">
        <v>3</v>
      </c>
      <c r="D3">
        <v>2</v>
      </c>
      <c r="E3">
        <v>3</v>
      </c>
      <c r="F3">
        <v>3</v>
      </c>
      <c r="G3">
        <v>2</v>
      </c>
      <c r="H3">
        <v>3</v>
      </c>
      <c r="I3">
        <v>3</v>
      </c>
      <c r="J3">
        <v>2</v>
      </c>
      <c r="K3">
        <v>2</v>
      </c>
      <c r="L3">
        <v>3</v>
      </c>
      <c r="M3">
        <v>2</v>
      </c>
      <c r="N3">
        <v>3</v>
      </c>
      <c r="O3">
        <v>3</v>
      </c>
      <c r="P3">
        <v>3</v>
      </c>
      <c r="Q3">
        <v>2</v>
      </c>
      <c r="R3">
        <v>1</v>
      </c>
      <c r="S3">
        <v>2</v>
      </c>
      <c r="T3">
        <v>3</v>
      </c>
      <c r="U3">
        <v>1</v>
      </c>
      <c r="V3">
        <v>2</v>
      </c>
      <c r="W3">
        <v>3</v>
      </c>
      <c r="X3">
        <v>2</v>
      </c>
      <c r="Y3">
        <v>3</v>
      </c>
      <c r="Z3">
        <v>3</v>
      </c>
      <c r="AA3">
        <v>3</v>
      </c>
      <c r="AB3">
        <v>2</v>
      </c>
      <c r="AC3">
        <v>3</v>
      </c>
      <c r="AD3">
        <v>3</v>
      </c>
      <c r="AE3">
        <v>2</v>
      </c>
      <c r="AF3">
        <v>3</v>
      </c>
      <c r="AG3">
        <v>3</v>
      </c>
      <c r="AH3">
        <v>3</v>
      </c>
      <c r="AI3">
        <v>2</v>
      </c>
      <c r="AJ3">
        <v>3</v>
      </c>
      <c r="AK3">
        <v>2</v>
      </c>
      <c r="AL3">
        <v>3</v>
      </c>
      <c r="AM3">
        <v>3</v>
      </c>
      <c r="AN3">
        <v>3</v>
      </c>
      <c r="AO3">
        <v>3</v>
      </c>
      <c r="AP3">
        <v>2</v>
      </c>
      <c r="AQ3">
        <v>3</v>
      </c>
      <c r="AR3">
        <v>2</v>
      </c>
      <c r="AS3">
        <v>3</v>
      </c>
      <c r="AT3" t="s">
        <v>632</v>
      </c>
      <c r="AU3">
        <v>2</v>
      </c>
      <c r="AV3">
        <v>3</v>
      </c>
      <c r="AW3">
        <v>2</v>
      </c>
      <c r="AX3">
        <v>3</v>
      </c>
      <c r="AY3">
        <v>3</v>
      </c>
      <c r="AZ3">
        <v>3</v>
      </c>
      <c r="BA3">
        <v>3</v>
      </c>
      <c r="BB3">
        <v>3</v>
      </c>
      <c r="BC3">
        <v>3</v>
      </c>
      <c r="BD3">
        <v>3</v>
      </c>
      <c r="BE3">
        <v>3</v>
      </c>
      <c r="BF3">
        <v>3</v>
      </c>
      <c r="BG3">
        <v>3</v>
      </c>
      <c r="BH3">
        <v>3</v>
      </c>
      <c r="BI3">
        <v>2</v>
      </c>
      <c r="BJ3">
        <v>3</v>
      </c>
      <c r="BK3">
        <v>3</v>
      </c>
      <c r="BL3">
        <v>2</v>
      </c>
      <c r="BM3">
        <v>3</v>
      </c>
      <c r="BN3">
        <v>3</v>
      </c>
      <c r="BO3">
        <v>3</v>
      </c>
      <c r="BP3">
        <v>2</v>
      </c>
      <c r="BQ3">
        <v>3</v>
      </c>
      <c r="BR3">
        <v>3</v>
      </c>
      <c r="BS3">
        <v>3</v>
      </c>
      <c r="BT3">
        <v>2</v>
      </c>
      <c r="BU3">
        <v>2</v>
      </c>
      <c r="BV3">
        <v>3</v>
      </c>
      <c r="BW3">
        <v>3</v>
      </c>
      <c r="BX3">
        <v>3</v>
      </c>
      <c r="BY3">
        <v>3</v>
      </c>
      <c r="BZ3">
        <v>3</v>
      </c>
      <c r="CA3">
        <v>3</v>
      </c>
      <c r="CB3">
        <v>2</v>
      </c>
      <c r="CC3">
        <v>3</v>
      </c>
      <c r="CD3">
        <v>2</v>
      </c>
      <c r="CE3">
        <v>2</v>
      </c>
      <c r="CF3">
        <v>3</v>
      </c>
      <c r="CG3">
        <v>3</v>
      </c>
    </row>
    <row r="4" spans="1:85" x14ac:dyDescent="0.35">
      <c r="A4" t="s">
        <v>633</v>
      </c>
      <c r="B4">
        <v>2</v>
      </c>
      <c r="C4">
        <v>3</v>
      </c>
      <c r="D4">
        <v>2</v>
      </c>
      <c r="E4">
        <v>2</v>
      </c>
      <c r="F4">
        <v>2</v>
      </c>
      <c r="G4">
        <v>2</v>
      </c>
      <c r="H4">
        <v>2</v>
      </c>
      <c r="I4">
        <v>2</v>
      </c>
      <c r="J4">
        <v>2</v>
      </c>
      <c r="K4">
        <v>1</v>
      </c>
      <c r="L4">
        <v>2</v>
      </c>
      <c r="M4">
        <v>2</v>
      </c>
      <c r="N4">
        <v>3</v>
      </c>
      <c r="O4">
        <v>3</v>
      </c>
      <c r="P4">
        <v>3</v>
      </c>
      <c r="Q4">
        <v>2</v>
      </c>
      <c r="R4">
        <v>2</v>
      </c>
      <c r="S4">
        <v>3</v>
      </c>
      <c r="T4">
        <v>3</v>
      </c>
      <c r="U4">
        <v>1</v>
      </c>
      <c r="V4">
        <v>2</v>
      </c>
      <c r="W4">
        <v>3</v>
      </c>
      <c r="X4">
        <v>2</v>
      </c>
      <c r="Y4">
        <v>2</v>
      </c>
      <c r="Z4">
        <v>2</v>
      </c>
      <c r="AA4">
        <v>2</v>
      </c>
      <c r="AB4">
        <v>2</v>
      </c>
      <c r="AC4">
        <v>2</v>
      </c>
      <c r="AD4">
        <v>3</v>
      </c>
      <c r="AE4">
        <v>2</v>
      </c>
      <c r="AF4">
        <v>3</v>
      </c>
      <c r="AG4">
        <v>3</v>
      </c>
      <c r="AH4">
        <v>3</v>
      </c>
      <c r="AI4">
        <v>2</v>
      </c>
      <c r="AJ4">
        <v>2</v>
      </c>
      <c r="AK4">
        <v>2</v>
      </c>
      <c r="AL4">
        <v>3</v>
      </c>
      <c r="AM4">
        <v>3</v>
      </c>
      <c r="AN4">
        <v>3</v>
      </c>
      <c r="AO4">
        <v>3</v>
      </c>
      <c r="AP4">
        <v>2</v>
      </c>
      <c r="AQ4">
        <v>2</v>
      </c>
      <c r="AR4">
        <v>2</v>
      </c>
      <c r="AS4">
        <v>2</v>
      </c>
      <c r="AT4" t="s">
        <v>630</v>
      </c>
      <c r="AU4">
        <v>1</v>
      </c>
      <c r="AV4">
        <v>2</v>
      </c>
      <c r="AW4">
        <v>1</v>
      </c>
      <c r="AX4">
        <v>3</v>
      </c>
      <c r="AY4">
        <v>3</v>
      </c>
      <c r="AZ4">
        <v>3</v>
      </c>
      <c r="BA4">
        <v>2</v>
      </c>
      <c r="BB4">
        <v>2</v>
      </c>
      <c r="BC4">
        <v>3</v>
      </c>
      <c r="BD4">
        <v>2</v>
      </c>
      <c r="BE4">
        <v>2</v>
      </c>
      <c r="BF4">
        <v>2</v>
      </c>
      <c r="BG4">
        <v>2</v>
      </c>
      <c r="BH4">
        <v>2</v>
      </c>
      <c r="BI4">
        <v>1</v>
      </c>
      <c r="BJ4">
        <v>2</v>
      </c>
      <c r="BK4">
        <v>2</v>
      </c>
      <c r="BL4">
        <v>1</v>
      </c>
      <c r="BM4">
        <v>2</v>
      </c>
      <c r="BN4">
        <v>3</v>
      </c>
      <c r="BO4">
        <v>2</v>
      </c>
      <c r="BP4">
        <v>2</v>
      </c>
      <c r="BQ4">
        <v>2</v>
      </c>
      <c r="BR4">
        <v>2</v>
      </c>
      <c r="BS4">
        <v>2</v>
      </c>
      <c r="BT4">
        <v>2</v>
      </c>
      <c r="BU4">
        <v>1</v>
      </c>
      <c r="BV4">
        <v>2</v>
      </c>
      <c r="BW4">
        <v>3</v>
      </c>
      <c r="BX4">
        <v>3</v>
      </c>
      <c r="BY4">
        <v>3</v>
      </c>
      <c r="BZ4">
        <v>2</v>
      </c>
      <c r="CA4">
        <v>2</v>
      </c>
      <c r="CB4">
        <v>1</v>
      </c>
      <c r="CC4">
        <v>2</v>
      </c>
      <c r="CD4">
        <v>2</v>
      </c>
      <c r="CE4">
        <v>1</v>
      </c>
      <c r="CF4">
        <v>2</v>
      </c>
      <c r="CG4">
        <v>2</v>
      </c>
    </row>
    <row r="5" spans="1:85" x14ac:dyDescent="0.35">
      <c r="A5" t="s">
        <v>634</v>
      </c>
      <c r="B5">
        <v>3</v>
      </c>
      <c r="C5">
        <v>3</v>
      </c>
      <c r="M5">
        <v>1</v>
      </c>
      <c r="N5">
        <v>3</v>
      </c>
      <c r="O5">
        <v>3</v>
      </c>
      <c r="P5">
        <v>3</v>
      </c>
      <c r="S5">
        <v>2</v>
      </c>
      <c r="V5">
        <v>2</v>
      </c>
      <c r="AC5">
        <v>3</v>
      </c>
      <c r="AD5">
        <v>3</v>
      </c>
      <c r="AT5" t="s">
        <v>630</v>
      </c>
      <c r="AZ5">
        <v>2</v>
      </c>
      <c r="BA5">
        <v>2</v>
      </c>
      <c r="BB5">
        <v>2</v>
      </c>
      <c r="BC5">
        <v>2</v>
      </c>
      <c r="BD5">
        <v>3</v>
      </c>
      <c r="BE5">
        <v>3</v>
      </c>
      <c r="BF5">
        <v>2</v>
      </c>
      <c r="BI5">
        <v>1</v>
      </c>
      <c r="BO5">
        <v>2</v>
      </c>
      <c r="BW5">
        <v>1</v>
      </c>
      <c r="BX5">
        <v>1</v>
      </c>
      <c r="BY5">
        <v>1</v>
      </c>
    </row>
    <row r="6" spans="1:85" x14ac:dyDescent="0.35">
      <c r="A6" t="s">
        <v>635</v>
      </c>
      <c r="E6">
        <v>3</v>
      </c>
      <c r="H6">
        <v>2</v>
      </c>
      <c r="I6">
        <v>2</v>
      </c>
      <c r="L6">
        <v>2</v>
      </c>
      <c r="AT6" t="s">
        <v>632</v>
      </c>
      <c r="AV6">
        <v>3</v>
      </c>
    </row>
    <row r="7" spans="1:85" x14ac:dyDescent="0.35">
      <c r="A7" t="s">
        <v>636</v>
      </c>
      <c r="E7">
        <v>3</v>
      </c>
      <c r="F7">
        <v>2</v>
      </c>
      <c r="H7">
        <v>2</v>
      </c>
      <c r="I7">
        <v>2</v>
      </c>
      <c r="L7">
        <v>2</v>
      </c>
      <c r="M7">
        <v>2</v>
      </c>
      <c r="R7">
        <v>1</v>
      </c>
      <c r="T7">
        <v>2</v>
      </c>
      <c r="U7">
        <v>1</v>
      </c>
      <c r="Z7">
        <v>2</v>
      </c>
      <c r="AA7">
        <v>2</v>
      </c>
      <c r="AB7">
        <v>2</v>
      </c>
      <c r="AK7">
        <v>2</v>
      </c>
      <c r="AN7">
        <v>2</v>
      </c>
      <c r="AO7">
        <v>1</v>
      </c>
      <c r="AP7">
        <v>2</v>
      </c>
      <c r="AT7" t="s">
        <v>630</v>
      </c>
      <c r="AV7">
        <v>2</v>
      </c>
      <c r="AW7">
        <v>3</v>
      </c>
      <c r="AX7">
        <v>2</v>
      </c>
      <c r="AY7">
        <v>2</v>
      </c>
      <c r="AZ7">
        <v>1</v>
      </c>
      <c r="BA7">
        <v>1</v>
      </c>
      <c r="BB7">
        <v>2</v>
      </c>
      <c r="BC7">
        <v>2</v>
      </c>
      <c r="BD7">
        <v>2</v>
      </c>
      <c r="BE7">
        <v>2</v>
      </c>
      <c r="BF7">
        <v>2</v>
      </c>
      <c r="BG7">
        <v>2</v>
      </c>
      <c r="BH7">
        <v>2</v>
      </c>
      <c r="BI7">
        <v>2</v>
      </c>
      <c r="BJ7">
        <v>1</v>
      </c>
      <c r="BK7">
        <v>1</v>
      </c>
      <c r="BM7">
        <v>1</v>
      </c>
      <c r="BN7">
        <v>2</v>
      </c>
      <c r="BO7">
        <v>2</v>
      </c>
      <c r="BP7">
        <v>1</v>
      </c>
      <c r="BQ7">
        <v>2</v>
      </c>
      <c r="BR7">
        <v>2</v>
      </c>
      <c r="BS7">
        <v>2</v>
      </c>
      <c r="BT7">
        <v>1</v>
      </c>
      <c r="BU7">
        <v>1</v>
      </c>
      <c r="BV7">
        <v>1</v>
      </c>
      <c r="BW7">
        <v>2</v>
      </c>
      <c r="BX7">
        <v>2</v>
      </c>
      <c r="BY7">
        <v>2</v>
      </c>
      <c r="BZ7">
        <v>1</v>
      </c>
      <c r="CA7">
        <v>1</v>
      </c>
      <c r="CB7">
        <v>1</v>
      </c>
      <c r="CC7">
        <v>1</v>
      </c>
      <c r="CD7">
        <v>1</v>
      </c>
      <c r="CE7">
        <v>1</v>
      </c>
      <c r="CF7">
        <v>1</v>
      </c>
      <c r="CG7">
        <v>1</v>
      </c>
    </row>
    <row r="8" spans="1:85" x14ac:dyDescent="0.35">
      <c r="A8" t="s">
        <v>637</v>
      </c>
      <c r="D8">
        <v>2</v>
      </c>
      <c r="E8">
        <v>3</v>
      </c>
      <c r="G8">
        <v>2</v>
      </c>
      <c r="J8">
        <v>2</v>
      </c>
      <c r="K8">
        <v>2</v>
      </c>
      <c r="M8">
        <v>2</v>
      </c>
      <c r="Q8">
        <v>3</v>
      </c>
      <c r="R8">
        <v>1</v>
      </c>
      <c r="S8">
        <v>2</v>
      </c>
      <c r="T8">
        <v>3</v>
      </c>
      <c r="W8">
        <v>3</v>
      </c>
      <c r="Y8">
        <v>2</v>
      </c>
      <c r="AD8">
        <v>3</v>
      </c>
      <c r="AF8">
        <v>3</v>
      </c>
      <c r="AG8">
        <v>3</v>
      </c>
      <c r="AH8">
        <v>3</v>
      </c>
      <c r="AJ8">
        <v>3</v>
      </c>
      <c r="AM8">
        <v>3</v>
      </c>
      <c r="AN8">
        <v>3</v>
      </c>
      <c r="AQ8">
        <v>3</v>
      </c>
      <c r="AR8">
        <v>2</v>
      </c>
      <c r="AS8">
        <v>3</v>
      </c>
      <c r="AT8" t="s">
        <v>630</v>
      </c>
      <c r="AZ8">
        <v>3</v>
      </c>
      <c r="BA8">
        <v>3</v>
      </c>
      <c r="BB8">
        <v>3</v>
      </c>
      <c r="BC8">
        <v>3</v>
      </c>
      <c r="BD8">
        <v>3</v>
      </c>
      <c r="BE8">
        <v>3</v>
      </c>
      <c r="BK8">
        <v>3</v>
      </c>
      <c r="BN8">
        <v>3</v>
      </c>
      <c r="BQ8">
        <v>3</v>
      </c>
      <c r="BR8">
        <v>3</v>
      </c>
      <c r="BS8">
        <v>3</v>
      </c>
      <c r="BW8">
        <v>3</v>
      </c>
      <c r="BX8">
        <v>3</v>
      </c>
      <c r="BY8">
        <v>3</v>
      </c>
      <c r="CC8">
        <v>2</v>
      </c>
    </row>
    <row r="9" spans="1:85" x14ac:dyDescent="0.35">
      <c r="AO9">
        <v>3</v>
      </c>
      <c r="AT9" t="s">
        <v>638</v>
      </c>
      <c r="AV9">
        <v>3</v>
      </c>
      <c r="AX9">
        <v>2</v>
      </c>
      <c r="AY9">
        <v>2</v>
      </c>
      <c r="AZ9">
        <v>3</v>
      </c>
      <c r="BA9">
        <v>2</v>
      </c>
      <c r="BB9">
        <v>3</v>
      </c>
      <c r="BC9">
        <v>3</v>
      </c>
      <c r="BD9">
        <v>2</v>
      </c>
      <c r="BE9">
        <v>3</v>
      </c>
      <c r="BF9">
        <v>3</v>
      </c>
      <c r="BG9">
        <v>2</v>
      </c>
      <c r="BH9">
        <v>3</v>
      </c>
      <c r="BK9">
        <v>3</v>
      </c>
      <c r="BN9">
        <v>3</v>
      </c>
      <c r="BO9">
        <v>2</v>
      </c>
      <c r="BQ9">
        <v>3</v>
      </c>
      <c r="BR9">
        <v>3</v>
      </c>
      <c r="BS9">
        <v>3</v>
      </c>
      <c r="BW9">
        <v>3</v>
      </c>
      <c r="BX9">
        <v>3</v>
      </c>
      <c r="BY9">
        <v>3</v>
      </c>
    </row>
    <row r="11" spans="1:85" x14ac:dyDescent="0.35">
      <c r="A11" t="s">
        <v>639</v>
      </c>
      <c r="B11">
        <v>4</v>
      </c>
      <c r="C11">
        <v>4</v>
      </c>
      <c r="D11">
        <v>3</v>
      </c>
      <c r="E11">
        <v>6</v>
      </c>
      <c r="F11">
        <v>4</v>
      </c>
      <c r="G11">
        <v>4</v>
      </c>
      <c r="H11">
        <v>5</v>
      </c>
      <c r="I11">
        <v>4</v>
      </c>
      <c r="J11">
        <v>4</v>
      </c>
      <c r="K11">
        <v>4</v>
      </c>
      <c r="L11">
        <v>5</v>
      </c>
      <c r="M11">
        <v>6</v>
      </c>
      <c r="N11">
        <v>4</v>
      </c>
      <c r="O11">
        <v>4</v>
      </c>
      <c r="P11">
        <v>4</v>
      </c>
      <c r="Q11">
        <v>4</v>
      </c>
      <c r="R11">
        <v>4</v>
      </c>
      <c r="S11">
        <v>4</v>
      </c>
      <c r="T11">
        <v>4</v>
      </c>
      <c r="U11">
        <v>3</v>
      </c>
      <c r="V11">
        <v>3</v>
      </c>
      <c r="W11">
        <v>4</v>
      </c>
      <c r="X11">
        <v>3</v>
      </c>
      <c r="Y11">
        <v>4</v>
      </c>
      <c r="Z11">
        <v>4</v>
      </c>
      <c r="AA11">
        <v>4</v>
      </c>
      <c r="AB11">
        <v>3</v>
      </c>
      <c r="AC11">
        <v>4</v>
      </c>
      <c r="AD11">
        <v>5</v>
      </c>
      <c r="AE11">
        <v>3</v>
      </c>
      <c r="AF11">
        <v>4</v>
      </c>
      <c r="AG11">
        <v>3</v>
      </c>
      <c r="AH11">
        <v>4</v>
      </c>
      <c r="AI11">
        <v>3</v>
      </c>
      <c r="AJ11">
        <v>4</v>
      </c>
      <c r="AK11">
        <v>3</v>
      </c>
      <c r="AL11">
        <v>3</v>
      </c>
      <c r="AM11">
        <v>4</v>
      </c>
      <c r="AN11">
        <v>4</v>
      </c>
      <c r="AO11">
        <v>4</v>
      </c>
      <c r="AP11">
        <v>3</v>
      </c>
      <c r="AQ11">
        <v>4</v>
      </c>
      <c r="AR11">
        <v>3</v>
      </c>
      <c r="AS11">
        <v>4</v>
      </c>
      <c r="AU11">
        <v>3</v>
      </c>
      <c r="AV11">
        <v>5</v>
      </c>
      <c r="AW11">
        <v>3</v>
      </c>
      <c r="AX11">
        <v>4</v>
      </c>
      <c r="AY11">
        <v>5</v>
      </c>
      <c r="AZ11">
        <v>6</v>
      </c>
      <c r="BA11">
        <v>6</v>
      </c>
      <c r="BB11">
        <v>6</v>
      </c>
      <c r="BC11">
        <v>6</v>
      </c>
      <c r="BD11">
        <v>6</v>
      </c>
      <c r="BE11">
        <v>6</v>
      </c>
      <c r="BF11">
        <v>6</v>
      </c>
      <c r="BG11">
        <v>5</v>
      </c>
      <c r="BH11">
        <v>5</v>
      </c>
      <c r="BI11">
        <v>4</v>
      </c>
      <c r="BJ11">
        <v>3</v>
      </c>
      <c r="BK11">
        <v>6</v>
      </c>
      <c r="BL11">
        <v>3</v>
      </c>
      <c r="BM11">
        <v>4</v>
      </c>
      <c r="BN11">
        <v>6</v>
      </c>
      <c r="BO11">
        <v>6</v>
      </c>
      <c r="BP11">
        <v>4</v>
      </c>
      <c r="BQ11">
        <v>6</v>
      </c>
      <c r="BR11">
        <v>6</v>
      </c>
      <c r="BS11">
        <v>5</v>
      </c>
      <c r="BT11">
        <v>3</v>
      </c>
      <c r="BU11">
        <v>4</v>
      </c>
      <c r="BV11">
        <v>4</v>
      </c>
      <c r="BW11">
        <v>7</v>
      </c>
      <c r="BX11">
        <v>7</v>
      </c>
      <c r="BY11">
        <v>7</v>
      </c>
      <c r="BZ11">
        <v>3</v>
      </c>
      <c r="CA11">
        <v>4</v>
      </c>
      <c r="CB11">
        <v>3</v>
      </c>
      <c r="CC11">
        <v>4</v>
      </c>
      <c r="CD11">
        <v>3</v>
      </c>
      <c r="CE11">
        <v>4</v>
      </c>
      <c r="CF11">
        <v>4</v>
      </c>
      <c r="CG11">
        <v>4</v>
      </c>
    </row>
    <row r="12" spans="1:85" x14ac:dyDescent="0.35">
      <c r="B12">
        <v>3</v>
      </c>
      <c r="C12">
        <v>4</v>
      </c>
      <c r="D12">
        <v>0</v>
      </c>
      <c r="E12">
        <v>5</v>
      </c>
      <c r="F12">
        <v>1</v>
      </c>
      <c r="G12">
        <v>0</v>
      </c>
      <c r="H12">
        <v>1</v>
      </c>
      <c r="I12">
        <v>1</v>
      </c>
      <c r="J12">
        <v>0</v>
      </c>
      <c r="K12">
        <v>0</v>
      </c>
      <c r="L12">
        <v>1</v>
      </c>
      <c r="M12">
        <v>0</v>
      </c>
      <c r="N12">
        <v>4</v>
      </c>
      <c r="O12">
        <v>4</v>
      </c>
      <c r="P12">
        <v>4</v>
      </c>
      <c r="Q12">
        <v>1</v>
      </c>
      <c r="R12">
        <v>0</v>
      </c>
      <c r="S12">
        <v>1</v>
      </c>
      <c r="T12">
        <v>3</v>
      </c>
      <c r="U12">
        <v>0</v>
      </c>
      <c r="V12">
        <v>0</v>
      </c>
      <c r="W12">
        <v>4</v>
      </c>
      <c r="X12">
        <v>0</v>
      </c>
      <c r="Y12">
        <v>1</v>
      </c>
      <c r="Z12">
        <v>1</v>
      </c>
      <c r="AA12">
        <v>1</v>
      </c>
      <c r="AB12">
        <v>0</v>
      </c>
      <c r="AC12">
        <v>3</v>
      </c>
      <c r="AD12">
        <v>5</v>
      </c>
      <c r="AE12">
        <v>0</v>
      </c>
      <c r="AF12">
        <v>4</v>
      </c>
      <c r="AG12">
        <v>3</v>
      </c>
      <c r="AH12">
        <v>3</v>
      </c>
      <c r="AI12">
        <v>0</v>
      </c>
      <c r="AJ12">
        <v>3</v>
      </c>
      <c r="AK12">
        <v>0</v>
      </c>
      <c r="AL12">
        <v>3</v>
      </c>
      <c r="AM12">
        <v>4</v>
      </c>
      <c r="AN12">
        <v>3</v>
      </c>
      <c r="AO12">
        <v>3</v>
      </c>
      <c r="AP12">
        <v>0</v>
      </c>
      <c r="AQ12">
        <v>3</v>
      </c>
      <c r="AR12">
        <v>0</v>
      </c>
      <c r="AS12">
        <v>3</v>
      </c>
      <c r="AU12">
        <v>0</v>
      </c>
      <c r="AV12">
        <v>3</v>
      </c>
      <c r="AW12">
        <v>1</v>
      </c>
      <c r="AX12">
        <v>2</v>
      </c>
      <c r="AY12">
        <v>2</v>
      </c>
      <c r="AZ12">
        <v>4</v>
      </c>
      <c r="BA12">
        <v>2</v>
      </c>
      <c r="BB12">
        <v>3</v>
      </c>
      <c r="BC12">
        <v>4</v>
      </c>
      <c r="BD12">
        <v>3</v>
      </c>
      <c r="BE12">
        <v>4</v>
      </c>
      <c r="BF12">
        <v>3</v>
      </c>
      <c r="BG12">
        <v>2</v>
      </c>
      <c r="BH12">
        <v>3</v>
      </c>
      <c r="BI12">
        <v>0</v>
      </c>
      <c r="BJ12">
        <v>1</v>
      </c>
      <c r="BK12">
        <v>4</v>
      </c>
      <c r="BL12">
        <v>0</v>
      </c>
      <c r="BM12">
        <v>1</v>
      </c>
      <c r="BN12">
        <v>4</v>
      </c>
      <c r="BO12">
        <v>2</v>
      </c>
      <c r="BP12">
        <v>1</v>
      </c>
      <c r="BQ12">
        <v>4</v>
      </c>
      <c r="BR12">
        <v>4</v>
      </c>
      <c r="BS12">
        <v>3</v>
      </c>
      <c r="BT12">
        <v>0</v>
      </c>
      <c r="BU12">
        <v>1</v>
      </c>
      <c r="BV12">
        <v>1</v>
      </c>
      <c r="BW12">
        <v>4</v>
      </c>
      <c r="BX12">
        <v>4</v>
      </c>
      <c r="BY12">
        <v>4</v>
      </c>
      <c r="BZ12">
        <v>1</v>
      </c>
      <c r="CA12">
        <v>1</v>
      </c>
      <c r="CB12">
        <v>0</v>
      </c>
      <c r="CC12">
        <v>1</v>
      </c>
      <c r="CD12">
        <v>0</v>
      </c>
      <c r="CE12">
        <v>0</v>
      </c>
      <c r="CF12">
        <v>1</v>
      </c>
      <c r="CG12">
        <v>1</v>
      </c>
    </row>
    <row r="13" spans="1:85" x14ac:dyDescent="0.35">
      <c r="B13">
        <v>1</v>
      </c>
      <c r="C13">
        <v>0</v>
      </c>
      <c r="D13">
        <v>3</v>
      </c>
      <c r="E13">
        <v>1</v>
      </c>
      <c r="F13">
        <v>3</v>
      </c>
      <c r="G13">
        <v>4</v>
      </c>
      <c r="H13">
        <v>4</v>
      </c>
      <c r="I13">
        <v>3</v>
      </c>
      <c r="J13">
        <v>4</v>
      </c>
      <c r="K13">
        <v>3</v>
      </c>
      <c r="L13">
        <v>4</v>
      </c>
      <c r="M13">
        <v>5</v>
      </c>
      <c r="N13">
        <v>0</v>
      </c>
      <c r="O13">
        <v>0</v>
      </c>
      <c r="P13">
        <v>0</v>
      </c>
      <c r="Q13">
        <v>3</v>
      </c>
      <c r="R13">
        <v>1</v>
      </c>
      <c r="S13">
        <v>3</v>
      </c>
      <c r="T13">
        <v>1</v>
      </c>
      <c r="U13">
        <v>0</v>
      </c>
      <c r="V13">
        <v>3</v>
      </c>
      <c r="W13">
        <v>0</v>
      </c>
      <c r="X13">
        <v>3</v>
      </c>
      <c r="Y13">
        <v>3</v>
      </c>
      <c r="Z13">
        <v>3</v>
      </c>
      <c r="AA13">
        <v>3</v>
      </c>
      <c r="AB13">
        <v>3</v>
      </c>
      <c r="AC13">
        <v>1</v>
      </c>
      <c r="AD13">
        <v>0</v>
      </c>
      <c r="AE13">
        <v>3</v>
      </c>
      <c r="AF13">
        <v>0</v>
      </c>
      <c r="AG13">
        <v>0</v>
      </c>
      <c r="AH13">
        <v>1</v>
      </c>
      <c r="AI13">
        <v>3</v>
      </c>
      <c r="AJ13">
        <v>1</v>
      </c>
      <c r="AK13">
        <v>3</v>
      </c>
      <c r="AL13">
        <v>0</v>
      </c>
      <c r="AM13">
        <v>0</v>
      </c>
      <c r="AN13">
        <v>1</v>
      </c>
      <c r="AO13">
        <v>0</v>
      </c>
      <c r="AP13">
        <v>3</v>
      </c>
      <c r="AQ13">
        <v>1</v>
      </c>
      <c r="AR13">
        <v>3</v>
      </c>
      <c r="AS13">
        <v>1</v>
      </c>
      <c r="AU13">
        <v>2</v>
      </c>
      <c r="AV13">
        <v>2</v>
      </c>
      <c r="AW13">
        <v>1</v>
      </c>
      <c r="AX13">
        <v>2</v>
      </c>
      <c r="AY13">
        <v>3</v>
      </c>
      <c r="AZ13">
        <v>1</v>
      </c>
      <c r="BA13">
        <v>3</v>
      </c>
      <c r="BB13">
        <v>3</v>
      </c>
      <c r="BC13">
        <v>2</v>
      </c>
      <c r="BD13">
        <v>3</v>
      </c>
      <c r="BE13">
        <v>2</v>
      </c>
      <c r="BF13">
        <v>3</v>
      </c>
      <c r="BG13">
        <v>3</v>
      </c>
      <c r="BH13">
        <v>2</v>
      </c>
      <c r="BI13">
        <v>2</v>
      </c>
      <c r="BJ13">
        <v>1</v>
      </c>
      <c r="BK13">
        <v>1</v>
      </c>
      <c r="BL13">
        <v>2</v>
      </c>
      <c r="BM13">
        <v>2</v>
      </c>
      <c r="BN13">
        <v>2</v>
      </c>
      <c r="BO13">
        <v>4</v>
      </c>
      <c r="BP13">
        <v>2</v>
      </c>
      <c r="BQ13">
        <v>2</v>
      </c>
      <c r="BR13">
        <v>2</v>
      </c>
      <c r="BS13">
        <v>2</v>
      </c>
      <c r="BT13">
        <v>2</v>
      </c>
      <c r="BU13">
        <v>1</v>
      </c>
      <c r="BV13">
        <v>2</v>
      </c>
      <c r="BW13">
        <v>2</v>
      </c>
      <c r="BX13">
        <v>2</v>
      </c>
      <c r="BY13">
        <v>2</v>
      </c>
      <c r="BZ13">
        <v>1</v>
      </c>
      <c r="CA13">
        <v>2</v>
      </c>
      <c r="CB13">
        <v>1</v>
      </c>
      <c r="CC13">
        <v>2</v>
      </c>
      <c r="CD13">
        <v>2</v>
      </c>
      <c r="CE13">
        <v>2</v>
      </c>
      <c r="CF13">
        <v>2</v>
      </c>
      <c r="CG13">
        <v>2</v>
      </c>
    </row>
    <row r="14" spans="1:85" x14ac:dyDescent="0.35">
      <c r="B14">
        <v>0</v>
      </c>
      <c r="C14">
        <v>0</v>
      </c>
      <c r="D14">
        <v>0</v>
      </c>
      <c r="E14">
        <v>0</v>
      </c>
      <c r="F14">
        <v>0</v>
      </c>
      <c r="G14">
        <v>0</v>
      </c>
      <c r="H14">
        <v>0</v>
      </c>
      <c r="I14">
        <v>0</v>
      </c>
      <c r="J14">
        <v>0</v>
      </c>
      <c r="K14">
        <v>1</v>
      </c>
      <c r="L14">
        <v>0</v>
      </c>
      <c r="M14">
        <v>1</v>
      </c>
      <c r="N14">
        <v>0</v>
      </c>
      <c r="O14">
        <v>0</v>
      </c>
      <c r="P14">
        <v>0</v>
      </c>
      <c r="Q14">
        <v>0</v>
      </c>
      <c r="R14">
        <v>3</v>
      </c>
      <c r="S14">
        <v>0</v>
      </c>
      <c r="T14">
        <v>0</v>
      </c>
      <c r="U14">
        <v>3</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U14">
        <v>1</v>
      </c>
      <c r="AV14">
        <v>0</v>
      </c>
      <c r="AW14">
        <v>1</v>
      </c>
      <c r="AX14">
        <v>0</v>
      </c>
      <c r="AY14">
        <v>0</v>
      </c>
      <c r="AZ14">
        <v>1</v>
      </c>
      <c r="BA14">
        <v>1</v>
      </c>
      <c r="BB14">
        <v>0</v>
      </c>
      <c r="BC14">
        <v>0</v>
      </c>
      <c r="BD14">
        <v>0</v>
      </c>
      <c r="BE14">
        <v>0</v>
      </c>
      <c r="BF14">
        <v>0</v>
      </c>
      <c r="BG14">
        <v>0</v>
      </c>
      <c r="BH14">
        <v>0</v>
      </c>
      <c r="BI14">
        <v>2</v>
      </c>
      <c r="BJ14">
        <v>1</v>
      </c>
      <c r="BK14">
        <v>1</v>
      </c>
      <c r="BL14">
        <v>1</v>
      </c>
      <c r="BM14">
        <v>1</v>
      </c>
      <c r="BN14">
        <v>0</v>
      </c>
      <c r="BO14">
        <v>0</v>
      </c>
      <c r="BP14">
        <v>1</v>
      </c>
      <c r="BQ14">
        <v>0</v>
      </c>
      <c r="BR14">
        <v>0</v>
      </c>
      <c r="BS14">
        <v>0</v>
      </c>
      <c r="BT14">
        <v>1</v>
      </c>
      <c r="BU14">
        <v>2</v>
      </c>
      <c r="BV14">
        <v>1</v>
      </c>
      <c r="BW14">
        <v>1</v>
      </c>
      <c r="BX14">
        <v>1</v>
      </c>
      <c r="BY14">
        <v>1</v>
      </c>
      <c r="BZ14">
        <v>1</v>
      </c>
      <c r="CA14">
        <v>1</v>
      </c>
      <c r="CB14">
        <v>2</v>
      </c>
      <c r="CC14">
        <v>1</v>
      </c>
      <c r="CD14">
        <v>1</v>
      </c>
      <c r="CE14">
        <v>2</v>
      </c>
      <c r="CF14">
        <v>1</v>
      </c>
      <c r="CG14">
        <v>1</v>
      </c>
    </row>
    <row r="16" spans="1:85" x14ac:dyDescent="0.35">
      <c r="A16" t="s">
        <v>203</v>
      </c>
      <c r="B16">
        <v>3</v>
      </c>
      <c r="C16">
        <v>3</v>
      </c>
      <c r="D16">
        <v>2</v>
      </c>
      <c r="E16">
        <v>3</v>
      </c>
      <c r="F16">
        <v>2</v>
      </c>
      <c r="G16">
        <v>2</v>
      </c>
      <c r="H16">
        <v>2</v>
      </c>
      <c r="I16">
        <v>2</v>
      </c>
      <c r="J16">
        <v>2</v>
      </c>
      <c r="K16">
        <v>2</v>
      </c>
      <c r="L16">
        <v>2</v>
      </c>
      <c r="M16">
        <v>2</v>
      </c>
      <c r="N16">
        <v>3</v>
      </c>
      <c r="O16">
        <v>3</v>
      </c>
      <c r="P16">
        <v>3</v>
      </c>
      <c r="Q16">
        <v>2</v>
      </c>
      <c r="R16">
        <v>1</v>
      </c>
      <c r="S16">
        <v>2</v>
      </c>
      <c r="T16">
        <v>3</v>
      </c>
      <c r="U16">
        <v>1</v>
      </c>
      <c r="V16">
        <v>2</v>
      </c>
      <c r="W16">
        <v>3</v>
      </c>
      <c r="X16">
        <v>2</v>
      </c>
      <c r="Y16">
        <v>2</v>
      </c>
      <c r="Z16">
        <v>2</v>
      </c>
      <c r="AA16">
        <v>2</v>
      </c>
      <c r="AB16">
        <v>2</v>
      </c>
      <c r="AC16">
        <v>3</v>
      </c>
      <c r="AD16">
        <v>3</v>
      </c>
      <c r="AE16">
        <v>2</v>
      </c>
      <c r="AF16">
        <v>3</v>
      </c>
      <c r="AG16">
        <v>3</v>
      </c>
      <c r="AH16">
        <v>3</v>
      </c>
      <c r="AI16">
        <v>2</v>
      </c>
      <c r="AJ16">
        <v>3</v>
      </c>
      <c r="AK16">
        <v>2</v>
      </c>
      <c r="AL16">
        <v>3</v>
      </c>
      <c r="AM16">
        <v>3</v>
      </c>
      <c r="AN16">
        <v>3</v>
      </c>
      <c r="AO16">
        <v>3</v>
      </c>
      <c r="AP16">
        <v>2</v>
      </c>
      <c r="AQ16">
        <v>3</v>
      </c>
      <c r="AR16">
        <v>2</v>
      </c>
      <c r="AS16">
        <v>3</v>
      </c>
      <c r="AU16">
        <v>2</v>
      </c>
      <c r="AV16">
        <v>3</v>
      </c>
      <c r="AW16" t="e">
        <v>#N/A</v>
      </c>
      <c r="AX16">
        <v>3</v>
      </c>
      <c r="AY16">
        <v>2</v>
      </c>
      <c r="AZ16">
        <v>3</v>
      </c>
      <c r="BA16">
        <v>2</v>
      </c>
      <c r="BB16">
        <v>3</v>
      </c>
      <c r="BC16">
        <v>3</v>
      </c>
      <c r="BD16">
        <v>3</v>
      </c>
      <c r="BE16">
        <v>3</v>
      </c>
      <c r="BF16">
        <v>3</v>
      </c>
      <c r="BG16">
        <v>2</v>
      </c>
      <c r="BH16">
        <v>3</v>
      </c>
      <c r="BI16">
        <v>2</v>
      </c>
      <c r="BJ16" t="e">
        <v>#N/A</v>
      </c>
      <c r="BK16">
        <v>3</v>
      </c>
      <c r="BL16">
        <v>2</v>
      </c>
      <c r="BM16">
        <v>2</v>
      </c>
      <c r="BN16">
        <v>3</v>
      </c>
      <c r="BO16">
        <v>2</v>
      </c>
      <c r="BP16">
        <v>2</v>
      </c>
      <c r="BQ16">
        <v>3</v>
      </c>
      <c r="BR16">
        <v>3</v>
      </c>
      <c r="BS16">
        <v>3</v>
      </c>
      <c r="BT16">
        <v>2</v>
      </c>
      <c r="BU16">
        <v>1</v>
      </c>
      <c r="BV16">
        <v>2</v>
      </c>
      <c r="BW16">
        <v>3</v>
      </c>
      <c r="BX16">
        <v>3</v>
      </c>
      <c r="BY16">
        <v>3</v>
      </c>
      <c r="BZ16" t="e">
        <v>#N/A</v>
      </c>
      <c r="CA16">
        <v>2</v>
      </c>
      <c r="CB16">
        <v>1</v>
      </c>
      <c r="CC16">
        <v>2</v>
      </c>
      <c r="CD16">
        <v>2</v>
      </c>
      <c r="CE16">
        <v>2</v>
      </c>
      <c r="CF16">
        <v>2</v>
      </c>
      <c r="CG16">
        <v>2</v>
      </c>
    </row>
    <row r="17" spans="1:85" x14ac:dyDescent="0.35">
      <c r="A17" t="s">
        <v>204</v>
      </c>
      <c r="B17">
        <v>2.75</v>
      </c>
      <c r="C17">
        <v>3</v>
      </c>
      <c r="D17">
        <v>2</v>
      </c>
      <c r="E17">
        <v>2.8333333330000001</v>
      </c>
      <c r="F17">
        <v>2.25</v>
      </c>
      <c r="G17">
        <v>2</v>
      </c>
      <c r="H17">
        <v>2.2000000000000002</v>
      </c>
      <c r="I17">
        <v>2.25</v>
      </c>
      <c r="J17">
        <v>2</v>
      </c>
      <c r="K17">
        <v>1.75</v>
      </c>
      <c r="L17">
        <v>2.2000000000000002</v>
      </c>
      <c r="M17">
        <v>1.8333333329999999</v>
      </c>
      <c r="N17">
        <v>3</v>
      </c>
      <c r="O17">
        <v>3</v>
      </c>
      <c r="P17">
        <v>3</v>
      </c>
      <c r="Q17">
        <v>2.25</v>
      </c>
      <c r="R17">
        <v>1.25</v>
      </c>
      <c r="S17">
        <v>2.25</v>
      </c>
      <c r="T17">
        <v>2.75</v>
      </c>
      <c r="U17">
        <v>1</v>
      </c>
      <c r="V17">
        <v>2</v>
      </c>
      <c r="W17">
        <v>3</v>
      </c>
      <c r="X17">
        <v>2</v>
      </c>
      <c r="Y17">
        <v>2.25</v>
      </c>
      <c r="Z17">
        <v>2.25</v>
      </c>
      <c r="AA17">
        <v>2.25</v>
      </c>
      <c r="AB17">
        <v>2</v>
      </c>
      <c r="AC17">
        <v>2.75</v>
      </c>
      <c r="AD17">
        <v>3</v>
      </c>
      <c r="AE17">
        <v>2</v>
      </c>
      <c r="AF17">
        <v>3</v>
      </c>
      <c r="AG17">
        <v>3</v>
      </c>
      <c r="AH17">
        <v>2.75</v>
      </c>
      <c r="AI17">
        <v>2</v>
      </c>
      <c r="AJ17">
        <v>2.75</v>
      </c>
      <c r="AK17">
        <v>2</v>
      </c>
      <c r="AL17">
        <v>3</v>
      </c>
      <c r="AM17">
        <v>3</v>
      </c>
      <c r="AN17">
        <v>2.75</v>
      </c>
      <c r="AO17">
        <v>2.5</v>
      </c>
      <c r="AP17">
        <v>2</v>
      </c>
      <c r="AQ17">
        <v>2.75</v>
      </c>
      <c r="AR17">
        <v>2</v>
      </c>
      <c r="AS17">
        <v>2.75</v>
      </c>
      <c r="AU17">
        <v>1.6666666670000001</v>
      </c>
      <c r="AV17">
        <v>2.6</v>
      </c>
      <c r="AW17">
        <v>2</v>
      </c>
      <c r="AX17">
        <v>2.5</v>
      </c>
      <c r="AY17">
        <v>2.4</v>
      </c>
      <c r="AZ17">
        <v>2.5</v>
      </c>
      <c r="BA17">
        <v>2.1666666669999999</v>
      </c>
      <c r="BB17">
        <v>2.5</v>
      </c>
      <c r="BC17">
        <v>2.6666666669999999</v>
      </c>
      <c r="BD17">
        <v>2.5</v>
      </c>
      <c r="BE17">
        <v>2.6666666669999999</v>
      </c>
      <c r="BF17">
        <v>2.5</v>
      </c>
      <c r="BG17">
        <v>2.4</v>
      </c>
      <c r="BH17">
        <v>2.6</v>
      </c>
      <c r="BI17">
        <v>1.5</v>
      </c>
      <c r="BJ17">
        <v>2</v>
      </c>
      <c r="BK17">
        <v>2.5</v>
      </c>
      <c r="BL17">
        <v>1.6666666670000001</v>
      </c>
      <c r="BM17">
        <v>2</v>
      </c>
      <c r="BN17">
        <v>2.6666666669999999</v>
      </c>
      <c r="BO17">
        <v>2.3333333330000001</v>
      </c>
      <c r="BP17">
        <v>2</v>
      </c>
      <c r="BQ17">
        <v>2.6666666669999999</v>
      </c>
      <c r="BR17">
        <v>2.6666666669999999</v>
      </c>
      <c r="BS17">
        <v>2.6</v>
      </c>
      <c r="BT17">
        <v>1.6666666670000001</v>
      </c>
      <c r="BU17">
        <v>1.75</v>
      </c>
      <c r="BV17">
        <v>2</v>
      </c>
      <c r="BW17">
        <v>2.4285714289999998</v>
      </c>
      <c r="BX17">
        <v>2.4285714289999998</v>
      </c>
      <c r="BY17">
        <v>2.4285714289999998</v>
      </c>
      <c r="BZ17">
        <v>2</v>
      </c>
      <c r="CA17">
        <v>2</v>
      </c>
      <c r="CB17">
        <v>1.3333333329999999</v>
      </c>
      <c r="CC17">
        <v>2</v>
      </c>
      <c r="CD17">
        <v>1.6666666670000001</v>
      </c>
      <c r="CE17">
        <v>1.5</v>
      </c>
      <c r="CF17">
        <v>2</v>
      </c>
      <c r="CG17">
        <v>2</v>
      </c>
    </row>
    <row r="24" spans="1:85" x14ac:dyDescent="0.35">
      <c r="AQ24" t="s">
        <v>640</v>
      </c>
      <c r="AR24" t="s">
        <v>640</v>
      </c>
      <c r="AS24" t="s">
        <v>640</v>
      </c>
      <c r="AT24" t="s">
        <v>641</v>
      </c>
      <c r="AU24" t="s">
        <v>642</v>
      </c>
    </row>
    <row r="25" spans="1:85" x14ac:dyDescent="0.35">
      <c r="AT25">
        <v>615010</v>
      </c>
      <c r="AU25" t="s">
        <v>643</v>
      </c>
      <c r="AV25" t="s">
        <v>590</v>
      </c>
    </row>
    <row r="26" spans="1:85" x14ac:dyDescent="0.35">
      <c r="AT26">
        <v>615809</v>
      </c>
      <c r="AU26" t="s">
        <v>643</v>
      </c>
      <c r="AV26" t="s">
        <v>591</v>
      </c>
    </row>
    <row r="27" spans="1:85" x14ac:dyDescent="0.35">
      <c r="AT27">
        <v>616324</v>
      </c>
      <c r="AU27" t="s">
        <v>643</v>
      </c>
      <c r="AV27" t="s">
        <v>592</v>
      </c>
    </row>
    <row r="28" spans="1:85" x14ac:dyDescent="0.35">
      <c r="AT28">
        <v>608643</v>
      </c>
      <c r="AU28" t="s">
        <v>643</v>
      </c>
      <c r="AV28" t="s">
        <v>593</v>
      </c>
    </row>
    <row r="29" spans="1:85" x14ac:dyDescent="0.35">
      <c r="AT29">
        <v>603896</v>
      </c>
      <c r="AU29" t="s">
        <v>643</v>
      </c>
      <c r="AV29" t="s">
        <v>594</v>
      </c>
    </row>
    <row r="30" spans="1:85" x14ac:dyDescent="0.35">
      <c r="AR30" t="s">
        <v>644</v>
      </c>
      <c r="AT30">
        <v>133540</v>
      </c>
      <c r="AU30" t="s">
        <v>645</v>
      </c>
      <c r="AV30" t="s">
        <v>595</v>
      </c>
    </row>
    <row r="31" spans="1:85" x14ac:dyDescent="0.35">
      <c r="AT31">
        <v>133540</v>
      </c>
      <c r="AU31" t="s">
        <v>645</v>
      </c>
      <c r="AV31" t="s">
        <v>596</v>
      </c>
    </row>
    <row r="32" spans="1:85" x14ac:dyDescent="0.35">
      <c r="AT32">
        <v>133540</v>
      </c>
      <c r="AU32" t="s">
        <v>645</v>
      </c>
      <c r="AV32" t="s">
        <v>597</v>
      </c>
    </row>
    <row r="33" spans="42:48" x14ac:dyDescent="0.35">
      <c r="AQ33" t="s">
        <v>646</v>
      </c>
      <c r="AR33" t="s">
        <v>647</v>
      </c>
      <c r="AS33" t="s">
        <v>648</v>
      </c>
      <c r="AT33">
        <v>216400</v>
      </c>
      <c r="AU33" t="s">
        <v>645</v>
      </c>
      <c r="AV33" t="s">
        <v>598</v>
      </c>
    </row>
    <row r="34" spans="42:48" x14ac:dyDescent="0.35">
      <c r="AT34">
        <v>216400</v>
      </c>
      <c r="AU34" t="s">
        <v>645</v>
      </c>
      <c r="AV34" t="s">
        <v>599</v>
      </c>
    </row>
    <row r="35" spans="42:48" x14ac:dyDescent="0.35">
      <c r="AT35">
        <v>2161400</v>
      </c>
      <c r="AU35" t="s">
        <v>645</v>
      </c>
      <c r="AV35" t="s">
        <v>600</v>
      </c>
    </row>
    <row r="36" spans="42:48" x14ac:dyDescent="0.35">
      <c r="AS36" t="s">
        <v>649</v>
      </c>
      <c r="AT36">
        <v>300908</v>
      </c>
      <c r="AU36" t="s">
        <v>643</v>
      </c>
      <c r="AV36" t="s">
        <v>601</v>
      </c>
    </row>
    <row r="37" spans="42:48" x14ac:dyDescent="0.35">
      <c r="AT37" t="s">
        <v>650</v>
      </c>
      <c r="AU37" t="s">
        <v>471</v>
      </c>
      <c r="AV37" t="s">
        <v>602</v>
      </c>
    </row>
    <row r="38" spans="42:48" x14ac:dyDescent="0.35">
      <c r="AT38">
        <v>616139</v>
      </c>
      <c r="AU38" t="s">
        <v>651</v>
      </c>
      <c r="AV38" t="s">
        <v>603</v>
      </c>
    </row>
    <row r="39" spans="42:48" x14ac:dyDescent="0.35">
      <c r="AT39">
        <v>300322</v>
      </c>
      <c r="AU39" t="s">
        <v>652</v>
      </c>
      <c r="AV39" t="s">
        <v>604</v>
      </c>
    </row>
    <row r="40" spans="42:48" x14ac:dyDescent="0.35">
      <c r="AT40">
        <v>309900</v>
      </c>
      <c r="AU40" t="s">
        <v>643</v>
      </c>
      <c r="AV40" t="s">
        <v>605</v>
      </c>
    </row>
    <row r="41" spans="42:48" x14ac:dyDescent="0.35">
      <c r="AT41">
        <v>615846</v>
      </c>
      <c r="AU41" t="s">
        <v>653</v>
      </c>
      <c r="AV41" t="s">
        <v>606</v>
      </c>
    </row>
    <row r="42" spans="42:48" x14ac:dyDescent="0.35">
      <c r="AT42">
        <v>615846</v>
      </c>
      <c r="AV42" t="s">
        <v>607</v>
      </c>
    </row>
    <row r="43" spans="42:48" x14ac:dyDescent="0.35">
      <c r="AT43">
        <v>615846</v>
      </c>
      <c r="AV43" t="s">
        <v>608</v>
      </c>
    </row>
    <row r="44" spans="42:48" x14ac:dyDescent="0.35">
      <c r="AT44">
        <v>613720</v>
      </c>
      <c r="AU44" t="s">
        <v>643</v>
      </c>
      <c r="AV44" t="s">
        <v>609</v>
      </c>
    </row>
    <row r="45" spans="42:48" x14ac:dyDescent="0.35">
      <c r="AP45" t="s">
        <v>654</v>
      </c>
      <c r="AQ45" t="s">
        <v>655</v>
      </c>
      <c r="AR45" t="s">
        <v>656</v>
      </c>
      <c r="AS45" t="s">
        <v>657</v>
      </c>
      <c r="AT45" t="s">
        <v>161</v>
      </c>
      <c r="AU45" t="s">
        <v>658</v>
      </c>
      <c r="AV45" t="s">
        <v>610</v>
      </c>
    </row>
    <row r="46" spans="42:48" x14ac:dyDescent="0.35">
      <c r="AQ46" t="s">
        <v>659</v>
      </c>
      <c r="AR46" t="s">
        <v>660</v>
      </c>
      <c r="AS46" t="s">
        <v>661</v>
      </c>
      <c r="AT46">
        <v>118700</v>
      </c>
      <c r="AU46" t="s">
        <v>662</v>
      </c>
      <c r="AV46" t="s">
        <v>611</v>
      </c>
    </row>
    <row r="47" spans="42:48" x14ac:dyDescent="0.35">
      <c r="AT47">
        <v>312170</v>
      </c>
      <c r="AU47" t="s">
        <v>643</v>
      </c>
      <c r="AV47" t="s">
        <v>612</v>
      </c>
    </row>
    <row r="48" spans="42:48" x14ac:dyDescent="0.35">
      <c r="AT48">
        <v>312170</v>
      </c>
      <c r="AU48" t="s">
        <v>643</v>
      </c>
      <c r="AV48" t="s">
        <v>613</v>
      </c>
    </row>
    <row r="49" spans="41:48" x14ac:dyDescent="0.35">
      <c r="AT49">
        <v>245349</v>
      </c>
      <c r="AU49" t="s">
        <v>643</v>
      </c>
      <c r="AV49" t="s">
        <v>614</v>
      </c>
    </row>
    <row r="50" spans="41:48" x14ac:dyDescent="0.35">
      <c r="AS50" t="s">
        <v>663</v>
      </c>
      <c r="AT50">
        <v>615513</v>
      </c>
      <c r="AU50" t="s">
        <v>664</v>
      </c>
      <c r="AV50" t="s">
        <v>615</v>
      </c>
    </row>
    <row r="51" spans="41:48" x14ac:dyDescent="0.35">
      <c r="AT51">
        <v>610333</v>
      </c>
      <c r="AU51" t="s">
        <v>643</v>
      </c>
      <c r="AV51" t="s">
        <v>616</v>
      </c>
    </row>
    <row r="52" spans="41:48" x14ac:dyDescent="0.35">
      <c r="AT52">
        <v>610333</v>
      </c>
      <c r="AU52" t="s">
        <v>643</v>
      </c>
      <c r="AV52" t="s">
        <v>617</v>
      </c>
    </row>
    <row r="53" spans="41:48" x14ac:dyDescent="0.35">
      <c r="AU53" t="s">
        <v>665</v>
      </c>
      <c r="AV53" t="s">
        <v>618</v>
      </c>
    </row>
    <row r="54" spans="41:48" x14ac:dyDescent="0.35">
      <c r="AU54" t="s">
        <v>665</v>
      </c>
      <c r="AV54" t="s">
        <v>619</v>
      </c>
    </row>
    <row r="55" spans="41:48" x14ac:dyDescent="0.35">
      <c r="AU55" t="s">
        <v>665</v>
      </c>
      <c r="AV55" t="s">
        <v>620</v>
      </c>
    </row>
    <row r="56" spans="41:48" x14ac:dyDescent="0.35">
      <c r="AP56" t="s">
        <v>666</v>
      </c>
      <c r="AQ56" t="s">
        <v>667</v>
      </c>
      <c r="AR56" t="s">
        <v>668</v>
      </c>
      <c r="AS56" t="s">
        <v>669</v>
      </c>
      <c r="AU56" t="s">
        <v>670</v>
      </c>
      <c r="AV56" t="s">
        <v>621</v>
      </c>
    </row>
    <row r="57" spans="41:48" x14ac:dyDescent="0.35">
      <c r="AS57" t="s">
        <v>671</v>
      </c>
      <c r="AT57">
        <v>6159520</v>
      </c>
      <c r="AU57" t="s">
        <v>672</v>
      </c>
      <c r="AV57" t="s">
        <v>622</v>
      </c>
    </row>
    <row r="58" spans="41:48" x14ac:dyDescent="0.35">
      <c r="AT58">
        <v>6159520</v>
      </c>
      <c r="AU58" t="s">
        <v>643</v>
      </c>
      <c r="AV58" t="s">
        <v>623</v>
      </c>
    </row>
    <row r="59" spans="41:48" x14ac:dyDescent="0.35">
      <c r="AT59">
        <v>616900</v>
      </c>
      <c r="AU59" t="s">
        <v>643</v>
      </c>
      <c r="AV59" t="s">
        <v>624</v>
      </c>
    </row>
    <row r="60" spans="41:48" x14ac:dyDescent="0.35">
      <c r="AO60" t="s">
        <v>673</v>
      </c>
      <c r="AP60" t="s">
        <v>674</v>
      </c>
      <c r="AQ60" t="s">
        <v>675</v>
      </c>
      <c r="AR60" t="s">
        <v>676</v>
      </c>
      <c r="AS60" t="s">
        <v>677</v>
      </c>
      <c r="AT60">
        <v>610954</v>
      </c>
      <c r="AU60" t="s">
        <v>678</v>
      </c>
      <c r="AV60" t="s">
        <v>625</v>
      </c>
    </row>
    <row r="61" spans="41:48" x14ac:dyDescent="0.35">
      <c r="AS61" t="s">
        <v>679</v>
      </c>
      <c r="AT61">
        <v>225750</v>
      </c>
      <c r="AU61" t="s">
        <v>680</v>
      </c>
      <c r="AV61" t="s">
        <v>626</v>
      </c>
    </row>
    <row r="62" spans="41:48" x14ac:dyDescent="0.35">
      <c r="AV62" t="s">
        <v>627</v>
      </c>
    </row>
    <row r="63" spans="41:48" x14ac:dyDescent="0.35">
      <c r="AV63" t="s">
        <v>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E7CD-DB32-41B4-AF87-0A0B6D2383EF}">
  <dimension ref="A1:AG82"/>
  <sheetViews>
    <sheetView topLeftCell="A78" workbookViewId="0">
      <selection activeCell="O97" sqref="O97"/>
    </sheetView>
  </sheetViews>
  <sheetFormatPr defaultColWidth="8.90625" defaultRowHeight="14.5" x14ac:dyDescent="0.35"/>
  <cols>
    <col min="15" max="15" width="13.453125" customWidth="1"/>
    <col min="16" max="16" width="71.36328125" bestFit="1" customWidth="1"/>
  </cols>
  <sheetData>
    <row r="1" spans="1:33" ht="29" x14ac:dyDescent="0.35">
      <c r="A1" t="s">
        <v>435</v>
      </c>
      <c r="B1" t="s">
        <v>537</v>
      </c>
      <c r="C1" t="s">
        <v>538</v>
      </c>
      <c r="D1" t="s">
        <v>539</v>
      </c>
      <c r="E1" s="22" t="s">
        <v>540</v>
      </c>
      <c r="F1" t="s">
        <v>541</v>
      </c>
      <c r="G1" t="s">
        <v>542</v>
      </c>
      <c r="H1" t="s">
        <v>543</v>
      </c>
      <c r="I1" t="s">
        <v>544</v>
      </c>
      <c r="J1" t="s">
        <v>443</v>
      </c>
      <c r="K1" t="s">
        <v>444</v>
      </c>
      <c r="L1" t="s">
        <v>445</v>
      </c>
      <c r="M1" t="s">
        <v>446</v>
      </c>
      <c r="N1" t="s">
        <v>447</v>
      </c>
      <c r="O1" t="s">
        <v>205</v>
      </c>
      <c r="P1" s="90" t="s">
        <v>448</v>
      </c>
    </row>
    <row r="2" spans="1:33" x14ac:dyDescent="0.35">
      <c r="A2">
        <f>AVERAGE(B2:I2)</f>
        <v>0.2</v>
      </c>
      <c r="B2">
        <v>0</v>
      </c>
      <c r="C2">
        <v>0</v>
      </c>
      <c r="D2">
        <v>0</v>
      </c>
      <c r="E2">
        <v>1</v>
      </c>
      <c r="F2">
        <v>0</v>
      </c>
      <c r="J2">
        <f t="shared" ref="J2:J65" si="0">COUNTIF(B2:H2,3)</f>
        <v>0</v>
      </c>
      <c r="K2">
        <f t="shared" ref="K2:K65" si="1">COUNTIF(B2:H2,2)</f>
        <v>0</v>
      </c>
      <c r="L2">
        <f t="shared" ref="L2:L65" si="2">COUNTIF(B2:H2,1)</f>
        <v>1</v>
      </c>
      <c r="M2">
        <f t="shared" ref="M2:M65" si="3">COUNTIF(B2:H2,0)</f>
        <v>4</v>
      </c>
      <c r="N2" t="s">
        <v>449</v>
      </c>
      <c r="O2" s="2" t="s">
        <v>220</v>
      </c>
      <c r="P2" t="s">
        <v>450</v>
      </c>
      <c r="Q2" t="s">
        <v>435</v>
      </c>
      <c r="R2" t="s">
        <v>436</v>
      </c>
      <c r="S2" t="s">
        <v>437</v>
      </c>
      <c r="T2" t="s">
        <v>438</v>
      </c>
      <c r="U2" s="22" t="s">
        <v>439</v>
      </c>
      <c r="V2" t="s">
        <v>440</v>
      </c>
      <c r="W2" t="s">
        <v>441</v>
      </c>
      <c r="X2" t="s">
        <v>442</v>
      </c>
      <c r="Y2" t="s">
        <v>443</v>
      </c>
      <c r="Z2" t="s">
        <v>444</v>
      </c>
      <c r="AA2" t="s">
        <v>445</v>
      </c>
      <c r="AB2" t="s">
        <v>446</v>
      </c>
      <c r="AD2" t="s">
        <v>451</v>
      </c>
      <c r="AE2" t="s">
        <v>447</v>
      </c>
      <c r="AF2" t="s">
        <v>205</v>
      </c>
      <c r="AG2" s="90" t="s">
        <v>448</v>
      </c>
    </row>
    <row r="3" spans="1:33" ht="15.5" x14ac:dyDescent="0.35">
      <c r="A3">
        <f t="shared" ref="A3:A66" si="4">AVERAGE(B3:I3)</f>
        <v>1.4</v>
      </c>
      <c r="B3">
        <v>1</v>
      </c>
      <c r="C3">
        <v>1</v>
      </c>
      <c r="D3">
        <v>2</v>
      </c>
      <c r="E3">
        <v>1</v>
      </c>
      <c r="F3">
        <v>2</v>
      </c>
      <c r="J3">
        <f t="shared" si="0"/>
        <v>0</v>
      </c>
      <c r="K3">
        <f t="shared" si="1"/>
        <v>2</v>
      </c>
      <c r="L3">
        <f t="shared" si="2"/>
        <v>3</v>
      </c>
      <c r="M3">
        <f t="shared" si="3"/>
        <v>0</v>
      </c>
      <c r="N3" t="s">
        <v>452</v>
      </c>
      <c r="O3" s="35" t="s">
        <v>28</v>
      </c>
      <c r="P3" t="s">
        <v>453</v>
      </c>
      <c r="Q3">
        <f>AVERAGE(R3:V3)</f>
        <v>1.8</v>
      </c>
      <c r="R3" s="91">
        <v>2</v>
      </c>
      <c r="S3" s="91">
        <v>1</v>
      </c>
      <c r="T3" s="91">
        <v>3</v>
      </c>
      <c r="U3">
        <v>1</v>
      </c>
      <c r="V3" s="91">
        <v>2</v>
      </c>
      <c r="W3" s="91">
        <v>1</v>
      </c>
      <c r="X3" s="91"/>
      <c r="Y3">
        <f t="shared" ref="Y3:Y14" si="5">COUNTIF(R3:X3,3)</f>
        <v>1</v>
      </c>
      <c r="Z3">
        <f t="shared" ref="Z3:Z14" si="6">COUNTIF(R3:X3,2)</f>
        <v>2</v>
      </c>
      <c r="AA3">
        <f t="shared" ref="AA3:AA14" si="7">COUNTIF(R3:X3,1)</f>
        <v>3</v>
      </c>
      <c r="AB3">
        <f t="shared" ref="AB3:AB14" si="8">COUNTIF(R3:V3,0)</f>
        <v>0</v>
      </c>
      <c r="AD3" s="92">
        <f t="shared" ref="AD3:AD14" si="9">COUNTIF(Y3:AB3,"&gt;2")</f>
        <v>1</v>
      </c>
      <c r="AE3" t="s">
        <v>454</v>
      </c>
      <c r="AF3" s="35" t="s">
        <v>455</v>
      </c>
      <c r="AG3" t="s">
        <v>456</v>
      </c>
    </row>
    <row r="4" spans="1:33" ht="15.5" x14ac:dyDescent="0.35">
      <c r="A4">
        <f t="shared" si="4"/>
        <v>0.2</v>
      </c>
      <c r="B4">
        <v>0</v>
      </c>
      <c r="C4">
        <v>0</v>
      </c>
      <c r="D4">
        <v>0</v>
      </c>
      <c r="E4">
        <v>0</v>
      </c>
      <c r="F4">
        <v>1</v>
      </c>
      <c r="J4">
        <f t="shared" si="0"/>
        <v>0</v>
      </c>
      <c r="K4">
        <f t="shared" si="1"/>
        <v>0</v>
      </c>
      <c r="L4">
        <f t="shared" si="2"/>
        <v>1</v>
      </c>
      <c r="M4">
        <f t="shared" si="3"/>
        <v>4</v>
      </c>
      <c r="N4" t="s">
        <v>452</v>
      </c>
      <c r="O4" s="35" t="s">
        <v>457</v>
      </c>
      <c r="P4" t="s">
        <v>458</v>
      </c>
      <c r="Q4">
        <f>AVERAGE(R4:V4)</f>
        <v>1.5</v>
      </c>
      <c r="R4" s="91">
        <v>2</v>
      </c>
      <c r="S4" s="91">
        <v>1</v>
      </c>
      <c r="T4" s="91"/>
      <c r="U4">
        <v>2</v>
      </c>
      <c r="V4" s="91">
        <v>1</v>
      </c>
      <c r="W4" s="91">
        <v>1</v>
      </c>
      <c r="X4" s="91">
        <v>1</v>
      </c>
      <c r="Y4">
        <f t="shared" si="5"/>
        <v>0</v>
      </c>
      <c r="Z4">
        <f t="shared" si="6"/>
        <v>2</v>
      </c>
      <c r="AA4">
        <f t="shared" si="7"/>
        <v>4</v>
      </c>
      <c r="AB4">
        <f t="shared" si="8"/>
        <v>0</v>
      </c>
      <c r="AD4" s="92">
        <f t="shared" si="9"/>
        <v>1</v>
      </c>
      <c r="AE4" t="s">
        <v>454</v>
      </c>
      <c r="AF4" s="93" t="s">
        <v>178</v>
      </c>
      <c r="AG4" t="s">
        <v>459</v>
      </c>
    </row>
    <row r="5" spans="1:33" ht="15.5" x14ac:dyDescent="0.35">
      <c r="A5">
        <f t="shared" si="4"/>
        <v>2</v>
      </c>
      <c r="B5">
        <v>2</v>
      </c>
      <c r="C5">
        <v>2</v>
      </c>
      <c r="D5">
        <v>2</v>
      </c>
      <c r="E5">
        <v>2</v>
      </c>
      <c r="F5">
        <v>2</v>
      </c>
      <c r="J5">
        <f t="shared" si="0"/>
        <v>0</v>
      </c>
      <c r="K5">
        <f t="shared" si="1"/>
        <v>5</v>
      </c>
      <c r="L5">
        <f t="shared" si="2"/>
        <v>0</v>
      </c>
      <c r="M5">
        <f t="shared" si="3"/>
        <v>0</v>
      </c>
      <c r="N5" t="s">
        <v>454</v>
      </c>
      <c r="O5" s="35" t="s">
        <v>368</v>
      </c>
      <c r="P5" t="s">
        <v>460</v>
      </c>
      <c r="Q5">
        <f>AVERAGE(R5:V5)</f>
        <v>2.3333333333333335</v>
      </c>
      <c r="S5" s="91">
        <v>2</v>
      </c>
      <c r="U5">
        <v>2</v>
      </c>
      <c r="V5" s="91">
        <v>3</v>
      </c>
      <c r="W5" s="91">
        <v>2</v>
      </c>
      <c r="X5" s="91">
        <v>2</v>
      </c>
      <c r="Y5">
        <f t="shared" si="5"/>
        <v>1</v>
      </c>
      <c r="Z5">
        <f t="shared" si="6"/>
        <v>4</v>
      </c>
      <c r="AA5">
        <f t="shared" si="7"/>
        <v>0</v>
      </c>
      <c r="AB5">
        <f t="shared" si="8"/>
        <v>0</v>
      </c>
      <c r="AD5" s="92">
        <f t="shared" si="9"/>
        <v>1</v>
      </c>
      <c r="AE5" t="s">
        <v>461</v>
      </c>
      <c r="AF5" s="94" t="s">
        <v>318</v>
      </c>
      <c r="AG5" t="s">
        <v>462</v>
      </c>
    </row>
    <row r="6" spans="1:33" ht="15.5" x14ac:dyDescent="0.35">
      <c r="A6">
        <f t="shared" si="4"/>
        <v>2</v>
      </c>
      <c r="B6">
        <v>2</v>
      </c>
      <c r="C6">
        <v>2</v>
      </c>
      <c r="D6">
        <v>2</v>
      </c>
      <c r="E6">
        <v>2</v>
      </c>
      <c r="F6">
        <v>2</v>
      </c>
      <c r="J6">
        <f t="shared" si="0"/>
        <v>0</v>
      </c>
      <c r="K6">
        <f t="shared" si="1"/>
        <v>5</v>
      </c>
      <c r="L6">
        <f t="shared" si="2"/>
        <v>0</v>
      </c>
      <c r="M6">
        <f t="shared" si="3"/>
        <v>0</v>
      </c>
      <c r="N6" t="s">
        <v>454</v>
      </c>
      <c r="O6" s="35" t="s">
        <v>463</v>
      </c>
      <c r="P6" t="s">
        <v>464</v>
      </c>
      <c r="Q6">
        <f t="shared" ref="Q6:Q14" si="10">AVERAGE(R6:U6)</f>
        <v>1.5</v>
      </c>
      <c r="R6">
        <v>1</v>
      </c>
      <c r="S6">
        <v>2</v>
      </c>
      <c r="T6">
        <v>1</v>
      </c>
      <c r="U6">
        <v>2</v>
      </c>
      <c r="W6" s="91">
        <v>2</v>
      </c>
      <c r="X6" s="91"/>
      <c r="Y6">
        <f t="shared" si="5"/>
        <v>0</v>
      </c>
      <c r="Z6">
        <f t="shared" si="6"/>
        <v>3</v>
      </c>
      <c r="AA6">
        <f t="shared" si="7"/>
        <v>2</v>
      </c>
      <c r="AB6">
        <f t="shared" si="8"/>
        <v>0</v>
      </c>
      <c r="AD6" s="92">
        <f t="shared" si="9"/>
        <v>1</v>
      </c>
      <c r="AE6" s="92" t="s">
        <v>465</v>
      </c>
      <c r="AF6" s="94" t="s">
        <v>408</v>
      </c>
    </row>
    <row r="7" spans="1:33" ht="15.5" x14ac:dyDescent="0.35">
      <c r="A7">
        <f t="shared" si="4"/>
        <v>2.2000000000000002</v>
      </c>
      <c r="B7">
        <v>2</v>
      </c>
      <c r="C7">
        <v>2</v>
      </c>
      <c r="D7">
        <v>3</v>
      </c>
      <c r="E7">
        <v>2</v>
      </c>
      <c r="F7">
        <v>2</v>
      </c>
      <c r="J7">
        <f t="shared" si="0"/>
        <v>1</v>
      </c>
      <c r="K7">
        <f t="shared" si="1"/>
        <v>4</v>
      </c>
      <c r="L7">
        <f t="shared" si="2"/>
        <v>0</v>
      </c>
      <c r="M7">
        <f t="shared" si="3"/>
        <v>0</v>
      </c>
      <c r="N7" t="s">
        <v>454</v>
      </c>
      <c r="O7" s="95" t="s">
        <v>227</v>
      </c>
      <c r="P7" t="s">
        <v>466</v>
      </c>
      <c r="Q7">
        <f t="shared" si="10"/>
        <v>1.5</v>
      </c>
      <c r="R7">
        <v>1</v>
      </c>
      <c r="S7">
        <v>2</v>
      </c>
      <c r="T7">
        <v>1</v>
      </c>
      <c r="U7">
        <v>2</v>
      </c>
      <c r="W7" s="91">
        <v>1</v>
      </c>
      <c r="X7" s="91">
        <v>1</v>
      </c>
      <c r="Y7">
        <f t="shared" si="5"/>
        <v>0</v>
      </c>
      <c r="Z7">
        <f t="shared" si="6"/>
        <v>2</v>
      </c>
      <c r="AA7">
        <f t="shared" si="7"/>
        <v>4</v>
      </c>
      <c r="AB7">
        <f t="shared" si="8"/>
        <v>0</v>
      </c>
      <c r="AD7" s="92">
        <f t="shared" si="9"/>
        <v>1</v>
      </c>
      <c r="AE7" s="92" t="s">
        <v>465</v>
      </c>
      <c r="AF7" s="96" t="s">
        <v>57</v>
      </c>
    </row>
    <row r="8" spans="1:33" s="91" customFormat="1" ht="15.5" x14ac:dyDescent="0.35">
      <c r="A8">
        <f t="shared" si="4"/>
        <v>2.2000000000000002</v>
      </c>
      <c r="B8" s="91">
        <v>2</v>
      </c>
      <c r="C8" s="91">
        <v>2</v>
      </c>
      <c r="D8" s="91">
        <v>2</v>
      </c>
      <c r="E8" s="91">
        <v>2</v>
      </c>
      <c r="F8" s="91">
        <v>3</v>
      </c>
      <c r="J8">
        <f t="shared" si="0"/>
        <v>1</v>
      </c>
      <c r="K8">
        <f t="shared" si="1"/>
        <v>4</v>
      </c>
      <c r="L8">
        <f t="shared" si="2"/>
        <v>0</v>
      </c>
      <c r="M8">
        <f t="shared" si="3"/>
        <v>0</v>
      </c>
      <c r="N8" s="91" t="s">
        <v>454</v>
      </c>
      <c r="O8" s="97" t="s">
        <v>467</v>
      </c>
      <c r="P8" s="91" t="s">
        <v>468</v>
      </c>
      <c r="Q8">
        <f t="shared" si="10"/>
        <v>2.3333333333333335</v>
      </c>
      <c r="R8">
        <v>1</v>
      </c>
      <c r="S8">
        <v>3</v>
      </c>
      <c r="T8"/>
      <c r="U8">
        <v>3</v>
      </c>
      <c r="V8"/>
      <c r="W8" s="91">
        <v>3</v>
      </c>
      <c r="X8" s="91">
        <v>3</v>
      </c>
      <c r="Y8">
        <f t="shared" si="5"/>
        <v>4</v>
      </c>
      <c r="Z8">
        <f t="shared" si="6"/>
        <v>0</v>
      </c>
      <c r="AA8">
        <f t="shared" si="7"/>
        <v>1</v>
      </c>
      <c r="AB8">
        <f t="shared" si="8"/>
        <v>0</v>
      </c>
      <c r="AC8"/>
      <c r="AD8" s="92">
        <f t="shared" si="9"/>
        <v>1</v>
      </c>
      <c r="AE8" s="92" t="s">
        <v>465</v>
      </c>
      <c r="AF8" s="94" t="s">
        <v>232</v>
      </c>
      <c r="AG8"/>
    </row>
    <row r="9" spans="1:33" ht="15.5" x14ac:dyDescent="0.35">
      <c r="A9">
        <f t="shared" si="4"/>
        <v>2</v>
      </c>
      <c r="B9">
        <v>2</v>
      </c>
      <c r="C9">
        <v>2</v>
      </c>
      <c r="D9">
        <v>2</v>
      </c>
      <c r="E9">
        <v>2</v>
      </c>
      <c r="F9">
        <v>2</v>
      </c>
      <c r="J9">
        <f t="shared" si="0"/>
        <v>0</v>
      </c>
      <c r="K9">
        <f t="shared" si="1"/>
        <v>5</v>
      </c>
      <c r="L9">
        <f t="shared" si="2"/>
        <v>0</v>
      </c>
      <c r="M9">
        <f t="shared" si="3"/>
        <v>0</v>
      </c>
      <c r="N9" t="s">
        <v>454</v>
      </c>
      <c r="O9" s="35" t="s">
        <v>469</v>
      </c>
      <c r="P9" t="s">
        <v>470</v>
      </c>
      <c r="Q9">
        <f t="shared" si="10"/>
        <v>1.5</v>
      </c>
      <c r="R9">
        <v>1</v>
      </c>
      <c r="S9" s="1">
        <v>2</v>
      </c>
      <c r="U9" t="s">
        <v>471</v>
      </c>
      <c r="W9" s="91">
        <v>1</v>
      </c>
      <c r="X9" s="91"/>
      <c r="Y9">
        <f t="shared" si="5"/>
        <v>0</v>
      </c>
      <c r="Z9">
        <f t="shared" si="6"/>
        <v>1</v>
      </c>
      <c r="AA9">
        <f t="shared" si="7"/>
        <v>2</v>
      </c>
      <c r="AB9">
        <f t="shared" si="8"/>
        <v>0</v>
      </c>
      <c r="AD9" s="92">
        <f t="shared" si="9"/>
        <v>0</v>
      </c>
      <c r="AE9" s="98" t="s">
        <v>465</v>
      </c>
      <c r="AF9" s="99" t="s">
        <v>472</v>
      </c>
      <c r="AG9" s="98"/>
    </row>
    <row r="10" spans="1:33" s="91" customFormat="1" ht="15.5" x14ac:dyDescent="0.35">
      <c r="A10">
        <f t="shared" si="4"/>
        <v>2.2000000000000002</v>
      </c>
      <c r="B10" s="91">
        <v>2</v>
      </c>
      <c r="C10" s="91">
        <v>2</v>
      </c>
      <c r="D10" s="91">
        <v>2</v>
      </c>
      <c r="E10" s="91">
        <v>2</v>
      </c>
      <c r="F10" s="91">
        <v>3</v>
      </c>
      <c r="J10">
        <f t="shared" si="0"/>
        <v>1</v>
      </c>
      <c r="K10">
        <f t="shared" si="1"/>
        <v>4</v>
      </c>
      <c r="L10">
        <f t="shared" si="2"/>
        <v>0</v>
      </c>
      <c r="M10">
        <f t="shared" si="3"/>
        <v>0</v>
      </c>
      <c r="N10" s="91" t="s">
        <v>454</v>
      </c>
      <c r="O10" s="97" t="s">
        <v>355</v>
      </c>
      <c r="P10" s="91" t="s">
        <v>468</v>
      </c>
      <c r="Q10">
        <f t="shared" si="10"/>
        <v>1.3333333333333333</v>
      </c>
      <c r="R10">
        <v>3</v>
      </c>
      <c r="S10">
        <v>1</v>
      </c>
      <c r="T10">
        <v>0</v>
      </c>
      <c r="U10" t="s">
        <v>471</v>
      </c>
      <c r="V10"/>
      <c r="W10"/>
      <c r="X10"/>
      <c r="Y10">
        <f t="shared" si="5"/>
        <v>1</v>
      </c>
      <c r="Z10">
        <f t="shared" si="6"/>
        <v>0</v>
      </c>
      <c r="AA10">
        <f t="shared" si="7"/>
        <v>1</v>
      </c>
      <c r="AB10">
        <f t="shared" si="8"/>
        <v>1</v>
      </c>
      <c r="AC10"/>
      <c r="AD10" s="92">
        <f t="shared" si="9"/>
        <v>0</v>
      </c>
      <c r="AE10" s="98" t="s">
        <v>473</v>
      </c>
      <c r="AF10" s="100" t="s">
        <v>474</v>
      </c>
      <c r="AG10" s="98"/>
    </row>
    <row r="11" spans="1:33" ht="15.5" x14ac:dyDescent="0.35">
      <c r="A11">
        <f t="shared" si="4"/>
        <v>2.2000000000000002</v>
      </c>
      <c r="B11">
        <v>2</v>
      </c>
      <c r="C11">
        <v>2</v>
      </c>
      <c r="D11">
        <v>2</v>
      </c>
      <c r="E11">
        <v>2</v>
      </c>
      <c r="F11">
        <v>3</v>
      </c>
      <c r="J11">
        <f t="shared" si="0"/>
        <v>1</v>
      </c>
      <c r="K11">
        <f t="shared" si="1"/>
        <v>4</v>
      </c>
      <c r="L11">
        <f t="shared" si="2"/>
        <v>0</v>
      </c>
      <c r="M11">
        <f t="shared" si="3"/>
        <v>0</v>
      </c>
      <c r="N11" t="s">
        <v>454</v>
      </c>
      <c r="O11" s="93" t="s">
        <v>184</v>
      </c>
      <c r="P11" t="s">
        <v>475</v>
      </c>
      <c r="Q11">
        <f t="shared" si="10"/>
        <v>2</v>
      </c>
      <c r="R11">
        <v>2</v>
      </c>
      <c r="S11">
        <v>2</v>
      </c>
      <c r="T11">
        <v>1</v>
      </c>
      <c r="U11">
        <v>3</v>
      </c>
      <c r="W11" s="91">
        <v>2</v>
      </c>
      <c r="X11" s="91"/>
      <c r="Y11">
        <f t="shared" si="5"/>
        <v>1</v>
      </c>
      <c r="Z11">
        <f t="shared" si="6"/>
        <v>3</v>
      </c>
      <c r="AA11">
        <f t="shared" si="7"/>
        <v>1</v>
      </c>
      <c r="AB11">
        <f t="shared" si="8"/>
        <v>0</v>
      </c>
      <c r="AD11" s="92">
        <f t="shared" si="9"/>
        <v>1</v>
      </c>
      <c r="AE11" s="92" t="s">
        <v>473</v>
      </c>
      <c r="AF11" s="101" t="s">
        <v>334</v>
      </c>
    </row>
    <row r="12" spans="1:33" ht="15.5" x14ac:dyDescent="0.35">
      <c r="A12">
        <f t="shared" si="4"/>
        <v>2</v>
      </c>
      <c r="B12" s="91">
        <v>2</v>
      </c>
      <c r="C12" s="91">
        <v>2</v>
      </c>
      <c r="D12" s="91">
        <v>2</v>
      </c>
      <c r="E12">
        <v>2</v>
      </c>
      <c r="F12" s="91">
        <v>2</v>
      </c>
      <c r="G12" s="91"/>
      <c r="H12" s="91"/>
      <c r="I12" s="91"/>
      <c r="J12">
        <f t="shared" si="0"/>
        <v>0</v>
      </c>
      <c r="K12">
        <f t="shared" si="1"/>
        <v>5</v>
      </c>
      <c r="L12">
        <f t="shared" si="2"/>
        <v>0</v>
      </c>
      <c r="M12">
        <f t="shared" si="3"/>
        <v>0</v>
      </c>
      <c r="N12" t="s">
        <v>454</v>
      </c>
      <c r="O12" s="35" t="s">
        <v>476</v>
      </c>
      <c r="P12" t="s">
        <v>477</v>
      </c>
      <c r="Q12">
        <f t="shared" si="10"/>
        <v>2.5</v>
      </c>
      <c r="R12">
        <v>3</v>
      </c>
      <c r="S12">
        <v>2</v>
      </c>
      <c r="T12">
        <v>2</v>
      </c>
      <c r="U12">
        <v>3</v>
      </c>
      <c r="W12" s="91">
        <v>2</v>
      </c>
      <c r="X12" s="91">
        <v>3</v>
      </c>
      <c r="Y12">
        <f t="shared" si="5"/>
        <v>3</v>
      </c>
      <c r="Z12">
        <f t="shared" si="6"/>
        <v>3</v>
      </c>
      <c r="AA12">
        <f t="shared" si="7"/>
        <v>0</v>
      </c>
      <c r="AB12">
        <f t="shared" si="8"/>
        <v>0</v>
      </c>
      <c r="AD12" s="92">
        <f t="shared" si="9"/>
        <v>2</v>
      </c>
      <c r="AE12" s="92" t="s">
        <v>473</v>
      </c>
      <c r="AF12" s="102" t="s">
        <v>389</v>
      </c>
    </row>
    <row r="13" spans="1:33" s="91" customFormat="1" ht="15.5" x14ac:dyDescent="0.35">
      <c r="A13">
        <f t="shared" si="4"/>
        <v>2</v>
      </c>
      <c r="B13" s="91">
        <v>2</v>
      </c>
      <c r="C13" s="91">
        <v>2</v>
      </c>
      <c r="D13" s="91">
        <v>2</v>
      </c>
      <c r="E13" s="91">
        <v>2</v>
      </c>
      <c r="F13" s="91">
        <v>2</v>
      </c>
      <c r="J13">
        <f t="shared" si="0"/>
        <v>0</v>
      </c>
      <c r="K13">
        <f t="shared" si="1"/>
        <v>5</v>
      </c>
      <c r="L13">
        <f t="shared" si="2"/>
        <v>0</v>
      </c>
      <c r="M13">
        <f t="shared" si="3"/>
        <v>0</v>
      </c>
      <c r="N13" s="91" t="s">
        <v>454</v>
      </c>
      <c r="O13" s="97" t="s">
        <v>478</v>
      </c>
      <c r="P13" s="91" t="s">
        <v>477</v>
      </c>
      <c r="Q13">
        <f t="shared" si="10"/>
        <v>2.5</v>
      </c>
      <c r="R13">
        <v>3</v>
      </c>
      <c r="S13">
        <v>2</v>
      </c>
      <c r="T13">
        <v>2</v>
      </c>
      <c r="U13">
        <v>3</v>
      </c>
      <c r="V13"/>
      <c r="W13" s="91">
        <v>2</v>
      </c>
      <c r="X13" s="91">
        <v>3</v>
      </c>
      <c r="Y13">
        <f t="shared" si="5"/>
        <v>3</v>
      </c>
      <c r="Z13">
        <f t="shared" si="6"/>
        <v>3</v>
      </c>
      <c r="AA13">
        <f t="shared" si="7"/>
        <v>0</v>
      </c>
      <c r="AB13">
        <f t="shared" si="8"/>
        <v>0</v>
      </c>
      <c r="AC13"/>
      <c r="AD13" s="92">
        <f t="shared" si="9"/>
        <v>2</v>
      </c>
      <c r="AE13" s="92" t="s">
        <v>473</v>
      </c>
      <c r="AF13" s="102" t="s">
        <v>280</v>
      </c>
      <c r="AG13"/>
    </row>
    <row r="14" spans="1:33" ht="15.5" x14ac:dyDescent="0.35">
      <c r="A14">
        <f t="shared" si="4"/>
        <v>2</v>
      </c>
      <c r="B14" s="91">
        <v>2</v>
      </c>
      <c r="C14" s="91">
        <v>2</v>
      </c>
      <c r="D14" s="91">
        <v>2</v>
      </c>
      <c r="E14">
        <v>2</v>
      </c>
      <c r="F14" s="91">
        <v>2</v>
      </c>
      <c r="G14" s="91"/>
      <c r="H14" s="91"/>
      <c r="I14" s="91"/>
      <c r="J14">
        <f t="shared" si="0"/>
        <v>0</v>
      </c>
      <c r="K14">
        <f t="shared" si="1"/>
        <v>5</v>
      </c>
      <c r="L14">
        <f t="shared" si="2"/>
        <v>0</v>
      </c>
      <c r="M14">
        <f t="shared" si="3"/>
        <v>0</v>
      </c>
      <c r="N14" t="s">
        <v>454</v>
      </c>
      <c r="O14" s="95" t="s">
        <v>255</v>
      </c>
      <c r="P14" t="s">
        <v>479</v>
      </c>
      <c r="Q14">
        <f t="shared" si="10"/>
        <v>2.5</v>
      </c>
      <c r="R14">
        <v>3</v>
      </c>
      <c r="S14">
        <v>2</v>
      </c>
      <c r="T14">
        <v>2</v>
      </c>
      <c r="U14">
        <v>3</v>
      </c>
      <c r="W14" s="91">
        <v>3</v>
      </c>
      <c r="X14" s="91">
        <v>3</v>
      </c>
      <c r="Y14">
        <f t="shared" si="5"/>
        <v>4</v>
      </c>
      <c r="Z14">
        <f t="shared" si="6"/>
        <v>2</v>
      </c>
      <c r="AA14">
        <f t="shared" si="7"/>
        <v>0</v>
      </c>
      <c r="AB14">
        <f t="shared" si="8"/>
        <v>0</v>
      </c>
      <c r="AD14" s="92">
        <f t="shared" si="9"/>
        <v>1</v>
      </c>
      <c r="AE14" s="92" t="s">
        <v>473</v>
      </c>
      <c r="AF14" s="101" t="s">
        <v>190</v>
      </c>
    </row>
    <row r="15" spans="1:33" x14ac:dyDescent="0.35">
      <c r="A15">
        <f t="shared" si="4"/>
        <v>1.2</v>
      </c>
      <c r="B15" s="91">
        <v>2</v>
      </c>
      <c r="C15" s="91">
        <v>1</v>
      </c>
      <c r="D15" s="91">
        <v>1</v>
      </c>
      <c r="E15">
        <v>1</v>
      </c>
      <c r="F15" s="91">
        <v>1</v>
      </c>
      <c r="G15" s="91"/>
      <c r="H15" s="91"/>
      <c r="I15" s="91"/>
      <c r="J15">
        <f t="shared" si="0"/>
        <v>0</v>
      </c>
      <c r="K15">
        <f t="shared" si="1"/>
        <v>1</v>
      </c>
      <c r="L15">
        <f t="shared" si="2"/>
        <v>4</v>
      </c>
      <c r="M15">
        <f t="shared" si="3"/>
        <v>0</v>
      </c>
      <c r="N15" t="s">
        <v>454</v>
      </c>
      <c r="O15" t="s">
        <v>123</v>
      </c>
      <c r="P15" t="s">
        <v>480</v>
      </c>
    </row>
    <row r="16" spans="1:33" x14ac:dyDescent="0.35">
      <c r="A16">
        <f t="shared" si="4"/>
        <v>2</v>
      </c>
      <c r="B16" s="91">
        <v>3</v>
      </c>
      <c r="C16" s="91">
        <v>1</v>
      </c>
      <c r="D16" s="91">
        <v>2</v>
      </c>
      <c r="E16">
        <v>2</v>
      </c>
      <c r="F16" s="91">
        <v>2</v>
      </c>
      <c r="G16" s="91"/>
      <c r="H16" s="91"/>
      <c r="I16" s="91"/>
      <c r="J16">
        <f t="shared" si="0"/>
        <v>1</v>
      </c>
      <c r="K16">
        <f t="shared" si="1"/>
        <v>3</v>
      </c>
      <c r="L16">
        <f t="shared" si="2"/>
        <v>1</v>
      </c>
      <c r="M16">
        <f t="shared" si="3"/>
        <v>0</v>
      </c>
      <c r="N16" t="s">
        <v>454</v>
      </c>
      <c r="O16" s="2" t="s">
        <v>140</v>
      </c>
      <c r="P16" t="s">
        <v>481</v>
      </c>
    </row>
    <row r="17" spans="1:16" s="91" customFormat="1" ht="15.5" x14ac:dyDescent="0.35">
      <c r="A17">
        <f t="shared" si="4"/>
        <v>2</v>
      </c>
      <c r="B17" s="91">
        <v>2</v>
      </c>
      <c r="C17" s="91">
        <v>2</v>
      </c>
      <c r="D17" s="91">
        <v>2</v>
      </c>
      <c r="E17" s="91">
        <v>2</v>
      </c>
      <c r="F17" s="91">
        <v>2</v>
      </c>
      <c r="J17">
        <f t="shared" si="0"/>
        <v>0</v>
      </c>
      <c r="K17">
        <f t="shared" si="1"/>
        <v>5</v>
      </c>
      <c r="L17">
        <f t="shared" si="2"/>
        <v>0</v>
      </c>
      <c r="M17">
        <f t="shared" si="3"/>
        <v>0</v>
      </c>
      <c r="N17" s="91" t="s">
        <v>454</v>
      </c>
      <c r="O17" s="97" t="s">
        <v>38</v>
      </c>
      <c r="P17" s="91" t="s">
        <v>477</v>
      </c>
    </row>
    <row r="18" spans="1:16" x14ac:dyDescent="0.35">
      <c r="A18">
        <f t="shared" si="4"/>
        <v>1.4</v>
      </c>
      <c r="B18" s="91">
        <v>2</v>
      </c>
      <c r="C18" s="91">
        <v>1</v>
      </c>
      <c r="D18" s="91">
        <v>1</v>
      </c>
      <c r="E18">
        <v>2</v>
      </c>
      <c r="F18" s="91">
        <v>1</v>
      </c>
      <c r="G18" s="91"/>
      <c r="H18" s="91"/>
      <c r="I18" s="91"/>
      <c r="J18">
        <f t="shared" si="0"/>
        <v>0</v>
      </c>
      <c r="K18">
        <f t="shared" si="1"/>
        <v>2</v>
      </c>
      <c r="L18">
        <f t="shared" si="2"/>
        <v>3</v>
      </c>
      <c r="M18">
        <f t="shared" si="3"/>
        <v>0</v>
      </c>
      <c r="N18" t="s">
        <v>454</v>
      </c>
      <c r="O18" t="s">
        <v>73</v>
      </c>
      <c r="P18" t="s">
        <v>482</v>
      </c>
    </row>
    <row r="19" spans="1:16" ht="15.5" x14ac:dyDescent="0.35">
      <c r="A19">
        <f t="shared" si="4"/>
        <v>2.2000000000000002</v>
      </c>
      <c r="B19" s="91">
        <v>2</v>
      </c>
      <c r="C19" s="91">
        <v>2</v>
      </c>
      <c r="D19" s="91">
        <v>2</v>
      </c>
      <c r="E19">
        <v>2</v>
      </c>
      <c r="F19" s="91">
        <v>3</v>
      </c>
      <c r="G19" s="91"/>
      <c r="H19" s="91"/>
      <c r="I19" s="91"/>
      <c r="J19">
        <f t="shared" si="0"/>
        <v>1</v>
      </c>
      <c r="K19">
        <f t="shared" si="1"/>
        <v>4</v>
      </c>
      <c r="L19">
        <f t="shared" si="2"/>
        <v>0</v>
      </c>
      <c r="M19">
        <f t="shared" si="3"/>
        <v>0</v>
      </c>
      <c r="N19" t="s">
        <v>454</v>
      </c>
      <c r="O19" s="35" t="s">
        <v>373</v>
      </c>
      <c r="P19" t="s">
        <v>483</v>
      </c>
    </row>
    <row r="20" spans="1:16" ht="15.5" x14ac:dyDescent="0.35">
      <c r="A20">
        <f t="shared" si="4"/>
        <v>2</v>
      </c>
      <c r="B20" s="91">
        <v>2</v>
      </c>
      <c r="C20" s="91">
        <v>2</v>
      </c>
      <c r="E20">
        <v>2</v>
      </c>
      <c r="F20" s="91">
        <v>2</v>
      </c>
      <c r="G20" s="91"/>
      <c r="H20" s="91"/>
      <c r="I20" s="91"/>
      <c r="J20">
        <f t="shared" si="0"/>
        <v>0</v>
      </c>
      <c r="K20">
        <f t="shared" si="1"/>
        <v>4</v>
      </c>
      <c r="L20">
        <f t="shared" si="2"/>
        <v>0</v>
      </c>
      <c r="M20">
        <f t="shared" si="3"/>
        <v>0</v>
      </c>
      <c r="N20" t="s">
        <v>454</v>
      </c>
      <c r="O20" s="103" t="s">
        <v>393</v>
      </c>
      <c r="P20" t="s">
        <v>484</v>
      </c>
    </row>
    <row r="21" spans="1:16" ht="15.5" x14ac:dyDescent="0.35">
      <c r="A21">
        <f t="shared" si="4"/>
        <v>1.6666666666666667</v>
      </c>
      <c r="B21" s="91">
        <v>2</v>
      </c>
      <c r="C21" s="91">
        <v>1</v>
      </c>
      <c r="D21" s="91">
        <v>3</v>
      </c>
      <c r="E21">
        <v>1</v>
      </c>
      <c r="F21" s="91">
        <v>2</v>
      </c>
      <c r="G21" s="91">
        <v>1</v>
      </c>
      <c r="H21" s="91"/>
      <c r="I21" s="91"/>
      <c r="J21">
        <f>COUNTIF(B21:H21,3)</f>
        <v>1</v>
      </c>
      <c r="K21">
        <f>COUNTIF(B21:H21,2)</f>
        <v>2</v>
      </c>
      <c r="L21">
        <f>COUNTIF(B21:H21,1)</f>
        <v>3</v>
      </c>
      <c r="M21">
        <f>COUNTIF(B21:H21,0)</f>
        <v>0</v>
      </c>
      <c r="N21" t="s">
        <v>454</v>
      </c>
      <c r="O21" s="35" t="s">
        <v>455</v>
      </c>
      <c r="P21" t="s">
        <v>456</v>
      </c>
    </row>
    <row r="22" spans="1:16" s="91" customFormat="1" ht="15.5" x14ac:dyDescent="0.35">
      <c r="A22">
        <f t="shared" si="4"/>
        <v>2.2000000000000002</v>
      </c>
      <c r="B22" s="91">
        <v>2</v>
      </c>
      <c r="C22" s="91">
        <v>2</v>
      </c>
      <c r="D22" s="91">
        <v>3</v>
      </c>
      <c r="E22" s="91">
        <v>2</v>
      </c>
      <c r="F22" s="91">
        <v>2</v>
      </c>
      <c r="J22">
        <f t="shared" si="0"/>
        <v>1</v>
      </c>
      <c r="K22">
        <f t="shared" si="1"/>
        <v>4</v>
      </c>
      <c r="L22">
        <f t="shared" si="2"/>
        <v>0</v>
      </c>
      <c r="M22">
        <f t="shared" si="3"/>
        <v>0</v>
      </c>
      <c r="N22" s="91" t="s">
        <v>454</v>
      </c>
      <c r="O22" s="97" t="s">
        <v>243</v>
      </c>
      <c r="P22" s="91" t="s">
        <v>485</v>
      </c>
    </row>
    <row r="23" spans="1:16" x14ac:dyDescent="0.35">
      <c r="A23">
        <f t="shared" si="4"/>
        <v>2.2000000000000002</v>
      </c>
      <c r="B23" s="91">
        <v>2</v>
      </c>
      <c r="C23" s="91">
        <v>3</v>
      </c>
      <c r="D23" s="91">
        <v>2</v>
      </c>
      <c r="E23">
        <v>2</v>
      </c>
      <c r="F23" s="91">
        <v>2</v>
      </c>
      <c r="G23" s="91"/>
      <c r="H23" s="91"/>
      <c r="I23" s="91"/>
      <c r="J23">
        <f t="shared" si="0"/>
        <v>1</v>
      </c>
      <c r="K23">
        <f t="shared" si="1"/>
        <v>4</v>
      </c>
      <c r="L23">
        <f t="shared" si="2"/>
        <v>0</v>
      </c>
      <c r="M23">
        <f t="shared" si="3"/>
        <v>0</v>
      </c>
      <c r="N23" t="s">
        <v>454</v>
      </c>
      <c r="O23" s="2" t="s">
        <v>151</v>
      </c>
      <c r="P23" t="s">
        <v>486</v>
      </c>
    </row>
    <row r="24" spans="1:16" ht="15.5" x14ac:dyDescent="0.35">
      <c r="A24">
        <f t="shared" si="4"/>
        <v>2.2000000000000002</v>
      </c>
      <c r="B24" s="91">
        <v>2</v>
      </c>
      <c r="C24" s="91">
        <v>2</v>
      </c>
      <c r="D24" s="91">
        <v>2</v>
      </c>
      <c r="E24">
        <v>2</v>
      </c>
      <c r="F24" s="91">
        <v>3</v>
      </c>
      <c r="G24" s="91"/>
      <c r="H24" s="91"/>
      <c r="I24" s="91"/>
      <c r="J24">
        <f t="shared" si="0"/>
        <v>1</v>
      </c>
      <c r="K24">
        <f t="shared" si="1"/>
        <v>4</v>
      </c>
      <c r="L24">
        <f t="shared" si="2"/>
        <v>0</v>
      </c>
      <c r="M24">
        <f t="shared" si="3"/>
        <v>0</v>
      </c>
      <c r="N24" t="s">
        <v>454</v>
      </c>
      <c r="O24" s="35" t="s">
        <v>487</v>
      </c>
      <c r="P24" t="s">
        <v>488</v>
      </c>
    </row>
    <row r="25" spans="1:16" x14ac:dyDescent="0.35">
      <c r="A25">
        <f t="shared" si="4"/>
        <v>2.25</v>
      </c>
      <c r="B25" s="91">
        <v>2</v>
      </c>
      <c r="C25" s="91">
        <v>2</v>
      </c>
      <c r="E25">
        <v>2</v>
      </c>
      <c r="F25" s="91">
        <v>3</v>
      </c>
      <c r="G25" s="91"/>
      <c r="H25" s="91"/>
      <c r="I25" s="91"/>
      <c r="J25">
        <f t="shared" si="0"/>
        <v>1</v>
      </c>
      <c r="K25">
        <f t="shared" si="1"/>
        <v>3</v>
      </c>
      <c r="L25">
        <f t="shared" si="2"/>
        <v>0</v>
      </c>
      <c r="M25">
        <f t="shared" si="3"/>
        <v>0</v>
      </c>
      <c r="N25" t="s">
        <v>454</v>
      </c>
      <c r="O25" s="2" t="s">
        <v>237</v>
      </c>
      <c r="P25" t="s">
        <v>489</v>
      </c>
    </row>
    <row r="26" spans="1:16" x14ac:dyDescent="0.35">
      <c r="A26">
        <f t="shared" si="4"/>
        <v>2.2000000000000002</v>
      </c>
      <c r="B26" s="91">
        <v>2</v>
      </c>
      <c r="C26" s="91">
        <v>2</v>
      </c>
      <c r="D26" s="91">
        <v>2</v>
      </c>
      <c r="E26">
        <v>2</v>
      </c>
      <c r="F26" s="91">
        <v>3</v>
      </c>
      <c r="G26" s="91"/>
      <c r="H26" s="91"/>
      <c r="I26" s="91"/>
      <c r="J26">
        <f t="shared" si="0"/>
        <v>1</v>
      </c>
      <c r="K26">
        <f t="shared" si="1"/>
        <v>4</v>
      </c>
      <c r="L26">
        <f t="shared" si="2"/>
        <v>0</v>
      </c>
      <c r="M26">
        <f t="shared" si="3"/>
        <v>0</v>
      </c>
      <c r="N26" t="s">
        <v>454</v>
      </c>
      <c r="O26" s="93" t="s">
        <v>149</v>
      </c>
      <c r="P26" t="s">
        <v>490</v>
      </c>
    </row>
    <row r="27" spans="1:16" x14ac:dyDescent="0.35">
      <c r="A27">
        <f t="shared" si="4"/>
        <v>2.2000000000000002</v>
      </c>
      <c r="B27" s="91">
        <v>3</v>
      </c>
      <c r="C27" s="91">
        <v>2</v>
      </c>
      <c r="D27" s="91">
        <v>2</v>
      </c>
      <c r="E27">
        <v>2</v>
      </c>
      <c r="F27" s="91">
        <v>2</v>
      </c>
      <c r="G27" s="91"/>
      <c r="H27" s="91"/>
      <c r="I27" s="91"/>
      <c r="J27">
        <f t="shared" si="0"/>
        <v>1</v>
      </c>
      <c r="K27">
        <f t="shared" si="1"/>
        <v>4</v>
      </c>
      <c r="L27">
        <f t="shared" si="2"/>
        <v>0</v>
      </c>
      <c r="M27">
        <f t="shared" si="3"/>
        <v>0</v>
      </c>
      <c r="N27" t="s">
        <v>454</v>
      </c>
      <c r="O27" s="104" t="s">
        <v>491</v>
      </c>
      <c r="P27" t="s">
        <v>492</v>
      </c>
    </row>
    <row r="28" spans="1:16" x14ac:dyDescent="0.35">
      <c r="A28">
        <f t="shared" si="4"/>
        <v>2.2000000000000002</v>
      </c>
      <c r="B28" s="91">
        <v>2</v>
      </c>
      <c r="C28" s="91">
        <v>2</v>
      </c>
      <c r="D28" s="91">
        <v>2</v>
      </c>
      <c r="E28">
        <v>2</v>
      </c>
      <c r="F28" s="91">
        <v>3</v>
      </c>
      <c r="G28" s="91"/>
      <c r="H28" s="91"/>
      <c r="I28" s="91"/>
      <c r="J28">
        <f t="shared" si="0"/>
        <v>1</v>
      </c>
      <c r="K28">
        <f t="shared" si="1"/>
        <v>4</v>
      </c>
      <c r="L28">
        <f t="shared" si="2"/>
        <v>0</v>
      </c>
      <c r="M28">
        <f t="shared" si="3"/>
        <v>0</v>
      </c>
      <c r="N28" t="s">
        <v>454</v>
      </c>
      <c r="O28" s="93" t="s">
        <v>493</v>
      </c>
      <c r="P28" t="s">
        <v>494</v>
      </c>
    </row>
    <row r="29" spans="1:16" x14ac:dyDescent="0.35">
      <c r="A29">
        <f t="shared" si="4"/>
        <v>1.75</v>
      </c>
      <c r="B29" s="91">
        <v>2</v>
      </c>
      <c r="C29" s="91">
        <v>2</v>
      </c>
      <c r="E29">
        <v>2</v>
      </c>
      <c r="F29" s="91">
        <v>1</v>
      </c>
      <c r="G29" s="91"/>
      <c r="H29" s="91"/>
      <c r="I29" s="91"/>
      <c r="J29">
        <f t="shared" si="0"/>
        <v>0</v>
      </c>
      <c r="K29">
        <f t="shared" si="1"/>
        <v>3</v>
      </c>
      <c r="L29">
        <f t="shared" si="2"/>
        <v>1</v>
      </c>
      <c r="M29">
        <f t="shared" si="3"/>
        <v>0</v>
      </c>
      <c r="N29" t="s">
        <v>454</v>
      </c>
      <c r="O29" s="93" t="s">
        <v>210</v>
      </c>
      <c r="P29" t="s">
        <v>495</v>
      </c>
    </row>
    <row r="30" spans="1:16" x14ac:dyDescent="0.35">
      <c r="A30">
        <f t="shared" si="4"/>
        <v>2.25</v>
      </c>
      <c r="B30" s="91">
        <v>2</v>
      </c>
      <c r="C30" s="91">
        <v>2</v>
      </c>
      <c r="E30">
        <v>2</v>
      </c>
      <c r="F30" s="91">
        <v>3</v>
      </c>
      <c r="G30" s="91"/>
      <c r="H30" s="91"/>
      <c r="I30" s="91"/>
      <c r="J30">
        <f t="shared" si="0"/>
        <v>1</v>
      </c>
      <c r="K30">
        <f t="shared" si="1"/>
        <v>3</v>
      </c>
      <c r="L30">
        <f t="shared" si="2"/>
        <v>0</v>
      </c>
      <c r="M30">
        <f t="shared" si="3"/>
        <v>0</v>
      </c>
      <c r="N30" t="s">
        <v>454</v>
      </c>
      <c r="O30" t="s">
        <v>496</v>
      </c>
      <c r="P30" t="s">
        <v>497</v>
      </c>
    </row>
    <row r="31" spans="1:16" x14ac:dyDescent="0.35">
      <c r="A31">
        <f t="shared" si="4"/>
        <v>2.2000000000000002</v>
      </c>
      <c r="B31" s="91">
        <v>2</v>
      </c>
      <c r="C31" s="91">
        <v>3</v>
      </c>
      <c r="D31" s="91">
        <v>2</v>
      </c>
      <c r="E31">
        <v>2</v>
      </c>
      <c r="F31" s="91">
        <v>2</v>
      </c>
      <c r="G31" s="91"/>
      <c r="H31" s="91"/>
      <c r="I31" s="91"/>
      <c r="J31">
        <f t="shared" si="0"/>
        <v>1</v>
      </c>
      <c r="K31">
        <f t="shared" si="1"/>
        <v>4</v>
      </c>
      <c r="L31">
        <f t="shared" si="2"/>
        <v>0</v>
      </c>
      <c r="M31">
        <f t="shared" si="3"/>
        <v>0</v>
      </c>
      <c r="N31" t="s">
        <v>454</v>
      </c>
      <c r="O31" s="59" t="s">
        <v>498</v>
      </c>
      <c r="P31" t="s">
        <v>499</v>
      </c>
    </row>
    <row r="32" spans="1:16" x14ac:dyDescent="0.35">
      <c r="A32">
        <f t="shared" si="4"/>
        <v>2.4</v>
      </c>
      <c r="B32" s="91">
        <v>2</v>
      </c>
      <c r="C32" s="91">
        <v>2</v>
      </c>
      <c r="D32" s="91">
        <v>2</v>
      </c>
      <c r="E32">
        <v>3</v>
      </c>
      <c r="F32" s="91">
        <v>3</v>
      </c>
      <c r="G32" s="91"/>
      <c r="H32" s="91"/>
      <c r="I32" s="91"/>
      <c r="J32">
        <f t="shared" si="0"/>
        <v>2</v>
      </c>
      <c r="K32">
        <f t="shared" si="1"/>
        <v>3</v>
      </c>
      <c r="L32">
        <f t="shared" si="2"/>
        <v>0</v>
      </c>
      <c r="M32">
        <f t="shared" si="3"/>
        <v>0</v>
      </c>
      <c r="N32" t="s">
        <v>454</v>
      </c>
      <c r="O32" t="s">
        <v>500</v>
      </c>
      <c r="P32" t="s">
        <v>501</v>
      </c>
    </row>
    <row r="33" spans="1:16" x14ac:dyDescent="0.35">
      <c r="A33">
        <f t="shared" si="4"/>
        <v>2.2000000000000002</v>
      </c>
      <c r="B33" s="91">
        <v>2</v>
      </c>
      <c r="C33" s="91">
        <v>2</v>
      </c>
      <c r="D33" s="91">
        <v>2</v>
      </c>
      <c r="E33">
        <v>2</v>
      </c>
      <c r="F33" s="91">
        <v>3</v>
      </c>
      <c r="G33" s="91"/>
      <c r="H33" s="91"/>
      <c r="I33" s="91"/>
      <c r="J33">
        <f t="shared" si="0"/>
        <v>1</v>
      </c>
      <c r="K33">
        <f t="shared" si="1"/>
        <v>4</v>
      </c>
      <c r="L33">
        <f t="shared" si="2"/>
        <v>0</v>
      </c>
      <c r="M33">
        <f t="shared" si="3"/>
        <v>0</v>
      </c>
      <c r="N33" t="s">
        <v>454</v>
      </c>
      <c r="O33" t="s">
        <v>502</v>
      </c>
      <c r="P33" t="s">
        <v>503</v>
      </c>
    </row>
    <row r="34" spans="1:16" x14ac:dyDescent="0.35">
      <c r="A34">
        <f t="shared" si="4"/>
        <v>2.25</v>
      </c>
      <c r="B34" s="91">
        <v>2</v>
      </c>
      <c r="C34" s="91">
        <v>2</v>
      </c>
      <c r="E34">
        <v>2</v>
      </c>
      <c r="F34" s="91">
        <v>3</v>
      </c>
      <c r="G34" s="91"/>
      <c r="H34" s="91"/>
      <c r="I34" s="91"/>
      <c r="J34">
        <f t="shared" si="0"/>
        <v>1</v>
      </c>
      <c r="K34">
        <f t="shared" si="1"/>
        <v>3</v>
      </c>
      <c r="L34">
        <f t="shared" si="2"/>
        <v>0</v>
      </c>
      <c r="M34">
        <f t="shared" si="3"/>
        <v>0</v>
      </c>
      <c r="N34" t="s">
        <v>454</v>
      </c>
      <c r="O34" t="s">
        <v>54</v>
      </c>
      <c r="P34" t="s">
        <v>504</v>
      </c>
    </row>
    <row r="35" spans="1:16" s="91" customFormat="1" x14ac:dyDescent="0.35">
      <c r="A35">
        <f t="shared" si="4"/>
        <v>2.2000000000000002</v>
      </c>
      <c r="B35" s="91">
        <v>2</v>
      </c>
      <c r="C35" s="91">
        <v>2</v>
      </c>
      <c r="D35" s="91">
        <v>3</v>
      </c>
      <c r="E35" s="91">
        <v>2</v>
      </c>
      <c r="F35" s="91">
        <v>2</v>
      </c>
      <c r="J35">
        <f t="shared" si="0"/>
        <v>1</v>
      </c>
      <c r="K35">
        <f t="shared" si="1"/>
        <v>4</v>
      </c>
      <c r="L35">
        <f t="shared" si="2"/>
        <v>0</v>
      </c>
      <c r="M35">
        <f t="shared" si="3"/>
        <v>0</v>
      </c>
      <c r="N35" s="91" t="s">
        <v>454</v>
      </c>
      <c r="O35" s="105" t="s">
        <v>243</v>
      </c>
      <c r="P35" s="91" t="s">
        <v>485</v>
      </c>
    </row>
    <row r="36" spans="1:16" x14ac:dyDescent="0.35">
      <c r="A36">
        <f t="shared" si="4"/>
        <v>2.2000000000000002</v>
      </c>
      <c r="B36" s="91">
        <v>2</v>
      </c>
      <c r="C36" s="91">
        <v>2</v>
      </c>
      <c r="D36" s="91">
        <v>2</v>
      </c>
      <c r="E36">
        <v>2</v>
      </c>
      <c r="F36" s="91">
        <v>3</v>
      </c>
      <c r="G36" s="91"/>
      <c r="H36" s="91"/>
      <c r="I36" s="91"/>
      <c r="J36">
        <f t="shared" si="0"/>
        <v>1</v>
      </c>
      <c r="K36">
        <f t="shared" si="1"/>
        <v>4</v>
      </c>
      <c r="L36">
        <f t="shared" si="2"/>
        <v>0</v>
      </c>
      <c r="M36">
        <f t="shared" si="3"/>
        <v>0</v>
      </c>
      <c r="N36" t="s">
        <v>454</v>
      </c>
      <c r="O36" s="93" t="s">
        <v>505</v>
      </c>
      <c r="P36" t="s">
        <v>506</v>
      </c>
    </row>
    <row r="37" spans="1:16" ht="15.5" x14ac:dyDescent="0.35">
      <c r="A37">
        <f t="shared" si="4"/>
        <v>2.25</v>
      </c>
      <c r="B37" s="91">
        <v>2</v>
      </c>
      <c r="C37" s="91">
        <v>2</v>
      </c>
      <c r="E37">
        <v>2</v>
      </c>
      <c r="F37" s="91">
        <v>3</v>
      </c>
      <c r="G37" s="91"/>
      <c r="H37" s="91"/>
      <c r="I37" s="91"/>
      <c r="J37">
        <f t="shared" si="0"/>
        <v>1</v>
      </c>
      <c r="K37">
        <f t="shared" si="1"/>
        <v>3</v>
      </c>
      <c r="L37">
        <f t="shared" si="2"/>
        <v>0</v>
      </c>
      <c r="M37">
        <f t="shared" si="3"/>
        <v>0</v>
      </c>
      <c r="N37" t="s">
        <v>454</v>
      </c>
      <c r="O37" s="106" t="s">
        <v>137</v>
      </c>
      <c r="P37" t="s">
        <v>507</v>
      </c>
    </row>
    <row r="38" spans="1:16" x14ac:dyDescent="0.35">
      <c r="A38">
        <f t="shared" si="4"/>
        <v>2.2000000000000002</v>
      </c>
      <c r="B38" s="91">
        <v>2</v>
      </c>
      <c r="C38" s="91">
        <v>2</v>
      </c>
      <c r="D38" s="91">
        <v>2</v>
      </c>
      <c r="E38">
        <v>2</v>
      </c>
      <c r="F38" s="91">
        <v>3</v>
      </c>
      <c r="G38" s="91"/>
      <c r="H38" s="91"/>
      <c r="I38" s="91"/>
      <c r="J38">
        <f t="shared" si="0"/>
        <v>1</v>
      </c>
      <c r="K38">
        <f t="shared" si="1"/>
        <v>4</v>
      </c>
      <c r="L38">
        <f t="shared" si="2"/>
        <v>0</v>
      </c>
      <c r="M38">
        <f t="shared" si="3"/>
        <v>0</v>
      </c>
      <c r="N38" t="s">
        <v>454</v>
      </c>
      <c r="O38" s="93" t="s">
        <v>148</v>
      </c>
      <c r="P38" t="s">
        <v>508</v>
      </c>
    </row>
    <row r="39" spans="1:16" x14ac:dyDescent="0.35">
      <c r="A39">
        <f t="shared" si="4"/>
        <v>2.25</v>
      </c>
      <c r="B39" s="91">
        <v>2</v>
      </c>
      <c r="C39" s="91">
        <v>2</v>
      </c>
      <c r="E39">
        <v>2</v>
      </c>
      <c r="F39" s="91">
        <v>3</v>
      </c>
      <c r="G39" s="91"/>
      <c r="H39" s="91"/>
      <c r="I39" s="91"/>
      <c r="J39">
        <f t="shared" si="0"/>
        <v>1</v>
      </c>
      <c r="K39">
        <f t="shared" si="1"/>
        <v>3</v>
      </c>
      <c r="L39">
        <f t="shared" si="2"/>
        <v>0</v>
      </c>
      <c r="M39">
        <f t="shared" si="3"/>
        <v>0</v>
      </c>
      <c r="N39" t="s">
        <v>454</v>
      </c>
      <c r="O39" s="2" t="s">
        <v>157</v>
      </c>
      <c r="P39" t="s">
        <v>509</v>
      </c>
    </row>
    <row r="40" spans="1:16" x14ac:dyDescent="0.35">
      <c r="A40">
        <f t="shared" si="4"/>
        <v>2.2000000000000002</v>
      </c>
      <c r="B40" s="91">
        <v>2</v>
      </c>
      <c r="C40" s="91">
        <v>2</v>
      </c>
      <c r="D40" s="91">
        <v>2</v>
      </c>
      <c r="E40">
        <v>2</v>
      </c>
      <c r="F40" s="91">
        <v>3</v>
      </c>
      <c r="G40" s="91"/>
      <c r="H40" s="91"/>
      <c r="I40" s="91"/>
      <c r="J40">
        <f t="shared" si="0"/>
        <v>1</v>
      </c>
      <c r="K40">
        <f t="shared" si="1"/>
        <v>4</v>
      </c>
      <c r="L40">
        <f t="shared" si="2"/>
        <v>0</v>
      </c>
      <c r="M40">
        <f t="shared" si="3"/>
        <v>0</v>
      </c>
      <c r="N40" t="s">
        <v>454</v>
      </c>
      <c r="O40" s="93" t="s">
        <v>510</v>
      </c>
      <c r="P40" t="s">
        <v>511</v>
      </c>
    </row>
    <row r="41" spans="1:16" x14ac:dyDescent="0.35">
      <c r="A41">
        <f t="shared" si="4"/>
        <v>2.2000000000000002</v>
      </c>
      <c r="B41" s="91">
        <v>2</v>
      </c>
      <c r="C41" s="91">
        <v>2</v>
      </c>
      <c r="D41">
        <v>2</v>
      </c>
      <c r="E41">
        <v>2</v>
      </c>
      <c r="F41" s="91">
        <v>3</v>
      </c>
      <c r="G41" s="91"/>
      <c r="H41" s="91"/>
      <c r="I41" s="91"/>
      <c r="J41">
        <f t="shared" si="0"/>
        <v>1</v>
      </c>
      <c r="K41">
        <f t="shared" si="1"/>
        <v>4</v>
      </c>
      <c r="L41">
        <f t="shared" si="2"/>
        <v>0</v>
      </c>
      <c r="M41">
        <f t="shared" si="3"/>
        <v>0</v>
      </c>
      <c r="N41" t="s">
        <v>454</v>
      </c>
      <c r="O41" s="107" t="s">
        <v>512</v>
      </c>
      <c r="P41" t="s">
        <v>513</v>
      </c>
    </row>
    <row r="42" spans="1:16" x14ac:dyDescent="0.35">
      <c r="A42">
        <f t="shared" si="4"/>
        <v>1.3333333333333333</v>
      </c>
      <c r="B42" s="91">
        <v>2</v>
      </c>
      <c r="C42" s="91">
        <v>1</v>
      </c>
      <c r="D42" s="91"/>
      <c r="E42">
        <v>2</v>
      </c>
      <c r="F42" s="91">
        <v>1</v>
      </c>
      <c r="G42" s="91">
        <v>1</v>
      </c>
      <c r="H42" s="91">
        <v>1</v>
      </c>
      <c r="I42" s="91"/>
      <c r="J42">
        <f t="shared" si="0"/>
        <v>0</v>
      </c>
      <c r="K42">
        <f t="shared" si="1"/>
        <v>2</v>
      </c>
      <c r="L42">
        <f t="shared" si="2"/>
        <v>4</v>
      </c>
      <c r="M42">
        <f t="shared" si="3"/>
        <v>0</v>
      </c>
      <c r="N42" t="s">
        <v>454</v>
      </c>
      <c r="O42" s="93" t="s">
        <v>178</v>
      </c>
      <c r="P42" t="s">
        <v>459</v>
      </c>
    </row>
    <row r="43" spans="1:16" ht="15.5" x14ac:dyDescent="0.35">
      <c r="A43">
        <f t="shared" si="4"/>
        <v>0.8</v>
      </c>
      <c r="B43" s="91">
        <v>0</v>
      </c>
      <c r="C43" s="91">
        <v>1</v>
      </c>
      <c r="D43">
        <v>1</v>
      </c>
      <c r="E43">
        <v>1</v>
      </c>
      <c r="F43" s="91">
        <v>1</v>
      </c>
      <c r="G43" s="91"/>
      <c r="H43" s="91"/>
      <c r="I43" s="91"/>
      <c r="J43">
        <f t="shared" si="0"/>
        <v>0</v>
      </c>
      <c r="K43">
        <f t="shared" si="1"/>
        <v>0</v>
      </c>
      <c r="L43">
        <f t="shared" si="2"/>
        <v>4</v>
      </c>
      <c r="M43">
        <f t="shared" si="3"/>
        <v>1</v>
      </c>
      <c r="N43" t="s">
        <v>449</v>
      </c>
      <c r="O43" s="35" t="s">
        <v>514</v>
      </c>
      <c r="P43" t="s">
        <v>515</v>
      </c>
    </row>
    <row r="44" spans="1:16" x14ac:dyDescent="0.35">
      <c r="A44">
        <f t="shared" si="4"/>
        <v>1</v>
      </c>
      <c r="B44" s="91">
        <v>0</v>
      </c>
      <c r="C44" s="91">
        <v>1</v>
      </c>
      <c r="D44" s="91">
        <v>1</v>
      </c>
      <c r="E44">
        <v>2</v>
      </c>
      <c r="F44" s="91">
        <v>1</v>
      </c>
      <c r="G44" s="91"/>
      <c r="H44" s="91"/>
      <c r="I44" s="91"/>
      <c r="J44">
        <f t="shared" si="0"/>
        <v>0</v>
      </c>
      <c r="K44">
        <f t="shared" si="1"/>
        <v>1</v>
      </c>
      <c r="L44">
        <f t="shared" si="2"/>
        <v>3</v>
      </c>
      <c r="M44">
        <f t="shared" si="3"/>
        <v>1</v>
      </c>
      <c r="N44" t="s">
        <v>449</v>
      </c>
      <c r="O44" s="2" t="s">
        <v>516</v>
      </c>
      <c r="P44" t="s">
        <v>517</v>
      </c>
    </row>
    <row r="45" spans="1:16" x14ac:dyDescent="0.35">
      <c r="A45">
        <f t="shared" si="4"/>
        <v>0.4</v>
      </c>
      <c r="B45" s="91">
        <v>0</v>
      </c>
      <c r="C45" s="91">
        <v>1</v>
      </c>
      <c r="D45">
        <v>0</v>
      </c>
      <c r="E45">
        <v>1</v>
      </c>
      <c r="F45" s="91">
        <v>0</v>
      </c>
      <c r="G45" s="91"/>
      <c r="H45" s="91"/>
      <c r="I45" s="91"/>
      <c r="J45">
        <f t="shared" si="0"/>
        <v>0</v>
      </c>
      <c r="K45">
        <f t="shared" si="1"/>
        <v>0</v>
      </c>
      <c r="L45">
        <f t="shared" si="2"/>
        <v>2</v>
      </c>
      <c r="M45">
        <f t="shared" si="3"/>
        <v>3</v>
      </c>
      <c r="N45" t="s">
        <v>449</v>
      </c>
      <c r="O45" s="2" t="s">
        <v>518</v>
      </c>
      <c r="P45" t="s">
        <v>450</v>
      </c>
    </row>
    <row r="46" spans="1:16" x14ac:dyDescent="0.35">
      <c r="A46">
        <f t="shared" si="4"/>
        <v>2.2000000000000002</v>
      </c>
      <c r="C46" s="91">
        <v>2</v>
      </c>
      <c r="E46">
        <v>2</v>
      </c>
      <c r="F46" s="91">
        <v>3</v>
      </c>
      <c r="G46" s="91">
        <v>2</v>
      </c>
      <c r="H46" s="91">
        <v>2</v>
      </c>
      <c r="I46" s="91"/>
      <c r="J46">
        <f t="shared" si="0"/>
        <v>1</v>
      </c>
      <c r="K46">
        <f t="shared" si="1"/>
        <v>4</v>
      </c>
      <c r="L46">
        <f t="shared" si="2"/>
        <v>0</v>
      </c>
      <c r="M46">
        <f t="shared" si="3"/>
        <v>0</v>
      </c>
      <c r="N46" t="s">
        <v>461</v>
      </c>
      <c r="O46" s="2" t="s">
        <v>318</v>
      </c>
      <c r="P46" t="s">
        <v>462</v>
      </c>
    </row>
    <row r="47" spans="1:16" ht="15.5" x14ac:dyDescent="0.35">
      <c r="A47">
        <f t="shared" si="4"/>
        <v>2</v>
      </c>
      <c r="C47" s="91">
        <v>2</v>
      </c>
      <c r="E47">
        <v>2</v>
      </c>
      <c r="F47" s="91">
        <v>2</v>
      </c>
      <c r="G47" s="91"/>
      <c r="H47" s="91"/>
      <c r="I47" s="91"/>
      <c r="J47">
        <f t="shared" si="0"/>
        <v>0</v>
      </c>
      <c r="K47">
        <f t="shared" si="1"/>
        <v>3</v>
      </c>
      <c r="L47">
        <f t="shared" si="2"/>
        <v>0</v>
      </c>
      <c r="M47">
        <f t="shared" si="3"/>
        <v>0</v>
      </c>
      <c r="N47" t="s">
        <v>461</v>
      </c>
      <c r="O47" s="106" t="s">
        <v>380</v>
      </c>
      <c r="P47" t="s">
        <v>519</v>
      </c>
    </row>
    <row r="48" spans="1:16" x14ac:dyDescent="0.35">
      <c r="A48">
        <f t="shared" si="4"/>
        <v>2</v>
      </c>
      <c r="C48" s="91">
        <v>2</v>
      </c>
      <c r="D48">
        <v>2</v>
      </c>
      <c r="E48">
        <v>2</v>
      </c>
      <c r="F48" s="91">
        <v>2</v>
      </c>
      <c r="G48" s="91"/>
      <c r="H48" s="91"/>
      <c r="I48" s="91"/>
      <c r="J48">
        <f t="shared" si="0"/>
        <v>0</v>
      </c>
      <c r="K48">
        <f t="shared" si="1"/>
        <v>4</v>
      </c>
      <c r="L48">
        <f t="shared" si="2"/>
        <v>0</v>
      </c>
      <c r="M48">
        <f t="shared" si="3"/>
        <v>0</v>
      </c>
      <c r="N48" t="s">
        <v>461</v>
      </c>
      <c r="O48" t="s">
        <v>363</v>
      </c>
      <c r="P48" t="s">
        <v>520</v>
      </c>
    </row>
    <row r="49" spans="1:20" ht="15.5" x14ac:dyDescent="0.35">
      <c r="A49">
        <f t="shared" si="4"/>
        <v>2.6</v>
      </c>
      <c r="B49">
        <v>3</v>
      </c>
      <c r="C49" s="91">
        <v>3</v>
      </c>
      <c r="D49">
        <v>2</v>
      </c>
      <c r="E49">
        <v>2</v>
      </c>
      <c r="F49" s="91">
        <v>3</v>
      </c>
      <c r="G49" s="91"/>
      <c r="H49" s="91"/>
      <c r="I49" s="91"/>
      <c r="J49">
        <f t="shared" si="0"/>
        <v>3</v>
      </c>
      <c r="K49">
        <f t="shared" si="1"/>
        <v>2</v>
      </c>
      <c r="L49">
        <f t="shared" si="2"/>
        <v>0</v>
      </c>
      <c r="M49">
        <f t="shared" si="3"/>
        <v>0</v>
      </c>
      <c r="N49" t="s">
        <v>521</v>
      </c>
      <c r="O49" s="108" t="s">
        <v>398</v>
      </c>
      <c r="P49" t="s">
        <v>522</v>
      </c>
    </row>
    <row r="50" spans="1:20" x14ac:dyDescent="0.35">
      <c r="A50">
        <f t="shared" si="4"/>
        <v>2.75</v>
      </c>
      <c r="B50">
        <v>3</v>
      </c>
      <c r="C50" s="91">
        <v>3</v>
      </c>
      <c r="E50">
        <v>2</v>
      </c>
      <c r="F50" s="91">
        <v>3</v>
      </c>
      <c r="G50" s="91"/>
      <c r="H50" s="91"/>
      <c r="I50" s="91"/>
      <c r="J50">
        <f t="shared" si="0"/>
        <v>3</v>
      </c>
      <c r="K50">
        <f t="shared" si="1"/>
        <v>1</v>
      </c>
      <c r="L50">
        <f t="shared" si="2"/>
        <v>0</v>
      </c>
      <c r="M50">
        <f t="shared" si="3"/>
        <v>0</v>
      </c>
      <c r="N50" t="s">
        <v>521</v>
      </c>
      <c r="O50" s="2" t="s">
        <v>320</v>
      </c>
      <c r="P50" t="s">
        <v>523</v>
      </c>
    </row>
    <row r="51" spans="1:20" x14ac:dyDescent="0.35">
      <c r="A51">
        <f t="shared" si="4"/>
        <v>2.6</v>
      </c>
      <c r="B51">
        <v>3</v>
      </c>
      <c r="C51" s="91">
        <v>3</v>
      </c>
      <c r="D51">
        <v>2</v>
      </c>
      <c r="E51">
        <v>2</v>
      </c>
      <c r="F51" s="91">
        <v>3</v>
      </c>
      <c r="G51" s="91"/>
      <c r="H51" s="91"/>
      <c r="I51" s="91"/>
      <c r="J51">
        <f t="shared" si="0"/>
        <v>3</v>
      </c>
      <c r="K51">
        <f t="shared" si="1"/>
        <v>2</v>
      </c>
      <c r="L51">
        <f t="shared" si="2"/>
        <v>0</v>
      </c>
      <c r="M51">
        <f t="shared" si="3"/>
        <v>0</v>
      </c>
      <c r="N51" t="s">
        <v>521</v>
      </c>
      <c r="O51" s="2" t="s">
        <v>19</v>
      </c>
      <c r="P51" t="s">
        <v>523</v>
      </c>
    </row>
    <row r="52" spans="1:20" x14ac:dyDescent="0.35">
      <c r="A52">
        <f t="shared" si="4"/>
        <v>2.6</v>
      </c>
      <c r="B52">
        <v>3</v>
      </c>
      <c r="C52" s="91">
        <v>3</v>
      </c>
      <c r="D52">
        <v>2</v>
      </c>
      <c r="E52">
        <v>2</v>
      </c>
      <c r="F52" s="91">
        <v>3</v>
      </c>
      <c r="G52" s="91"/>
      <c r="H52" s="91"/>
      <c r="I52" s="91"/>
      <c r="J52">
        <f t="shared" si="0"/>
        <v>3</v>
      </c>
      <c r="K52">
        <f t="shared" si="1"/>
        <v>2</v>
      </c>
      <c r="L52">
        <f t="shared" si="2"/>
        <v>0</v>
      </c>
      <c r="M52">
        <f t="shared" si="3"/>
        <v>0</v>
      </c>
      <c r="N52" t="s">
        <v>521</v>
      </c>
      <c r="O52" t="s">
        <v>385</v>
      </c>
      <c r="P52" t="s">
        <v>524</v>
      </c>
    </row>
    <row r="53" spans="1:20" x14ac:dyDescent="0.35">
      <c r="A53">
        <f t="shared" si="4"/>
        <v>2.6</v>
      </c>
      <c r="B53">
        <v>3</v>
      </c>
      <c r="C53" s="91">
        <v>3</v>
      </c>
      <c r="D53">
        <v>2</v>
      </c>
      <c r="E53">
        <v>2</v>
      </c>
      <c r="F53" s="91">
        <v>3</v>
      </c>
      <c r="G53" s="91"/>
      <c r="H53" s="91"/>
      <c r="I53" s="91"/>
      <c r="J53">
        <f t="shared" si="0"/>
        <v>3</v>
      </c>
      <c r="K53">
        <f t="shared" si="1"/>
        <v>2</v>
      </c>
      <c r="L53">
        <f t="shared" si="2"/>
        <v>0</v>
      </c>
      <c r="M53">
        <f t="shared" si="3"/>
        <v>0</v>
      </c>
      <c r="N53" t="s">
        <v>521</v>
      </c>
      <c r="O53" s="93" t="s">
        <v>132</v>
      </c>
      <c r="P53" t="s">
        <v>523</v>
      </c>
    </row>
    <row r="54" spans="1:20" x14ac:dyDescent="0.35">
      <c r="A54">
        <f t="shared" si="4"/>
        <v>0.8</v>
      </c>
      <c r="B54">
        <v>0</v>
      </c>
      <c r="C54" s="91">
        <v>1</v>
      </c>
      <c r="D54">
        <v>1</v>
      </c>
      <c r="E54">
        <v>1</v>
      </c>
      <c r="F54" s="91">
        <v>1</v>
      </c>
      <c r="G54" s="91"/>
      <c r="H54" s="91"/>
      <c r="I54" s="91"/>
      <c r="J54">
        <f t="shared" si="0"/>
        <v>0</v>
      </c>
      <c r="K54">
        <f t="shared" si="1"/>
        <v>0</v>
      </c>
      <c r="L54">
        <f t="shared" si="2"/>
        <v>4</v>
      </c>
      <c r="M54">
        <f t="shared" si="3"/>
        <v>1</v>
      </c>
      <c r="N54" t="s">
        <v>525</v>
      </c>
      <c r="O54" s="2" t="s">
        <v>24</v>
      </c>
      <c r="P54" t="s">
        <v>526</v>
      </c>
    </row>
    <row r="55" spans="1:20" ht="15.5" x14ac:dyDescent="0.35">
      <c r="A55">
        <f t="shared" si="4"/>
        <v>0.8</v>
      </c>
      <c r="B55">
        <v>0</v>
      </c>
      <c r="C55" s="91">
        <v>1</v>
      </c>
      <c r="D55">
        <v>1</v>
      </c>
      <c r="E55">
        <v>1</v>
      </c>
      <c r="F55" s="91">
        <v>1</v>
      </c>
      <c r="G55" s="91"/>
      <c r="H55" s="91"/>
      <c r="I55" s="91"/>
      <c r="J55">
        <f t="shared" si="0"/>
        <v>0</v>
      </c>
      <c r="K55">
        <f t="shared" si="1"/>
        <v>0</v>
      </c>
      <c r="L55">
        <f t="shared" si="2"/>
        <v>4</v>
      </c>
      <c r="M55">
        <f t="shared" si="3"/>
        <v>1</v>
      </c>
      <c r="N55" t="s">
        <v>525</v>
      </c>
      <c r="O55" s="106" t="s">
        <v>85</v>
      </c>
      <c r="P55" t="s">
        <v>526</v>
      </c>
    </row>
    <row r="56" spans="1:20" x14ac:dyDescent="0.35">
      <c r="A56">
        <f t="shared" si="4"/>
        <v>0.8</v>
      </c>
      <c r="B56">
        <v>0</v>
      </c>
      <c r="C56" s="91">
        <v>1</v>
      </c>
      <c r="D56">
        <v>1</v>
      </c>
      <c r="E56">
        <v>1</v>
      </c>
      <c r="F56" s="91">
        <v>1</v>
      </c>
      <c r="G56" s="91"/>
      <c r="H56" s="91"/>
      <c r="I56" s="91"/>
      <c r="J56">
        <f t="shared" si="0"/>
        <v>0</v>
      </c>
      <c r="K56">
        <f t="shared" si="1"/>
        <v>0</v>
      </c>
      <c r="L56">
        <f t="shared" si="2"/>
        <v>4</v>
      </c>
      <c r="M56">
        <f t="shared" si="3"/>
        <v>1</v>
      </c>
      <c r="N56" t="s">
        <v>525</v>
      </c>
      <c r="O56" s="2" t="s">
        <v>527</v>
      </c>
      <c r="P56" t="s">
        <v>528</v>
      </c>
    </row>
    <row r="57" spans="1:20" x14ac:dyDescent="0.35">
      <c r="A57">
        <f t="shared" si="4"/>
        <v>0.8</v>
      </c>
      <c r="B57">
        <v>0</v>
      </c>
      <c r="C57" s="91">
        <v>1</v>
      </c>
      <c r="D57">
        <v>1</v>
      </c>
      <c r="E57">
        <v>1</v>
      </c>
      <c r="F57" s="91">
        <v>1</v>
      </c>
      <c r="G57" s="91"/>
      <c r="H57" s="91"/>
      <c r="I57" s="91"/>
      <c r="J57">
        <f t="shared" si="0"/>
        <v>0</v>
      </c>
      <c r="K57">
        <f t="shared" si="1"/>
        <v>0</v>
      </c>
      <c r="L57">
        <f t="shared" si="2"/>
        <v>4</v>
      </c>
      <c r="M57">
        <f t="shared" si="3"/>
        <v>1</v>
      </c>
      <c r="N57" t="s">
        <v>525</v>
      </c>
      <c r="O57" s="93" t="s">
        <v>529</v>
      </c>
      <c r="P57" t="s">
        <v>530</v>
      </c>
    </row>
    <row r="58" spans="1:20" x14ac:dyDescent="0.35">
      <c r="A58">
        <f t="shared" si="4"/>
        <v>1.6</v>
      </c>
      <c r="B58">
        <v>1</v>
      </c>
      <c r="C58">
        <v>2</v>
      </c>
      <c r="D58">
        <v>1</v>
      </c>
      <c r="E58">
        <v>2</v>
      </c>
      <c r="G58">
        <v>2</v>
      </c>
      <c r="J58">
        <f t="shared" si="0"/>
        <v>0</v>
      </c>
      <c r="K58">
        <f t="shared" si="1"/>
        <v>3</v>
      </c>
      <c r="L58">
        <f t="shared" si="2"/>
        <v>2</v>
      </c>
      <c r="M58">
        <f t="shared" si="3"/>
        <v>0</v>
      </c>
      <c r="N58" t="s">
        <v>465</v>
      </c>
      <c r="O58" s="2" t="s">
        <v>408</v>
      </c>
    </row>
    <row r="59" spans="1:20" x14ac:dyDescent="0.35">
      <c r="A59">
        <f t="shared" si="4"/>
        <v>1.3333333333333333</v>
      </c>
      <c r="B59">
        <v>1</v>
      </c>
      <c r="C59">
        <v>2</v>
      </c>
      <c r="D59">
        <v>1</v>
      </c>
      <c r="E59">
        <v>2</v>
      </c>
      <c r="G59">
        <v>1</v>
      </c>
      <c r="H59">
        <v>1</v>
      </c>
      <c r="J59">
        <f t="shared" si="0"/>
        <v>0</v>
      </c>
      <c r="K59">
        <f t="shared" si="1"/>
        <v>2</v>
      </c>
      <c r="L59">
        <f t="shared" si="2"/>
        <v>4</v>
      </c>
      <c r="M59">
        <f t="shared" si="3"/>
        <v>0</v>
      </c>
      <c r="N59" t="s">
        <v>465</v>
      </c>
      <c r="O59" s="109" t="s">
        <v>57</v>
      </c>
    </row>
    <row r="60" spans="1:20" x14ac:dyDescent="0.35">
      <c r="A60">
        <f t="shared" si="4"/>
        <v>1</v>
      </c>
      <c r="B60">
        <v>1</v>
      </c>
      <c r="C60">
        <v>1</v>
      </c>
      <c r="E60">
        <v>1</v>
      </c>
      <c r="J60">
        <f t="shared" si="0"/>
        <v>0</v>
      </c>
      <c r="K60">
        <f t="shared" si="1"/>
        <v>0</v>
      </c>
      <c r="L60">
        <f t="shared" si="2"/>
        <v>3</v>
      </c>
      <c r="M60">
        <f t="shared" si="3"/>
        <v>0</v>
      </c>
      <c r="N60" t="s">
        <v>465</v>
      </c>
      <c r="O60" s="2" t="s">
        <v>531</v>
      </c>
    </row>
    <row r="61" spans="1:20" x14ac:dyDescent="0.35">
      <c r="A61">
        <f t="shared" si="4"/>
        <v>2.6</v>
      </c>
      <c r="B61">
        <v>1</v>
      </c>
      <c r="C61">
        <v>3</v>
      </c>
      <c r="E61">
        <v>3</v>
      </c>
      <c r="G61">
        <v>3</v>
      </c>
      <c r="H61">
        <v>3</v>
      </c>
      <c r="J61">
        <f t="shared" si="0"/>
        <v>4</v>
      </c>
      <c r="K61">
        <f t="shared" si="1"/>
        <v>0</v>
      </c>
      <c r="L61">
        <f t="shared" si="2"/>
        <v>1</v>
      </c>
      <c r="M61">
        <f t="shared" si="3"/>
        <v>0</v>
      </c>
      <c r="N61" t="s">
        <v>465</v>
      </c>
      <c r="O61" s="2" t="s">
        <v>232</v>
      </c>
    </row>
    <row r="62" spans="1:20" ht="15.5" x14ac:dyDescent="0.35">
      <c r="A62">
        <f t="shared" si="4"/>
        <v>1.75</v>
      </c>
      <c r="B62">
        <v>1</v>
      </c>
      <c r="C62">
        <v>2</v>
      </c>
      <c r="D62">
        <v>2</v>
      </c>
      <c r="E62">
        <v>2</v>
      </c>
      <c r="J62">
        <f t="shared" si="0"/>
        <v>0</v>
      </c>
      <c r="K62">
        <f t="shared" si="1"/>
        <v>3</v>
      </c>
      <c r="L62">
        <f t="shared" si="2"/>
        <v>1</v>
      </c>
      <c r="M62">
        <f t="shared" si="3"/>
        <v>0</v>
      </c>
      <c r="N62" t="s">
        <v>465</v>
      </c>
      <c r="O62" s="35" t="s">
        <v>42</v>
      </c>
    </row>
    <row r="63" spans="1:20" x14ac:dyDescent="0.35">
      <c r="A63" s="98"/>
      <c r="B63">
        <v>1</v>
      </c>
      <c r="C63" s="1">
        <v>2</v>
      </c>
      <c r="E63" t="s">
        <v>471</v>
      </c>
      <c r="J63">
        <f t="shared" si="0"/>
        <v>0</v>
      </c>
      <c r="K63">
        <f t="shared" si="1"/>
        <v>1</v>
      </c>
      <c r="L63">
        <f t="shared" si="2"/>
        <v>1</v>
      </c>
      <c r="M63">
        <f t="shared" si="3"/>
        <v>0</v>
      </c>
      <c r="N63" s="98" t="s">
        <v>465</v>
      </c>
      <c r="O63" s="99" t="s">
        <v>472</v>
      </c>
      <c r="T63" t="s">
        <v>532</v>
      </c>
    </row>
    <row r="64" spans="1:20" x14ac:dyDescent="0.35">
      <c r="A64">
        <f t="shared" si="4"/>
        <v>1</v>
      </c>
      <c r="B64">
        <v>1</v>
      </c>
      <c r="C64">
        <v>1</v>
      </c>
      <c r="E64">
        <v>1</v>
      </c>
      <c r="J64">
        <f t="shared" si="0"/>
        <v>0</v>
      </c>
      <c r="K64">
        <f t="shared" si="1"/>
        <v>0</v>
      </c>
      <c r="L64">
        <f t="shared" si="2"/>
        <v>3</v>
      </c>
      <c r="M64">
        <f t="shared" si="3"/>
        <v>0</v>
      </c>
      <c r="N64" t="s">
        <v>465</v>
      </c>
      <c r="O64" s="2" t="s">
        <v>315</v>
      </c>
    </row>
    <row r="65" spans="1:20" s="98" customFormat="1" ht="15.5" x14ac:dyDescent="0.35">
      <c r="B65" s="98">
        <v>3</v>
      </c>
      <c r="C65" s="98">
        <v>1</v>
      </c>
      <c r="D65" s="98">
        <v>0</v>
      </c>
      <c r="E65" s="98" t="s">
        <v>471</v>
      </c>
      <c r="J65" s="98">
        <f t="shared" si="0"/>
        <v>1</v>
      </c>
      <c r="K65" s="98">
        <f t="shared" si="1"/>
        <v>0</v>
      </c>
      <c r="L65" s="98">
        <f t="shared" si="2"/>
        <v>1</v>
      </c>
      <c r="M65" s="98">
        <f t="shared" si="3"/>
        <v>1</v>
      </c>
      <c r="N65" s="98" t="s">
        <v>473</v>
      </c>
      <c r="O65" s="100" t="s">
        <v>474</v>
      </c>
      <c r="T65" s="98" t="s">
        <v>533</v>
      </c>
    </row>
    <row r="66" spans="1:20" ht="15.5" x14ac:dyDescent="0.35">
      <c r="A66">
        <f t="shared" si="4"/>
        <v>2</v>
      </c>
      <c r="B66">
        <v>2</v>
      </c>
      <c r="C66">
        <v>2</v>
      </c>
      <c r="D66">
        <v>1</v>
      </c>
      <c r="E66">
        <v>3</v>
      </c>
      <c r="G66">
        <v>2</v>
      </c>
      <c r="J66">
        <f t="shared" ref="J66:J82" si="11">COUNTIF(B66:H66,3)</f>
        <v>1</v>
      </c>
      <c r="K66">
        <f t="shared" ref="K66:K82" si="12">COUNTIF(B66:H66,2)</f>
        <v>3</v>
      </c>
      <c r="L66">
        <f t="shared" ref="L66:L82" si="13">COUNTIF(B66:H66,1)</f>
        <v>1</v>
      </c>
      <c r="M66">
        <f t="shared" ref="M66:M82" si="14">COUNTIF(B66:H66,0)</f>
        <v>0</v>
      </c>
      <c r="N66" t="s">
        <v>473</v>
      </c>
      <c r="O66" s="35" t="s">
        <v>334</v>
      </c>
    </row>
    <row r="67" spans="1:20" ht="15.5" x14ac:dyDescent="0.35">
      <c r="A67">
        <f t="shared" ref="A67:A82" si="15">AVERAGE(B67:I67)</f>
        <v>2.4</v>
      </c>
      <c r="B67">
        <v>3</v>
      </c>
      <c r="C67">
        <v>2</v>
      </c>
      <c r="D67">
        <v>2</v>
      </c>
      <c r="E67">
        <v>3</v>
      </c>
      <c r="G67">
        <v>2</v>
      </c>
      <c r="J67">
        <f t="shared" si="11"/>
        <v>2</v>
      </c>
      <c r="K67">
        <f t="shared" si="12"/>
        <v>3</v>
      </c>
      <c r="L67">
        <f t="shared" si="13"/>
        <v>0</v>
      </c>
      <c r="M67">
        <f t="shared" si="14"/>
        <v>0</v>
      </c>
      <c r="N67" t="s">
        <v>473</v>
      </c>
      <c r="O67" s="106" t="s">
        <v>389</v>
      </c>
    </row>
    <row r="68" spans="1:20" ht="15.5" x14ac:dyDescent="0.35">
      <c r="A68">
        <f t="shared" si="15"/>
        <v>2.4285714285714284</v>
      </c>
      <c r="B68">
        <v>3</v>
      </c>
      <c r="C68">
        <v>2</v>
      </c>
      <c r="D68">
        <v>2</v>
      </c>
      <c r="E68">
        <v>3</v>
      </c>
      <c r="G68">
        <v>2</v>
      </c>
      <c r="H68">
        <v>3</v>
      </c>
      <c r="I68">
        <v>2</v>
      </c>
      <c r="J68">
        <f>COUNTIF(B68:I68,3)</f>
        <v>3</v>
      </c>
      <c r="K68">
        <f>COUNTIF(B68:I68,2)</f>
        <v>4</v>
      </c>
      <c r="L68">
        <f>COUNTIF(B68:I68,1)</f>
        <v>0</v>
      </c>
      <c r="M68">
        <f>COUNTIF(B68:I68,0)</f>
        <v>0</v>
      </c>
      <c r="N68" t="s">
        <v>473</v>
      </c>
      <c r="O68" s="106" t="s">
        <v>280</v>
      </c>
    </row>
    <row r="69" spans="1:20" ht="15.5" x14ac:dyDescent="0.35">
      <c r="A69">
        <f t="shared" si="15"/>
        <v>3</v>
      </c>
      <c r="B69">
        <v>3</v>
      </c>
      <c r="C69">
        <v>3</v>
      </c>
      <c r="D69">
        <v>3</v>
      </c>
      <c r="E69">
        <v>3</v>
      </c>
      <c r="J69">
        <f t="shared" si="11"/>
        <v>4</v>
      </c>
      <c r="K69">
        <f t="shared" si="12"/>
        <v>0</v>
      </c>
      <c r="L69">
        <f t="shared" si="13"/>
        <v>0</v>
      </c>
      <c r="M69">
        <f t="shared" si="14"/>
        <v>0</v>
      </c>
      <c r="N69" t="s">
        <v>473</v>
      </c>
      <c r="O69" s="106" t="s">
        <v>95</v>
      </c>
    </row>
    <row r="70" spans="1:20" ht="15.5" x14ac:dyDescent="0.35">
      <c r="A70">
        <f t="shared" si="15"/>
        <v>2.75</v>
      </c>
      <c r="B70">
        <v>3</v>
      </c>
      <c r="C70">
        <v>3</v>
      </c>
      <c r="D70">
        <v>2</v>
      </c>
      <c r="E70">
        <v>3</v>
      </c>
      <c r="J70">
        <f t="shared" si="11"/>
        <v>3</v>
      </c>
      <c r="K70">
        <f t="shared" si="12"/>
        <v>1</v>
      </c>
      <c r="L70">
        <f t="shared" si="13"/>
        <v>0</v>
      </c>
      <c r="M70">
        <f t="shared" si="14"/>
        <v>0</v>
      </c>
      <c r="N70" t="s">
        <v>473</v>
      </c>
      <c r="O70" s="35" t="s">
        <v>195</v>
      </c>
    </row>
    <row r="71" spans="1:20" ht="15.5" x14ac:dyDescent="0.35">
      <c r="A71">
        <f t="shared" si="15"/>
        <v>2.5</v>
      </c>
      <c r="B71">
        <v>3</v>
      </c>
      <c r="C71">
        <v>3</v>
      </c>
      <c r="D71">
        <v>1</v>
      </c>
      <c r="E71">
        <v>3</v>
      </c>
      <c r="J71">
        <f t="shared" si="11"/>
        <v>3</v>
      </c>
      <c r="K71">
        <f t="shared" si="12"/>
        <v>0</v>
      </c>
      <c r="L71">
        <f t="shared" si="13"/>
        <v>1</v>
      </c>
      <c r="M71">
        <f t="shared" si="14"/>
        <v>0</v>
      </c>
      <c r="N71" t="s">
        <v>473</v>
      </c>
      <c r="O71" s="106" t="s">
        <v>289</v>
      </c>
    </row>
    <row r="72" spans="1:20" ht="15.5" x14ac:dyDescent="0.35">
      <c r="A72">
        <f t="shared" si="15"/>
        <v>2.75</v>
      </c>
      <c r="B72">
        <v>3</v>
      </c>
      <c r="C72">
        <v>3</v>
      </c>
      <c r="D72">
        <v>2</v>
      </c>
      <c r="E72">
        <v>3</v>
      </c>
      <c r="J72">
        <f t="shared" si="11"/>
        <v>3</v>
      </c>
      <c r="K72">
        <f t="shared" si="12"/>
        <v>1</v>
      </c>
      <c r="L72">
        <f t="shared" si="13"/>
        <v>0</v>
      </c>
      <c r="M72">
        <f t="shared" si="14"/>
        <v>0</v>
      </c>
      <c r="N72" t="s">
        <v>473</v>
      </c>
      <c r="O72" s="35" t="s">
        <v>330</v>
      </c>
    </row>
    <row r="73" spans="1:20" ht="15.5" x14ac:dyDescent="0.35">
      <c r="A73">
        <f t="shared" si="15"/>
        <v>3</v>
      </c>
      <c r="B73">
        <v>3</v>
      </c>
      <c r="C73">
        <v>3</v>
      </c>
      <c r="D73">
        <v>3</v>
      </c>
      <c r="E73">
        <v>3</v>
      </c>
      <c r="J73">
        <f t="shared" si="11"/>
        <v>4</v>
      </c>
      <c r="K73">
        <f t="shared" si="12"/>
        <v>0</v>
      </c>
      <c r="L73">
        <f t="shared" si="13"/>
        <v>0</v>
      </c>
      <c r="M73">
        <f t="shared" si="14"/>
        <v>0</v>
      </c>
      <c r="N73" t="s">
        <v>473</v>
      </c>
      <c r="O73" s="35" t="s">
        <v>197</v>
      </c>
    </row>
    <row r="74" spans="1:20" ht="15.5" x14ac:dyDescent="0.35">
      <c r="A74">
        <f t="shared" si="15"/>
        <v>3</v>
      </c>
      <c r="B74">
        <v>3</v>
      </c>
      <c r="C74">
        <v>3</v>
      </c>
      <c r="D74">
        <v>3</v>
      </c>
      <c r="E74">
        <v>3</v>
      </c>
      <c r="J74">
        <f t="shared" si="11"/>
        <v>4</v>
      </c>
      <c r="K74">
        <f t="shared" si="12"/>
        <v>0</v>
      </c>
      <c r="L74">
        <f t="shared" si="13"/>
        <v>0</v>
      </c>
      <c r="M74">
        <f t="shared" si="14"/>
        <v>0</v>
      </c>
      <c r="N74" t="s">
        <v>473</v>
      </c>
      <c r="O74" s="106" t="s">
        <v>96</v>
      </c>
    </row>
    <row r="75" spans="1:20" ht="15.5" x14ac:dyDescent="0.35">
      <c r="A75">
        <f t="shared" si="15"/>
        <v>3</v>
      </c>
      <c r="B75">
        <v>3</v>
      </c>
      <c r="C75">
        <v>3</v>
      </c>
      <c r="D75">
        <v>3</v>
      </c>
      <c r="E75">
        <v>3</v>
      </c>
      <c r="J75">
        <f t="shared" si="11"/>
        <v>4</v>
      </c>
      <c r="K75">
        <f t="shared" si="12"/>
        <v>0</v>
      </c>
      <c r="L75">
        <f t="shared" si="13"/>
        <v>0</v>
      </c>
      <c r="M75">
        <f t="shared" si="14"/>
        <v>0</v>
      </c>
      <c r="N75" t="s">
        <v>473</v>
      </c>
      <c r="O75" s="35" t="s">
        <v>534</v>
      </c>
    </row>
    <row r="76" spans="1:20" x14ac:dyDescent="0.35">
      <c r="A76">
        <f t="shared" si="15"/>
        <v>3</v>
      </c>
      <c r="B76">
        <v>3</v>
      </c>
      <c r="C76">
        <v>3</v>
      </c>
      <c r="D76">
        <v>3</v>
      </c>
      <c r="E76">
        <v>3</v>
      </c>
      <c r="J76">
        <f t="shared" si="11"/>
        <v>4</v>
      </c>
      <c r="K76">
        <f t="shared" si="12"/>
        <v>0</v>
      </c>
      <c r="L76">
        <f t="shared" si="13"/>
        <v>0</v>
      </c>
      <c r="M76">
        <f t="shared" si="14"/>
        <v>0</v>
      </c>
      <c r="N76" t="s">
        <v>473</v>
      </c>
      <c r="O76" s="2" t="s">
        <v>535</v>
      </c>
    </row>
    <row r="77" spans="1:20" ht="15.5" x14ac:dyDescent="0.35">
      <c r="A77">
        <f t="shared" si="15"/>
        <v>3</v>
      </c>
      <c r="B77">
        <v>3</v>
      </c>
      <c r="C77">
        <v>3</v>
      </c>
      <c r="E77">
        <v>3</v>
      </c>
      <c r="J77">
        <f t="shared" si="11"/>
        <v>3</v>
      </c>
      <c r="K77">
        <f t="shared" si="12"/>
        <v>0</v>
      </c>
      <c r="L77">
        <f t="shared" si="13"/>
        <v>0</v>
      </c>
      <c r="M77">
        <f t="shared" si="14"/>
        <v>0</v>
      </c>
      <c r="N77" t="s">
        <v>473</v>
      </c>
      <c r="O77" s="35" t="s">
        <v>193</v>
      </c>
    </row>
    <row r="78" spans="1:20" ht="15.5" x14ac:dyDescent="0.35">
      <c r="A78">
        <f t="shared" si="15"/>
        <v>3</v>
      </c>
      <c r="B78">
        <v>3</v>
      </c>
      <c r="C78" s="1">
        <v>3</v>
      </c>
      <c r="D78">
        <v>3</v>
      </c>
      <c r="E78">
        <v>3</v>
      </c>
      <c r="J78">
        <f t="shared" si="11"/>
        <v>4</v>
      </c>
      <c r="K78">
        <f t="shared" si="12"/>
        <v>0</v>
      </c>
      <c r="L78">
        <f t="shared" si="13"/>
        <v>0</v>
      </c>
      <c r="M78">
        <f t="shared" si="14"/>
        <v>0</v>
      </c>
      <c r="N78" t="s">
        <v>473</v>
      </c>
      <c r="O78" s="35" t="s">
        <v>274</v>
      </c>
    </row>
    <row r="79" spans="1:20" ht="15.5" x14ac:dyDescent="0.35">
      <c r="A79">
        <f t="shared" si="15"/>
        <v>3</v>
      </c>
      <c r="B79">
        <v>3</v>
      </c>
      <c r="C79">
        <v>3</v>
      </c>
      <c r="D79">
        <v>3</v>
      </c>
      <c r="E79">
        <v>3</v>
      </c>
      <c r="J79">
        <f t="shared" si="11"/>
        <v>4</v>
      </c>
      <c r="K79">
        <f t="shared" si="12"/>
        <v>0</v>
      </c>
      <c r="L79">
        <f t="shared" si="13"/>
        <v>0</v>
      </c>
      <c r="M79">
        <f t="shared" si="14"/>
        <v>0</v>
      </c>
      <c r="N79" t="s">
        <v>473</v>
      </c>
      <c r="O79" s="35" t="s">
        <v>269</v>
      </c>
    </row>
    <row r="80" spans="1:20" ht="15.5" x14ac:dyDescent="0.35">
      <c r="A80">
        <f t="shared" si="15"/>
        <v>3</v>
      </c>
      <c r="B80">
        <v>3</v>
      </c>
      <c r="C80">
        <v>3</v>
      </c>
      <c r="D80">
        <v>3</v>
      </c>
      <c r="E80">
        <v>3</v>
      </c>
      <c r="J80">
        <f t="shared" si="11"/>
        <v>4</v>
      </c>
      <c r="K80">
        <f t="shared" si="12"/>
        <v>0</v>
      </c>
      <c r="L80">
        <f t="shared" si="13"/>
        <v>0</v>
      </c>
      <c r="M80">
        <f t="shared" si="14"/>
        <v>0</v>
      </c>
      <c r="N80" t="s">
        <v>473</v>
      </c>
      <c r="O80" s="35" t="s">
        <v>277</v>
      </c>
    </row>
    <row r="81" spans="1:15" ht="15.5" x14ac:dyDescent="0.35">
      <c r="A81">
        <f t="shared" si="15"/>
        <v>2.6666666666666665</v>
      </c>
      <c r="B81">
        <v>3</v>
      </c>
      <c r="C81">
        <v>2</v>
      </c>
      <c r="D81">
        <v>2</v>
      </c>
      <c r="E81">
        <v>3</v>
      </c>
      <c r="G81">
        <v>3</v>
      </c>
      <c r="H81">
        <v>3</v>
      </c>
      <c r="J81">
        <f t="shared" si="11"/>
        <v>4</v>
      </c>
      <c r="K81">
        <f t="shared" si="12"/>
        <v>2</v>
      </c>
      <c r="L81">
        <f t="shared" si="13"/>
        <v>0</v>
      </c>
      <c r="M81">
        <f t="shared" si="14"/>
        <v>0</v>
      </c>
      <c r="N81" t="s">
        <v>473</v>
      </c>
      <c r="O81" s="35" t="s">
        <v>190</v>
      </c>
    </row>
    <row r="82" spans="1:15" ht="15.5" x14ac:dyDescent="0.35">
      <c r="A82">
        <f t="shared" si="15"/>
        <v>2.75</v>
      </c>
      <c r="B82">
        <v>3</v>
      </c>
      <c r="C82">
        <v>2</v>
      </c>
      <c r="D82">
        <v>3</v>
      </c>
      <c r="E82">
        <v>3</v>
      </c>
      <c r="J82">
        <f t="shared" si="11"/>
        <v>3</v>
      </c>
      <c r="K82">
        <f t="shared" si="12"/>
        <v>1</v>
      </c>
      <c r="L82">
        <f t="shared" si="13"/>
        <v>0</v>
      </c>
      <c r="M82">
        <f t="shared" si="14"/>
        <v>0</v>
      </c>
      <c r="N82" t="s">
        <v>536</v>
      </c>
      <c r="O82" s="35" t="s">
        <v>169</v>
      </c>
    </row>
  </sheetData>
  <autoFilter ref="N1:N83" xr:uid="{B8E0683D-667E-4663-B9D9-1F29E3F5615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7E1C4-D43B-47D5-8D0B-FE40C9C8372F}">
  <dimension ref="A1:AD67"/>
  <sheetViews>
    <sheetView tabSelected="1" zoomScale="50" zoomScaleNormal="50" workbookViewId="0">
      <selection activeCell="D12" sqref="D12"/>
    </sheetView>
  </sheetViews>
  <sheetFormatPr defaultColWidth="8.81640625" defaultRowHeight="15.5" x14ac:dyDescent="0.35"/>
  <cols>
    <col min="1" max="1" width="8.81640625" style="35" customWidth="1"/>
    <col min="2" max="2" width="37" style="114" customWidth="1"/>
    <col min="3" max="3" width="57.7265625" style="114" customWidth="1"/>
    <col min="4" max="6" width="27.26953125" style="34" customWidth="1"/>
    <col min="7" max="12" width="8.81640625" style="35" customWidth="1"/>
    <col min="13" max="13" width="22.81640625" style="35" customWidth="1"/>
    <col min="14" max="14" width="8.81640625" style="35"/>
    <col min="15" max="15" width="34.26953125" style="34" customWidth="1"/>
  </cols>
  <sheetData>
    <row r="1" spans="1:30" s="27" customFormat="1" x14ac:dyDescent="0.35">
      <c r="A1" s="32" t="s">
        <v>207</v>
      </c>
      <c r="B1" s="71" t="s">
        <v>206</v>
      </c>
      <c r="C1" s="71" t="s">
        <v>205</v>
      </c>
      <c r="D1" s="33" t="s">
        <v>423</v>
      </c>
      <c r="E1" s="33" t="s">
        <v>424</v>
      </c>
      <c r="F1" s="33" t="s">
        <v>425</v>
      </c>
      <c r="G1" s="32" t="s">
        <v>426</v>
      </c>
      <c r="H1" s="32" t="s">
        <v>427</v>
      </c>
      <c r="I1" s="32" t="s">
        <v>428</v>
      </c>
      <c r="J1" s="32" t="s">
        <v>422</v>
      </c>
      <c r="K1" s="32"/>
      <c r="L1" s="32" t="s">
        <v>421</v>
      </c>
      <c r="M1" s="27" t="s">
        <v>202</v>
      </c>
      <c r="N1" s="32" t="s">
        <v>201</v>
      </c>
      <c r="O1" s="31" t="s">
        <v>200</v>
      </c>
      <c r="P1" s="30"/>
      <c r="Q1" s="30"/>
      <c r="R1" s="29"/>
      <c r="S1" s="29"/>
      <c r="T1" s="29"/>
      <c r="U1" s="29"/>
      <c r="V1" s="29"/>
      <c r="W1" s="29"/>
      <c r="X1" s="29"/>
      <c r="Y1" s="29"/>
      <c r="Z1" s="29"/>
      <c r="AA1" s="29"/>
      <c r="AB1" s="29"/>
      <c r="AC1" s="29"/>
      <c r="AD1" s="28"/>
    </row>
    <row r="2" spans="1:30" x14ac:dyDescent="0.35">
      <c r="A2" s="7"/>
      <c r="B2" s="72"/>
      <c r="C2" s="72"/>
      <c r="D2" s="12"/>
      <c r="E2" s="12"/>
      <c r="F2" s="12"/>
      <c r="G2" s="7"/>
      <c r="H2" s="7"/>
      <c r="I2" s="44"/>
      <c r="J2" s="7" t="s">
        <v>420</v>
      </c>
      <c r="K2" s="7" t="s">
        <v>199</v>
      </c>
      <c r="L2" s="7"/>
      <c r="M2" s="25"/>
      <c r="N2" s="7"/>
      <c r="O2" s="12"/>
      <c r="P2" s="2"/>
      <c r="Q2" s="2"/>
    </row>
    <row r="3" spans="1:30" x14ac:dyDescent="0.35">
      <c r="A3" s="13" t="s">
        <v>414</v>
      </c>
      <c r="B3" s="72" t="s">
        <v>413</v>
      </c>
      <c r="C3" s="72" t="s">
        <v>419</v>
      </c>
      <c r="D3" s="7" t="s">
        <v>418</v>
      </c>
      <c r="E3" s="12"/>
      <c r="F3" s="12"/>
      <c r="G3" s="10">
        <v>2</v>
      </c>
      <c r="H3" s="10">
        <v>3</v>
      </c>
      <c r="I3" s="44" t="s">
        <v>303</v>
      </c>
      <c r="J3" s="10">
        <f>AVERAGE(G3:H3)</f>
        <v>2.5</v>
      </c>
      <c r="K3" s="10"/>
      <c r="L3" s="10"/>
      <c r="M3">
        <v>256450</v>
      </c>
      <c r="N3" s="7" t="s">
        <v>2</v>
      </c>
      <c r="O3" s="12" t="s">
        <v>417</v>
      </c>
      <c r="P3" s="2"/>
      <c r="Q3" s="2"/>
    </row>
    <row r="4" spans="1:30" x14ac:dyDescent="0.35">
      <c r="A4" s="13" t="s">
        <v>414</v>
      </c>
      <c r="B4" s="72" t="s">
        <v>413</v>
      </c>
      <c r="C4" s="72" t="s">
        <v>416</v>
      </c>
      <c r="D4" s="7" t="s">
        <v>415</v>
      </c>
      <c r="E4" s="12"/>
      <c r="F4" s="12"/>
      <c r="G4" s="10">
        <v>2</v>
      </c>
      <c r="H4" s="10">
        <v>2</v>
      </c>
      <c r="I4" s="44" t="s">
        <v>301</v>
      </c>
      <c r="J4" s="10">
        <f>AVERAGE(G4:H4)</f>
        <v>2</v>
      </c>
      <c r="K4" s="10"/>
      <c r="L4" s="10"/>
      <c r="M4">
        <v>256450</v>
      </c>
      <c r="N4" s="7" t="s">
        <v>9</v>
      </c>
      <c r="O4" s="12" t="s">
        <v>411</v>
      </c>
      <c r="P4" s="2"/>
      <c r="Q4" s="2"/>
    </row>
    <row r="5" spans="1:30" x14ac:dyDescent="0.35">
      <c r="A5" s="13" t="s">
        <v>414</v>
      </c>
      <c r="B5" s="72" t="s">
        <v>413</v>
      </c>
      <c r="C5" s="72" t="s">
        <v>412</v>
      </c>
      <c r="D5" s="7"/>
      <c r="E5" s="12"/>
      <c r="F5" s="12"/>
      <c r="G5" s="10">
        <v>2</v>
      </c>
      <c r="H5" s="10">
        <v>3</v>
      </c>
      <c r="I5" s="44" t="s">
        <v>303</v>
      </c>
      <c r="J5" s="10">
        <f>AVERAGE(G5:H5)</f>
        <v>2.5</v>
      </c>
      <c r="K5" s="10"/>
      <c r="L5" s="10"/>
      <c r="M5">
        <v>256450</v>
      </c>
      <c r="N5" s="7" t="s">
        <v>9</v>
      </c>
      <c r="O5" s="12" t="s">
        <v>411</v>
      </c>
      <c r="P5" s="2"/>
      <c r="Q5" s="2"/>
    </row>
    <row r="6" spans="1:30" ht="31" x14ac:dyDescent="0.35">
      <c r="A6" s="13" t="s">
        <v>410</v>
      </c>
      <c r="B6" s="72" t="s">
        <v>409</v>
      </c>
      <c r="C6" s="72" t="s">
        <v>408</v>
      </c>
      <c r="D6" s="7" t="s">
        <v>407</v>
      </c>
      <c r="E6" s="12"/>
      <c r="F6" s="12"/>
      <c r="G6" s="10">
        <v>2</v>
      </c>
      <c r="H6" s="10">
        <v>2</v>
      </c>
      <c r="I6" s="44" t="s">
        <v>303</v>
      </c>
      <c r="J6" s="10">
        <f>AVERAGE(G6:H6)</f>
        <v>2</v>
      </c>
      <c r="K6" s="10"/>
      <c r="L6" s="10"/>
      <c r="M6" s="8">
        <v>201450</v>
      </c>
      <c r="N6" s="7" t="s">
        <v>13</v>
      </c>
      <c r="O6" s="12" t="s">
        <v>406</v>
      </c>
      <c r="P6" s="2"/>
      <c r="Q6" s="2"/>
    </row>
    <row r="7" spans="1:30" x14ac:dyDescent="0.35">
      <c r="A7" s="13" t="s">
        <v>405</v>
      </c>
      <c r="B7" s="69" t="s">
        <v>25</v>
      </c>
      <c r="C7" s="69" t="s">
        <v>24</v>
      </c>
      <c r="D7" s="7" t="s">
        <v>404</v>
      </c>
      <c r="E7" s="12"/>
      <c r="F7" s="12"/>
      <c r="G7" s="10">
        <v>3</v>
      </c>
      <c r="H7" s="10">
        <v>1</v>
      </c>
      <c r="I7" s="44" t="s">
        <v>301</v>
      </c>
      <c r="J7" s="10">
        <f>AVERAGE(G7:H7)</f>
        <v>2</v>
      </c>
      <c r="K7" s="10"/>
      <c r="L7" s="10"/>
      <c r="M7" s="8">
        <v>607371</v>
      </c>
      <c r="N7" s="7" t="s">
        <v>9</v>
      </c>
      <c r="O7" s="60" t="s">
        <v>403</v>
      </c>
      <c r="P7" s="2"/>
      <c r="Q7" s="2"/>
    </row>
    <row r="8" spans="1:30" ht="46.5" x14ac:dyDescent="0.35">
      <c r="A8" s="13" t="s">
        <v>399</v>
      </c>
      <c r="B8" s="72" t="s">
        <v>11</v>
      </c>
      <c r="C8" s="69" t="s">
        <v>106</v>
      </c>
      <c r="D8" s="37" t="s">
        <v>402</v>
      </c>
      <c r="E8" s="12"/>
      <c r="F8" s="12"/>
      <c r="G8" s="5">
        <v>2</v>
      </c>
      <c r="H8" s="5">
        <v>2</v>
      </c>
      <c r="I8" s="44" t="s">
        <v>301</v>
      </c>
      <c r="J8" s="10">
        <f>AVERAGE(G8:H8)</f>
        <v>2</v>
      </c>
      <c r="K8" s="5"/>
      <c r="L8" s="5"/>
      <c r="M8" s="8">
        <v>615010</v>
      </c>
      <c r="N8" s="7" t="s">
        <v>9</v>
      </c>
      <c r="O8" s="15" t="s">
        <v>401</v>
      </c>
      <c r="P8" s="2"/>
      <c r="Q8" s="2"/>
    </row>
    <row r="9" spans="1:30" s="59" customFormat="1" ht="31" x14ac:dyDescent="0.35">
      <c r="A9" s="13" t="s">
        <v>399</v>
      </c>
      <c r="B9" s="72" t="s">
        <v>4</v>
      </c>
      <c r="C9" s="69" t="s">
        <v>7</v>
      </c>
      <c r="D9" s="11" t="s">
        <v>400</v>
      </c>
      <c r="E9" s="15" t="s">
        <v>400</v>
      </c>
      <c r="F9" s="15"/>
      <c r="G9" s="10">
        <v>1</v>
      </c>
      <c r="H9" s="10">
        <v>1</v>
      </c>
      <c r="I9" s="48">
        <v>2</v>
      </c>
      <c r="J9" s="10">
        <f>AVERAGE(G9:H9)</f>
        <v>1</v>
      </c>
      <c r="K9" s="10"/>
      <c r="L9" s="10"/>
      <c r="M9" s="8">
        <v>615010</v>
      </c>
      <c r="N9" s="7" t="s">
        <v>2</v>
      </c>
      <c r="O9" s="15" t="s">
        <v>1</v>
      </c>
      <c r="P9" s="2"/>
      <c r="Q9" s="58"/>
    </row>
    <row r="10" spans="1:30" ht="46.5" x14ac:dyDescent="0.35">
      <c r="A10" s="13" t="s">
        <v>399</v>
      </c>
      <c r="B10" s="72" t="s">
        <v>31</v>
      </c>
      <c r="C10" s="69" t="s">
        <v>30</v>
      </c>
      <c r="D10" s="11" t="s">
        <v>400</v>
      </c>
      <c r="E10" s="15" t="s">
        <v>400</v>
      </c>
      <c r="F10" s="15"/>
      <c r="G10" s="10">
        <v>1</v>
      </c>
      <c r="H10" s="10">
        <v>1</v>
      </c>
      <c r="I10" s="48">
        <v>2</v>
      </c>
      <c r="J10" s="10">
        <f>AVERAGE(G10:H10)</f>
        <v>1</v>
      </c>
      <c r="K10" s="10"/>
      <c r="L10" s="10"/>
      <c r="M10" s="8">
        <v>615010</v>
      </c>
      <c r="N10" s="11" t="s">
        <v>2</v>
      </c>
      <c r="O10" s="15" t="s">
        <v>1</v>
      </c>
      <c r="P10" s="2"/>
      <c r="Q10" s="2"/>
    </row>
    <row r="11" spans="1:30" x14ac:dyDescent="0.35">
      <c r="A11" s="13" t="s">
        <v>399</v>
      </c>
      <c r="B11" s="72" t="s">
        <v>4</v>
      </c>
      <c r="C11" s="69" t="s">
        <v>3</v>
      </c>
      <c r="D11" s="11"/>
      <c r="E11" s="15"/>
      <c r="F11" s="15"/>
      <c r="G11" s="10">
        <v>1</v>
      </c>
      <c r="H11" s="10">
        <v>2</v>
      </c>
      <c r="I11" s="48">
        <v>2</v>
      </c>
      <c r="J11" s="10">
        <f>AVERAGE(G11:H11)</f>
        <v>1.5</v>
      </c>
      <c r="K11" s="10"/>
      <c r="L11" s="10"/>
      <c r="M11" s="8">
        <v>615010</v>
      </c>
      <c r="N11" s="11" t="s">
        <v>2</v>
      </c>
      <c r="O11" s="15" t="s">
        <v>1</v>
      </c>
      <c r="P11" s="58"/>
      <c r="Q11" s="2"/>
    </row>
    <row r="12" spans="1:30" ht="72.5" x14ac:dyDescent="0.35">
      <c r="A12" s="57" t="s">
        <v>395</v>
      </c>
      <c r="B12" s="72" t="s">
        <v>394</v>
      </c>
      <c r="C12" s="110" t="s">
        <v>398</v>
      </c>
      <c r="D12" s="37"/>
      <c r="E12" s="14"/>
      <c r="F12" s="14"/>
      <c r="G12" s="5">
        <v>1</v>
      </c>
      <c r="H12" s="5">
        <v>1</v>
      </c>
      <c r="I12" s="44" t="s">
        <v>301</v>
      </c>
      <c r="J12" s="10">
        <f>AVERAGE(G12:H12)</f>
        <v>1</v>
      </c>
      <c r="K12" s="5"/>
      <c r="L12" s="5"/>
      <c r="M12" s="20" t="s">
        <v>392</v>
      </c>
      <c r="N12" s="7" t="s">
        <v>49</v>
      </c>
      <c r="O12" s="56" t="s">
        <v>397</v>
      </c>
      <c r="P12" s="2"/>
      <c r="Q12" s="2"/>
    </row>
    <row r="13" spans="1:30" ht="72.5" x14ac:dyDescent="0.35">
      <c r="A13" s="13" t="s">
        <v>395</v>
      </c>
      <c r="B13" s="72" t="s">
        <v>394</v>
      </c>
      <c r="C13" s="72" t="s">
        <v>24</v>
      </c>
      <c r="D13" s="37"/>
      <c r="E13" s="14"/>
      <c r="F13" s="14"/>
      <c r="G13" s="5">
        <v>1</v>
      </c>
      <c r="H13" s="5">
        <v>1</v>
      </c>
      <c r="I13" s="44" t="s">
        <v>297</v>
      </c>
      <c r="J13" s="10">
        <f>AVERAGE(G13:H13)</f>
        <v>1</v>
      </c>
      <c r="K13" s="5"/>
      <c r="L13" s="5"/>
      <c r="M13" s="20" t="s">
        <v>392</v>
      </c>
      <c r="N13" s="7" t="s">
        <v>9</v>
      </c>
      <c r="O13" s="56" t="s">
        <v>396</v>
      </c>
      <c r="P13" s="2"/>
      <c r="Q13" s="2"/>
    </row>
    <row r="14" spans="1:30" ht="72.5" x14ac:dyDescent="0.35">
      <c r="A14" s="13" t="s">
        <v>395</v>
      </c>
      <c r="B14" s="72" t="s">
        <v>394</v>
      </c>
      <c r="C14" s="72" t="s">
        <v>393</v>
      </c>
      <c r="D14" s="37"/>
      <c r="E14" s="14"/>
      <c r="F14" s="14"/>
      <c r="G14" s="5">
        <v>1</v>
      </c>
      <c r="H14" s="5">
        <v>1</v>
      </c>
      <c r="I14" s="44" t="s">
        <v>297</v>
      </c>
      <c r="J14" s="10">
        <f>AVERAGE(G14:H14)</f>
        <v>1</v>
      </c>
      <c r="K14" s="5"/>
      <c r="L14" s="5"/>
      <c r="M14" s="20" t="s">
        <v>392</v>
      </c>
      <c r="N14" s="7" t="s">
        <v>49</v>
      </c>
      <c r="O14" s="56" t="s">
        <v>391</v>
      </c>
      <c r="P14" s="2"/>
      <c r="Q14" s="2"/>
    </row>
    <row r="15" spans="1:30" x14ac:dyDescent="0.35">
      <c r="A15" s="19" t="s">
        <v>390</v>
      </c>
      <c r="B15" s="72" t="s">
        <v>381</v>
      </c>
      <c r="C15" s="63" t="s">
        <v>389</v>
      </c>
      <c r="D15" s="7" t="s">
        <v>388</v>
      </c>
      <c r="E15" s="12"/>
      <c r="F15" s="12"/>
      <c r="G15" s="10">
        <v>1</v>
      </c>
      <c r="H15" s="10">
        <v>1</v>
      </c>
      <c r="I15" s="44" t="s">
        <v>297</v>
      </c>
      <c r="J15" s="10">
        <f>AVERAGE(G15:H15)</f>
        <v>1</v>
      </c>
      <c r="K15" s="10"/>
      <c r="L15" s="10"/>
      <c r="M15" s="8">
        <v>610246</v>
      </c>
      <c r="N15" s="7" t="s">
        <v>18</v>
      </c>
      <c r="O15" s="43" t="s">
        <v>387</v>
      </c>
      <c r="P15" s="2"/>
      <c r="Q15" s="2"/>
    </row>
    <row r="16" spans="1:30" x14ac:dyDescent="0.35">
      <c r="A16" s="19" t="s">
        <v>386</v>
      </c>
      <c r="B16" s="111" t="s">
        <v>381</v>
      </c>
      <c r="C16" s="69" t="s">
        <v>385</v>
      </c>
      <c r="D16" s="37" t="s">
        <v>384</v>
      </c>
      <c r="E16" s="14"/>
      <c r="F16" s="14"/>
      <c r="G16" s="5">
        <v>1</v>
      </c>
      <c r="H16" s="5">
        <v>1</v>
      </c>
      <c r="I16" s="44" t="s">
        <v>297</v>
      </c>
      <c r="J16" s="10">
        <f>AVERAGE(G16:H16)</f>
        <v>1</v>
      </c>
      <c r="K16" s="5"/>
      <c r="L16" s="5"/>
      <c r="M16" s="8">
        <v>300816</v>
      </c>
      <c r="N16" s="7" t="s">
        <v>9</v>
      </c>
      <c r="O16" s="12" t="s">
        <v>383</v>
      </c>
      <c r="P16" s="2"/>
      <c r="Q16" s="2"/>
    </row>
    <row r="17" spans="1:17" x14ac:dyDescent="0.35">
      <c r="A17" s="19" t="s">
        <v>382</v>
      </c>
      <c r="B17" s="72" t="s">
        <v>381</v>
      </c>
      <c r="C17" s="63" t="s">
        <v>380</v>
      </c>
      <c r="D17" s="37" t="s">
        <v>379</v>
      </c>
      <c r="E17" s="14"/>
      <c r="F17" s="14"/>
      <c r="G17" s="5" t="s">
        <v>216</v>
      </c>
      <c r="H17" s="5">
        <v>1</v>
      </c>
      <c r="I17" s="44" t="s">
        <v>297</v>
      </c>
      <c r="J17" s="10">
        <f>AVERAGE(G17:H17)</f>
        <v>1</v>
      </c>
      <c r="K17" s="5"/>
      <c r="L17" s="5"/>
      <c r="M17" s="8">
        <v>615809</v>
      </c>
      <c r="N17" s="7" t="s">
        <v>18</v>
      </c>
      <c r="O17" s="43" t="s">
        <v>378</v>
      </c>
      <c r="P17" s="2"/>
      <c r="Q17" s="2"/>
    </row>
    <row r="18" spans="1:17" x14ac:dyDescent="0.35">
      <c r="A18" s="19" t="s">
        <v>370</v>
      </c>
      <c r="B18" s="79" t="s">
        <v>308</v>
      </c>
      <c r="C18" s="82" t="s">
        <v>377</v>
      </c>
      <c r="D18" s="52" t="s">
        <v>376</v>
      </c>
      <c r="E18" s="55"/>
      <c r="F18" s="55"/>
      <c r="G18" s="53">
        <v>1</v>
      </c>
      <c r="H18" s="53">
        <v>1</v>
      </c>
      <c r="I18" s="54" t="s">
        <v>297</v>
      </c>
      <c r="J18" s="10">
        <f>AVERAGE(G18:H18)</f>
        <v>1</v>
      </c>
      <c r="K18" s="53"/>
      <c r="L18" s="53"/>
      <c r="M18" s="20" t="s">
        <v>375</v>
      </c>
      <c r="N18" s="52" t="s">
        <v>9</v>
      </c>
      <c r="O18" s="51" t="s">
        <v>374</v>
      </c>
      <c r="P18" s="2"/>
    </row>
    <row r="19" spans="1:17" ht="32" x14ac:dyDescent="0.45">
      <c r="A19" s="16" t="s">
        <v>370</v>
      </c>
      <c r="B19" s="112" t="s">
        <v>369</v>
      </c>
      <c r="C19" s="69" t="s">
        <v>373</v>
      </c>
      <c r="D19" s="7" t="s">
        <v>372</v>
      </c>
      <c r="E19" s="12"/>
      <c r="F19" s="12"/>
      <c r="G19" s="10">
        <v>2</v>
      </c>
      <c r="H19" s="10">
        <v>2</v>
      </c>
      <c r="I19" s="44" t="s">
        <v>301</v>
      </c>
      <c r="J19" s="10">
        <f>AVERAGE(G19:H19)</f>
        <v>2</v>
      </c>
      <c r="K19" s="10"/>
      <c r="L19" s="10"/>
      <c r="M19" s="8">
        <v>614820</v>
      </c>
      <c r="N19" s="7" t="s">
        <v>9</v>
      </c>
      <c r="O19" s="50" t="s">
        <v>371</v>
      </c>
      <c r="P19" s="2"/>
      <c r="Q19" s="2"/>
    </row>
    <row r="20" spans="1:17" ht="17.5" x14ac:dyDescent="0.45">
      <c r="A20" s="16" t="s">
        <v>370</v>
      </c>
      <c r="B20" s="112" t="s">
        <v>369</v>
      </c>
      <c r="C20" s="69" t="s">
        <v>368</v>
      </c>
      <c r="D20" s="7" t="s">
        <v>367</v>
      </c>
      <c r="E20" s="12"/>
      <c r="F20" s="12"/>
      <c r="G20" s="10">
        <v>1</v>
      </c>
      <c r="H20" s="10">
        <v>2</v>
      </c>
      <c r="I20" s="44" t="s">
        <v>297</v>
      </c>
      <c r="J20" s="10">
        <f>AVERAGE(G20:H20)</f>
        <v>1.5</v>
      </c>
      <c r="K20" s="10"/>
      <c r="L20" s="10"/>
      <c r="M20" s="8">
        <v>614820</v>
      </c>
      <c r="N20" s="7" t="s">
        <v>9</v>
      </c>
      <c r="O20" s="50" t="s">
        <v>366</v>
      </c>
    </row>
    <row r="21" spans="1:17" ht="46.5" x14ac:dyDescent="0.35">
      <c r="A21" s="13" t="s">
        <v>365</v>
      </c>
      <c r="B21" s="69" t="s">
        <v>364</v>
      </c>
      <c r="C21" s="69" t="s">
        <v>363</v>
      </c>
      <c r="D21" s="11" t="s">
        <v>362</v>
      </c>
      <c r="E21" s="15"/>
      <c r="F21" s="15"/>
      <c r="G21" s="10">
        <v>1</v>
      </c>
      <c r="H21" s="10">
        <v>2</v>
      </c>
      <c r="I21" s="48">
        <v>2</v>
      </c>
      <c r="J21" s="10">
        <f>AVERAGE(G21:H21)</f>
        <v>1.5</v>
      </c>
      <c r="K21" s="10"/>
      <c r="L21" s="10"/>
      <c r="M21" s="20" t="s">
        <v>361</v>
      </c>
      <c r="N21" s="7" t="s">
        <v>13</v>
      </c>
      <c r="O21" s="15" t="s">
        <v>360</v>
      </c>
      <c r="P21" s="2"/>
    </row>
    <row r="22" spans="1:17" x14ac:dyDescent="0.35">
      <c r="A22" s="16" t="s">
        <v>359</v>
      </c>
      <c r="B22" s="62" t="s">
        <v>358</v>
      </c>
      <c r="C22" s="82" t="s">
        <v>357</v>
      </c>
      <c r="D22" s="37"/>
      <c r="E22" s="14"/>
      <c r="F22" s="14"/>
      <c r="G22" s="5"/>
      <c r="H22" s="5">
        <v>1</v>
      </c>
      <c r="I22" s="44" t="s">
        <v>301</v>
      </c>
      <c r="J22" s="10">
        <f>AVERAGE(G22:H22)</f>
        <v>1</v>
      </c>
      <c r="K22" s="5"/>
      <c r="L22" s="5"/>
      <c r="M22" s="8">
        <v>108500</v>
      </c>
      <c r="N22" s="7" t="s">
        <v>9</v>
      </c>
      <c r="O22" s="12" t="s">
        <v>356</v>
      </c>
    </row>
    <row r="23" spans="1:17" x14ac:dyDescent="0.35">
      <c r="A23" s="19" t="s">
        <v>350</v>
      </c>
      <c r="B23" s="72" t="s">
        <v>86</v>
      </c>
      <c r="C23" s="82" t="s">
        <v>355</v>
      </c>
      <c r="D23" s="7" t="s">
        <v>354</v>
      </c>
      <c r="E23" s="12"/>
      <c r="F23" s="12"/>
      <c r="G23" s="10">
        <v>2</v>
      </c>
      <c r="H23" s="10">
        <v>1</v>
      </c>
      <c r="I23" s="44" t="s">
        <v>303</v>
      </c>
      <c r="J23" s="10">
        <f>AVERAGE(G23:H23)</f>
        <v>1.5</v>
      </c>
      <c r="K23" s="10"/>
      <c r="L23" s="10"/>
      <c r="M23" s="8">
        <v>614916</v>
      </c>
      <c r="N23" s="7" t="s">
        <v>2</v>
      </c>
      <c r="O23" s="43" t="s">
        <v>347</v>
      </c>
    </row>
    <row r="24" spans="1:17" ht="31" x14ac:dyDescent="0.35">
      <c r="A24" s="19" t="s">
        <v>350</v>
      </c>
      <c r="B24" s="72" t="s">
        <v>86</v>
      </c>
      <c r="C24" s="82" t="s">
        <v>353</v>
      </c>
      <c r="D24" s="7" t="s">
        <v>352</v>
      </c>
      <c r="E24" s="12" t="s">
        <v>351</v>
      </c>
      <c r="F24" s="12"/>
      <c r="G24" s="10">
        <v>2</v>
      </c>
      <c r="H24" s="10">
        <v>3</v>
      </c>
      <c r="I24" s="44" t="s">
        <v>303</v>
      </c>
      <c r="J24" s="10">
        <f>AVERAGE(G24:H24)</f>
        <v>2.5</v>
      </c>
      <c r="K24" s="10"/>
      <c r="L24" s="10"/>
      <c r="M24" s="8">
        <v>614916</v>
      </c>
      <c r="N24" s="7" t="s">
        <v>2</v>
      </c>
      <c r="O24" s="43" t="s">
        <v>347</v>
      </c>
    </row>
    <row r="25" spans="1:17" x14ac:dyDescent="0.35">
      <c r="A25" s="19" t="s">
        <v>350</v>
      </c>
      <c r="B25" s="72" t="s">
        <v>86</v>
      </c>
      <c r="C25" s="82" t="s">
        <v>349</v>
      </c>
      <c r="D25" s="7" t="s">
        <v>348</v>
      </c>
      <c r="E25" s="12"/>
      <c r="F25" s="12"/>
      <c r="G25" s="10">
        <v>2</v>
      </c>
      <c r="H25" s="10">
        <v>1</v>
      </c>
      <c r="I25" s="44" t="s">
        <v>303</v>
      </c>
      <c r="J25" s="10">
        <f>AVERAGE(G25:H25)</f>
        <v>1.5</v>
      </c>
      <c r="K25" s="10"/>
      <c r="L25" s="10"/>
      <c r="M25" s="8">
        <v>614916</v>
      </c>
      <c r="N25" s="7" t="s">
        <v>2</v>
      </c>
      <c r="O25" s="43" t="s">
        <v>347</v>
      </c>
      <c r="Q25" s="2"/>
    </row>
    <row r="26" spans="1:17" ht="31" x14ac:dyDescent="0.35">
      <c r="A26" s="16" t="s">
        <v>343</v>
      </c>
      <c r="B26" s="69" t="s">
        <v>342</v>
      </c>
      <c r="C26" s="69" t="s">
        <v>346</v>
      </c>
      <c r="D26" s="37" t="s">
        <v>345</v>
      </c>
      <c r="E26" s="14" t="s">
        <v>339</v>
      </c>
      <c r="F26" s="14"/>
      <c r="G26" s="5">
        <v>2</v>
      </c>
      <c r="H26" s="5">
        <v>2</v>
      </c>
      <c r="I26" s="44" t="s">
        <v>301</v>
      </c>
      <c r="J26" s="10">
        <f>AVERAGE(G26:H26)</f>
        <v>2</v>
      </c>
      <c r="K26" s="5"/>
      <c r="L26" s="5"/>
      <c r="M26" s="8">
        <v>616324</v>
      </c>
      <c r="N26" s="7" t="s">
        <v>13</v>
      </c>
      <c r="O26" s="12" t="s">
        <v>344</v>
      </c>
    </row>
    <row r="27" spans="1:17" ht="31" x14ac:dyDescent="0.35">
      <c r="A27" s="16" t="s">
        <v>343</v>
      </c>
      <c r="B27" s="69" t="s">
        <v>342</v>
      </c>
      <c r="C27" s="69" t="s">
        <v>341</v>
      </c>
      <c r="D27" s="37" t="s">
        <v>340</v>
      </c>
      <c r="E27" s="14" t="s">
        <v>339</v>
      </c>
      <c r="F27" s="14" t="s">
        <v>338</v>
      </c>
      <c r="G27" s="10">
        <v>2</v>
      </c>
      <c r="H27" s="10">
        <v>2</v>
      </c>
      <c r="I27" s="48">
        <v>2</v>
      </c>
      <c r="J27" s="10">
        <f>AVERAGE(G27:H27)</f>
        <v>2</v>
      </c>
      <c r="K27" s="10"/>
      <c r="L27" s="10"/>
      <c r="M27" s="8">
        <v>616324</v>
      </c>
      <c r="N27" s="7" t="s">
        <v>2</v>
      </c>
      <c r="O27" s="15" t="s">
        <v>337</v>
      </c>
      <c r="P27" s="2"/>
    </row>
    <row r="28" spans="1:17" ht="58" x14ac:dyDescent="0.35">
      <c r="A28" s="16" t="s">
        <v>336</v>
      </c>
      <c r="B28" s="72" t="s">
        <v>331</v>
      </c>
      <c r="C28" s="69" t="s">
        <v>334</v>
      </c>
      <c r="D28" s="7" t="s">
        <v>329</v>
      </c>
      <c r="E28" s="12"/>
      <c r="F28" s="12"/>
      <c r="G28" s="10">
        <v>1</v>
      </c>
      <c r="H28" s="10">
        <v>2</v>
      </c>
      <c r="I28" s="44" t="s">
        <v>297</v>
      </c>
      <c r="J28" s="10">
        <f>AVERAGE(G28:H28)</f>
        <v>1.5</v>
      </c>
      <c r="K28" s="10"/>
      <c r="L28" s="10"/>
      <c r="M28" s="49" t="s">
        <v>335</v>
      </c>
      <c r="N28" s="7" t="s">
        <v>13</v>
      </c>
      <c r="O28" s="15" t="s">
        <v>328</v>
      </c>
      <c r="Q28" s="2"/>
    </row>
    <row r="29" spans="1:17" ht="58" x14ac:dyDescent="0.35">
      <c r="A29" s="16" t="s">
        <v>336</v>
      </c>
      <c r="B29" s="72" t="s">
        <v>331</v>
      </c>
      <c r="C29" s="69" t="s">
        <v>333</v>
      </c>
      <c r="D29" s="7" t="s">
        <v>329</v>
      </c>
      <c r="E29" s="15"/>
      <c r="F29" s="15"/>
      <c r="G29" s="10">
        <v>1</v>
      </c>
      <c r="H29" s="10">
        <v>1</v>
      </c>
      <c r="I29" s="48">
        <v>2</v>
      </c>
      <c r="J29" s="10">
        <f>AVERAGE(G29:H29)</f>
        <v>1</v>
      </c>
      <c r="K29" s="10"/>
      <c r="L29" s="10"/>
      <c r="M29" s="49" t="s">
        <v>335</v>
      </c>
      <c r="N29" s="7" t="s">
        <v>13</v>
      </c>
      <c r="O29" s="15" t="s">
        <v>328</v>
      </c>
      <c r="Q29" s="2"/>
    </row>
    <row r="30" spans="1:17" ht="58" x14ac:dyDescent="0.35">
      <c r="A30" s="16" t="s">
        <v>336</v>
      </c>
      <c r="B30" s="72" t="s">
        <v>331</v>
      </c>
      <c r="C30" s="69" t="s">
        <v>330</v>
      </c>
      <c r="D30" s="7" t="s">
        <v>329</v>
      </c>
      <c r="E30" s="15"/>
      <c r="F30" s="15"/>
      <c r="G30" s="10">
        <v>1</v>
      </c>
      <c r="H30" s="10">
        <v>1</v>
      </c>
      <c r="I30" s="48">
        <v>2</v>
      </c>
      <c r="J30" s="10">
        <f>AVERAGE(G30:H30)</f>
        <v>1</v>
      </c>
      <c r="K30" s="10"/>
      <c r="L30" s="10"/>
      <c r="M30" s="49" t="s">
        <v>335</v>
      </c>
      <c r="N30" s="7" t="s">
        <v>13</v>
      </c>
      <c r="O30" s="15" t="s">
        <v>328</v>
      </c>
      <c r="P30" s="2"/>
      <c r="Q30" s="2"/>
    </row>
    <row r="31" spans="1:17" x14ac:dyDescent="0.35">
      <c r="A31" s="16" t="s">
        <v>332</v>
      </c>
      <c r="B31" s="72" t="s">
        <v>331</v>
      </c>
      <c r="C31" s="69" t="s">
        <v>334</v>
      </c>
      <c r="D31" s="7" t="s">
        <v>329</v>
      </c>
      <c r="E31" s="12"/>
      <c r="F31" s="12"/>
      <c r="G31" s="10">
        <v>1</v>
      </c>
      <c r="H31" s="10">
        <v>2</v>
      </c>
      <c r="I31" s="44" t="s">
        <v>297</v>
      </c>
      <c r="J31" s="10">
        <f>AVERAGE(G31:H31)</f>
        <v>1.5</v>
      </c>
      <c r="K31" s="10"/>
      <c r="L31" s="10"/>
      <c r="M31" s="8">
        <v>614519</v>
      </c>
      <c r="N31" s="7" t="s">
        <v>13</v>
      </c>
      <c r="O31" s="15" t="s">
        <v>328</v>
      </c>
      <c r="P31" s="2"/>
      <c r="Q31" s="2"/>
    </row>
    <row r="32" spans="1:17" x14ac:dyDescent="0.35">
      <c r="A32" s="16" t="s">
        <v>332</v>
      </c>
      <c r="B32" s="72" t="s">
        <v>331</v>
      </c>
      <c r="C32" s="69" t="s">
        <v>333</v>
      </c>
      <c r="D32" s="7" t="s">
        <v>329</v>
      </c>
      <c r="E32" s="15"/>
      <c r="F32" s="15"/>
      <c r="G32" s="10">
        <v>1</v>
      </c>
      <c r="H32" s="10">
        <v>1</v>
      </c>
      <c r="I32" s="48">
        <v>2</v>
      </c>
      <c r="J32" s="10">
        <f>AVERAGE(G32:H32)</f>
        <v>1</v>
      </c>
      <c r="K32" s="10"/>
      <c r="L32" s="10"/>
      <c r="M32" s="8">
        <v>614519</v>
      </c>
      <c r="N32" s="7" t="s">
        <v>13</v>
      </c>
      <c r="O32" s="15" t="s">
        <v>328</v>
      </c>
      <c r="P32" s="2"/>
      <c r="Q32" s="2"/>
    </row>
    <row r="33" spans="1:17" x14ac:dyDescent="0.35">
      <c r="A33" s="16" t="s">
        <v>332</v>
      </c>
      <c r="B33" s="72" t="s">
        <v>331</v>
      </c>
      <c r="C33" s="69" t="s">
        <v>330</v>
      </c>
      <c r="D33" s="7" t="s">
        <v>329</v>
      </c>
      <c r="E33" s="15"/>
      <c r="F33" s="15"/>
      <c r="G33" s="10">
        <v>1</v>
      </c>
      <c r="H33" s="10">
        <v>2</v>
      </c>
      <c r="I33" s="48">
        <v>2</v>
      </c>
      <c r="J33" s="10">
        <f>AVERAGE(G33:H33)</f>
        <v>1.5</v>
      </c>
      <c r="K33" s="10"/>
      <c r="L33" s="10"/>
      <c r="M33" s="8">
        <v>614519</v>
      </c>
      <c r="N33" s="7" t="s">
        <v>13</v>
      </c>
      <c r="O33" s="15" t="s">
        <v>328</v>
      </c>
      <c r="P33" s="2"/>
      <c r="Q33" s="2"/>
    </row>
    <row r="34" spans="1:17" ht="31" x14ac:dyDescent="0.35">
      <c r="A34" s="19" t="s">
        <v>325</v>
      </c>
      <c r="B34" s="62" t="s">
        <v>324</v>
      </c>
      <c r="C34" s="69" t="s">
        <v>327</v>
      </c>
      <c r="D34" s="9" t="s">
        <v>81</v>
      </c>
      <c r="E34" s="21" t="s">
        <v>81</v>
      </c>
      <c r="F34" s="21"/>
      <c r="G34" s="5"/>
      <c r="H34" s="5">
        <v>1</v>
      </c>
      <c r="I34" s="44" t="s">
        <v>297</v>
      </c>
      <c r="J34" s="10">
        <f>AVERAGE(G34:H34)</f>
        <v>1</v>
      </c>
      <c r="K34" s="5"/>
      <c r="L34" s="5"/>
      <c r="M34" s="8">
        <v>608643</v>
      </c>
      <c r="N34" s="7" t="s">
        <v>13</v>
      </c>
      <c r="O34" s="12" t="s">
        <v>326</v>
      </c>
      <c r="P34" s="2"/>
      <c r="Q34" s="2"/>
    </row>
    <row r="35" spans="1:17" ht="31" x14ac:dyDescent="0.35">
      <c r="A35" s="16" t="s">
        <v>325</v>
      </c>
      <c r="B35" s="62" t="s">
        <v>324</v>
      </c>
      <c r="C35" s="69" t="s">
        <v>323</v>
      </c>
      <c r="D35" s="9"/>
      <c r="E35" s="21"/>
      <c r="F35" s="21"/>
      <c r="G35" s="5"/>
      <c r="H35" s="5">
        <v>3</v>
      </c>
      <c r="I35" s="44" t="s">
        <v>303</v>
      </c>
      <c r="J35" s="10">
        <f>AVERAGE(G35:H35)</f>
        <v>3</v>
      </c>
      <c r="K35" s="5"/>
      <c r="L35" s="5"/>
      <c r="M35" s="8">
        <v>608643</v>
      </c>
      <c r="N35" s="7" t="s">
        <v>9</v>
      </c>
      <c r="O35" s="15" t="s">
        <v>322</v>
      </c>
      <c r="P35" t="s">
        <v>321</v>
      </c>
      <c r="Q35" s="2"/>
    </row>
    <row r="36" spans="1:17" x14ac:dyDescent="0.35">
      <c r="A36" s="13" t="s">
        <v>316</v>
      </c>
      <c r="B36" s="72" t="s">
        <v>25</v>
      </c>
      <c r="C36" s="72" t="s">
        <v>320</v>
      </c>
      <c r="D36" s="7"/>
      <c r="E36" s="12"/>
      <c r="F36" s="12"/>
      <c r="G36" s="10"/>
      <c r="H36" s="10">
        <v>1</v>
      </c>
      <c r="I36" s="44" t="s">
        <v>297</v>
      </c>
      <c r="J36" s="10">
        <f>AVERAGE(G36:H36)</f>
        <v>1</v>
      </c>
      <c r="K36" s="10"/>
      <c r="L36" s="10"/>
      <c r="M36" s="8">
        <v>616277</v>
      </c>
      <c r="N36" s="7" t="s">
        <v>9</v>
      </c>
      <c r="O36" s="12" t="s">
        <v>319</v>
      </c>
      <c r="P36" s="2"/>
      <c r="Q36" s="2"/>
    </row>
    <row r="37" spans="1:17" ht="47" x14ac:dyDescent="0.4">
      <c r="A37" s="13" t="s">
        <v>316</v>
      </c>
      <c r="B37" s="113" t="s">
        <v>25</v>
      </c>
      <c r="C37" s="72" t="s">
        <v>318</v>
      </c>
      <c r="D37" s="7"/>
      <c r="E37" s="12"/>
      <c r="F37" s="12"/>
      <c r="G37" s="10"/>
      <c r="H37" s="10">
        <v>1</v>
      </c>
      <c r="I37" s="44" t="s">
        <v>297</v>
      </c>
      <c r="J37" s="10">
        <f>AVERAGE(G37:H37)</f>
        <v>1</v>
      </c>
      <c r="K37" s="10"/>
      <c r="L37" s="10"/>
      <c r="M37" s="8">
        <v>616277</v>
      </c>
      <c r="N37" s="7" t="s">
        <v>18</v>
      </c>
      <c r="O37" s="47" t="s">
        <v>317</v>
      </c>
      <c r="P37" s="2"/>
    </row>
    <row r="38" spans="1:17" x14ac:dyDescent="0.35">
      <c r="A38" s="13" t="s">
        <v>316</v>
      </c>
      <c r="B38" s="72" t="s">
        <v>25</v>
      </c>
      <c r="C38" s="72" t="s">
        <v>315</v>
      </c>
      <c r="D38" s="7" t="s">
        <v>314</v>
      </c>
      <c r="E38" s="12"/>
      <c r="F38" s="12"/>
      <c r="G38" s="10">
        <v>2</v>
      </c>
      <c r="H38" s="10">
        <v>1</v>
      </c>
      <c r="I38" s="44" t="s">
        <v>301</v>
      </c>
      <c r="J38" s="10">
        <f>AVERAGE(G38:H38)</f>
        <v>1.5</v>
      </c>
      <c r="K38" s="10"/>
      <c r="L38" s="10"/>
      <c r="M38" s="8">
        <v>616277</v>
      </c>
      <c r="N38" s="7" t="s">
        <v>9</v>
      </c>
      <c r="O38" s="12" t="s">
        <v>313</v>
      </c>
      <c r="P38" s="2"/>
    </row>
    <row r="39" spans="1:17" x14ac:dyDescent="0.35">
      <c r="A39" s="13" t="s">
        <v>312</v>
      </c>
      <c r="B39" s="72" t="s">
        <v>311</v>
      </c>
      <c r="C39" s="72" t="s">
        <v>24</v>
      </c>
      <c r="D39" s="7"/>
      <c r="E39" s="12"/>
      <c r="F39" s="12"/>
      <c r="G39" s="10">
        <v>2</v>
      </c>
      <c r="H39" s="10">
        <v>1</v>
      </c>
      <c r="I39" s="44" t="s">
        <v>297</v>
      </c>
      <c r="J39" s="10">
        <f>AVERAGE(G39:H39)</f>
        <v>1.5</v>
      </c>
      <c r="K39" s="10"/>
      <c r="L39" s="10"/>
      <c r="M39" s="8">
        <v>610253</v>
      </c>
      <c r="N39" s="7" t="s">
        <v>49</v>
      </c>
      <c r="O39" s="12" t="s">
        <v>310</v>
      </c>
      <c r="P39" s="2"/>
    </row>
    <row r="40" spans="1:17" ht="31" x14ac:dyDescent="0.35">
      <c r="A40" s="19" t="s">
        <v>309</v>
      </c>
      <c r="B40" s="72" t="s">
        <v>308</v>
      </c>
      <c r="C40" s="69" t="s">
        <v>307</v>
      </c>
      <c r="D40" s="46" t="s">
        <v>306</v>
      </c>
      <c r="E40" s="45"/>
      <c r="F40" s="45"/>
      <c r="G40" s="10">
        <v>2</v>
      </c>
      <c r="H40" s="10">
        <v>1</v>
      </c>
      <c r="I40" s="44" t="s">
        <v>301</v>
      </c>
      <c r="J40" s="10">
        <f>AVERAGE(G40:H40)</f>
        <v>1.5</v>
      </c>
      <c r="K40" s="10"/>
      <c r="L40" s="10"/>
      <c r="M40" s="8">
        <v>603896</v>
      </c>
      <c r="N40" s="7" t="s">
        <v>9</v>
      </c>
      <c r="O40" s="42" t="s">
        <v>305</v>
      </c>
      <c r="P40" s="2"/>
      <c r="Q40" s="2"/>
    </row>
    <row r="41" spans="1:17" x14ac:dyDescent="0.35">
      <c r="A41" s="19" t="s">
        <v>300</v>
      </c>
      <c r="B41" s="72" t="s">
        <v>113</v>
      </c>
      <c r="C41" s="69" t="s">
        <v>197</v>
      </c>
      <c r="D41" s="7" t="s">
        <v>304</v>
      </c>
      <c r="E41" s="12"/>
      <c r="F41" s="12"/>
      <c r="G41" s="10">
        <v>3</v>
      </c>
      <c r="H41" s="10">
        <v>3</v>
      </c>
      <c r="I41" s="44" t="s">
        <v>303</v>
      </c>
      <c r="J41" s="10">
        <f>AVERAGE(G41:H41)</f>
        <v>3</v>
      </c>
      <c r="K41" s="10"/>
      <c r="L41" s="10"/>
      <c r="M41" s="8">
        <v>133540</v>
      </c>
      <c r="N41" s="7" t="s">
        <v>2</v>
      </c>
      <c r="O41" s="43" t="s">
        <v>189</v>
      </c>
      <c r="P41" s="2"/>
      <c r="Q41" s="2"/>
    </row>
    <row r="42" spans="1:17" ht="31" x14ac:dyDescent="0.35">
      <c r="A42" s="19" t="s">
        <v>300</v>
      </c>
      <c r="B42" s="72" t="s">
        <v>196</v>
      </c>
      <c r="C42" s="69" t="s">
        <v>195</v>
      </c>
      <c r="D42" s="7" t="s">
        <v>302</v>
      </c>
      <c r="E42" s="12"/>
      <c r="F42" s="12"/>
      <c r="G42" s="10">
        <v>2</v>
      </c>
      <c r="H42" s="10">
        <v>2</v>
      </c>
      <c r="I42" s="44" t="s">
        <v>301</v>
      </c>
      <c r="J42" s="10">
        <f>AVERAGE(G42:H42)</f>
        <v>2</v>
      </c>
      <c r="K42" s="10"/>
      <c r="L42" s="10"/>
      <c r="M42" s="8">
        <v>133540</v>
      </c>
      <c r="N42" s="7" t="s">
        <v>2</v>
      </c>
      <c r="O42" s="43" t="s">
        <v>189</v>
      </c>
      <c r="P42" s="2"/>
      <c r="Q42" s="2"/>
    </row>
    <row r="43" spans="1:17" x14ac:dyDescent="0.35">
      <c r="A43" s="19" t="s">
        <v>300</v>
      </c>
      <c r="B43" s="72" t="s">
        <v>299</v>
      </c>
      <c r="C43" s="69" t="s">
        <v>193</v>
      </c>
      <c r="D43" s="7" t="s">
        <v>298</v>
      </c>
      <c r="E43" s="12"/>
      <c r="F43" s="12"/>
      <c r="G43" s="10">
        <v>1</v>
      </c>
      <c r="H43" s="10">
        <v>1</v>
      </c>
      <c r="I43" s="44" t="s">
        <v>297</v>
      </c>
      <c r="J43" s="10">
        <f>AVERAGE(G43:H43)</f>
        <v>1</v>
      </c>
      <c r="K43" s="10"/>
      <c r="L43" s="10"/>
      <c r="M43" s="8">
        <v>133540</v>
      </c>
      <c r="N43" s="7" t="s">
        <v>18</v>
      </c>
      <c r="O43" s="43" t="s">
        <v>189</v>
      </c>
      <c r="Q43" s="2"/>
    </row>
    <row r="44" spans="1:17" ht="46.5" x14ac:dyDescent="0.35">
      <c r="A44" s="13" t="s">
        <v>296</v>
      </c>
      <c r="B44" s="72" t="s">
        <v>113</v>
      </c>
      <c r="C44" s="72" t="s">
        <v>295</v>
      </c>
      <c r="D44" s="7" t="s">
        <v>294</v>
      </c>
      <c r="E44" s="12"/>
      <c r="F44" s="12" t="s">
        <v>293</v>
      </c>
      <c r="G44" s="10" t="s">
        <v>216</v>
      </c>
      <c r="H44" s="10">
        <v>2</v>
      </c>
      <c r="I44" s="10">
        <v>1</v>
      </c>
      <c r="J44" s="10">
        <f>AVERAGE(G44:H44)</f>
        <v>2</v>
      </c>
      <c r="K44" s="10"/>
      <c r="L44" s="10"/>
      <c r="M44" s="8">
        <v>203700</v>
      </c>
      <c r="N44" s="7" t="s">
        <v>49</v>
      </c>
      <c r="O44" s="12" t="s">
        <v>292</v>
      </c>
      <c r="P44" s="2"/>
      <c r="Q44" s="2"/>
    </row>
    <row r="45" spans="1:17" x14ac:dyDescent="0.35">
      <c r="A45" s="19" t="s">
        <v>291</v>
      </c>
      <c r="B45" s="72" t="s">
        <v>290</v>
      </c>
      <c r="C45" s="63" t="s">
        <v>289</v>
      </c>
      <c r="D45" s="7" t="s">
        <v>288</v>
      </c>
      <c r="E45" s="12"/>
      <c r="F45" s="12"/>
      <c r="G45" s="10">
        <v>1</v>
      </c>
      <c r="H45" s="10">
        <v>1</v>
      </c>
      <c r="I45" s="10">
        <v>1</v>
      </c>
      <c r="J45" s="10">
        <f>AVERAGE(G45:H45)</f>
        <v>1</v>
      </c>
      <c r="K45" s="10"/>
      <c r="L45" s="10"/>
      <c r="M45" s="8">
        <v>121050</v>
      </c>
      <c r="N45" s="7" t="s">
        <v>9</v>
      </c>
      <c r="O45" s="43" t="s">
        <v>287</v>
      </c>
      <c r="P45" s="2"/>
      <c r="Q45" s="2"/>
    </row>
    <row r="46" spans="1:17" ht="31" x14ac:dyDescent="0.35">
      <c r="A46" s="16" t="s">
        <v>286</v>
      </c>
      <c r="B46" s="69" t="s">
        <v>285</v>
      </c>
      <c r="C46" s="69" t="s">
        <v>284</v>
      </c>
      <c r="D46" s="11" t="s">
        <v>283</v>
      </c>
      <c r="E46" s="12"/>
      <c r="F46" s="12"/>
      <c r="G46" s="10">
        <v>1</v>
      </c>
      <c r="H46" s="10">
        <v>3</v>
      </c>
      <c r="I46" s="10">
        <v>2</v>
      </c>
      <c r="J46" s="10">
        <f>AVERAGE(G46:H46)</f>
        <v>2</v>
      </c>
      <c r="K46" s="10"/>
      <c r="L46" s="10"/>
      <c r="M46" s="8">
        <v>230000</v>
      </c>
      <c r="N46" s="11" t="s">
        <v>9</v>
      </c>
      <c r="O46" s="15" t="s">
        <v>282</v>
      </c>
      <c r="P46" s="2"/>
      <c r="Q46" s="2"/>
    </row>
    <row r="47" spans="1:17" ht="31" x14ac:dyDescent="0.35">
      <c r="A47" s="16" t="s">
        <v>271</v>
      </c>
      <c r="B47" s="72" t="s">
        <v>281</v>
      </c>
      <c r="C47" s="63" t="s">
        <v>280</v>
      </c>
      <c r="D47" s="7" t="s">
        <v>279</v>
      </c>
      <c r="E47" s="12"/>
      <c r="F47" s="12"/>
      <c r="G47" s="10">
        <v>3</v>
      </c>
      <c r="H47" s="10">
        <v>1</v>
      </c>
      <c r="I47" s="10">
        <v>3</v>
      </c>
      <c r="J47" s="10">
        <f>AVERAGE(G47:H47)</f>
        <v>2</v>
      </c>
      <c r="K47" s="10"/>
      <c r="L47" s="10"/>
      <c r="M47" s="8">
        <v>300908</v>
      </c>
      <c r="N47" s="7" t="s">
        <v>9</v>
      </c>
      <c r="O47" s="15" t="s">
        <v>278</v>
      </c>
      <c r="P47" s="2"/>
    </row>
    <row r="48" spans="1:17" x14ac:dyDescent="0.35">
      <c r="A48" s="16" t="s">
        <v>271</v>
      </c>
      <c r="B48" s="72" t="s">
        <v>270</v>
      </c>
      <c r="C48" s="69" t="s">
        <v>277</v>
      </c>
      <c r="D48" s="11" t="s">
        <v>276</v>
      </c>
      <c r="E48" s="12"/>
      <c r="F48" s="12"/>
      <c r="G48" s="10">
        <v>2</v>
      </c>
      <c r="H48" s="10">
        <v>1</v>
      </c>
      <c r="I48" s="10">
        <v>1</v>
      </c>
      <c r="J48" s="10">
        <f>AVERAGE(G48:H48)</f>
        <v>1.5</v>
      </c>
      <c r="K48" s="10"/>
      <c r="L48" s="10"/>
      <c r="M48" s="8">
        <v>300908</v>
      </c>
      <c r="N48" s="7" t="s">
        <v>9</v>
      </c>
      <c r="O48" s="15" t="s">
        <v>275</v>
      </c>
      <c r="Q48" s="2"/>
    </row>
    <row r="49" spans="1:17" ht="31" x14ac:dyDescent="0.35">
      <c r="A49" s="16" t="s">
        <v>271</v>
      </c>
      <c r="B49" s="72" t="s">
        <v>270</v>
      </c>
      <c r="C49" s="69" t="s">
        <v>274</v>
      </c>
      <c r="D49" s="11" t="s">
        <v>268</v>
      </c>
      <c r="E49" s="12"/>
      <c r="F49" s="12" t="s">
        <v>273</v>
      </c>
      <c r="G49" s="10">
        <v>2</v>
      </c>
      <c r="H49" s="10">
        <v>3</v>
      </c>
      <c r="I49" s="10" t="s">
        <v>216</v>
      </c>
      <c r="J49" s="10">
        <f>AVERAGE(G49:H49)</f>
        <v>2.5</v>
      </c>
      <c r="K49" s="10"/>
      <c r="L49" s="10"/>
      <c r="M49" s="8">
        <v>300908</v>
      </c>
      <c r="N49" s="7" t="s">
        <v>9</v>
      </c>
      <c r="O49" s="15" t="s">
        <v>272</v>
      </c>
      <c r="P49" s="2"/>
    </row>
    <row r="50" spans="1:17" x14ac:dyDescent="0.35">
      <c r="A50" s="16" t="s">
        <v>271</v>
      </c>
      <c r="B50" s="72" t="s">
        <v>270</v>
      </c>
      <c r="C50" s="69" t="s">
        <v>269</v>
      </c>
      <c r="D50" s="11" t="s">
        <v>268</v>
      </c>
      <c r="E50" s="15"/>
      <c r="F50" s="15"/>
      <c r="G50" s="10">
        <v>2</v>
      </c>
      <c r="H50" s="10">
        <v>1</v>
      </c>
      <c r="I50" s="10">
        <v>1</v>
      </c>
      <c r="J50" s="10">
        <f>AVERAGE(G50:H50)</f>
        <v>1.5</v>
      </c>
      <c r="K50" s="10"/>
      <c r="L50" s="10"/>
      <c r="M50" s="8">
        <v>300908</v>
      </c>
      <c r="N50" s="7" t="s">
        <v>2</v>
      </c>
      <c r="O50" s="15" t="s">
        <v>267</v>
      </c>
      <c r="P50" s="2"/>
    </row>
    <row r="51" spans="1:17" x14ac:dyDescent="0.35">
      <c r="A51" s="16" t="s">
        <v>261</v>
      </c>
      <c r="B51" s="62" t="s">
        <v>51</v>
      </c>
      <c r="C51" s="62" t="s">
        <v>266</v>
      </c>
      <c r="D51" s="37" t="s">
        <v>265</v>
      </c>
      <c r="E51" s="12"/>
      <c r="F51" s="12"/>
      <c r="G51" s="5" t="s">
        <v>216</v>
      </c>
      <c r="H51" s="5">
        <v>2</v>
      </c>
      <c r="I51" s="5">
        <v>2</v>
      </c>
      <c r="J51" s="10">
        <f>AVERAGE(G51:H51)</f>
        <v>2</v>
      </c>
      <c r="K51" s="5"/>
      <c r="L51" s="5"/>
      <c r="M51" s="8">
        <v>615744</v>
      </c>
      <c r="N51" s="7" t="s">
        <v>18</v>
      </c>
      <c r="O51" s="12" t="s">
        <v>264</v>
      </c>
      <c r="P51" s="2"/>
    </row>
    <row r="52" spans="1:17" x14ac:dyDescent="0.35">
      <c r="A52" s="16" t="s">
        <v>261</v>
      </c>
      <c r="B52" s="62" t="s">
        <v>51</v>
      </c>
      <c r="C52" s="62" t="s">
        <v>263</v>
      </c>
      <c r="D52" s="37" t="s">
        <v>259</v>
      </c>
      <c r="E52" s="15"/>
      <c r="F52" s="15" t="s">
        <v>213</v>
      </c>
      <c r="G52" s="5" t="s">
        <v>216</v>
      </c>
      <c r="H52" s="5">
        <v>2</v>
      </c>
      <c r="I52" s="5" t="s">
        <v>216</v>
      </c>
      <c r="J52" s="10">
        <f>AVERAGE(G52:H52)</f>
        <v>2</v>
      </c>
      <c r="K52" s="5"/>
      <c r="L52" s="5"/>
      <c r="M52" s="8">
        <v>615744</v>
      </c>
      <c r="N52" s="7" t="s">
        <v>9</v>
      </c>
      <c r="O52" s="12" t="s">
        <v>262</v>
      </c>
      <c r="P52" s="2"/>
      <c r="Q52" s="2"/>
    </row>
    <row r="53" spans="1:17" x14ac:dyDescent="0.35">
      <c r="A53" s="16" t="s">
        <v>261</v>
      </c>
      <c r="B53" s="62" t="s">
        <v>51</v>
      </c>
      <c r="C53" s="62" t="s">
        <v>260</v>
      </c>
      <c r="D53" s="37" t="s">
        <v>259</v>
      </c>
      <c r="E53" s="15"/>
      <c r="F53" s="15" t="s">
        <v>213</v>
      </c>
      <c r="G53" s="5" t="s">
        <v>216</v>
      </c>
      <c r="H53" s="5">
        <v>2</v>
      </c>
      <c r="I53" s="5" t="s">
        <v>216</v>
      </c>
      <c r="J53" s="10">
        <f>AVERAGE(G53:H53)</f>
        <v>2</v>
      </c>
      <c r="K53" s="5"/>
      <c r="L53" s="5"/>
      <c r="M53" s="8">
        <v>615744</v>
      </c>
      <c r="N53" s="7" t="s">
        <v>9</v>
      </c>
      <c r="O53" s="12" t="s">
        <v>258</v>
      </c>
      <c r="Q53" s="2"/>
    </row>
    <row r="54" spans="1:17" ht="46.5" x14ac:dyDescent="0.35">
      <c r="A54" s="16" t="s">
        <v>257</v>
      </c>
      <c r="B54" s="72" t="s">
        <v>256</v>
      </c>
      <c r="C54" s="82" t="s">
        <v>255</v>
      </c>
      <c r="D54" s="37" t="s">
        <v>254</v>
      </c>
      <c r="E54" s="15"/>
      <c r="F54" s="15"/>
      <c r="G54" s="5">
        <v>2</v>
      </c>
      <c r="H54" s="5">
        <v>2</v>
      </c>
      <c r="I54" s="5">
        <v>2</v>
      </c>
      <c r="J54" s="10">
        <f>AVERAGE(G54:H54)</f>
        <v>2</v>
      </c>
      <c r="K54" s="5"/>
      <c r="L54" s="5"/>
      <c r="M54" s="8">
        <v>149400</v>
      </c>
      <c r="N54" s="7" t="s">
        <v>2</v>
      </c>
      <c r="O54" s="42" t="s">
        <v>253</v>
      </c>
    </row>
    <row r="55" spans="1:17" ht="31" x14ac:dyDescent="0.35">
      <c r="A55" s="16" t="s">
        <v>245</v>
      </c>
      <c r="B55" s="72" t="s">
        <v>244</v>
      </c>
      <c r="C55" s="63" t="s">
        <v>24</v>
      </c>
      <c r="D55" s="37" t="s">
        <v>252</v>
      </c>
      <c r="E55" s="14"/>
      <c r="F55" s="14"/>
      <c r="G55" s="5">
        <v>3</v>
      </c>
      <c r="H55" s="5">
        <v>1</v>
      </c>
      <c r="I55" s="5">
        <v>2</v>
      </c>
      <c r="J55" s="10">
        <f>AVERAGE(G55:H55)</f>
        <v>2</v>
      </c>
      <c r="K55" s="5"/>
      <c r="L55" s="5"/>
      <c r="M55" s="20" t="s">
        <v>241</v>
      </c>
      <c r="N55" s="7" t="s">
        <v>9</v>
      </c>
      <c r="O55" s="15" t="s">
        <v>251</v>
      </c>
      <c r="Q55" s="2"/>
    </row>
    <row r="56" spans="1:17" x14ac:dyDescent="0.35">
      <c r="A56" s="16" t="s">
        <v>245</v>
      </c>
      <c r="B56" s="62" t="s">
        <v>250</v>
      </c>
      <c r="C56" s="62" t="s">
        <v>249</v>
      </c>
      <c r="D56" s="37" t="s">
        <v>248</v>
      </c>
      <c r="E56" s="14"/>
      <c r="F56" s="14" t="s">
        <v>247</v>
      </c>
      <c r="G56" s="5">
        <v>2</v>
      </c>
      <c r="H56" s="5">
        <v>3</v>
      </c>
      <c r="I56" s="5" t="s">
        <v>216</v>
      </c>
      <c r="J56" s="10">
        <f>AVERAGE(G56:H56)</f>
        <v>2.5</v>
      </c>
      <c r="K56" s="5"/>
      <c r="L56" s="5"/>
      <c r="M56" s="20" t="s">
        <v>241</v>
      </c>
      <c r="N56" s="7" t="s">
        <v>9</v>
      </c>
      <c r="O56" s="12" t="s">
        <v>246</v>
      </c>
      <c r="Q56" s="2"/>
    </row>
    <row r="57" spans="1:17" x14ac:dyDescent="0.35">
      <c r="A57" s="16" t="s">
        <v>245</v>
      </c>
      <c r="B57" s="69" t="s">
        <v>244</v>
      </c>
      <c r="C57" s="62" t="s">
        <v>243</v>
      </c>
      <c r="D57" s="41" t="s">
        <v>242</v>
      </c>
      <c r="E57" s="14"/>
      <c r="F57" s="14" t="s">
        <v>213</v>
      </c>
      <c r="G57" s="10">
        <v>1</v>
      </c>
      <c r="H57" s="10">
        <v>2</v>
      </c>
      <c r="I57" s="10" t="s">
        <v>216</v>
      </c>
      <c r="J57" s="10">
        <f>AVERAGE(G57:H57)</f>
        <v>1.5</v>
      </c>
      <c r="K57" s="10"/>
      <c r="L57" s="10"/>
      <c r="M57" s="20" t="s">
        <v>241</v>
      </c>
      <c r="N57" s="7" t="s">
        <v>49</v>
      </c>
      <c r="O57" s="12" t="s">
        <v>240</v>
      </c>
      <c r="P57" s="2"/>
    </row>
    <row r="58" spans="1:17" x14ac:dyDescent="0.35">
      <c r="A58" s="13" t="s">
        <v>239</v>
      </c>
      <c r="B58" s="72" t="s">
        <v>238</v>
      </c>
      <c r="C58" s="72" t="s">
        <v>237</v>
      </c>
      <c r="D58" s="7" t="s">
        <v>236</v>
      </c>
      <c r="E58" s="14"/>
      <c r="F58" s="14"/>
      <c r="G58" s="10">
        <v>2</v>
      </c>
      <c r="H58" s="10">
        <v>2</v>
      </c>
      <c r="I58" s="10">
        <v>2</v>
      </c>
      <c r="J58" s="10">
        <f>AVERAGE(G58:H58)</f>
        <v>2</v>
      </c>
      <c r="K58" s="10"/>
      <c r="L58" s="10"/>
      <c r="M58" s="8">
        <v>614254</v>
      </c>
      <c r="N58" s="7" t="s">
        <v>49</v>
      </c>
      <c r="O58" s="12" t="s">
        <v>235</v>
      </c>
    </row>
    <row r="59" spans="1:17" ht="46.5" x14ac:dyDescent="0.35">
      <c r="A59" s="13" t="s">
        <v>234</v>
      </c>
      <c r="B59" s="72" t="s">
        <v>233</v>
      </c>
      <c r="C59" s="72" t="s">
        <v>232</v>
      </c>
      <c r="D59" s="39" t="s">
        <v>231</v>
      </c>
      <c r="E59" s="14"/>
      <c r="F59" s="14"/>
      <c r="G59" s="10">
        <v>1</v>
      </c>
      <c r="H59" s="10">
        <v>1</v>
      </c>
      <c r="I59" s="10">
        <v>1</v>
      </c>
      <c r="J59" s="10">
        <f>AVERAGE(G59:H59)</f>
        <v>1</v>
      </c>
      <c r="K59" s="10"/>
      <c r="L59" s="10"/>
      <c r="M59" s="8">
        <v>616139</v>
      </c>
      <c r="N59" s="7" t="s">
        <v>49</v>
      </c>
      <c r="O59" s="12" t="s">
        <v>230</v>
      </c>
      <c r="P59" s="2"/>
    </row>
    <row r="60" spans="1:17" x14ac:dyDescent="0.35">
      <c r="A60" s="19" t="s">
        <v>229</v>
      </c>
      <c r="B60" s="72" t="s">
        <v>228</v>
      </c>
      <c r="C60" s="82" t="s">
        <v>227</v>
      </c>
      <c r="D60" s="40" t="s">
        <v>226</v>
      </c>
      <c r="E60" s="14" t="s">
        <v>225</v>
      </c>
      <c r="F60" s="14" t="s">
        <v>213</v>
      </c>
      <c r="G60" s="5">
        <v>3</v>
      </c>
      <c r="H60" s="5">
        <v>3</v>
      </c>
      <c r="I60" s="10" t="s">
        <v>224</v>
      </c>
      <c r="J60" s="10">
        <f>AVERAGE(G60:H60)</f>
        <v>3</v>
      </c>
      <c r="K60" s="5"/>
      <c r="L60" s="5"/>
      <c r="M60" s="8">
        <v>300322</v>
      </c>
      <c r="N60" s="7" t="s">
        <v>49</v>
      </c>
      <c r="O60" s="15" t="s">
        <v>223</v>
      </c>
      <c r="P60" s="2"/>
    </row>
    <row r="61" spans="1:17" ht="46.5" x14ac:dyDescent="0.35">
      <c r="A61" s="13" t="s">
        <v>222</v>
      </c>
      <c r="B61" s="72" t="s">
        <v>221</v>
      </c>
      <c r="C61" s="72" t="s">
        <v>220</v>
      </c>
      <c r="D61" s="39" t="s">
        <v>219</v>
      </c>
      <c r="E61" s="38"/>
      <c r="F61" s="38"/>
      <c r="G61" s="10">
        <v>2</v>
      </c>
      <c r="H61" s="10">
        <v>2</v>
      </c>
      <c r="I61" s="10">
        <v>2</v>
      </c>
      <c r="J61" s="10">
        <f>AVERAGE(G61:H61)</f>
        <v>2</v>
      </c>
      <c r="K61" s="10"/>
      <c r="L61" s="10"/>
      <c r="M61" s="8">
        <v>309900</v>
      </c>
      <c r="N61" s="7" t="s">
        <v>2</v>
      </c>
      <c r="O61" s="12" t="s">
        <v>218</v>
      </c>
    </row>
    <row r="62" spans="1:17" ht="31" x14ac:dyDescent="0.35">
      <c r="A62" s="13" t="s">
        <v>188</v>
      </c>
      <c r="B62" s="72" t="s">
        <v>4</v>
      </c>
      <c r="C62" s="69" t="s">
        <v>7</v>
      </c>
      <c r="D62" s="7" t="s">
        <v>217</v>
      </c>
      <c r="E62" s="12"/>
      <c r="F62" s="12"/>
      <c r="G62" s="10">
        <v>1</v>
      </c>
      <c r="H62" s="10">
        <v>2</v>
      </c>
      <c r="I62" s="10" t="s">
        <v>216</v>
      </c>
      <c r="J62" s="10">
        <f>AVERAGE(G62:H62)</f>
        <v>1.5</v>
      </c>
      <c r="K62" s="10"/>
      <c r="L62" s="10"/>
      <c r="M62" s="8">
        <v>615846</v>
      </c>
      <c r="N62" s="7" t="s">
        <v>2</v>
      </c>
      <c r="O62" s="15" t="s">
        <v>1</v>
      </c>
    </row>
    <row r="63" spans="1:17" x14ac:dyDescent="0.35">
      <c r="A63" s="13" t="s">
        <v>188</v>
      </c>
      <c r="B63" s="72" t="s">
        <v>4</v>
      </c>
      <c r="C63" s="69" t="s">
        <v>3</v>
      </c>
      <c r="D63" s="7" t="s">
        <v>217</v>
      </c>
      <c r="E63" s="12"/>
      <c r="F63" s="12"/>
      <c r="G63" s="10">
        <v>1</v>
      </c>
      <c r="H63" s="10">
        <v>2</v>
      </c>
      <c r="I63" s="10" t="s">
        <v>216</v>
      </c>
      <c r="J63" s="10">
        <f>AVERAGE(G63:H63)</f>
        <v>1.5</v>
      </c>
      <c r="K63" s="10"/>
      <c r="L63" s="10"/>
      <c r="M63" s="8">
        <v>615846</v>
      </c>
      <c r="N63" s="11" t="s">
        <v>2</v>
      </c>
      <c r="O63" s="15" t="s">
        <v>1</v>
      </c>
      <c r="Q63" s="2"/>
    </row>
    <row r="64" spans="1:17" x14ac:dyDescent="0.35">
      <c r="A64" s="19" t="s">
        <v>211</v>
      </c>
      <c r="B64" s="62" t="s">
        <v>51</v>
      </c>
      <c r="C64" s="69" t="s">
        <v>215</v>
      </c>
      <c r="D64" s="37" t="s">
        <v>214</v>
      </c>
      <c r="E64" s="14"/>
      <c r="F64" s="14" t="s">
        <v>213</v>
      </c>
      <c r="G64" s="5">
        <v>3</v>
      </c>
      <c r="H64" s="5">
        <v>2</v>
      </c>
      <c r="I64" s="10" t="s">
        <v>212</v>
      </c>
      <c r="J64" s="10">
        <f>AVERAGE(G64:H64)</f>
        <v>2.5</v>
      </c>
      <c r="K64" s="5"/>
      <c r="L64" s="5"/>
      <c r="M64" s="8">
        <v>613720</v>
      </c>
      <c r="N64" s="7" t="s">
        <v>49</v>
      </c>
      <c r="O64" s="12" t="s">
        <v>48</v>
      </c>
      <c r="P64" s="2"/>
      <c r="Q64" s="2"/>
    </row>
    <row r="65" spans="1:16" x14ac:dyDescent="0.35">
      <c r="A65" s="16" t="s">
        <v>211</v>
      </c>
      <c r="B65" s="69" t="s">
        <v>51</v>
      </c>
      <c r="C65" s="62" t="s">
        <v>210</v>
      </c>
      <c r="D65" s="11" t="s">
        <v>209</v>
      </c>
      <c r="E65" s="12"/>
      <c r="F65" s="12"/>
      <c r="G65" s="10">
        <v>1</v>
      </c>
      <c r="H65" s="10">
        <v>2</v>
      </c>
      <c r="I65" s="10">
        <v>2</v>
      </c>
      <c r="J65" s="10">
        <f>AVERAGE(G65:H65)</f>
        <v>1.5</v>
      </c>
      <c r="K65" s="10"/>
      <c r="L65" s="10"/>
      <c r="M65" s="8">
        <v>613720</v>
      </c>
      <c r="N65" s="7" t="s">
        <v>49</v>
      </c>
      <c r="O65" s="12" t="s">
        <v>208</v>
      </c>
      <c r="P65" s="2"/>
    </row>
    <row r="67" spans="1:16" x14ac:dyDescent="0.35">
      <c r="E67" s="34" t="s">
        <v>204</v>
      </c>
      <c r="G67" s="36">
        <f>AVERAGE(G3:G65)</f>
        <v>1.6415094339622642</v>
      </c>
      <c r="H67" s="36">
        <f>AVERAGE(H3:H65)</f>
        <v>1.6825396825396826</v>
      </c>
      <c r="I67" s="36">
        <f>AVERAGE(I3:I65)</f>
        <v>1.8181818181818181</v>
      </c>
    </row>
  </sheetData>
  <hyperlinks>
    <hyperlink ref="O23" r:id="rId1" display="https://www.ncbi.nlm.nih.gov/books/NBK1129/" xr:uid="{5C8684DE-DB7E-424A-96FA-B9BEB18CCC34}"/>
    <hyperlink ref="O24" r:id="rId2" display="https://www.ncbi.nlm.nih.gov/books/NBK1129/" xr:uid="{84A68385-1987-4C27-A6B4-01ACAC2781C1}"/>
    <hyperlink ref="O25" r:id="rId3" display="https://www.ncbi.nlm.nih.gov/books/NBK1129/" xr:uid="{C29ED384-4285-48E9-8A67-784F5F1F35C1}"/>
    <hyperlink ref="O41" r:id="rId4" tooltip="PubMed record of this page" display="https://www.ncbi.nlm.nih.gov/pubmed/20301516" xr:uid="{45636222-F08C-4D98-B137-83AE46EE8F92}"/>
    <hyperlink ref="O42" r:id="rId5" tooltip="PubMed record of this page" display="https://www.ncbi.nlm.nih.gov/pubmed/20301516" xr:uid="{D3D5F9FF-33F1-4B64-AD4C-587B1EAB5677}"/>
    <hyperlink ref="O43" r:id="rId6" tooltip="PubMed record of this page" display="https://www.ncbi.nlm.nih.gov/pubmed/20301516" xr:uid="{5C547DC1-F2FD-435A-A6A7-AE4F69E9AC53}"/>
    <hyperlink ref="O45" r:id="rId7" display="https://www.ncbi.nlm.nih.gov/books/NBK1386/" xr:uid="{520DDFB4-5C3C-455A-898B-A2A9BB55E4A4}"/>
    <hyperlink ref="O37" r:id="rId8" xr:uid="{177EFCAF-2624-4CF5-8C15-60A8EB7360CF}"/>
    <hyperlink ref="M28" r:id="rId9" display="https://www.omim.org/entry/175780" xr:uid="{A8F48A6A-C595-46D0-A54F-B35EBF2627FD}"/>
    <hyperlink ref="M29:M30" r:id="rId10" display="https://www.omim.org/entry/175780" xr:uid="{D6F1023E-954B-48DC-A2C9-39008ACE6D79}"/>
    <hyperlink ref="D61" r:id="rId11" display="https://ojrd.biomedcentral.com/articles/10.1186/s13023-021-01875-5   &quot;At the end of 2-year follow up, there was resolution of hepatomegaly in all treated patients (3 of which resolved after 1 year of therapy). In the untreated group, 15/16 patients (93.75%) remained to have hepatomegaly with mean of 4.78 cm below RCM.&quot;  _x000a__x000a_At the same time, it seems like less improvement on respiratory status: &quot;A greater percentage of untreated patients had respiratory symptoms (81.25%) as compared with the treated cohort (62.5%). The percentage of CPAP-dependent patients are comparable in both cohorts. &quot;" xr:uid="{ABE83F52-30B3-40F4-85B0-AA50D26B4BA8}"/>
    <hyperlink ref="D60" r:id="rId12" display="https://pubmed.ncbi.nlm.nih.gov/17697859/   &quot;In conclusion, allopurinol is efficacious and generally safe for the treatment of uric acid overproduction in patients with HPRT deficiencies&quot; &quot;Treatment with allopurinol normalized serum urate level in all patients and resulted in a mean reduction in serum urate of 47%&quot;" xr:uid="{FCB7E801-9E8F-4FB2-AAFA-57543D7A5402}"/>
    <hyperlink ref="D59" r:id="rId13" xr:uid="{9C1D8E68-A419-46ED-8983-33B06662065C}"/>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1FBA-6766-486E-B3E8-7FFA4D888FF7}">
  <dimension ref="A1:AA66"/>
  <sheetViews>
    <sheetView zoomScale="80" zoomScaleNormal="80" workbookViewId="0">
      <selection activeCell="D1" sqref="D1:J1048576"/>
    </sheetView>
  </sheetViews>
  <sheetFormatPr defaultRowHeight="14.5" x14ac:dyDescent="0.35"/>
  <cols>
    <col min="2" max="2" width="19" style="66" customWidth="1"/>
    <col min="3" max="3" width="15.54296875" style="66" customWidth="1"/>
    <col min="4" max="10" width="8.7265625" style="59"/>
    <col min="13" max="13" width="17.453125" customWidth="1"/>
    <col min="14" max="17" width="8.7265625" style="80"/>
  </cols>
  <sheetData>
    <row r="1" spans="1:27" s="27" customFormat="1" ht="31" x14ac:dyDescent="0.35">
      <c r="A1" s="32" t="s">
        <v>207</v>
      </c>
      <c r="B1" s="71" t="s">
        <v>206</v>
      </c>
      <c r="C1" s="71" t="s">
        <v>205</v>
      </c>
      <c r="D1" s="119" t="s">
        <v>426</v>
      </c>
      <c r="E1" s="119" t="s">
        <v>427</v>
      </c>
      <c r="F1" s="119" t="s">
        <v>428</v>
      </c>
      <c r="G1" s="119" t="s">
        <v>432</v>
      </c>
      <c r="H1" s="119" t="s">
        <v>433</v>
      </c>
      <c r="I1" s="119" t="s">
        <v>204</v>
      </c>
      <c r="J1" s="119" t="s">
        <v>203</v>
      </c>
      <c r="K1" s="27" t="s">
        <v>202</v>
      </c>
      <c r="L1" s="32" t="s">
        <v>201</v>
      </c>
      <c r="M1" s="31" t="s">
        <v>200</v>
      </c>
      <c r="N1" s="74" t="s">
        <v>429</v>
      </c>
      <c r="O1" s="75" t="s">
        <v>430</v>
      </c>
      <c r="P1" s="76" t="s">
        <v>431</v>
      </c>
      <c r="Q1" s="77"/>
      <c r="R1" s="29"/>
      <c r="S1" s="29"/>
      <c r="T1" s="29"/>
      <c r="U1" s="29"/>
      <c r="V1" s="29"/>
      <c r="W1" s="29"/>
      <c r="X1" s="29"/>
      <c r="Y1" s="29"/>
      <c r="Z1" s="29"/>
      <c r="AA1" s="28"/>
    </row>
    <row r="2" spans="1:27" ht="15.5" x14ac:dyDescent="0.35">
      <c r="A2" s="7"/>
      <c r="B2" s="72"/>
      <c r="C2" s="72"/>
      <c r="D2" s="52"/>
      <c r="E2" s="52"/>
      <c r="F2" s="52"/>
      <c r="G2" s="52"/>
      <c r="H2" s="52"/>
      <c r="I2" s="52"/>
      <c r="J2" s="52"/>
      <c r="K2" s="25"/>
      <c r="L2" s="7"/>
      <c r="M2" s="2"/>
      <c r="N2" s="78"/>
      <c r="O2" s="79"/>
      <c r="P2" s="78"/>
    </row>
    <row r="3" spans="1:27" ht="27" customHeight="1" x14ac:dyDescent="0.35">
      <c r="A3" s="19" t="s">
        <v>192</v>
      </c>
      <c r="B3" s="72" t="s">
        <v>198</v>
      </c>
      <c r="C3" s="69" t="s">
        <v>197</v>
      </c>
      <c r="D3" s="53">
        <v>2</v>
      </c>
      <c r="E3" s="53">
        <v>3</v>
      </c>
      <c r="F3" s="120">
        <v>3</v>
      </c>
      <c r="G3" s="121">
        <v>3</v>
      </c>
      <c r="H3" s="121">
        <v>3</v>
      </c>
      <c r="I3" s="122">
        <f>AVERAGE(D3:G3)</f>
        <v>2.75</v>
      </c>
      <c r="J3" s="122" cm="1">
        <f t="array" ref="J3">_xlfn.MODE.MULT(D3:G3)</f>
        <v>3</v>
      </c>
      <c r="K3" s="8">
        <v>216400</v>
      </c>
      <c r="L3" s="7" t="s">
        <v>2</v>
      </c>
      <c r="M3" t="s">
        <v>189</v>
      </c>
      <c r="O3" s="79"/>
      <c r="P3" s="78"/>
    </row>
    <row r="4" spans="1:27" ht="37.5" customHeight="1" x14ac:dyDescent="0.35">
      <c r="A4" s="19" t="s">
        <v>192</v>
      </c>
      <c r="B4" s="72" t="s">
        <v>196</v>
      </c>
      <c r="C4" s="69" t="s">
        <v>195</v>
      </c>
      <c r="D4" s="120">
        <v>1</v>
      </c>
      <c r="E4" s="120">
        <v>2</v>
      </c>
      <c r="F4" s="120">
        <v>3</v>
      </c>
      <c r="G4" s="121">
        <v>2</v>
      </c>
      <c r="H4" s="121">
        <v>1</v>
      </c>
      <c r="I4" s="122">
        <f>AVERAGE(D4:H4)</f>
        <v>1.8</v>
      </c>
      <c r="J4" s="122" cm="1">
        <f t="array" ref="J4">_xlfn.MODE.MULT(D4:G4)</f>
        <v>2</v>
      </c>
      <c r="K4" s="8">
        <v>216400</v>
      </c>
      <c r="L4" s="7" t="s">
        <v>2</v>
      </c>
      <c r="M4" t="s">
        <v>189</v>
      </c>
      <c r="O4" s="79"/>
      <c r="P4" s="78"/>
    </row>
    <row r="5" spans="1:27" ht="31.5" customHeight="1" x14ac:dyDescent="0.35">
      <c r="A5" s="19" t="s">
        <v>192</v>
      </c>
      <c r="B5" s="72" t="s">
        <v>194</v>
      </c>
      <c r="C5" s="69" t="s">
        <v>193</v>
      </c>
      <c r="D5" s="120">
        <v>1</v>
      </c>
      <c r="E5" s="120">
        <v>1</v>
      </c>
      <c r="F5" s="120">
        <v>1</v>
      </c>
      <c r="G5" s="121">
        <v>3</v>
      </c>
      <c r="H5" s="121">
        <v>0</v>
      </c>
      <c r="I5" s="122">
        <f>AVERAGE(D5:H5)</f>
        <v>1.2</v>
      </c>
      <c r="J5" s="122" cm="1">
        <f t="array" ref="J5">_xlfn.MODE.MULT(D5:G5)</f>
        <v>1</v>
      </c>
      <c r="K5" s="8">
        <v>216400</v>
      </c>
      <c r="L5" s="7" t="s">
        <v>18</v>
      </c>
      <c r="M5" t="s">
        <v>189</v>
      </c>
      <c r="O5" s="79"/>
      <c r="P5" s="78"/>
    </row>
    <row r="6" spans="1:27" ht="32.5" customHeight="1" x14ac:dyDescent="0.35">
      <c r="A6" s="19" t="s">
        <v>192</v>
      </c>
      <c r="B6" s="72" t="s">
        <v>191</v>
      </c>
      <c r="C6" s="69" t="s">
        <v>190</v>
      </c>
      <c r="D6" s="120">
        <v>1</v>
      </c>
      <c r="E6" s="120">
        <v>1</v>
      </c>
      <c r="F6" s="120">
        <v>2</v>
      </c>
      <c r="G6" s="121">
        <v>1</v>
      </c>
      <c r="H6" s="121"/>
      <c r="I6" s="122">
        <f>AVERAGE(D6:G6)</f>
        <v>1.25</v>
      </c>
      <c r="J6" s="122" cm="1">
        <f t="array" ref="J6">_xlfn.MODE.MULT(D6:G6)</f>
        <v>1</v>
      </c>
      <c r="K6" s="8">
        <v>216400</v>
      </c>
      <c r="L6" s="7" t="s">
        <v>2</v>
      </c>
      <c r="M6" t="s">
        <v>189</v>
      </c>
      <c r="O6" s="79"/>
    </row>
    <row r="7" spans="1:27" ht="100.5" customHeight="1" x14ac:dyDescent="0.35">
      <c r="A7" s="13" t="s">
        <v>188</v>
      </c>
      <c r="B7" s="72" t="s">
        <v>11</v>
      </c>
      <c r="C7" s="69" t="s">
        <v>106</v>
      </c>
      <c r="D7" s="121">
        <v>2</v>
      </c>
      <c r="E7" s="121">
        <v>2</v>
      </c>
      <c r="F7" s="121">
        <v>2</v>
      </c>
      <c r="G7" s="121">
        <v>2</v>
      </c>
      <c r="H7" s="121"/>
      <c r="I7" s="122">
        <f>AVERAGE(D7:G7)</f>
        <v>2</v>
      </c>
      <c r="J7" s="122" cm="1">
        <f t="array" ref="J7">_xlfn.MODE.MULT(D7:G7)</f>
        <v>2</v>
      </c>
      <c r="K7" s="8">
        <v>615846</v>
      </c>
      <c r="L7" s="7" t="s">
        <v>9</v>
      </c>
      <c r="M7" t="s">
        <v>105</v>
      </c>
      <c r="N7" s="80" t="s">
        <v>187</v>
      </c>
      <c r="O7" s="81"/>
      <c r="P7" s="78"/>
    </row>
    <row r="8" spans="1:27" ht="29.15" customHeight="1" x14ac:dyDescent="0.35">
      <c r="A8" s="16" t="s">
        <v>179</v>
      </c>
      <c r="B8" s="62" t="s">
        <v>51</v>
      </c>
      <c r="C8" s="69" t="s">
        <v>186</v>
      </c>
      <c r="D8" s="121">
        <v>2</v>
      </c>
      <c r="E8" s="121">
        <v>3</v>
      </c>
      <c r="F8" s="121">
        <v>2</v>
      </c>
      <c r="G8" s="121">
        <v>2</v>
      </c>
      <c r="H8" s="121"/>
      <c r="I8" s="122">
        <f>AVERAGE(D8:G8)</f>
        <v>2.25</v>
      </c>
      <c r="J8" s="122" cm="1">
        <f t="array" ref="J8">_xlfn.MODE.MULT(D8:G8)</f>
        <v>2</v>
      </c>
      <c r="K8" s="8">
        <v>614959</v>
      </c>
      <c r="L8" s="7" t="s">
        <v>49</v>
      </c>
      <c r="M8" t="s">
        <v>185</v>
      </c>
      <c r="O8" s="81"/>
    </row>
    <row r="9" spans="1:27" ht="30.65" customHeight="1" x14ac:dyDescent="0.35">
      <c r="A9" s="16" t="s">
        <v>179</v>
      </c>
      <c r="B9" s="69" t="s">
        <v>51</v>
      </c>
      <c r="C9" s="62" t="s">
        <v>184</v>
      </c>
      <c r="D9" s="53">
        <v>2</v>
      </c>
      <c r="E9" s="53">
        <v>1</v>
      </c>
      <c r="F9" s="53">
        <v>2</v>
      </c>
      <c r="G9" s="122">
        <v>1</v>
      </c>
      <c r="H9" s="122"/>
      <c r="I9" s="122">
        <f>AVERAGE(D9:G9)</f>
        <v>1.5</v>
      </c>
      <c r="J9" s="122" t="e" cm="1" vm="1">
        <f t="array" aca="1" ref="J9" ca="1">_xlfn.MODE.MULT(D9:G9)</f>
        <v>#VALUE!</v>
      </c>
      <c r="K9" s="8">
        <v>614959</v>
      </c>
      <c r="L9" s="7" t="s">
        <v>9</v>
      </c>
      <c r="M9" t="s">
        <v>183</v>
      </c>
      <c r="O9" s="82"/>
      <c r="P9" s="78"/>
    </row>
    <row r="10" spans="1:27" ht="36.65" customHeight="1" x14ac:dyDescent="0.35">
      <c r="A10" s="16" t="s">
        <v>179</v>
      </c>
      <c r="B10" s="69" t="s">
        <v>51</v>
      </c>
      <c r="C10" s="62" t="s">
        <v>182</v>
      </c>
      <c r="D10" s="53">
        <v>2</v>
      </c>
      <c r="E10" s="53">
        <v>1</v>
      </c>
      <c r="F10" s="53">
        <v>2</v>
      </c>
      <c r="G10" s="122">
        <v>1</v>
      </c>
      <c r="H10" s="122"/>
      <c r="I10" s="122">
        <f>AVERAGE(D10:G10)</f>
        <v>1.5</v>
      </c>
      <c r="J10" s="122" t="e" cm="1" vm="1">
        <f t="array" aca="1" ref="J10" ca="1">_xlfn.MODE.MULT(D10:G10)</f>
        <v>#VALUE!</v>
      </c>
      <c r="K10" s="8">
        <v>614959</v>
      </c>
      <c r="L10" s="7" t="s">
        <v>49</v>
      </c>
      <c r="M10" t="s">
        <v>181</v>
      </c>
      <c r="N10" s="80" t="s">
        <v>180</v>
      </c>
      <c r="O10" s="82"/>
      <c r="P10" s="78"/>
    </row>
    <row r="11" spans="1:27" ht="32.5" customHeight="1" x14ac:dyDescent="0.35">
      <c r="A11" s="16" t="s">
        <v>179</v>
      </c>
      <c r="B11" s="69" t="s">
        <v>51</v>
      </c>
      <c r="C11" s="62" t="s">
        <v>178</v>
      </c>
      <c r="D11" s="53">
        <v>1</v>
      </c>
      <c r="E11" s="53">
        <v>1</v>
      </c>
      <c r="F11" s="53">
        <v>2</v>
      </c>
      <c r="G11" s="122">
        <v>1</v>
      </c>
      <c r="H11" s="122"/>
      <c r="I11" s="122">
        <f>AVERAGE(D11:G11)</f>
        <v>1.25</v>
      </c>
      <c r="J11" s="122" cm="1">
        <f t="array" ref="J11">_xlfn.MODE.MULT(D11:G11)</f>
        <v>1</v>
      </c>
      <c r="K11" s="8">
        <v>614959</v>
      </c>
      <c r="L11" s="7" t="s">
        <v>60</v>
      </c>
      <c r="M11" t="s">
        <v>177</v>
      </c>
      <c r="N11" s="80" t="s">
        <v>176</v>
      </c>
      <c r="O11" s="82"/>
    </row>
    <row r="12" spans="1:27" ht="31.5" customHeight="1" x14ac:dyDescent="0.35">
      <c r="A12" s="13" t="s">
        <v>175</v>
      </c>
      <c r="B12" s="72" t="s">
        <v>25</v>
      </c>
      <c r="C12" s="72" t="s">
        <v>174</v>
      </c>
      <c r="D12" s="120">
        <v>2</v>
      </c>
      <c r="E12" s="120">
        <v>2</v>
      </c>
      <c r="F12" s="53"/>
      <c r="G12" s="121">
        <v>1</v>
      </c>
      <c r="H12" s="121">
        <v>1</v>
      </c>
      <c r="I12" s="122">
        <f>AVERAGE(D12:G12)</f>
        <v>1.6666666666666667</v>
      </c>
      <c r="J12" s="122" cm="1">
        <f t="array" ref="J12">_xlfn.MODE.MULT(D12:G12)</f>
        <v>2</v>
      </c>
      <c r="K12" s="26">
        <v>614255</v>
      </c>
      <c r="L12" s="7" t="s">
        <v>49</v>
      </c>
      <c r="M12" t="s">
        <v>173</v>
      </c>
      <c r="O12" s="79"/>
      <c r="P12" s="78"/>
    </row>
    <row r="13" spans="1:27" ht="26.15" customHeight="1" x14ac:dyDescent="0.35">
      <c r="A13" s="19" t="s">
        <v>172</v>
      </c>
      <c r="B13" s="72" t="s">
        <v>25</v>
      </c>
      <c r="C13" s="63" t="s">
        <v>24</v>
      </c>
      <c r="D13" s="121">
        <v>2</v>
      </c>
      <c r="E13" s="121">
        <v>1</v>
      </c>
      <c r="F13" s="122"/>
      <c r="G13" s="121">
        <v>2</v>
      </c>
      <c r="H13" s="121">
        <v>3</v>
      </c>
      <c r="I13" s="122">
        <f>AVERAGE(D13:H13)</f>
        <v>2</v>
      </c>
      <c r="J13" s="122" cm="1">
        <f t="array" ref="J13">_xlfn.MODE.MULT(D13:G13)</f>
        <v>2</v>
      </c>
      <c r="K13" s="8">
        <v>617284</v>
      </c>
      <c r="L13" s="7" t="s">
        <v>9</v>
      </c>
      <c r="M13" t="s">
        <v>171</v>
      </c>
      <c r="O13" s="81"/>
      <c r="P13" s="78"/>
    </row>
    <row r="14" spans="1:27" ht="33" customHeight="1" x14ac:dyDescent="0.35">
      <c r="A14" s="19" t="s">
        <v>164</v>
      </c>
      <c r="B14" s="72" t="s">
        <v>167</v>
      </c>
      <c r="C14" s="69" t="s">
        <v>170</v>
      </c>
      <c r="D14" s="120">
        <v>2</v>
      </c>
      <c r="E14" s="120">
        <v>3</v>
      </c>
      <c r="F14" s="53"/>
      <c r="G14" s="121">
        <v>0</v>
      </c>
      <c r="H14" s="121"/>
      <c r="I14" s="122">
        <f>AVERAGE(D14:G14)</f>
        <v>1.6666666666666667</v>
      </c>
      <c r="J14" s="122" t="e" cm="1">
        <f t="array" ref="J14">_xlfn.MODE.MULT(D14:G14)</f>
        <v>#N/A</v>
      </c>
      <c r="K14" s="20" t="s">
        <v>161</v>
      </c>
      <c r="L14" s="7" t="s">
        <v>9</v>
      </c>
      <c r="M14" t="s">
        <v>168</v>
      </c>
      <c r="O14" s="82" t="s">
        <v>169</v>
      </c>
      <c r="P14" s="78"/>
    </row>
    <row r="15" spans="1:27" ht="24.65" customHeight="1" x14ac:dyDescent="0.35">
      <c r="A15" s="16" t="s">
        <v>164</v>
      </c>
      <c r="B15" s="69" t="s">
        <v>167</v>
      </c>
      <c r="C15" s="62" t="s">
        <v>166</v>
      </c>
      <c r="D15" s="53">
        <v>2</v>
      </c>
      <c r="E15" s="53">
        <v>3</v>
      </c>
      <c r="F15" s="53"/>
      <c r="G15" s="122">
        <v>2</v>
      </c>
      <c r="H15" s="122"/>
      <c r="I15" s="122">
        <f>AVERAGE(D15:G15)</f>
        <v>2.3333333333333335</v>
      </c>
      <c r="J15" s="122" cm="1">
        <f t="array" ref="J15">_xlfn.MODE.MULT(D15:G15)</f>
        <v>2</v>
      </c>
      <c r="K15" s="20" t="s">
        <v>161</v>
      </c>
      <c r="L15" s="7" t="s">
        <v>9</v>
      </c>
      <c r="M15" t="s">
        <v>160</v>
      </c>
      <c r="O15" s="82" t="s">
        <v>165</v>
      </c>
      <c r="P15" s="80" t="s">
        <v>138</v>
      </c>
    </row>
    <row r="16" spans="1:27" ht="54" customHeight="1" x14ac:dyDescent="0.35">
      <c r="A16" s="16" t="s">
        <v>164</v>
      </c>
      <c r="B16" s="69" t="s">
        <v>163</v>
      </c>
      <c r="C16" s="62" t="s">
        <v>162</v>
      </c>
      <c r="D16" s="53">
        <v>1</v>
      </c>
      <c r="E16" s="53">
        <v>2</v>
      </c>
      <c r="F16" s="53"/>
      <c r="G16" s="122">
        <v>0</v>
      </c>
      <c r="H16" s="122"/>
      <c r="I16" s="122">
        <f>AVERAGE(D16:G16)</f>
        <v>1</v>
      </c>
      <c r="J16" s="122" t="e" cm="1">
        <f t="array" ref="J16">_xlfn.MODE.MULT(D16:G16)</f>
        <v>#N/A</v>
      </c>
      <c r="K16" s="20" t="s">
        <v>161</v>
      </c>
      <c r="L16" s="11" t="s">
        <v>18</v>
      </c>
      <c r="M16" t="s">
        <v>160</v>
      </c>
      <c r="N16" s="80" t="s">
        <v>143</v>
      </c>
      <c r="O16" s="82"/>
    </row>
    <row r="17" spans="1:20" ht="51.65" customHeight="1" x14ac:dyDescent="0.35">
      <c r="A17" s="13" t="s">
        <v>159</v>
      </c>
      <c r="B17" s="72" t="s">
        <v>158</v>
      </c>
      <c r="C17" s="72" t="s">
        <v>157</v>
      </c>
      <c r="D17" s="120">
        <v>2</v>
      </c>
      <c r="E17" s="120">
        <v>1</v>
      </c>
      <c r="F17" s="53"/>
      <c r="G17" s="121">
        <v>1</v>
      </c>
      <c r="H17" s="121">
        <v>1</v>
      </c>
      <c r="I17" s="122">
        <f>AVERAGE(D17:G17)</f>
        <v>1.3333333333333333</v>
      </c>
      <c r="J17" s="122" cm="1">
        <f t="array" ref="J17">_xlfn.MODE.MULT(D17:G17)</f>
        <v>1</v>
      </c>
      <c r="K17" s="8">
        <v>312750</v>
      </c>
      <c r="L17" s="7" t="s">
        <v>60</v>
      </c>
      <c r="M17" t="s">
        <v>156</v>
      </c>
      <c r="O17" s="79"/>
      <c r="P17" s="80" t="s">
        <v>138</v>
      </c>
    </row>
    <row r="18" spans="1:20" ht="29.5" customHeight="1" x14ac:dyDescent="0.35">
      <c r="A18" s="16" t="s">
        <v>147</v>
      </c>
      <c r="B18" s="62" t="s">
        <v>146</v>
      </c>
      <c r="C18" s="69" t="s">
        <v>155</v>
      </c>
      <c r="D18" s="121">
        <v>1</v>
      </c>
      <c r="E18" s="121">
        <v>1</v>
      </c>
      <c r="F18" s="122"/>
      <c r="G18" s="121">
        <v>1</v>
      </c>
      <c r="H18" s="121"/>
      <c r="I18" s="122">
        <f>AVERAGE(D18:G18)</f>
        <v>1</v>
      </c>
      <c r="J18" s="122" cm="1">
        <f t="array" ref="J18">_xlfn.MODE.MULT(D18:G18)</f>
        <v>1</v>
      </c>
      <c r="K18" s="8">
        <v>188700</v>
      </c>
      <c r="L18" s="7" t="s">
        <v>2</v>
      </c>
      <c r="M18" t="s">
        <v>153</v>
      </c>
      <c r="N18" s="80" t="s">
        <v>143</v>
      </c>
      <c r="O18" s="81" t="s">
        <v>154</v>
      </c>
    </row>
    <row r="19" spans="1:20" ht="42.65" customHeight="1" x14ac:dyDescent="0.35">
      <c r="A19" s="16" t="s">
        <v>147</v>
      </c>
      <c r="B19" s="72" t="s">
        <v>152</v>
      </c>
      <c r="C19" s="72" t="s">
        <v>151</v>
      </c>
      <c r="D19" s="121">
        <v>2</v>
      </c>
      <c r="E19" s="121">
        <v>1</v>
      </c>
      <c r="F19" s="122"/>
      <c r="G19" s="121">
        <v>2</v>
      </c>
      <c r="H19" s="121">
        <v>3</v>
      </c>
      <c r="I19" s="122">
        <f>AVERAGE(D19:H19)</f>
        <v>2</v>
      </c>
      <c r="J19" s="122" cm="1">
        <f t="array" ref="J19">_xlfn.MODE.MULT(D19:G19)</f>
        <v>2</v>
      </c>
      <c r="K19" s="8">
        <v>610978</v>
      </c>
      <c r="L19" s="7" t="s">
        <v>13</v>
      </c>
      <c r="M19" t="s">
        <v>150</v>
      </c>
      <c r="O19" s="81"/>
      <c r="P19" s="78"/>
    </row>
    <row r="20" spans="1:20" ht="15.5" x14ac:dyDescent="0.35">
      <c r="A20" s="16" t="s">
        <v>147</v>
      </c>
      <c r="B20" s="69" t="s">
        <v>146</v>
      </c>
      <c r="C20" s="62" t="s">
        <v>149</v>
      </c>
      <c r="D20" s="53">
        <v>1</v>
      </c>
      <c r="E20" s="53">
        <v>1</v>
      </c>
      <c r="F20" s="53"/>
      <c r="G20" s="122">
        <v>0</v>
      </c>
      <c r="H20" s="122"/>
      <c r="I20" s="122">
        <f>AVERAGE(D20:G20)</f>
        <v>0.66666666666666663</v>
      </c>
      <c r="J20" s="122" cm="1">
        <f t="array" ref="J20">_xlfn.MODE.MULT(D20:G20)</f>
        <v>1</v>
      </c>
      <c r="K20" s="8">
        <v>188700</v>
      </c>
      <c r="L20" s="7" t="s">
        <v>49</v>
      </c>
      <c r="M20" t="s">
        <v>144</v>
      </c>
      <c r="N20" s="80" t="s">
        <v>143</v>
      </c>
      <c r="O20" s="82"/>
      <c r="P20" s="78"/>
    </row>
    <row r="21" spans="1:20" ht="15.5" x14ac:dyDescent="0.35">
      <c r="A21" s="16" t="s">
        <v>147</v>
      </c>
      <c r="B21" s="69" t="s">
        <v>146</v>
      </c>
      <c r="C21" s="62" t="s">
        <v>148</v>
      </c>
      <c r="D21" s="53">
        <v>1</v>
      </c>
      <c r="E21" s="53">
        <v>1</v>
      </c>
      <c r="F21" s="53"/>
      <c r="G21" s="122">
        <v>0</v>
      </c>
      <c r="H21" s="122"/>
      <c r="I21" s="122">
        <f>AVERAGE(D21:G21)</f>
        <v>0.66666666666666663</v>
      </c>
      <c r="J21" s="122" cm="1">
        <f t="array" ref="J21">_xlfn.MODE.MULT(D21:G21)</f>
        <v>1</v>
      </c>
      <c r="K21" s="8">
        <v>188700</v>
      </c>
      <c r="L21" s="7" t="s">
        <v>49</v>
      </c>
      <c r="M21" t="s">
        <v>144</v>
      </c>
      <c r="N21" s="80" t="s">
        <v>143</v>
      </c>
      <c r="O21" s="82"/>
      <c r="P21" s="80" t="s">
        <v>138</v>
      </c>
    </row>
    <row r="22" spans="1:20" s="23" customFormat="1" ht="53.5" customHeight="1" x14ac:dyDescent="0.35">
      <c r="A22" s="16" t="s">
        <v>147</v>
      </c>
      <c r="B22" s="69" t="s">
        <v>146</v>
      </c>
      <c r="C22" s="62" t="s">
        <v>145</v>
      </c>
      <c r="D22" s="53">
        <v>1</v>
      </c>
      <c r="E22" s="53">
        <v>1</v>
      </c>
      <c r="F22" s="53"/>
      <c r="G22" s="122">
        <v>0</v>
      </c>
      <c r="H22" s="122"/>
      <c r="I22" s="122">
        <f>AVERAGE(D22:G22)</f>
        <v>0.66666666666666663</v>
      </c>
      <c r="J22" s="122" cm="1">
        <f t="array" ref="J22">_xlfn.MODE.MULT(D22:G22)</f>
        <v>1</v>
      </c>
      <c r="K22" s="8">
        <v>188700</v>
      </c>
      <c r="L22" s="7" t="s">
        <v>49</v>
      </c>
      <c r="M22" t="s">
        <v>144</v>
      </c>
      <c r="N22" s="80" t="s">
        <v>143</v>
      </c>
      <c r="O22" s="82"/>
      <c r="P22" s="78" t="s">
        <v>142</v>
      </c>
      <c r="Q22" s="80"/>
      <c r="R22"/>
      <c r="S22"/>
      <c r="T22"/>
    </row>
    <row r="23" spans="1:20" s="23" customFormat="1" ht="31" x14ac:dyDescent="0.35">
      <c r="A23" s="13" t="s">
        <v>141</v>
      </c>
      <c r="B23" s="72" t="s">
        <v>25</v>
      </c>
      <c r="C23" s="72" t="s">
        <v>140</v>
      </c>
      <c r="D23" s="120">
        <v>1</v>
      </c>
      <c r="E23" s="120">
        <v>1</v>
      </c>
      <c r="F23" s="53"/>
      <c r="G23" s="121">
        <v>1</v>
      </c>
      <c r="H23" s="121"/>
      <c r="I23" s="122">
        <f>AVERAGE(D23:G23)</f>
        <v>1</v>
      </c>
      <c r="J23" s="122" cm="1">
        <f t="array" ref="J23">_xlfn.MODE.MULT(D23:G23)</f>
        <v>1</v>
      </c>
      <c r="K23" s="8">
        <v>607236</v>
      </c>
      <c r="L23" s="7" t="s">
        <v>9</v>
      </c>
      <c r="M23" t="s">
        <v>139</v>
      </c>
      <c r="N23" s="80"/>
      <c r="O23" s="79"/>
      <c r="P23" s="80" t="s">
        <v>138</v>
      </c>
      <c r="Q23" s="80"/>
      <c r="R23"/>
      <c r="S23"/>
      <c r="T23"/>
    </row>
    <row r="24" spans="1:20" s="67" customFormat="1" ht="38.15" customHeight="1" x14ac:dyDescent="0.35">
      <c r="A24" s="61" t="s">
        <v>134</v>
      </c>
      <c r="B24" s="62" t="s">
        <v>113</v>
      </c>
      <c r="C24" s="63" t="s">
        <v>137</v>
      </c>
      <c r="D24" s="123">
        <v>2</v>
      </c>
      <c r="E24" s="123">
        <v>1</v>
      </c>
      <c r="F24" s="124"/>
      <c r="G24" s="123">
        <v>2</v>
      </c>
      <c r="H24" s="123"/>
      <c r="I24" s="124">
        <f>AVERAGE(D24:G24)</f>
        <v>1.6666666666666667</v>
      </c>
      <c r="J24" s="124" cm="1">
        <f t="array" ref="J24">_xlfn.MODE.MULT(D24:G24)</f>
        <v>2</v>
      </c>
      <c r="K24" s="64"/>
      <c r="L24" s="65" t="s">
        <v>9</v>
      </c>
      <c r="M24" s="66" t="s">
        <v>136</v>
      </c>
      <c r="N24" s="80"/>
      <c r="O24" s="81"/>
      <c r="P24" s="78"/>
      <c r="Q24" s="80"/>
    </row>
    <row r="25" spans="1:20" s="66" customFormat="1" ht="48" customHeight="1" x14ac:dyDescent="0.35">
      <c r="A25" s="68" t="s">
        <v>134</v>
      </c>
      <c r="B25" s="69" t="s">
        <v>133</v>
      </c>
      <c r="C25" s="62" t="s">
        <v>57</v>
      </c>
      <c r="D25" s="125">
        <v>2</v>
      </c>
      <c r="E25" s="125">
        <v>2</v>
      </c>
      <c r="F25" s="125"/>
      <c r="G25" s="124">
        <v>2</v>
      </c>
      <c r="H25" s="124">
        <v>2</v>
      </c>
      <c r="I25" s="124">
        <f>AVERAGE(D25:H25)</f>
        <v>2</v>
      </c>
      <c r="J25" s="124" cm="1">
        <f t="array" ref="J25">_xlfn.MODE.MULT(D25:G25)</f>
        <v>2</v>
      </c>
      <c r="K25" s="70">
        <v>312170</v>
      </c>
      <c r="L25" s="65" t="s">
        <v>2</v>
      </c>
      <c r="M25" s="66" t="s">
        <v>135</v>
      </c>
      <c r="N25" s="80"/>
      <c r="O25" s="82"/>
      <c r="P25" s="78"/>
      <c r="Q25" s="80"/>
      <c r="R25" s="67"/>
      <c r="S25" s="67"/>
      <c r="T25" s="67"/>
    </row>
    <row r="26" spans="1:20" s="67" customFormat="1" ht="35.5" customHeight="1" x14ac:dyDescent="0.35">
      <c r="A26" s="68" t="s">
        <v>134</v>
      </c>
      <c r="B26" s="69" t="s">
        <v>133</v>
      </c>
      <c r="C26" s="62" t="s">
        <v>132</v>
      </c>
      <c r="D26" s="125">
        <v>2</v>
      </c>
      <c r="E26" s="125">
        <v>1</v>
      </c>
      <c r="F26" s="125">
        <v>1</v>
      </c>
      <c r="G26" s="124">
        <v>2</v>
      </c>
      <c r="H26" s="124">
        <v>3</v>
      </c>
      <c r="I26" s="124">
        <f>AVERAGE(D26:H26)</f>
        <v>1.8</v>
      </c>
      <c r="J26" s="124" t="e" cm="1" vm="1">
        <f t="array" aca="1" ref="J26" ca="1">_xlfn.MODE.MULT(D26:G26)</f>
        <v>#VALUE!</v>
      </c>
      <c r="K26" s="70">
        <v>312170</v>
      </c>
      <c r="L26" s="65" t="s">
        <v>2</v>
      </c>
      <c r="M26" s="66" t="s">
        <v>131</v>
      </c>
      <c r="N26" s="80" t="s">
        <v>130</v>
      </c>
      <c r="O26" s="82"/>
      <c r="P26" s="78"/>
      <c r="Q26" s="80"/>
      <c r="R26" s="66"/>
      <c r="S26" s="66"/>
      <c r="T26" s="66"/>
    </row>
    <row r="27" spans="1:20" s="23" customFormat="1" ht="43.5" customHeight="1" x14ac:dyDescent="0.45">
      <c r="A27" s="13" t="s">
        <v>129</v>
      </c>
      <c r="B27" s="115" t="s">
        <v>128</v>
      </c>
      <c r="C27" s="72" t="s">
        <v>57</v>
      </c>
      <c r="D27" s="121">
        <v>2</v>
      </c>
      <c r="E27" s="121">
        <v>2</v>
      </c>
      <c r="F27" s="122">
        <v>2</v>
      </c>
      <c r="G27" s="121">
        <v>1</v>
      </c>
      <c r="H27" s="121">
        <v>1</v>
      </c>
      <c r="I27" s="122">
        <f>AVERAGE(D27:H27)</f>
        <v>1.6</v>
      </c>
      <c r="J27" s="122" cm="1">
        <f t="array" ref="J27">_xlfn.MODE.MULT(D27:G27)</f>
        <v>2</v>
      </c>
      <c r="K27" s="8">
        <v>245349</v>
      </c>
      <c r="L27" s="7" t="s">
        <v>9</v>
      </c>
      <c r="M27" t="s">
        <v>127</v>
      </c>
      <c r="N27" s="83" t="s">
        <v>126</v>
      </c>
      <c r="O27" s="81" t="s">
        <v>46</v>
      </c>
      <c r="P27" s="78"/>
      <c r="Q27" s="80"/>
    </row>
    <row r="28" spans="1:20" ht="37.5" customHeight="1" x14ac:dyDescent="0.35">
      <c r="A28" s="19" t="s">
        <v>124</v>
      </c>
      <c r="B28" s="72" t="s">
        <v>51</v>
      </c>
      <c r="C28" s="69" t="s">
        <v>57</v>
      </c>
      <c r="D28" s="121">
        <v>2</v>
      </c>
      <c r="E28" s="121">
        <v>2</v>
      </c>
      <c r="F28" s="122"/>
      <c r="G28" s="121">
        <v>1</v>
      </c>
      <c r="H28" s="121">
        <v>2</v>
      </c>
      <c r="I28" s="122">
        <f>AVERAGE(D28:H28)</f>
        <v>1.75</v>
      </c>
      <c r="J28" s="122" cm="1">
        <f t="array" ref="J28">_xlfn.MODE.MULT(D28:G28)</f>
        <v>2</v>
      </c>
      <c r="K28" s="8">
        <v>300868</v>
      </c>
      <c r="L28" s="7" t="s">
        <v>9</v>
      </c>
      <c r="M28" t="s">
        <v>125</v>
      </c>
      <c r="O28" s="81" t="s">
        <v>46</v>
      </c>
      <c r="P28" s="78"/>
      <c r="R28" s="23"/>
      <c r="S28" s="23"/>
      <c r="T28" s="23"/>
    </row>
    <row r="29" spans="1:20" ht="46" customHeight="1" x14ac:dyDescent="0.35">
      <c r="A29" s="16" t="s">
        <v>124</v>
      </c>
      <c r="B29" s="69" t="s">
        <v>51</v>
      </c>
      <c r="C29" s="69" t="s">
        <v>123</v>
      </c>
      <c r="D29" s="53">
        <v>1</v>
      </c>
      <c r="E29" s="53">
        <v>1</v>
      </c>
      <c r="F29" s="53"/>
      <c r="G29" s="122">
        <v>1</v>
      </c>
      <c r="H29" s="122"/>
      <c r="I29" s="122">
        <f>AVERAGE(D29:G29)</f>
        <v>1</v>
      </c>
      <c r="J29" s="122" cm="1">
        <f t="array" ref="J29">_xlfn.MODE.MULT(D29:G29)</f>
        <v>1</v>
      </c>
      <c r="K29" s="8">
        <v>300868</v>
      </c>
      <c r="L29" s="7" t="s">
        <v>49</v>
      </c>
      <c r="M29" t="s">
        <v>121</v>
      </c>
      <c r="O29" s="82" t="s">
        <v>122</v>
      </c>
      <c r="P29" s="78"/>
      <c r="R29" s="23"/>
      <c r="S29" s="23"/>
      <c r="T29" s="23"/>
    </row>
    <row r="30" spans="1:20" ht="62.5" customHeight="1" x14ac:dyDescent="0.35">
      <c r="A30" s="24" t="s">
        <v>118</v>
      </c>
      <c r="B30" s="116" t="s">
        <v>117</v>
      </c>
      <c r="C30" s="117" t="s">
        <v>120</v>
      </c>
      <c r="D30" s="121">
        <v>2</v>
      </c>
      <c r="E30" s="121">
        <v>2</v>
      </c>
      <c r="F30" s="122">
        <v>2</v>
      </c>
      <c r="G30" s="121">
        <v>3</v>
      </c>
      <c r="H30" s="121"/>
      <c r="I30" s="122">
        <f>AVERAGE(D30:G30)</f>
        <v>2.25</v>
      </c>
      <c r="J30" s="122" cm="1">
        <f t="array" ref="J30">_xlfn.MODE.MULT(D30:G30)</f>
        <v>2</v>
      </c>
      <c r="K30" s="8">
        <v>615513</v>
      </c>
      <c r="L30" s="7" t="s">
        <v>2</v>
      </c>
      <c r="M30" t="s">
        <v>115</v>
      </c>
      <c r="N30" s="81" t="s">
        <v>119</v>
      </c>
      <c r="O30" s="81" t="s">
        <v>81</v>
      </c>
      <c r="P30" s="78"/>
      <c r="R30" s="23"/>
      <c r="S30" s="23"/>
      <c r="T30" s="23"/>
    </row>
    <row r="31" spans="1:20" ht="44.5" customHeight="1" x14ac:dyDescent="0.35">
      <c r="A31" s="24" t="s">
        <v>118</v>
      </c>
      <c r="B31" s="116" t="s">
        <v>117</v>
      </c>
      <c r="C31" s="117" t="s">
        <v>116</v>
      </c>
      <c r="D31" s="121">
        <v>1</v>
      </c>
      <c r="E31" s="121">
        <v>2</v>
      </c>
      <c r="F31" s="122">
        <v>2</v>
      </c>
      <c r="G31" s="121">
        <v>2</v>
      </c>
      <c r="H31" s="121"/>
      <c r="I31" s="122">
        <f>AVERAGE(D31:G31)</f>
        <v>1.75</v>
      </c>
      <c r="J31" s="122" cm="1">
        <f t="array" ref="J31">_xlfn.MODE.MULT(D31:G31)</f>
        <v>2</v>
      </c>
      <c r="K31" s="8">
        <v>615513</v>
      </c>
      <c r="L31" s="7" t="s">
        <v>2</v>
      </c>
      <c r="M31" t="s">
        <v>115</v>
      </c>
      <c r="N31" s="84" t="s">
        <v>114</v>
      </c>
      <c r="O31" s="81"/>
      <c r="P31" s="78"/>
    </row>
    <row r="32" spans="1:20" ht="31" x14ac:dyDescent="0.35">
      <c r="A32" s="19" t="s">
        <v>110</v>
      </c>
      <c r="B32" s="72" t="s">
        <v>113</v>
      </c>
      <c r="C32" s="69" t="s">
        <v>112</v>
      </c>
      <c r="D32" s="120">
        <v>2</v>
      </c>
      <c r="E32" s="120">
        <v>3</v>
      </c>
      <c r="F32" s="53"/>
      <c r="G32" s="121">
        <v>3</v>
      </c>
      <c r="H32" s="121">
        <v>3</v>
      </c>
      <c r="I32" s="122">
        <f>AVERAGE(D32:G32)</f>
        <v>2.6666666666666665</v>
      </c>
      <c r="J32" s="122" cm="1">
        <f t="array" ref="J32">_xlfn.MODE.MULT(D32:G32)</f>
        <v>3</v>
      </c>
      <c r="K32" s="8">
        <v>607459</v>
      </c>
      <c r="L32" s="7" t="s">
        <v>9</v>
      </c>
      <c r="M32" t="s">
        <v>111</v>
      </c>
      <c r="O32" s="79"/>
    </row>
    <row r="33" spans="1:16" ht="15.5" x14ac:dyDescent="0.35">
      <c r="A33" s="16" t="s">
        <v>110</v>
      </c>
      <c r="B33" s="69" t="s">
        <v>109</v>
      </c>
      <c r="C33" s="69" t="s">
        <v>108</v>
      </c>
      <c r="D33" s="53">
        <v>1</v>
      </c>
      <c r="E33" s="53">
        <v>2</v>
      </c>
      <c r="F33" s="53"/>
      <c r="G33" s="122">
        <v>0</v>
      </c>
      <c r="H33" s="122"/>
      <c r="I33" s="122">
        <f>AVERAGE(D33:G33)</f>
        <v>1</v>
      </c>
      <c r="J33" s="122" t="e" cm="1">
        <f t="array" ref="J33">_xlfn.MODE.MULT(D33:G33)</f>
        <v>#N/A</v>
      </c>
      <c r="K33" s="8"/>
      <c r="L33" s="7" t="s">
        <v>9</v>
      </c>
      <c r="M33" t="s">
        <v>107</v>
      </c>
      <c r="N33" s="78" t="s">
        <v>36</v>
      </c>
      <c r="O33" s="82"/>
    </row>
    <row r="34" spans="1:16" ht="94.5" customHeight="1" x14ac:dyDescent="0.35">
      <c r="A34" s="13" t="s">
        <v>104</v>
      </c>
      <c r="B34" s="72" t="s">
        <v>11</v>
      </c>
      <c r="C34" s="69" t="s">
        <v>106</v>
      </c>
      <c r="D34" s="121">
        <v>2</v>
      </c>
      <c r="E34" s="121">
        <v>2</v>
      </c>
      <c r="F34" s="122"/>
      <c r="G34" s="121">
        <v>2</v>
      </c>
      <c r="H34" s="121"/>
      <c r="I34" s="122">
        <f>AVERAGE(D34:G34)</f>
        <v>2</v>
      </c>
      <c r="J34" s="122" cm="1">
        <f t="array" ref="J34">_xlfn.MODE.MULT(D34:G34)</f>
        <v>2</v>
      </c>
      <c r="K34" s="8">
        <v>610181</v>
      </c>
      <c r="L34" s="7" t="s">
        <v>9</v>
      </c>
      <c r="M34" t="s">
        <v>105</v>
      </c>
      <c r="O34" s="81"/>
      <c r="P34" s="78" t="s">
        <v>88</v>
      </c>
    </row>
    <row r="35" spans="1:16" ht="63" customHeight="1" x14ac:dyDescent="0.35">
      <c r="A35" s="13" t="s">
        <v>104</v>
      </c>
      <c r="B35" s="72" t="s">
        <v>4</v>
      </c>
      <c r="C35" s="69" t="s">
        <v>7</v>
      </c>
      <c r="D35" s="120">
        <v>1</v>
      </c>
      <c r="E35" s="120">
        <v>2</v>
      </c>
      <c r="F35" s="53">
        <v>1</v>
      </c>
      <c r="G35" s="121">
        <v>1</v>
      </c>
      <c r="H35" s="121"/>
      <c r="I35" s="122">
        <f>AVERAGE(D35:G35)</f>
        <v>1.25</v>
      </c>
      <c r="J35" s="122" cm="1">
        <f t="array" ref="J35">_xlfn.MODE.MULT(D35:G35)</f>
        <v>1</v>
      </c>
      <c r="K35" s="8">
        <v>610333</v>
      </c>
      <c r="L35" s="7" t="s">
        <v>2</v>
      </c>
      <c r="M35" t="s">
        <v>1</v>
      </c>
      <c r="N35" s="85" t="s">
        <v>434</v>
      </c>
      <c r="O35" s="79" t="s">
        <v>6</v>
      </c>
      <c r="P35" s="78"/>
    </row>
    <row r="36" spans="1:16" ht="38.5" customHeight="1" x14ac:dyDescent="0.35">
      <c r="A36" s="13" t="s">
        <v>104</v>
      </c>
      <c r="B36" s="72" t="s">
        <v>4</v>
      </c>
      <c r="C36" s="69" t="s">
        <v>103</v>
      </c>
      <c r="D36" s="53">
        <v>1</v>
      </c>
      <c r="E36" s="53">
        <v>2</v>
      </c>
      <c r="F36" s="53">
        <v>1</v>
      </c>
      <c r="G36" s="122">
        <v>1</v>
      </c>
      <c r="H36" s="122"/>
      <c r="I36" s="122">
        <f>AVERAGE(D36:G36)</f>
        <v>1.25</v>
      </c>
      <c r="J36" s="122" cm="1">
        <f t="array" ref="J36">_xlfn.MODE.MULT(D36:G36)</f>
        <v>1</v>
      </c>
      <c r="K36" s="8">
        <v>610333</v>
      </c>
      <c r="L36" s="11" t="s">
        <v>2</v>
      </c>
      <c r="M36" t="s">
        <v>1</v>
      </c>
      <c r="N36" s="86" t="s">
        <v>102</v>
      </c>
      <c r="O36" s="82"/>
      <c r="P36" s="78"/>
    </row>
    <row r="37" spans="1:16" ht="43.5" x14ac:dyDescent="0.35">
      <c r="A37" s="13" t="s">
        <v>101</v>
      </c>
      <c r="B37" s="72" t="s">
        <v>100</v>
      </c>
      <c r="C37" s="72" t="s">
        <v>99</v>
      </c>
      <c r="D37" s="120">
        <v>1</v>
      </c>
      <c r="E37" s="120">
        <v>3</v>
      </c>
      <c r="F37" s="53"/>
      <c r="G37" s="121">
        <v>3</v>
      </c>
      <c r="H37" s="121"/>
      <c r="I37" s="122">
        <f>AVERAGE(D37:G37)</f>
        <v>2.3333333333333335</v>
      </c>
      <c r="J37" s="122" cm="1">
        <f t="array" ref="J37">_xlfn.MODE.MULT(D37:G37)</f>
        <v>3</v>
      </c>
      <c r="K37" s="20" t="s">
        <v>98</v>
      </c>
      <c r="L37" s="7" t="s">
        <v>13</v>
      </c>
      <c r="M37" t="s">
        <v>97</v>
      </c>
      <c r="O37" s="79"/>
      <c r="P37" s="78"/>
    </row>
    <row r="38" spans="1:16" ht="46" customHeight="1" x14ac:dyDescent="0.35">
      <c r="A38" s="19" t="s">
        <v>93</v>
      </c>
      <c r="B38" s="72" t="s">
        <v>92</v>
      </c>
      <c r="C38" s="63" t="s">
        <v>96</v>
      </c>
      <c r="D38" s="120">
        <v>3</v>
      </c>
      <c r="E38" s="120">
        <v>3</v>
      </c>
      <c r="F38" s="53"/>
      <c r="G38" s="121">
        <v>3</v>
      </c>
      <c r="H38" s="121"/>
      <c r="I38" s="122">
        <f>AVERAGE(D38:G38)</f>
        <v>3</v>
      </c>
      <c r="J38" s="122" cm="1">
        <f t="array" ref="J38">_xlfn.MODE.MULT(D38:G38)</f>
        <v>3</v>
      </c>
      <c r="K38" s="8">
        <v>145600</v>
      </c>
      <c r="L38" s="7" t="s">
        <v>2</v>
      </c>
      <c r="M38" t="s">
        <v>94</v>
      </c>
      <c r="O38" s="79"/>
      <c r="P38" s="78"/>
    </row>
    <row r="39" spans="1:16" ht="42" customHeight="1" x14ac:dyDescent="0.35">
      <c r="A39" s="19" t="s">
        <v>93</v>
      </c>
      <c r="B39" s="72" t="s">
        <v>92</v>
      </c>
      <c r="C39" s="63" t="s">
        <v>95</v>
      </c>
      <c r="D39" s="120">
        <v>3</v>
      </c>
      <c r="E39" s="120">
        <v>3</v>
      </c>
      <c r="F39" s="53"/>
      <c r="G39" s="121">
        <v>3</v>
      </c>
      <c r="H39" s="121"/>
      <c r="I39" s="122">
        <f>AVERAGE(D39:G39)</f>
        <v>3</v>
      </c>
      <c r="J39" s="122" cm="1">
        <f t="array" ref="J39">_xlfn.MODE.MULT(D39:G39)</f>
        <v>3</v>
      </c>
      <c r="K39" s="8">
        <v>145600</v>
      </c>
      <c r="L39" s="7" t="s">
        <v>2</v>
      </c>
      <c r="M39" t="s">
        <v>94</v>
      </c>
      <c r="O39" s="79"/>
      <c r="P39" s="78"/>
    </row>
    <row r="40" spans="1:16" ht="39" customHeight="1" x14ac:dyDescent="0.35">
      <c r="A40" s="16" t="s">
        <v>93</v>
      </c>
      <c r="B40" s="69" t="s">
        <v>92</v>
      </c>
      <c r="C40" s="69" t="s">
        <v>91</v>
      </c>
      <c r="D40" s="53">
        <v>3</v>
      </c>
      <c r="E40" s="53">
        <v>3</v>
      </c>
      <c r="F40" s="53"/>
      <c r="G40" s="122">
        <v>3</v>
      </c>
      <c r="H40" s="122">
        <v>3</v>
      </c>
      <c r="I40" s="122">
        <f>AVERAGE(D40:H40)</f>
        <v>3</v>
      </c>
      <c r="J40" s="122" cm="1">
        <f t="array" ref="J40">_xlfn.MODE.MULT(D40:G40)</f>
        <v>3</v>
      </c>
      <c r="K40" s="8">
        <v>145600</v>
      </c>
      <c r="L40" s="7" t="s">
        <v>2</v>
      </c>
      <c r="M40" t="s">
        <v>90</v>
      </c>
      <c r="O40" s="82"/>
      <c r="P40" s="78"/>
    </row>
    <row r="41" spans="1:16" ht="52.5" customHeight="1" x14ac:dyDescent="0.35">
      <c r="A41" s="19" t="s">
        <v>87</v>
      </c>
      <c r="B41" s="72" t="s">
        <v>86</v>
      </c>
      <c r="C41" s="63" t="s">
        <v>89</v>
      </c>
      <c r="D41" s="120">
        <v>3</v>
      </c>
      <c r="E41" s="120">
        <v>3</v>
      </c>
      <c r="F41" s="53"/>
      <c r="G41" s="121">
        <v>3</v>
      </c>
      <c r="H41" s="121"/>
      <c r="I41" s="122">
        <f>AVERAGE(D41:G41)</f>
        <v>3</v>
      </c>
      <c r="J41" s="122" cm="1">
        <f t="array" ref="J41">_xlfn.MODE.MULT(D41:G41)</f>
        <v>3</v>
      </c>
      <c r="K41" s="20" t="s">
        <v>84</v>
      </c>
      <c r="L41" s="7" t="s">
        <v>9</v>
      </c>
      <c r="M41" t="s">
        <v>83</v>
      </c>
      <c r="O41" s="79"/>
      <c r="P41" s="78" t="s">
        <v>88</v>
      </c>
    </row>
    <row r="42" spans="1:16" ht="46.5" x14ac:dyDescent="0.35">
      <c r="A42" s="19" t="s">
        <v>87</v>
      </c>
      <c r="B42" s="72" t="s">
        <v>86</v>
      </c>
      <c r="C42" s="63" t="s">
        <v>85</v>
      </c>
      <c r="D42" s="120">
        <v>3</v>
      </c>
      <c r="E42" s="120">
        <v>3</v>
      </c>
      <c r="F42" s="53"/>
      <c r="G42" s="121">
        <v>3</v>
      </c>
      <c r="H42" s="121"/>
      <c r="I42" s="122">
        <f>AVERAGE(D42:G42)</f>
        <v>3</v>
      </c>
      <c r="J42" s="122" cm="1">
        <f t="array" ref="J42">_xlfn.MODE.MULT(D42:G42)</f>
        <v>3</v>
      </c>
      <c r="K42" s="20" t="s">
        <v>84</v>
      </c>
      <c r="L42" s="7" t="s">
        <v>13</v>
      </c>
      <c r="M42" t="s">
        <v>83</v>
      </c>
      <c r="O42" s="79"/>
      <c r="P42" s="78"/>
    </row>
    <row r="43" spans="1:16" ht="47.5" customHeight="1" x14ac:dyDescent="0.35">
      <c r="A43" s="19" t="s">
        <v>74</v>
      </c>
      <c r="B43" s="72" t="s">
        <v>51</v>
      </c>
      <c r="C43" s="69" t="s">
        <v>82</v>
      </c>
      <c r="D43" s="121">
        <v>1</v>
      </c>
      <c r="E43" s="121">
        <v>1</v>
      </c>
      <c r="F43" s="122"/>
      <c r="G43" s="121">
        <v>0</v>
      </c>
      <c r="H43" s="121"/>
      <c r="I43" s="122">
        <f>AVERAGE(D43:G43)</f>
        <v>0.66666666666666663</v>
      </c>
      <c r="J43" s="122" cm="1">
        <f t="array" ref="J43">_xlfn.MODE.MULT(D43:G43)</f>
        <v>1</v>
      </c>
      <c r="K43" s="20" t="s">
        <v>80</v>
      </c>
      <c r="L43" s="7" t="s">
        <v>13</v>
      </c>
      <c r="M43" t="s">
        <v>79</v>
      </c>
      <c r="N43" s="80" t="s">
        <v>36</v>
      </c>
      <c r="O43" s="87" t="s">
        <v>81</v>
      </c>
      <c r="P43" s="78" t="s">
        <v>76</v>
      </c>
    </row>
    <row r="44" spans="1:16" ht="31.5" customHeight="1" x14ac:dyDescent="0.35">
      <c r="A44" s="16" t="s">
        <v>74</v>
      </c>
      <c r="B44" s="72" t="s">
        <v>51</v>
      </c>
      <c r="C44" s="69" t="s">
        <v>57</v>
      </c>
      <c r="D44" s="53">
        <v>1</v>
      </c>
      <c r="E44" s="53">
        <v>2</v>
      </c>
      <c r="F44" s="53">
        <v>2</v>
      </c>
      <c r="G44" s="122">
        <v>1</v>
      </c>
      <c r="H44" s="122">
        <v>2</v>
      </c>
      <c r="I44" s="122">
        <f>AVERAGE(D44:H44)</f>
        <v>1.6</v>
      </c>
      <c r="J44" s="122" cm="1">
        <f t="array" ref="J44">_xlfn.MODE.MULT(D44:H44)</f>
        <v>2</v>
      </c>
      <c r="K44" s="20" t="s">
        <v>78</v>
      </c>
      <c r="L44" s="7" t="s">
        <v>2</v>
      </c>
      <c r="M44" t="s">
        <v>71</v>
      </c>
      <c r="N44" s="84" t="s">
        <v>77</v>
      </c>
      <c r="O44" s="82"/>
    </row>
    <row r="45" spans="1:16" ht="29.5" customHeight="1" x14ac:dyDescent="0.35">
      <c r="A45" s="16" t="s">
        <v>74</v>
      </c>
      <c r="B45" s="72" t="s">
        <v>51</v>
      </c>
      <c r="C45" s="69" t="s">
        <v>54</v>
      </c>
      <c r="D45" s="53">
        <v>1</v>
      </c>
      <c r="E45" s="53">
        <v>1</v>
      </c>
      <c r="F45" s="53"/>
      <c r="G45" s="122">
        <v>2</v>
      </c>
      <c r="H45" s="122"/>
      <c r="I45" s="122">
        <f>AVERAGE(D45:G45)</f>
        <v>1.3333333333333333</v>
      </c>
      <c r="J45" s="122" cm="1">
        <f t="array" ref="J45">_xlfn.MODE.MULT(D45:G45)</f>
        <v>1</v>
      </c>
      <c r="K45" s="20" t="s">
        <v>75</v>
      </c>
      <c r="L45" s="7" t="s">
        <v>2</v>
      </c>
      <c r="M45" t="s">
        <v>71</v>
      </c>
      <c r="O45" s="82"/>
      <c r="P45" s="78"/>
    </row>
    <row r="46" spans="1:16" ht="36" customHeight="1" x14ac:dyDescent="0.35">
      <c r="A46" s="16" t="s">
        <v>74</v>
      </c>
      <c r="B46" s="72" t="s">
        <v>51</v>
      </c>
      <c r="C46" s="69" t="s">
        <v>73</v>
      </c>
      <c r="D46" s="53">
        <v>1</v>
      </c>
      <c r="E46" s="53">
        <v>1</v>
      </c>
      <c r="F46" s="53"/>
      <c r="G46" s="122">
        <v>1</v>
      </c>
      <c r="H46" s="122"/>
      <c r="I46" s="122">
        <f>AVERAGE(D46:G46)</f>
        <v>1</v>
      </c>
      <c r="J46" s="122" cm="1">
        <f t="array" ref="J46">_xlfn.MODE.MULT(D46:G46)</f>
        <v>1</v>
      </c>
      <c r="K46" s="20" t="s">
        <v>72</v>
      </c>
      <c r="L46" s="7" t="s">
        <v>2</v>
      </c>
      <c r="M46" t="s">
        <v>71</v>
      </c>
      <c r="O46" s="82"/>
      <c r="P46" s="78"/>
    </row>
    <row r="47" spans="1:16" ht="97" customHeight="1" x14ac:dyDescent="0.35">
      <c r="A47" s="16" t="s">
        <v>67</v>
      </c>
      <c r="B47" s="72" t="s">
        <v>51</v>
      </c>
      <c r="C47" s="69" t="s">
        <v>70</v>
      </c>
      <c r="D47" s="121">
        <v>1</v>
      </c>
      <c r="E47" s="121">
        <v>2</v>
      </c>
      <c r="F47" s="122"/>
      <c r="G47" s="121">
        <v>2</v>
      </c>
      <c r="H47" s="121">
        <v>2</v>
      </c>
      <c r="I47" s="122">
        <f>AVERAGE(D47:H47)</f>
        <v>1.75</v>
      </c>
      <c r="J47" s="122" cm="1">
        <f t="array" ref="J47">_xlfn.MODE.MULT(D47:G47)</f>
        <v>2</v>
      </c>
      <c r="K47" s="20" t="s">
        <v>68</v>
      </c>
      <c r="L47" s="7" t="s">
        <v>13</v>
      </c>
      <c r="M47" t="s">
        <v>64</v>
      </c>
      <c r="O47" s="87" t="s">
        <v>69</v>
      </c>
      <c r="P47" s="78"/>
    </row>
    <row r="48" spans="1:16" ht="37" customHeight="1" x14ac:dyDescent="0.35">
      <c r="A48" s="16" t="s">
        <v>67</v>
      </c>
      <c r="B48" s="72" t="s">
        <v>51</v>
      </c>
      <c r="C48" s="69" t="s">
        <v>66</v>
      </c>
      <c r="D48" s="121">
        <v>1</v>
      </c>
      <c r="E48" s="121">
        <v>1</v>
      </c>
      <c r="F48" s="122"/>
      <c r="G48" s="121">
        <v>2</v>
      </c>
      <c r="H48" s="121">
        <v>1</v>
      </c>
      <c r="I48" s="122">
        <f>AVERAGE(D48:H48)</f>
        <v>1.25</v>
      </c>
      <c r="J48" s="122" cm="1">
        <f t="array" ref="J48">_xlfn.MODE.MULT(D48:G48)</f>
        <v>1</v>
      </c>
      <c r="K48" s="20" t="s">
        <v>65</v>
      </c>
      <c r="L48" s="7" t="s">
        <v>13</v>
      </c>
      <c r="M48" t="s">
        <v>64</v>
      </c>
      <c r="O48" s="87"/>
      <c r="P48" s="78"/>
    </row>
    <row r="49" spans="1:16" ht="60" customHeight="1" x14ac:dyDescent="0.35">
      <c r="A49" s="16" t="s">
        <v>63</v>
      </c>
      <c r="B49" s="72" t="s">
        <v>51</v>
      </c>
      <c r="C49" s="62" t="s">
        <v>62</v>
      </c>
      <c r="D49" s="121">
        <v>1</v>
      </c>
      <c r="E49" s="121">
        <v>1</v>
      </c>
      <c r="F49" s="122">
        <v>2</v>
      </c>
      <c r="G49" s="121">
        <v>2</v>
      </c>
      <c r="H49" s="121"/>
      <c r="I49" s="122">
        <f>AVERAGE(D49:G49)</f>
        <v>1.5</v>
      </c>
      <c r="J49" s="122" t="e" cm="1" vm="1">
        <f t="array" aca="1" ref="J49" ca="1">_xlfn.MODE.MULT(D49:G49)</f>
        <v>#VALUE!</v>
      </c>
      <c r="K49" s="20" t="s">
        <v>61</v>
      </c>
      <c r="L49" s="7" t="s">
        <v>60</v>
      </c>
      <c r="M49" t="s">
        <v>59</v>
      </c>
      <c r="N49" s="80" t="s">
        <v>58</v>
      </c>
      <c r="O49" s="87"/>
      <c r="P49" s="78"/>
    </row>
    <row r="50" spans="1:16" ht="44.5" customHeight="1" x14ac:dyDescent="0.45">
      <c r="A50" s="19" t="s">
        <v>52</v>
      </c>
      <c r="B50" s="72" t="s">
        <v>51</v>
      </c>
      <c r="C50" s="69" t="s">
        <v>57</v>
      </c>
      <c r="D50" s="121">
        <v>2</v>
      </c>
      <c r="E50" s="121">
        <v>2</v>
      </c>
      <c r="F50" s="122">
        <v>2</v>
      </c>
      <c r="G50" s="121">
        <v>1</v>
      </c>
      <c r="H50" s="121"/>
      <c r="I50" s="122">
        <f>AVERAGE(D50:G50)</f>
        <v>1.75</v>
      </c>
      <c r="J50" s="122" cm="1">
        <f t="array" ref="J50">_xlfn.MODE.MULT(D50:G50)</f>
        <v>2</v>
      </c>
      <c r="K50" s="8">
        <v>615905</v>
      </c>
      <c r="L50" s="7" t="s">
        <v>9</v>
      </c>
      <c r="M50" t="s">
        <v>56</v>
      </c>
      <c r="N50" s="88" t="s">
        <v>55</v>
      </c>
      <c r="O50" s="81"/>
      <c r="P50" s="78"/>
    </row>
    <row r="51" spans="1:16" ht="28" customHeight="1" x14ac:dyDescent="0.35">
      <c r="A51" s="19" t="s">
        <v>52</v>
      </c>
      <c r="B51" s="72" t="s">
        <v>51</v>
      </c>
      <c r="C51" s="72" t="s">
        <v>54</v>
      </c>
      <c r="D51" s="121">
        <v>1</v>
      </c>
      <c r="E51" s="121">
        <v>1</v>
      </c>
      <c r="F51" s="122"/>
      <c r="G51" s="121">
        <v>1</v>
      </c>
      <c r="H51" s="121"/>
      <c r="I51" s="122">
        <f>AVERAGE(D51:G51)</f>
        <v>1</v>
      </c>
      <c r="J51" s="122" cm="1">
        <f t="array" ref="J51">_xlfn.MODE.MULT(D51:G51)</f>
        <v>1</v>
      </c>
      <c r="K51" s="8">
        <v>615905</v>
      </c>
      <c r="L51" s="7" t="s">
        <v>9</v>
      </c>
      <c r="M51" t="s">
        <v>53</v>
      </c>
      <c r="O51" s="81"/>
      <c r="P51" s="78"/>
    </row>
    <row r="52" spans="1:16" ht="39" customHeight="1" x14ac:dyDescent="0.35">
      <c r="A52" s="19" t="s">
        <v>52</v>
      </c>
      <c r="B52" s="72" t="s">
        <v>51</v>
      </c>
      <c r="C52" s="72" t="s">
        <v>50</v>
      </c>
      <c r="D52" s="121">
        <v>1</v>
      </c>
      <c r="E52" s="121">
        <v>2</v>
      </c>
      <c r="F52" s="122"/>
      <c r="G52" s="121">
        <v>2</v>
      </c>
      <c r="H52" s="121"/>
      <c r="I52" s="122">
        <f>AVERAGE(D52:G52)</f>
        <v>1.6666666666666667</v>
      </c>
      <c r="J52" s="122" cm="1">
        <f t="array" ref="J52">_xlfn.MODE.MULT(D52:G52)</f>
        <v>2</v>
      </c>
      <c r="K52" s="8">
        <v>615905</v>
      </c>
      <c r="L52" s="7" t="s">
        <v>49</v>
      </c>
      <c r="M52" t="s">
        <v>48</v>
      </c>
      <c r="O52" s="81"/>
    </row>
    <row r="53" spans="1:16" ht="64" customHeight="1" x14ac:dyDescent="0.35">
      <c r="A53" s="16" t="s">
        <v>44</v>
      </c>
      <c r="B53" s="72" t="s">
        <v>43</v>
      </c>
      <c r="C53" s="72" t="s">
        <v>47</v>
      </c>
      <c r="D53" s="121">
        <v>2</v>
      </c>
      <c r="E53" s="121">
        <v>3</v>
      </c>
      <c r="F53" s="122"/>
      <c r="G53" s="121">
        <v>2</v>
      </c>
      <c r="H53" s="121">
        <v>2</v>
      </c>
      <c r="I53" s="122">
        <f>AVERAGE(D53:H53)</f>
        <v>2.25</v>
      </c>
      <c r="J53" s="122" cm="1">
        <f t="array" ref="J53">_xlfn.MODE.MULT(D53:G53)</f>
        <v>2</v>
      </c>
      <c r="K53" s="8">
        <v>606777</v>
      </c>
      <c r="L53" s="7" t="s">
        <v>2</v>
      </c>
      <c r="M53" t="s">
        <v>45</v>
      </c>
      <c r="O53" s="81" t="s">
        <v>46</v>
      </c>
    </row>
    <row r="54" spans="1:16" ht="26.15" customHeight="1" x14ac:dyDescent="0.35">
      <c r="A54" s="16" t="s">
        <v>44</v>
      </c>
      <c r="B54" s="72" t="s">
        <v>43</v>
      </c>
      <c r="C54" s="69" t="s">
        <v>42</v>
      </c>
      <c r="D54" s="121">
        <v>1</v>
      </c>
      <c r="E54" s="121">
        <v>3</v>
      </c>
      <c r="F54" s="122"/>
      <c r="G54" s="121">
        <v>2</v>
      </c>
      <c r="H54" s="121"/>
      <c r="I54" s="122">
        <f>AVERAGE(D54:G54)</f>
        <v>2</v>
      </c>
      <c r="J54" s="122" t="e" cm="1">
        <f t="array" ref="J54">_xlfn.MODE.MULT(D54:G54)</f>
        <v>#N/A</v>
      </c>
      <c r="K54" s="8">
        <v>606777</v>
      </c>
      <c r="L54" s="7" t="s">
        <v>9</v>
      </c>
      <c r="M54" t="s">
        <v>41</v>
      </c>
      <c r="O54" s="81"/>
    </row>
    <row r="55" spans="1:16" ht="42.65" customHeight="1" x14ac:dyDescent="0.35">
      <c r="A55" s="19" t="s">
        <v>40</v>
      </c>
      <c r="B55" s="62" t="s">
        <v>39</v>
      </c>
      <c r="C55" s="63" t="s">
        <v>38</v>
      </c>
      <c r="D55" s="121">
        <v>1</v>
      </c>
      <c r="E55" s="121">
        <v>2</v>
      </c>
      <c r="F55" s="122"/>
      <c r="G55" s="121">
        <v>2</v>
      </c>
      <c r="H55" s="121"/>
      <c r="I55" s="122">
        <f>AVERAGE(D55:G55)</f>
        <v>1.6666666666666667</v>
      </c>
      <c r="J55" s="122" cm="1">
        <f t="array" ref="J55">_xlfn.MODE.MULT(D55:G55)</f>
        <v>2</v>
      </c>
      <c r="K55" s="8">
        <v>613135</v>
      </c>
      <c r="L55" s="7" t="s">
        <v>9</v>
      </c>
      <c r="M55" t="s">
        <v>37</v>
      </c>
      <c r="N55" s="80" t="s">
        <v>36</v>
      </c>
      <c r="O55" s="81"/>
    </row>
    <row r="56" spans="1:16" ht="53.15" customHeight="1" x14ac:dyDescent="0.35">
      <c r="A56" s="16" t="s">
        <v>35</v>
      </c>
      <c r="B56" s="62" t="s">
        <v>34</v>
      </c>
      <c r="C56" s="69" t="s">
        <v>33</v>
      </c>
      <c r="D56" s="121">
        <v>1</v>
      </c>
      <c r="E56" s="121">
        <v>2</v>
      </c>
      <c r="F56" s="122"/>
      <c r="G56" s="121">
        <v>3</v>
      </c>
      <c r="H56" s="121"/>
      <c r="I56" s="122">
        <f>AVERAGE(D56:G56)</f>
        <v>2</v>
      </c>
      <c r="J56" s="122" t="e" cm="1">
        <f t="array" ref="J56">_xlfn.MODE.MULT(D56:G56)</f>
        <v>#N/A</v>
      </c>
      <c r="K56" s="8">
        <v>612716</v>
      </c>
      <c r="L56" s="7" t="s">
        <v>2</v>
      </c>
      <c r="M56" t="s">
        <v>32</v>
      </c>
      <c r="O56" s="81"/>
    </row>
    <row r="57" spans="1:16" ht="16.399999999999999" customHeight="1" x14ac:dyDescent="0.35">
      <c r="A57" s="16" t="s">
        <v>29</v>
      </c>
      <c r="B57" s="72" t="s">
        <v>4</v>
      </c>
      <c r="C57" s="69" t="s">
        <v>7</v>
      </c>
      <c r="D57" s="120">
        <v>2</v>
      </c>
      <c r="E57" s="120">
        <v>2</v>
      </c>
      <c r="F57" s="53"/>
      <c r="G57" s="121">
        <v>1</v>
      </c>
      <c r="H57" s="121"/>
      <c r="I57" s="122">
        <f>AVERAGE(D57:G57)</f>
        <v>1.6666666666666667</v>
      </c>
      <c r="J57" s="122" cm="1">
        <f t="array" ref="J57">_xlfn.MODE.MULT(D57:G57)</f>
        <v>2</v>
      </c>
      <c r="K57" s="18">
        <v>147060</v>
      </c>
      <c r="L57" s="7" t="s">
        <v>2</v>
      </c>
      <c r="M57" t="s">
        <v>1</v>
      </c>
      <c r="O57" s="79" t="s">
        <v>6</v>
      </c>
    </row>
    <row r="58" spans="1:16" ht="80.150000000000006" customHeight="1" x14ac:dyDescent="0.35">
      <c r="A58" s="16" t="s">
        <v>29</v>
      </c>
      <c r="B58" s="72" t="s">
        <v>31</v>
      </c>
      <c r="C58" s="69" t="s">
        <v>30</v>
      </c>
      <c r="D58" s="120">
        <v>2</v>
      </c>
      <c r="E58" s="120">
        <v>2</v>
      </c>
      <c r="F58" s="53"/>
      <c r="G58" s="121">
        <v>0</v>
      </c>
      <c r="H58" s="121"/>
      <c r="I58" s="122">
        <f>AVERAGE(D58:G58)</f>
        <v>1.3333333333333333</v>
      </c>
      <c r="J58" s="122" cm="1">
        <f t="array" ref="J58">_xlfn.MODE.MULT(D58:G58)</f>
        <v>2</v>
      </c>
      <c r="K58" s="8">
        <v>147060</v>
      </c>
      <c r="L58" s="11" t="s">
        <v>2</v>
      </c>
      <c r="M58" t="s">
        <v>1</v>
      </c>
      <c r="O58" s="79" t="s">
        <v>6</v>
      </c>
    </row>
    <row r="59" spans="1:16" ht="38.15" customHeight="1" x14ac:dyDescent="0.35">
      <c r="A59" s="16" t="s">
        <v>29</v>
      </c>
      <c r="B59" s="72" t="s">
        <v>4</v>
      </c>
      <c r="C59" s="69" t="s">
        <v>28</v>
      </c>
      <c r="D59" s="53">
        <v>2</v>
      </c>
      <c r="E59" s="53">
        <v>2</v>
      </c>
      <c r="F59" s="53">
        <v>1</v>
      </c>
      <c r="G59" s="122">
        <v>1</v>
      </c>
      <c r="H59" s="122"/>
      <c r="I59" s="122">
        <f>AVERAGE(D59:G59)</f>
        <v>1.5</v>
      </c>
      <c r="J59" s="122" t="e" cm="1" vm="1">
        <f t="array" aca="1" ref="J59" ca="1">_xlfn.MODE.MULT(D59:G59)</f>
        <v>#VALUE!</v>
      </c>
      <c r="K59" s="18">
        <v>147060</v>
      </c>
      <c r="L59" s="11" t="s">
        <v>2</v>
      </c>
      <c r="M59" t="s">
        <v>1</v>
      </c>
      <c r="O59" s="82"/>
      <c r="P59" s="80" t="s">
        <v>27</v>
      </c>
    </row>
    <row r="60" spans="1:16" ht="15.5" x14ac:dyDescent="0.35">
      <c r="A60" s="13" t="s">
        <v>26</v>
      </c>
      <c r="B60" s="72" t="s">
        <v>25</v>
      </c>
      <c r="C60" s="72" t="s">
        <v>24</v>
      </c>
      <c r="D60" s="120">
        <v>1</v>
      </c>
      <c r="E60" s="120">
        <v>1</v>
      </c>
      <c r="F60" s="53">
        <v>1</v>
      </c>
      <c r="G60" s="121">
        <v>2</v>
      </c>
      <c r="H60" s="121">
        <v>2</v>
      </c>
      <c r="I60" s="122">
        <f>AVERAGE(D60:G60)</f>
        <v>1.25</v>
      </c>
      <c r="J60" s="122" cm="1">
        <f t="array" ref="J60">_xlfn.MODE.MULT(D60:G60)</f>
        <v>1</v>
      </c>
      <c r="K60" s="18">
        <v>300966</v>
      </c>
      <c r="L60" s="7" t="s">
        <v>9</v>
      </c>
      <c r="M60" t="s">
        <v>23</v>
      </c>
      <c r="N60" s="80" t="s">
        <v>22</v>
      </c>
      <c r="O60" s="79"/>
    </row>
    <row r="61" spans="1:16" ht="29.15" customHeight="1" x14ac:dyDescent="0.35">
      <c r="A61" s="13" t="s">
        <v>21</v>
      </c>
      <c r="B61" s="72" t="s">
        <v>20</v>
      </c>
      <c r="C61" s="72" t="s">
        <v>19</v>
      </c>
      <c r="D61" s="120">
        <v>1</v>
      </c>
      <c r="E61" s="120">
        <v>1</v>
      </c>
      <c r="F61" s="53"/>
      <c r="G61" s="121">
        <v>1</v>
      </c>
      <c r="H61" s="121">
        <v>0</v>
      </c>
      <c r="I61" s="122">
        <f>AVERAGE(D61:G61)</f>
        <v>1</v>
      </c>
      <c r="J61" s="122" cm="1">
        <f t="array" ref="J61">_xlfn.MODE.MULT(D61:G61)</f>
        <v>1</v>
      </c>
      <c r="K61" s="17">
        <v>616900</v>
      </c>
      <c r="L61" s="7" t="s">
        <v>18</v>
      </c>
      <c r="M61" t="s">
        <v>17</v>
      </c>
      <c r="O61" s="79"/>
    </row>
    <row r="62" spans="1:16" ht="46.5" x14ac:dyDescent="0.35">
      <c r="A62" s="16" t="s">
        <v>16</v>
      </c>
      <c r="B62" s="69" t="s">
        <v>15</v>
      </c>
      <c r="C62" s="82" t="s">
        <v>14</v>
      </c>
      <c r="D62" s="53">
        <v>2</v>
      </c>
      <c r="E62" s="53">
        <v>3</v>
      </c>
      <c r="F62" s="53">
        <v>2</v>
      </c>
      <c r="G62" s="122">
        <v>2</v>
      </c>
      <c r="H62" s="122">
        <v>3</v>
      </c>
      <c r="I62" s="122">
        <f>AVERAGE(D62:H62)</f>
        <v>2.4</v>
      </c>
      <c r="J62" s="122" cm="1">
        <f t="array" ref="J62">_xlfn.MODE.MULT(D62:G62)</f>
        <v>2</v>
      </c>
      <c r="K62" s="8">
        <v>204500</v>
      </c>
      <c r="L62" s="11" t="s">
        <v>13</v>
      </c>
      <c r="M62" t="s">
        <v>12</v>
      </c>
      <c r="O62" s="82"/>
    </row>
    <row r="63" spans="1:16" ht="57.65" customHeight="1" x14ac:dyDescent="0.35">
      <c r="A63" s="13" t="s">
        <v>5</v>
      </c>
      <c r="B63" s="72" t="s">
        <v>11</v>
      </c>
      <c r="C63" s="69" t="s">
        <v>10</v>
      </c>
      <c r="D63" s="121">
        <v>2</v>
      </c>
      <c r="E63" s="121">
        <v>2</v>
      </c>
      <c r="F63" s="122"/>
      <c r="G63" s="121">
        <v>2</v>
      </c>
      <c r="H63" s="121"/>
      <c r="I63" s="122">
        <f>AVERAGE(D63:G63)</f>
        <v>2</v>
      </c>
      <c r="J63" s="122" cm="1">
        <f t="array" ref="J63">_xlfn.MODE.MULT(D63:G63)</f>
        <v>2</v>
      </c>
      <c r="K63" s="8">
        <v>225750</v>
      </c>
      <c r="L63" s="7" t="s">
        <v>9</v>
      </c>
      <c r="M63" t="s">
        <v>8</v>
      </c>
      <c r="O63" s="81"/>
    </row>
    <row r="64" spans="1:16" ht="34" customHeight="1" x14ac:dyDescent="0.35">
      <c r="A64" s="13" t="s">
        <v>5</v>
      </c>
      <c r="B64" s="72" t="s">
        <v>4</v>
      </c>
      <c r="C64" s="69" t="s">
        <v>7</v>
      </c>
      <c r="D64" s="120">
        <v>1</v>
      </c>
      <c r="E64" s="120">
        <v>2</v>
      </c>
      <c r="F64" s="53"/>
      <c r="G64" s="121">
        <v>1</v>
      </c>
      <c r="H64" s="121"/>
      <c r="I64" s="122">
        <f>AVERAGE(D64:G64)</f>
        <v>1.3333333333333333</v>
      </c>
      <c r="J64" s="122" cm="1">
        <f t="array" ref="J64">_xlfn.MODE.MULT(D64:G64)</f>
        <v>1</v>
      </c>
      <c r="K64" s="8">
        <v>225750</v>
      </c>
      <c r="L64" s="7" t="s">
        <v>2</v>
      </c>
      <c r="M64" t="s">
        <v>1</v>
      </c>
      <c r="O64" s="79" t="s">
        <v>6</v>
      </c>
    </row>
    <row r="65" spans="1:16" ht="12.65" customHeight="1" x14ac:dyDescent="0.35">
      <c r="A65" s="6" t="s">
        <v>5</v>
      </c>
      <c r="B65" s="118" t="s">
        <v>4</v>
      </c>
      <c r="C65" s="73" t="s">
        <v>3</v>
      </c>
      <c r="D65" s="126">
        <v>1</v>
      </c>
      <c r="E65" s="126">
        <v>2</v>
      </c>
      <c r="F65" s="126"/>
      <c r="G65" s="127">
        <v>1</v>
      </c>
      <c r="H65" s="127"/>
      <c r="I65" s="122">
        <f>AVERAGE(D65:G65)</f>
        <v>1.3333333333333333</v>
      </c>
      <c r="J65" s="122" cm="1">
        <f t="array" ref="J65">_xlfn.MODE.MULT(D65:G65)</f>
        <v>1</v>
      </c>
      <c r="K65" s="4">
        <v>225750</v>
      </c>
      <c r="L65" s="3" t="s">
        <v>2</v>
      </c>
      <c r="M65" t="s">
        <v>1</v>
      </c>
      <c r="O65" s="89"/>
      <c r="P65" s="80" t="s">
        <v>0</v>
      </c>
    </row>
    <row r="66" spans="1:16" x14ac:dyDescent="0.35">
      <c r="D66" s="58">
        <f>AVERAGE(D2:D65)</f>
        <v>1.5714285714285714</v>
      </c>
      <c r="E66" s="58">
        <f>AVERAGE(E2:E65)</f>
        <v>1.8412698412698412</v>
      </c>
      <c r="F66" s="58">
        <f>AVERAGE(F2:F65)</f>
        <v>1.8095238095238095</v>
      </c>
      <c r="G66" s="58">
        <f>AVERAGE(G2:G65)</f>
        <v>1.5714285714285714</v>
      </c>
      <c r="H66" s="58"/>
    </row>
  </sheetData>
  <hyperlinks>
    <hyperlink ref="C44" r:id="rId1" display="https://www.ncbi.nlm.nih.gov/books/n/gene/glossary/def-item/affected/" xr:uid="{804E8757-526A-4B15-8F0A-DDA84DB90DFF}"/>
    <hyperlink ref="C49" r:id="rId2" display="https://www.ncbi.nlm.nih.gov/books/n/gene/glossary/def-item/affected/" xr:uid="{B7B7A886-CC7E-411E-903E-70B3587A9966}"/>
    <hyperlink ref="K12" r:id="rId3" display="https://www.omim.org/entry/614255" xr:uid="{E742F80D-8003-4DBE-9CCB-53A66F92A028}"/>
    <hyperlink ref="N27" r:id="rId4" xr:uid="{DCD4594E-5178-46EB-99DB-E8214C259A9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Severity</vt:lpstr>
      <vt:lpstr>safety practicality</vt:lpstr>
      <vt:lpstr>group 1 efficacy</vt:lpstr>
      <vt:lpstr>group 2 efficacy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Sara A - (gaugers)</dc:creator>
  <cp:lastModifiedBy>Lewis, Sara A - (gaugers)</cp:lastModifiedBy>
  <dcterms:created xsi:type="dcterms:W3CDTF">2023-09-11T18:15:29Z</dcterms:created>
  <dcterms:modified xsi:type="dcterms:W3CDTF">2023-09-11T18:33:59Z</dcterms:modified>
</cp:coreProperties>
</file>