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date1904="1" showInkAnnotation="0" autoCompressPictures="0"/>
  <bookViews>
    <workbookView xWindow="51940" yWindow="5980" windowWidth="31800" windowHeight="16080" tabRatio="534"/>
  </bookViews>
  <sheets>
    <sheet name="cones per dendritic field" sheetId="5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2" i="5" l="1"/>
  <c r="N12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0" i="5"/>
  <c r="L19" i="5"/>
  <c r="L18" i="5"/>
  <c r="L17" i="5"/>
  <c r="L16" i="5"/>
  <c r="L15" i="5"/>
  <c r="L14" i="5"/>
  <c r="L13" i="5"/>
  <c r="L12" i="5"/>
  <c r="L21" i="5"/>
  <c r="Q38" i="5"/>
  <c r="P38" i="5"/>
  <c r="O38" i="5"/>
  <c r="N38" i="5"/>
  <c r="M38" i="5"/>
  <c r="Q37" i="5"/>
  <c r="P37" i="5"/>
  <c r="O37" i="5"/>
  <c r="N37" i="5"/>
  <c r="M37" i="5"/>
  <c r="Q36" i="5"/>
  <c r="P36" i="5"/>
  <c r="O36" i="5"/>
  <c r="N36" i="5"/>
  <c r="M36" i="5"/>
  <c r="Q35" i="5"/>
  <c r="P35" i="5"/>
  <c r="O35" i="5"/>
  <c r="N35" i="5"/>
  <c r="M35" i="5"/>
  <c r="Q34" i="5"/>
  <c r="P34" i="5"/>
  <c r="O34" i="5"/>
  <c r="N34" i="5"/>
  <c r="M34" i="5"/>
  <c r="Q33" i="5"/>
  <c r="P33" i="5"/>
  <c r="O33" i="5"/>
  <c r="N33" i="5"/>
  <c r="Q32" i="5"/>
  <c r="P32" i="5"/>
  <c r="O32" i="5"/>
  <c r="N32" i="5"/>
  <c r="Q31" i="5"/>
  <c r="P31" i="5"/>
  <c r="O31" i="5"/>
  <c r="N31" i="5"/>
  <c r="Q30" i="5"/>
  <c r="P30" i="5"/>
  <c r="O30" i="5"/>
  <c r="N30" i="5"/>
  <c r="Q29" i="5"/>
  <c r="P29" i="5"/>
  <c r="O29" i="5"/>
  <c r="N29" i="5"/>
  <c r="Q28" i="5"/>
  <c r="P28" i="5"/>
  <c r="O28" i="5"/>
  <c r="N28" i="5"/>
  <c r="Q27" i="5"/>
  <c r="P27" i="5"/>
  <c r="O27" i="5"/>
  <c r="N27" i="5"/>
  <c r="Q26" i="5"/>
  <c r="P26" i="5"/>
  <c r="O26" i="5"/>
  <c r="N26" i="5"/>
  <c r="Q25" i="5"/>
  <c r="P25" i="5"/>
  <c r="O25" i="5"/>
  <c r="N25" i="5"/>
  <c r="Q24" i="5"/>
  <c r="P24" i="5"/>
  <c r="O24" i="5"/>
  <c r="N24" i="5"/>
  <c r="Q23" i="5"/>
  <c r="P23" i="5"/>
  <c r="O23" i="5"/>
  <c r="N23" i="5"/>
  <c r="Q22" i="5"/>
  <c r="P22" i="5"/>
  <c r="O22" i="5"/>
  <c r="N22" i="5"/>
  <c r="Q21" i="5"/>
  <c r="P21" i="5"/>
  <c r="O21" i="5"/>
  <c r="N21" i="5"/>
  <c r="Q20" i="5"/>
  <c r="P20" i="5"/>
  <c r="O20" i="5"/>
  <c r="N20" i="5"/>
  <c r="Q19" i="5"/>
  <c r="P19" i="5"/>
  <c r="O19" i="5"/>
  <c r="N19" i="5"/>
  <c r="Q18" i="5"/>
  <c r="P18" i="5"/>
  <c r="O18" i="5"/>
  <c r="N18" i="5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</calcChain>
</file>

<file path=xl/sharedStrings.xml><?xml version="1.0" encoding="utf-8"?>
<sst xmlns="http://schemas.openxmlformats.org/spreadsheetml/2006/main" count="25" uniqueCount="25">
  <si>
    <t>cones/DF(+SD)</t>
    <phoneticPr fontId="4" type="noConversion"/>
  </si>
  <si>
    <t>ecc (mm)</t>
    <phoneticPr fontId="4" type="noConversion"/>
  </si>
  <si>
    <t>density(cones/mm2)</t>
    <phoneticPr fontId="4" type="noConversion"/>
  </si>
  <si>
    <t>Cone per dendritic field</t>
    <phoneticPr fontId="4" type="noConversion"/>
  </si>
  <si>
    <t>ecc</t>
    <phoneticPr fontId="4" type="noConversion"/>
  </si>
  <si>
    <t>cones/DF(-SD)</t>
  </si>
  <si>
    <t>mean ecc</t>
  </si>
  <si>
    <t>Midget mean dendritic field area (from indiviual cells)</t>
    <phoneticPr fontId="4" type="noConversion"/>
  </si>
  <si>
    <t>cones/DF(mean)</t>
    <phoneticPr fontId="4" type="noConversion"/>
  </si>
  <si>
    <t>cones/DF(min)</t>
    <phoneticPr fontId="4" type="noConversion"/>
  </si>
  <si>
    <t>cones/DF(max)</t>
    <phoneticPr fontId="4" type="noConversion"/>
  </si>
  <si>
    <t># of cells</t>
  </si>
  <si>
    <r>
      <t xml:space="preserve"> mean DF area mm</t>
    </r>
    <r>
      <rPr>
        <u/>
        <vertAlign val="superscript"/>
        <sz val="10"/>
        <rFont val="Verdana"/>
      </rPr>
      <t>2</t>
    </r>
    <phoneticPr fontId="4" type="noConversion"/>
  </si>
  <si>
    <t>Cone density</t>
    <phoneticPr fontId="4" type="noConversion"/>
  </si>
  <si>
    <t>total # of midgets</t>
    <phoneticPr fontId="4" type="noConversion"/>
  </si>
  <si>
    <t>in ecc samples</t>
    <phoneticPr fontId="4" type="noConversion"/>
  </si>
  <si>
    <t>SD</t>
  </si>
  <si>
    <t>min</t>
  </si>
  <si>
    <t>max</t>
  </si>
  <si>
    <t xml:space="preserve">Macaque cone density taken from Packer et al, 1989, Figure 6A for temporal retina. </t>
  </si>
  <si>
    <t>Data used for plot in Fig 2B in TheNewVisualNeurosciences review chapter</t>
  </si>
  <si>
    <t>Values determined by using GraphClick software to measure points on the curve fit to the data.</t>
  </si>
  <si>
    <t>Midget cell eccentricity is given as temporal equivalent eccentricity, calculated as per Rodieck and Watanabe, 1993)</t>
  </si>
  <si>
    <t>temporal retina</t>
  </si>
  <si>
    <t>temporal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</si>
</sst>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0000"/>
    <numFmt numFmtId="165" formatCode="0.000000"/>
    <numFmt numFmtId="166" formatCode="0.000"/>
  </numFmts>
  <fonts count="14" x14ac:knownFonts="1"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u/>
      <sz val="10"/>
      <name val="Verdana"/>
    </font>
    <font>
      <u/>
      <sz val="12"/>
      <name val="Verdana"/>
    </font>
    <font>
      <sz val="11"/>
      <name val="Verdana"/>
    </font>
    <font>
      <sz val="10"/>
      <color indexed="10"/>
      <name val="Verdana"/>
    </font>
    <font>
      <u/>
      <vertAlign val="superscript"/>
      <sz val="10"/>
      <name val="Verdana"/>
    </font>
    <font>
      <b/>
      <u/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color rgb="FFFF000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40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/>
    <xf numFmtId="0" fontId="6" fillId="0" borderId="0" xfId="0" applyFont="1" applyAlignment="1">
      <alignment horizontal="left"/>
    </xf>
    <xf numFmtId="1" fontId="0" fillId="0" borderId="0" xfId="0" applyNumberFormat="1"/>
    <xf numFmtId="1" fontId="8" fillId="0" borderId="0" xfId="0" applyNumberFormat="1" applyFont="1"/>
    <xf numFmtId="0" fontId="8" fillId="0" borderId="0" xfId="0" applyFont="1"/>
    <xf numFmtId="164" fontId="8" fillId="0" borderId="0" xfId="0" applyNumberFormat="1" applyFont="1"/>
    <xf numFmtId="164" fontId="3" fillId="0" borderId="0" xfId="0" applyNumberFormat="1" applyFont="1"/>
    <xf numFmtId="164" fontId="0" fillId="0" borderId="0" xfId="0" applyNumberFormat="1"/>
    <xf numFmtId="164" fontId="8" fillId="0" borderId="0" xfId="0" applyNumberFormat="1" applyFont="1"/>
    <xf numFmtId="164" fontId="8" fillId="0" borderId="0" xfId="0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8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/>
    <xf numFmtId="2" fontId="8" fillId="0" borderId="0" xfId="0" applyNumberFormat="1" applyFont="1" applyFill="1"/>
    <xf numFmtId="2" fontId="0" fillId="0" borderId="0" xfId="0" applyNumberFormat="1"/>
    <xf numFmtId="2" fontId="8" fillId="0" borderId="0" xfId="0" applyNumberFormat="1" applyFont="1"/>
    <xf numFmtId="2" fontId="8" fillId="0" borderId="0" xfId="0" applyNumberFormat="1" applyFont="1" applyAlignment="1">
      <alignment horizontal="right"/>
    </xf>
    <xf numFmtId="2" fontId="8" fillId="0" borderId="0" xfId="0" applyNumberFormat="1" applyFont="1"/>
    <xf numFmtId="1" fontId="8" fillId="0" borderId="0" xfId="0" applyNumberFormat="1" applyFont="1"/>
    <xf numFmtId="0" fontId="8" fillId="0" borderId="0" xfId="0" applyFont="1" applyFill="1"/>
    <xf numFmtId="2" fontId="8" fillId="0" borderId="0" xfId="0" applyNumberFormat="1" applyFont="1"/>
    <xf numFmtId="1" fontId="8" fillId="0" borderId="0" xfId="0" applyNumberFormat="1" applyFont="1"/>
    <xf numFmtId="1" fontId="8" fillId="0" borderId="0" xfId="0" applyNumberFormat="1" applyFont="1"/>
    <xf numFmtId="2" fontId="0" fillId="0" borderId="0" xfId="0" applyNumberFormat="1" applyFill="1"/>
    <xf numFmtId="2" fontId="0" fillId="0" borderId="0" xfId="0" applyNumberFormat="1"/>
    <xf numFmtId="1" fontId="0" fillId="0" borderId="0" xfId="0" applyNumberFormat="1"/>
    <xf numFmtId="2" fontId="8" fillId="0" borderId="0" xfId="0" applyNumberFormat="1" applyFont="1" applyFill="1"/>
    <xf numFmtId="166" fontId="0" fillId="0" borderId="0" xfId="1" applyNumberFormat="1" applyFont="1" applyFill="1"/>
    <xf numFmtId="166" fontId="0" fillId="0" borderId="0" xfId="0" applyNumberFormat="1" applyFill="1"/>
    <xf numFmtId="2" fontId="8" fillId="2" borderId="0" xfId="0" applyNumberFormat="1" applyFont="1" applyFill="1"/>
    <xf numFmtId="2" fontId="8" fillId="2" borderId="0" xfId="0" applyNumberFormat="1" applyFont="1" applyFill="1"/>
    <xf numFmtId="166" fontId="0" fillId="2" borderId="0" xfId="1" applyNumberFormat="1" applyFont="1" applyFill="1"/>
    <xf numFmtId="2" fontId="13" fillId="0" borderId="0" xfId="0" applyNumberFormat="1" applyFont="1" applyFill="1"/>
    <xf numFmtId="0" fontId="10" fillId="0" borderId="0" xfId="0" applyFont="1"/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4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4"/>
  <sheetViews>
    <sheetView tabSelected="1" topLeftCell="A2" workbookViewId="0">
      <selection activeCell="S32" sqref="S32"/>
    </sheetView>
  </sheetViews>
  <sheetFormatPr baseColWidth="10" defaultRowHeight="13" x14ac:dyDescent="0"/>
  <cols>
    <col min="1" max="1" width="4" customWidth="1"/>
    <col min="2" max="2" width="13.85546875" customWidth="1"/>
    <col min="3" max="3" width="18.7109375" customWidth="1"/>
    <col min="4" max="4" width="4.42578125" customWidth="1"/>
    <col min="5" max="5" width="15.85546875" customWidth="1"/>
    <col min="6" max="6" width="18.85546875" customWidth="1"/>
    <col min="7" max="9" width="12.7109375" customWidth="1"/>
    <col min="10" max="11" width="7.42578125" customWidth="1"/>
    <col min="13" max="15" width="14.28515625" customWidth="1"/>
    <col min="16" max="16" width="13" customWidth="1"/>
    <col min="17" max="17" width="12.85546875" customWidth="1"/>
    <col min="18" max="18" width="14.7109375" customWidth="1"/>
  </cols>
  <sheetData>
    <row r="2" spans="2:18">
      <c r="B2" s="41" t="s">
        <v>20</v>
      </c>
    </row>
    <row r="4" spans="2:18" ht="16">
      <c r="B4" s="3" t="s">
        <v>19</v>
      </c>
    </row>
    <row r="5" spans="2:18" ht="14">
      <c r="B5" s="4" t="s">
        <v>21</v>
      </c>
    </row>
    <row r="7" spans="2:18">
      <c r="B7" t="s">
        <v>22</v>
      </c>
      <c r="C7" s="18"/>
    </row>
    <row r="9" spans="2:18" ht="16">
      <c r="B9" s="42" t="s">
        <v>13</v>
      </c>
      <c r="E9" s="6" t="s">
        <v>7</v>
      </c>
      <c r="L9" s="3" t="s">
        <v>3</v>
      </c>
      <c r="R9" s="1"/>
    </row>
    <row r="10" spans="2:18" ht="16">
      <c r="B10" s="43" t="s">
        <v>23</v>
      </c>
      <c r="E10" s="43" t="s">
        <v>24</v>
      </c>
      <c r="L10" s="3"/>
      <c r="R10" s="1" t="s">
        <v>14</v>
      </c>
    </row>
    <row r="11" spans="2:18" ht="16">
      <c r="B11" s="2" t="s">
        <v>1</v>
      </c>
      <c r="C11" s="2" t="s">
        <v>2</v>
      </c>
      <c r="E11" s="2" t="s">
        <v>6</v>
      </c>
      <c r="F11" s="2" t="s">
        <v>12</v>
      </c>
      <c r="G11" s="2" t="s">
        <v>16</v>
      </c>
      <c r="H11" s="2" t="s">
        <v>17</v>
      </c>
      <c r="I11" s="2" t="s">
        <v>18</v>
      </c>
      <c r="J11" s="2" t="s">
        <v>11</v>
      </c>
      <c r="K11" s="2"/>
      <c r="L11" s="3" t="s">
        <v>4</v>
      </c>
      <c r="M11" s="2" t="s">
        <v>8</v>
      </c>
      <c r="N11" s="2" t="s">
        <v>5</v>
      </c>
      <c r="O11" s="2" t="s">
        <v>0</v>
      </c>
      <c r="P11" s="2" t="s">
        <v>9</v>
      </c>
      <c r="Q11" s="2" t="s">
        <v>10</v>
      </c>
      <c r="R11" s="2" t="s">
        <v>15</v>
      </c>
    </row>
    <row r="12" spans="2:18">
      <c r="B12" s="32">
        <v>0.68100000000000005</v>
      </c>
      <c r="C12" s="33">
        <v>40133.038999999997</v>
      </c>
      <c r="E12" s="31">
        <v>0.68</v>
      </c>
      <c r="F12" s="19">
        <v>2.4311481980634547E-5</v>
      </c>
      <c r="G12" s="11">
        <v>3.4347899420010277E-6</v>
      </c>
      <c r="H12" s="11">
        <v>1.8857409903172737E-5</v>
      </c>
      <c r="I12" s="11">
        <v>2.8099999999999999E-5</v>
      </c>
      <c r="J12" s="5">
        <v>5</v>
      </c>
      <c r="K12" s="5"/>
      <c r="L12" s="37">
        <f t="shared" ref="L12:L22" si="0">E12</f>
        <v>0.68</v>
      </c>
      <c r="M12" s="38">
        <f t="shared" ref="M12:M38" si="1">C12*F12</f>
        <v>0.97569365447660339</v>
      </c>
      <c r="N12" s="39">
        <f>C12*(F12-G12)</f>
        <v>0.83784509577746846</v>
      </c>
      <c r="O12" s="39">
        <f>C12*(F12+G12)</f>
        <v>1.1135422131757384</v>
      </c>
      <c r="P12" s="35">
        <f>C12*H12</f>
        <v>0.75680516708301759</v>
      </c>
      <c r="Q12" s="35">
        <f>C12*I12</f>
        <v>1.1277383958999998</v>
      </c>
      <c r="R12">
        <f>SUM(J12:J33)</f>
        <v>234</v>
      </c>
    </row>
    <row r="13" spans="2:18">
      <c r="B13" s="32">
        <v>1.081</v>
      </c>
      <c r="C13" s="33">
        <v>27660.754000000001</v>
      </c>
      <c r="E13" s="31">
        <v>1.06</v>
      </c>
      <c r="F13" s="20">
        <v>3.4592972508031296E-5</v>
      </c>
      <c r="G13" s="20">
        <v>6.7777924804368195E-6</v>
      </c>
      <c r="H13" s="20">
        <v>1.95E-5</v>
      </c>
      <c r="I13" s="20">
        <v>4.0799999999999996E-5</v>
      </c>
      <c r="J13" s="5">
        <v>8</v>
      </c>
      <c r="K13" s="5"/>
      <c r="L13" s="37">
        <f t="shared" si="0"/>
        <v>1.06</v>
      </c>
      <c r="M13" s="38">
        <f t="shared" si="1"/>
        <v>0.9568677026734167</v>
      </c>
      <c r="N13" s="39">
        <f t="shared" ref="N13:N38" si="2">C13*(F13-G13)</f>
        <v>0.76938885220900399</v>
      </c>
      <c r="O13" s="39">
        <f t="shared" ref="O13:O38" si="3">C13*(F13+G13)</f>
        <v>1.1443465531378294</v>
      </c>
      <c r="P13" s="35">
        <f t="shared" ref="P13:P38" si="4">C13*H13</f>
        <v>0.53938470299999997</v>
      </c>
      <c r="Q13" s="35">
        <f t="shared" ref="Q13:Q38" si="5">C13*I13</f>
        <v>1.1285587631999998</v>
      </c>
      <c r="R13" s="5"/>
    </row>
    <row r="14" spans="2:18">
      <c r="B14" s="25">
        <v>1.466</v>
      </c>
      <c r="C14" s="26">
        <v>24700.133000000002</v>
      </c>
      <c r="D14" s="9"/>
      <c r="E14" s="40">
        <v>1.64</v>
      </c>
      <c r="F14" s="10">
        <v>9.4039999999999987E-5</v>
      </c>
      <c r="G14" s="12">
        <v>1.6328747655592029E-5</v>
      </c>
      <c r="H14" s="12">
        <v>6.8499999999999998E-5</v>
      </c>
      <c r="I14" s="12">
        <v>1.099E-4</v>
      </c>
      <c r="J14" s="5">
        <v>5</v>
      </c>
      <c r="K14" s="5"/>
      <c r="L14" s="37">
        <f t="shared" si="0"/>
        <v>1.64</v>
      </c>
      <c r="M14" s="38">
        <f t="shared" si="1"/>
        <v>2.3228005073199998</v>
      </c>
      <c r="N14" s="39">
        <f t="shared" si="2"/>
        <v>1.9194782685034384</v>
      </c>
      <c r="O14" s="39">
        <f t="shared" si="3"/>
        <v>2.7261227461365611</v>
      </c>
      <c r="P14" s="35">
        <f t="shared" si="4"/>
        <v>1.6919591105</v>
      </c>
      <c r="Q14" s="35">
        <f t="shared" si="5"/>
        <v>2.7145446167</v>
      </c>
      <c r="R14" s="5"/>
    </row>
    <row r="15" spans="2:18">
      <c r="B15" s="24">
        <v>2.0089999999999999</v>
      </c>
      <c r="C15" s="8">
        <v>17203.219000000001</v>
      </c>
      <c r="D15" s="9"/>
      <c r="E15" s="40">
        <v>2.21</v>
      </c>
      <c r="F15" s="9">
        <v>1.4898333333333334E-4</v>
      </c>
      <c r="G15" s="12">
        <v>7.9579882298647952E-5</v>
      </c>
      <c r="H15" s="12">
        <v>9.4400000000000004E-5</v>
      </c>
      <c r="I15" s="12">
        <v>3.0669999999999997E-4</v>
      </c>
      <c r="J15" s="5">
        <v>6</v>
      </c>
      <c r="K15" s="5"/>
      <c r="L15" s="37">
        <f t="shared" si="0"/>
        <v>2.21</v>
      </c>
      <c r="M15" s="38">
        <f t="shared" si="1"/>
        <v>2.5629929106833336</v>
      </c>
      <c r="N15" s="39">
        <f t="shared" si="2"/>
        <v>1.1939627675054694</v>
      </c>
      <c r="O15" s="39">
        <f t="shared" si="3"/>
        <v>3.9320230538611978</v>
      </c>
      <c r="P15" s="35">
        <f t="shared" si="4"/>
        <v>1.6239838736000001</v>
      </c>
      <c r="Q15" s="35">
        <f t="shared" si="5"/>
        <v>5.2762272672999995</v>
      </c>
      <c r="R15" s="5"/>
    </row>
    <row r="16" spans="2:18">
      <c r="B16" s="25">
        <v>2.496</v>
      </c>
      <c r="C16" s="26">
        <v>14134.81</v>
      </c>
      <c r="D16" s="9"/>
      <c r="E16" s="40">
        <v>2.68</v>
      </c>
      <c r="F16" s="9">
        <v>2.1004999999999996E-4</v>
      </c>
      <c r="G16" s="12">
        <v>5.7003610996731497E-5</v>
      </c>
      <c r="H16" s="12">
        <v>1.4519999999999998E-4</v>
      </c>
      <c r="I16" s="12">
        <v>3.1619999999999999E-4</v>
      </c>
      <c r="J16" s="5">
        <v>10</v>
      </c>
      <c r="K16" s="5"/>
      <c r="L16" s="37">
        <f t="shared" si="0"/>
        <v>2.68</v>
      </c>
      <c r="M16" s="38">
        <f t="shared" si="1"/>
        <v>2.9690168404999993</v>
      </c>
      <c r="N16" s="39">
        <f t="shared" si="2"/>
        <v>2.163281629747289</v>
      </c>
      <c r="O16" s="39">
        <f t="shared" si="3"/>
        <v>3.7747520512527095</v>
      </c>
      <c r="P16" s="35">
        <f t="shared" si="4"/>
        <v>2.0523744119999998</v>
      </c>
      <c r="Q16" s="35">
        <f t="shared" si="5"/>
        <v>4.4694269219999994</v>
      </c>
      <c r="R16" s="5"/>
    </row>
    <row r="17" spans="2:18">
      <c r="B17" s="25">
        <v>3</v>
      </c>
      <c r="C17" s="26">
        <v>12422.807000000001</v>
      </c>
      <c r="D17" s="9"/>
      <c r="E17" s="40">
        <v>3.13</v>
      </c>
      <c r="F17" s="9">
        <v>4.2353412475829298E-4</v>
      </c>
      <c r="G17" s="12">
        <v>1.6027797592923929E-4</v>
      </c>
      <c r="H17" s="12">
        <v>2.5277537234122302E-4</v>
      </c>
      <c r="I17" s="12">
        <v>6.8510000000000001E-4</v>
      </c>
      <c r="J17" s="5">
        <v>11</v>
      </c>
      <c r="K17" s="5"/>
      <c r="L17" s="37">
        <f t="shared" si="0"/>
        <v>3.13</v>
      </c>
      <c r="M17" s="38">
        <f t="shared" si="1"/>
        <v>5.2614826897861953</v>
      </c>
      <c r="N17" s="39">
        <f t="shared" si="2"/>
        <v>3.2703803284666102</v>
      </c>
      <c r="O17" s="39">
        <f t="shared" si="3"/>
        <v>7.2525850511057808</v>
      </c>
      <c r="P17" s="35">
        <f t="shared" si="4"/>
        <v>3.1401796649481519</v>
      </c>
      <c r="Q17" s="35">
        <f t="shared" si="5"/>
        <v>8.5108650756999999</v>
      </c>
      <c r="R17" s="5"/>
    </row>
    <row r="18" spans="2:18">
      <c r="B18" s="25">
        <v>3.528</v>
      </c>
      <c r="C18" s="26">
        <v>10698.583000000001</v>
      </c>
      <c r="D18" s="9"/>
      <c r="E18" s="40">
        <v>3.62</v>
      </c>
      <c r="F18" s="9">
        <v>6.8022345280774744E-4</v>
      </c>
      <c r="G18">
        <v>8.071887226210034E-5</v>
      </c>
      <c r="H18">
        <v>5.8064179914689624E-4</v>
      </c>
      <c r="I18">
        <v>8.0559999999999996E-4</v>
      </c>
      <c r="J18" s="5">
        <v>5</v>
      </c>
      <c r="K18" s="5"/>
      <c r="L18" s="37">
        <f t="shared" si="0"/>
        <v>3.62</v>
      </c>
      <c r="M18" s="38">
        <f t="shared" si="1"/>
        <v>7.2774270684102698</v>
      </c>
      <c r="N18" s="39">
        <f t="shared" si="2"/>
        <v>6.4138495138477909</v>
      </c>
      <c r="O18" s="39">
        <f t="shared" si="3"/>
        <v>8.1410046229727477</v>
      </c>
      <c r="P18" s="35">
        <f t="shared" si="4"/>
        <v>6.2120444814423985</v>
      </c>
      <c r="Q18" s="35">
        <f t="shared" si="5"/>
        <v>8.6187784648000001</v>
      </c>
      <c r="R18" s="5"/>
    </row>
    <row r="19" spans="2:18">
      <c r="B19" s="24">
        <v>4.0179999999999998</v>
      </c>
      <c r="C19" s="8">
        <v>9004.0239999999976</v>
      </c>
      <c r="D19" s="9"/>
      <c r="E19" s="40">
        <v>4.07</v>
      </c>
      <c r="F19" s="9">
        <v>8.8665252183671775E-4</v>
      </c>
      <c r="G19">
        <v>3.198748303380423E-4</v>
      </c>
      <c r="H19" s="15">
        <v>6.7199999999999996E-4</v>
      </c>
      <c r="I19" s="15">
        <v>1.5432999999999998E-3</v>
      </c>
      <c r="J19" s="5">
        <v>7</v>
      </c>
      <c r="K19" s="5"/>
      <c r="L19" s="37">
        <f t="shared" si="0"/>
        <v>4.07</v>
      </c>
      <c r="M19" s="38">
        <f t="shared" si="1"/>
        <v>7.9834405862783289</v>
      </c>
      <c r="N19" s="39">
        <f t="shared" si="2"/>
        <v>5.1032799369186685</v>
      </c>
      <c r="O19" s="39">
        <f t="shared" si="3"/>
        <v>10.863601235637988</v>
      </c>
      <c r="P19" s="35">
        <f t="shared" si="4"/>
        <v>6.0507041279999978</v>
      </c>
      <c r="Q19" s="35">
        <f t="shared" si="5"/>
        <v>13.895910239199996</v>
      </c>
      <c r="R19" s="5"/>
    </row>
    <row r="20" spans="2:18">
      <c r="B20" s="25">
        <v>4.4459999999999997</v>
      </c>
      <c r="C20" s="26">
        <v>7873.3440000000001</v>
      </c>
      <c r="D20" s="9"/>
      <c r="E20" s="40">
        <v>4.5199999999999996</v>
      </c>
      <c r="F20" s="9">
        <v>1.1305105130663181E-3</v>
      </c>
      <c r="G20" s="12">
        <v>5.1602980073212036E-4</v>
      </c>
      <c r="H20" s="12">
        <v>6.9320000000000004E-4</v>
      </c>
      <c r="I20" s="12">
        <v>2.0061359314215298E-3</v>
      </c>
      <c r="J20" s="5">
        <v>5</v>
      </c>
      <c r="K20" s="5"/>
      <c r="L20" s="37">
        <f t="shared" si="0"/>
        <v>4.5199999999999996</v>
      </c>
      <c r="M20" s="38">
        <f t="shared" si="1"/>
        <v>8.900898164987618</v>
      </c>
      <c r="N20" s="39">
        <f t="shared" si="2"/>
        <v>4.838018029572182</v>
      </c>
      <c r="O20" s="39">
        <f t="shared" si="3"/>
        <v>12.963778300403051</v>
      </c>
      <c r="P20" s="35">
        <f t="shared" si="4"/>
        <v>5.4578020608000006</v>
      </c>
      <c r="Q20" s="35">
        <f t="shared" si="5"/>
        <v>15.794998298842113</v>
      </c>
      <c r="R20" s="5"/>
    </row>
    <row r="21" spans="2:18">
      <c r="B21" s="24">
        <v>5.0229999999999997</v>
      </c>
      <c r="C21" s="8">
        <v>6740.4430000000002</v>
      </c>
      <c r="D21" s="9"/>
      <c r="E21" s="40">
        <v>5.09</v>
      </c>
      <c r="F21" s="9">
        <v>1.6554307043629062E-3</v>
      </c>
      <c r="G21" s="12">
        <v>7.5751484646298893E-4</v>
      </c>
      <c r="H21" s="12">
        <v>7.4651223638966084E-4</v>
      </c>
      <c r="I21" s="12">
        <v>3.3911954100499715E-3</v>
      </c>
      <c r="J21" s="5">
        <v>11</v>
      </c>
      <c r="K21" s="5"/>
      <c r="L21" s="37">
        <f t="shared" si="0"/>
        <v>5.09</v>
      </c>
      <c r="M21" s="38">
        <f t="shared" si="1"/>
        <v>11.158336303208021</v>
      </c>
      <c r="N21" s="39">
        <f t="shared" si="2"/>
        <v>6.0523506589704921</v>
      </c>
      <c r="O21" s="39">
        <f t="shared" si="3"/>
        <v>16.264321947445548</v>
      </c>
      <c r="P21" s="35">
        <f t="shared" si="4"/>
        <v>5.0318231781870351</v>
      </c>
      <c r="Q21" s="35">
        <f t="shared" si="5"/>
        <v>22.858159363303461</v>
      </c>
      <c r="R21" s="5"/>
    </row>
    <row r="22" spans="2:18">
      <c r="B22" s="28">
        <v>5.4770000000000003</v>
      </c>
      <c r="C22" s="30">
        <v>6169.8919999999998</v>
      </c>
      <c r="D22" s="9"/>
      <c r="E22" s="40">
        <v>5.5</v>
      </c>
      <c r="F22" s="9">
        <v>1.7947713891140239E-3</v>
      </c>
      <c r="G22" s="12">
        <v>3.646883589170667E-4</v>
      </c>
      <c r="H22" s="12">
        <v>1.2806265770979944E-3</v>
      </c>
      <c r="I22" s="12">
        <v>2.3391999999999996E-3</v>
      </c>
      <c r="J22" s="5">
        <v>9</v>
      </c>
      <c r="K22" s="5"/>
      <c r="L22" s="37">
        <f t="shared" si="0"/>
        <v>5.5</v>
      </c>
      <c r="M22" s="38">
        <f t="shared" si="1"/>
        <v>11.073545635523503</v>
      </c>
      <c r="N22" s="39">
        <f t="shared" si="2"/>
        <v>8.8234578473479655</v>
      </c>
      <c r="O22" s="39">
        <f t="shared" si="3"/>
        <v>13.323633423699041</v>
      </c>
      <c r="P22" s="35">
        <f t="shared" si="4"/>
        <v>7.9013276730242987</v>
      </c>
      <c r="Q22" s="35">
        <f t="shared" si="5"/>
        <v>14.432611366399998</v>
      </c>
      <c r="R22" s="5"/>
    </row>
    <row r="23" spans="2:18">
      <c r="B23" s="28">
        <v>6.0270000000000001</v>
      </c>
      <c r="C23" s="30">
        <v>5734.4059999999999</v>
      </c>
      <c r="D23" s="9"/>
      <c r="E23" s="40">
        <v>6.01</v>
      </c>
      <c r="F23" s="9">
        <v>2.5534238385571477E-3</v>
      </c>
      <c r="G23" s="12">
        <v>9.7709892856977384E-4</v>
      </c>
      <c r="H23" s="12">
        <v>1.5749184105156718E-3</v>
      </c>
      <c r="I23" s="12">
        <v>4.5747419832232444E-3</v>
      </c>
      <c r="J23" s="5">
        <v>12</v>
      </c>
      <c r="K23" s="5"/>
      <c r="L23" s="37">
        <f t="shared" ref="L23:L38" si="6">E23</f>
        <v>6.01</v>
      </c>
      <c r="M23" s="38">
        <f t="shared" si="1"/>
        <v>14.64236898036514</v>
      </c>
      <c r="N23" s="39">
        <f t="shared" si="2"/>
        <v>9.0392870217810568</v>
      </c>
      <c r="O23" s="39">
        <f t="shared" si="3"/>
        <v>20.245450938949219</v>
      </c>
      <c r="P23" s="35">
        <f t="shared" si="4"/>
        <v>9.031221582771531</v>
      </c>
      <c r="Q23" s="35">
        <f t="shared" si="5"/>
        <v>26.233427877047273</v>
      </c>
      <c r="R23" s="5"/>
    </row>
    <row r="24" spans="2:18">
      <c r="B24" s="9">
        <v>6.57</v>
      </c>
      <c r="C24" s="30">
        <v>5276.6180000000004</v>
      </c>
      <c r="D24" s="9"/>
      <c r="E24" s="40">
        <v>6.52</v>
      </c>
      <c r="F24" s="9">
        <v>3.1812239889044917E-3</v>
      </c>
      <c r="G24" s="12">
        <v>8.1152130576717042E-4</v>
      </c>
      <c r="H24" s="12">
        <v>2.4235836161072542E-3</v>
      </c>
      <c r="I24" s="12">
        <v>4.3767274768072963E-3</v>
      </c>
      <c r="J24" s="5">
        <v>6</v>
      </c>
      <c r="K24" s="5"/>
      <c r="L24" s="37">
        <f t="shared" si="6"/>
        <v>6.52</v>
      </c>
      <c r="M24" s="38">
        <f t="shared" si="1"/>
        <v>16.786103761885244</v>
      </c>
      <c r="N24" s="39">
        <f t="shared" si="2"/>
        <v>12.504015832490687</v>
      </c>
      <c r="O24" s="39">
        <f t="shared" si="3"/>
        <v>21.068191691279797</v>
      </c>
      <c r="P24" s="35">
        <f t="shared" si="4"/>
        <v>12.788324933256629</v>
      </c>
      <c r="Q24" s="35">
        <f t="shared" si="5"/>
        <v>23.094318985215963</v>
      </c>
      <c r="R24" s="5"/>
    </row>
    <row r="25" spans="2:18">
      <c r="B25" s="24">
        <v>7.0019999999999998</v>
      </c>
      <c r="C25" s="8">
        <v>5030.183</v>
      </c>
      <c r="D25" s="9"/>
      <c r="E25" s="40">
        <v>6.95</v>
      </c>
      <c r="F25" s="9">
        <v>3.9648913790066844E-3</v>
      </c>
      <c r="G25" s="12">
        <v>1.1092510253041554E-3</v>
      </c>
      <c r="H25" s="12">
        <v>2.24128791145391E-3</v>
      </c>
      <c r="I25" s="12">
        <v>6.5741125734050847E-3</v>
      </c>
      <c r="J25" s="5">
        <v>24</v>
      </c>
      <c r="K25" s="5"/>
      <c r="L25" s="37">
        <f t="shared" si="6"/>
        <v>6.95</v>
      </c>
      <c r="M25" s="38">
        <f t="shared" si="1"/>
        <v>19.944129211525983</v>
      </c>
      <c r="N25" s="39">
        <f t="shared" si="2"/>
        <v>14.364393561308448</v>
      </c>
      <c r="O25" s="39">
        <f t="shared" si="3"/>
        <v>25.523864861743515</v>
      </c>
      <c r="P25" s="35">
        <f t="shared" si="4"/>
        <v>11.274088350300962</v>
      </c>
      <c r="Q25" s="35">
        <f t="shared" si="5"/>
        <v>33.068989306828506</v>
      </c>
      <c r="R25" s="5"/>
    </row>
    <row r="26" spans="2:18">
      <c r="B26" s="24">
        <v>7.5190000000000001</v>
      </c>
      <c r="C26" s="8">
        <v>4627.7659999999996</v>
      </c>
      <c r="D26" s="9"/>
      <c r="E26" s="40">
        <v>7.56</v>
      </c>
      <c r="F26" s="9">
        <v>5.0547651482909395E-3</v>
      </c>
      <c r="G26" s="12">
        <v>8.657869999924298E-4</v>
      </c>
      <c r="H26" s="12">
        <v>4.2474999999999995E-3</v>
      </c>
      <c r="I26" s="12">
        <v>6.6466999999999993E-3</v>
      </c>
      <c r="J26" s="5">
        <v>7</v>
      </c>
      <c r="K26" s="5"/>
      <c r="L26" s="37">
        <f t="shared" si="6"/>
        <v>7.56</v>
      </c>
      <c r="M26" s="38">
        <f t="shared" si="1"/>
        <v>23.392270291245765</v>
      </c>
      <c r="N26" s="39">
        <f t="shared" si="2"/>
        <v>19.385610649438803</v>
      </c>
      <c r="O26" s="39">
        <f t="shared" si="3"/>
        <v>27.398929933052731</v>
      </c>
      <c r="P26" s="35">
        <f t="shared" si="4"/>
        <v>19.656436084999996</v>
      </c>
      <c r="Q26" s="35">
        <f t="shared" si="5"/>
        <v>30.759372272199993</v>
      </c>
      <c r="R26" s="5"/>
    </row>
    <row r="27" spans="2:18">
      <c r="B27" s="24">
        <v>8.0060000000000002</v>
      </c>
      <c r="C27" s="8">
        <v>4325.9560000000001</v>
      </c>
      <c r="D27" s="9"/>
      <c r="E27" s="40">
        <v>8.0399999999999991</v>
      </c>
      <c r="F27" s="9">
        <v>5.7310341587423269E-3</v>
      </c>
      <c r="G27" s="12">
        <v>1.5297452549586832E-3</v>
      </c>
      <c r="H27" s="12">
        <v>3.3626999999999997E-3</v>
      </c>
      <c r="I27" s="12">
        <v>8.6557163933298625E-3</v>
      </c>
      <c r="J27" s="5">
        <v>22</v>
      </c>
      <c r="K27" s="5"/>
      <c r="L27" s="37">
        <f t="shared" si="6"/>
        <v>8.0399999999999991</v>
      </c>
      <c r="M27" s="38">
        <f t="shared" si="1"/>
        <v>24.792201605216324</v>
      </c>
      <c r="N27" s="39">
        <f t="shared" si="2"/>
        <v>18.174590941056277</v>
      </c>
      <c r="O27" s="39">
        <f t="shared" si="3"/>
        <v>31.409812269376367</v>
      </c>
      <c r="P27" s="35">
        <f t="shared" si="4"/>
        <v>14.546892241199998</v>
      </c>
      <c r="Q27" s="35">
        <f t="shared" si="5"/>
        <v>37.444248266023678</v>
      </c>
      <c r="R27" s="5"/>
    </row>
    <row r="28" spans="2:18">
      <c r="B28" s="24">
        <v>8.4930000000000003</v>
      </c>
      <c r="C28" s="8">
        <v>3973.8440000000001</v>
      </c>
      <c r="D28" s="9"/>
      <c r="E28" s="40">
        <v>8.43</v>
      </c>
      <c r="F28" s="9">
        <v>7.1095516618940131E-3</v>
      </c>
      <c r="G28" s="12">
        <v>2.5447095738012166E-3</v>
      </c>
      <c r="H28" s="12">
        <v>3.4534083693690113E-3</v>
      </c>
      <c r="I28" s="12">
        <v>1.2967899999999999E-2</v>
      </c>
      <c r="J28" s="5">
        <v>29</v>
      </c>
      <c r="K28" s="5"/>
      <c r="L28" s="37">
        <f t="shared" si="6"/>
        <v>8.43</v>
      </c>
      <c r="M28" s="38">
        <f t="shared" si="1"/>
        <v>28.252249214307554</v>
      </c>
      <c r="N28" s="39">
        <f t="shared" si="2"/>
        <v>18.139970342715031</v>
      </c>
      <c r="O28" s="39">
        <f t="shared" si="3"/>
        <v>38.364528085900076</v>
      </c>
      <c r="P28" s="35">
        <f t="shared" si="4"/>
        <v>13.723306128166829</v>
      </c>
      <c r="Q28" s="35">
        <f t="shared" si="5"/>
        <v>51.532411607599997</v>
      </c>
      <c r="R28" s="5"/>
    </row>
    <row r="29" spans="2:18">
      <c r="B29" s="24">
        <v>9.011000000000001</v>
      </c>
      <c r="C29" s="8">
        <v>3621.7310000000002</v>
      </c>
      <c r="D29" s="9"/>
      <c r="E29" s="40">
        <v>9</v>
      </c>
      <c r="F29" s="9">
        <v>7.9224505761431134E-3</v>
      </c>
      <c r="G29" s="12">
        <v>3.3595108033577098E-3</v>
      </c>
      <c r="H29" s="12">
        <v>4.1298999999999997E-3</v>
      </c>
      <c r="I29" s="12">
        <v>1.4989899999999999E-2</v>
      </c>
      <c r="J29" s="5">
        <v>21</v>
      </c>
      <c r="K29" s="5"/>
      <c r="L29" s="37">
        <f t="shared" si="6"/>
        <v>9</v>
      </c>
      <c r="M29" s="38">
        <f t="shared" si="1"/>
        <v>28.692984847585375</v>
      </c>
      <c r="N29" s="39">
        <f t="shared" si="2"/>
        <v>16.525740426229852</v>
      </c>
      <c r="O29" s="39">
        <f t="shared" si="3"/>
        <v>40.860229268940898</v>
      </c>
      <c r="P29" s="35">
        <f t="shared" si="4"/>
        <v>14.957386856899999</v>
      </c>
      <c r="Q29" s="35">
        <f t="shared" si="5"/>
        <v>54.289385516899998</v>
      </c>
      <c r="R29" s="5"/>
    </row>
    <row r="30" spans="2:18">
      <c r="B30" s="25">
        <v>9.4369999999999994</v>
      </c>
      <c r="C30" s="26">
        <v>3261.558</v>
      </c>
      <c r="D30" s="9"/>
      <c r="E30" s="40">
        <v>9.43</v>
      </c>
      <c r="F30" s="9">
        <v>9.6542213616786325E-3</v>
      </c>
      <c r="G30" s="12">
        <v>4.5287424961245812E-3</v>
      </c>
      <c r="H30" s="12">
        <v>4.2533144076407365E-3</v>
      </c>
      <c r="I30" s="12">
        <v>1.5237799999999999E-2</v>
      </c>
      <c r="J30" s="5">
        <v>5</v>
      </c>
      <c r="K30" s="5"/>
      <c r="L30" s="37">
        <f t="shared" si="6"/>
        <v>9.43</v>
      </c>
      <c r="M30" s="38">
        <f t="shared" si="1"/>
        <v>31.487802915953836</v>
      </c>
      <c r="N30" s="39">
        <f t="shared" si="2"/>
        <v>16.71704659777874</v>
      </c>
      <c r="O30" s="39">
        <f t="shared" si="3"/>
        <v>46.258559234128931</v>
      </c>
      <c r="P30" s="35">
        <f t="shared" si="4"/>
        <v>13.872431632755905</v>
      </c>
      <c r="Q30" s="35">
        <f t="shared" si="5"/>
        <v>49.698968492399999</v>
      </c>
      <c r="R30" s="5"/>
    </row>
    <row r="31" spans="2:18">
      <c r="B31" s="24">
        <v>10.015000000000001</v>
      </c>
      <c r="C31" s="8">
        <v>3068.4110000000001</v>
      </c>
      <c r="D31" s="9"/>
      <c r="E31" s="40">
        <v>10.1</v>
      </c>
      <c r="F31" s="9">
        <v>1.3507094301747982E-2</v>
      </c>
      <c r="G31" s="12">
        <v>4.3198443079097053E-3</v>
      </c>
      <c r="H31" s="12">
        <v>4.7221684441560502E-3</v>
      </c>
      <c r="I31" s="12">
        <v>1.8266400000000002E-2</v>
      </c>
      <c r="J31" s="5">
        <v>8</v>
      </c>
      <c r="K31" s="5"/>
      <c r="L31" s="37">
        <f t="shared" si="6"/>
        <v>10.1</v>
      </c>
      <c r="M31" s="38">
        <f t="shared" si="1"/>
        <v>41.445316733520826</v>
      </c>
      <c r="N31" s="39">
        <f t="shared" si="2"/>
        <v>28.190258940843304</v>
      </c>
      <c r="O31" s="39">
        <f t="shared" si="3"/>
        <v>54.700374526198352</v>
      </c>
      <c r="P31" s="35">
        <f t="shared" si="4"/>
        <v>14.48955359790131</v>
      </c>
      <c r="Q31" s="35">
        <f t="shared" si="5"/>
        <v>56.048822690400009</v>
      </c>
      <c r="R31" s="5"/>
    </row>
    <row r="32" spans="2:18">
      <c r="B32" s="24">
        <v>10.502000000000001</v>
      </c>
      <c r="C32" s="8">
        <v>2867.203</v>
      </c>
      <c r="D32" s="9"/>
      <c r="E32" s="40">
        <v>10.54</v>
      </c>
      <c r="F32" s="9">
        <v>1.5346581159688488E-2</v>
      </c>
      <c r="G32" s="12">
        <v>4.5193979161547992E-3</v>
      </c>
      <c r="H32" s="12">
        <v>7.5676141538662195E-3</v>
      </c>
      <c r="I32" s="12">
        <v>2.1309399999999999E-2</v>
      </c>
      <c r="J32" s="5">
        <v>11</v>
      </c>
      <c r="K32" s="5"/>
      <c r="L32" s="37">
        <f t="shared" si="6"/>
        <v>10.54</v>
      </c>
      <c r="M32" s="38">
        <f t="shared" si="1"/>
        <v>44.001763540802308</v>
      </c>
      <c r="N32" s="39">
        <f t="shared" si="2"/>
        <v>31.043732277409521</v>
      </c>
      <c r="O32" s="39">
        <f t="shared" si="3"/>
        <v>56.959794804195106</v>
      </c>
      <c r="P32" s="35">
        <f t="shared" si="4"/>
        <v>21.697886004807685</v>
      </c>
      <c r="Q32" s="35">
        <f t="shared" si="5"/>
        <v>61.098375608199994</v>
      </c>
      <c r="R32" s="5"/>
    </row>
    <row r="33" spans="2:18">
      <c r="B33" s="24">
        <v>11.02</v>
      </c>
      <c r="C33" s="8">
        <v>2665.9960000000001</v>
      </c>
      <c r="D33" s="9"/>
      <c r="E33" s="40">
        <v>11</v>
      </c>
      <c r="F33" s="9">
        <v>1.406310882507074E-2</v>
      </c>
      <c r="G33" s="12">
        <v>3.7181510999058855E-3</v>
      </c>
      <c r="H33" s="12">
        <v>1.0292299999999999E-2</v>
      </c>
      <c r="I33" s="12">
        <v>2.0170400000000002E-2</v>
      </c>
      <c r="J33" s="5">
        <v>7</v>
      </c>
      <c r="K33" s="5"/>
      <c r="L33" s="37">
        <f t="shared" si="6"/>
        <v>11</v>
      </c>
      <c r="M33" s="38">
        <f t="shared" si="1"/>
        <v>37.492191875203297</v>
      </c>
      <c r="N33" s="39">
        <f t="shared" si="2"/>
        <v>27.579615915458604</v>
      </c>
      <c r="O33" s="39">
        <f t="shared" si="3"/>
        <v>47.40476783494799</v>
      </c>
      <c r="P33" s="35">
        <f t="shared" si="4"/>
        <v>27.439230630799997</v>
      </c>
      <c r="Q33" s="35">
        <f t="shared" si="5"/>
        <v>53.774205718400005</v>
      </c>
      <c r="R33" s="5"/>
    </row>
    <row r="34" spans="2:18">
      <c r="B34" s="28">
        <v>11.423</v>
      </c>
      <c r="C34" s="29">
        <v>2555.2489999999998</v>
      </c>
      <c r="D34" s="9"/>
      <c r="E34" s="23">
        <v>11.42075146526868</v>
      </c>
      <c r="F34" s="13">
        <v>1.5120899999999998E-2</v>
      </c>
      <c r="G34" s="12">
        <v>4.8142050319860729E-3</v>
      </c>
      <c r="H34" s="12">
        <v>9.0403999999999988E-3</v>
      </c>
      <c r="I34" s="12">
        <v>1.9156099999999999E-2</v>
      </c>
      <c r="J34">
        <v>6</v>
      </c>
      <c r="L34" s="21">
        <f t="shared" si="6"/>
        <v>11.42075146526868</v>
      </c>
      <c r="M34" s="34">
        <f t="shared" si="1"/>
        <v>38.637664604099989</v>
      </c>
      <c r="N34" s="35">
        <f t="shared" si="2"/>
        <v>26.33617201032261</v>
      </c>
      <c r="O34" s="35">
        <f t="shared" si="3"/>
        <v>50.939157197877371</v>
      </c>
      <c r="P34" s="35">
        <f t="shared" si="4"/>
        <v>23.100473059599995</v>
      </c>
      <c r="Q34" s="35">
        <f t="shared" si="5"/>
        <v>48.94860536889999</v>
      </c>
      <c r="R34" s="5"/>
    </row>
    <row r="35" spans="2:18">
      <c r="B35" s="25">
        <v>12.127000000000001</v>
      </c>
      <c r="C35" s="26">
        <v>2305.9630000000002</v>
      </c>
      <c r="D35" s="9"/>
      <c r="E35" s="23">
        <v>12.127217546866708</v>
      </c>
      <c r="F35" s="9">
        <v>1.8067466666666667E-2</v>
      </c>
      <c r="G35">
        <v>1.0497156222679235E-2</v>
      </c>
      <c r="H35" s="15">
        <v>9.3737000000000004E-3</v>
      </c>
      <c r="I35" s="15">
        <v>2.9728999999999998E-2</v>
      </c>
      <c r="J35">
        <v>3</v>
      </c>
      <c r="L35" s="21">
        <f t="shared" si="6"/>
        <v>12.127217546866708</v>
      </c>
      <c r="M35" s="34">
        <f t="shared" si="1"/>
        <v>41.662909637066669</v>
      </c>
      <c r="N35" s="35">
        <f t="shared" si="2"/>
        <v>17.456855782348594</v>
      </c>
      <c r="O35" s="35">
        <f t="shared" si="3"/>
        <v>65.86896349178474</v>
      </c>
      <c r="P35" s="35">
        <f t="shared" si="4"/>
        <v>21.615405373100003</v>
      </c>
      <c r="Q35" s="35">
        <f t="shared" si="5"/>
        <v>68.553974026999995</v>
      </c>
      <c r="R35" s="5"/>
    </row>
    <row r="36" spans="2:18">
      <c r="B36" s="24">
        <v>12.510999999999999</v>
      </c>
      <c r="C36" s="8">
        <v>2213.2800000000002</v>
      </c>
      <c r="D36" s="9"/>
      <c r="E36" s="23">
        <v>12.527472145178816</v>
      </c>
      <c r="F36" s="14">
        <v>1.6260180000000003E-2</v>
      </c>
      <c r="G36">
        <v>2.1813981633346706E-3</v>
      </c>
      <c r="H36" s="15">
        <v>1.3392399999999999E-2</v>
      </c>
      <c r="I36" s="15">
        <v>1.9242299999999997E-2</v>
      </c>
      <c r="J36">
        <v>6</v>
      </c>
      <c r="L36" s="21">
        <f t="shared" si="6"/>
        <v>12.527472145178816</v>
      </c>
      <c r="M36" s="34">
        <f t="shared" si="1"/>
        <v>35.988331190400011</v>
      </c>
      <c r="N36" s="35">
        <f t="shared" si="2"/>
        <v>31.160286263454651</v>
      </c>
      <c r="O36" s="35">
        <f t="shared" si="3"/>
        <v>40.816376117345371</v>
      </c>
      <c r="P36" s="35">
        <f t="shared" si="4"/>
        <v>29.641131072</v>
      </c>
      <c r="Q36" s="35">
        <f t="shared" si="5"/>
        <v>42.588597743999998</v>
      </c>
      <c r="R36" s="5"/>
    </row>
    <row r="37" spans="2:18">
      <c r="B37" s="24">
        <v>13.029</v>
      </c>
      <c r="C37" s="8">
        <v>1961.771</v>
      </c>
      <c r="D37" s="9"/>
      <c r="E37" s="23">
        <v>12.989760532004221</v>
      </c>
      <c r="F37" s="9">
        <v>1.9079466483402294E-2</v>
      </c>
      <c r="G37" s="12">
        <v>1.0088057004103042E-2</v>
      </c>
      <c r="H37" s="12">
        <v>1.1946132966804593E-2</v>
      </c>
      <c r="I37" s="12">
        <v>2.6212799999999998E-2</v>
      </c>
      <c r="J37">
        <v>2</v>
      </c>
      <c r="L37" s="21">
        <f t="shared" si="6"/>
        <v>12.989760532004221</v>
      </c>
      <c r="M37" s="34">
        <f t="shared" si="1"/>
        <v>37.429544042610601</v>
      </c>
      <c r="N37" s="35">
        <f t="shared" si="2"/>
        <v>17.639086365614371</v>
      </c>
      <c r="O37" s="35">
        <f t="shared" si="3"/>
        <v>57.220001719606827</v>
      </c>
      <c r="P37" s="35">
        <f t="shared" si="4"/>
        <v>23.435577216421212</v>
      </c>
      <c r="Q37" s="35">
        <f t="shared" si="5"/>
        <v>51.423510868799994</v>
      </c>
      <c r="R37" s="5"/>
    </row>
    <row r="38" spans="2:18">
      <c r="B38" s="25">
        <v>13.409000000000001</v>
      </c>
      <c r="C38" s="26">
        <v>1869.712</v>
      </c>
      <c r="D38" s="9"/>
      <c r="E38" s="23">
        <v>13.410365479730519</v>
      </c>
      <c r="F38" s="14">
        <v>1.1458549999999998E-2</v>
      </c>
      <c r="G38" s="12">
        <v>7.939465649840674E-3</v>
      </c>
      <c r="H38" s="12">
        <v>5.8444999999999999E-3</v>
      </c>
      <c r="I38" s="12">
        <v>1.7072599999999997E-2</v>
      </c>
      <c r="J38">
        <v>2</v>
      </c>
      <c r="L38" s="21">
        <f t="shared" si="6"/>
        <v>13.410365479730519</v>
      </c>
      <c r="M38" s="34">
        <f t="shared" si="1"/>
        <v>21.424188437599994</v>
      </c>
      <c r="N38" s="35">
        <f t="shared" si="2"/>
        <v>6.5796742385050893</v>
      </c>
      <c r="O38" s="35">
        <f t="shared" si="3"/>
        <v>36.268702636694904</v>
      </c>
      <c r="P38" s="35">
        <f t="shared" si="4"/>
        <v>10.927531783999999</v>
      </c>
      <c r="Q38" s="35">
        <f t="shared" si="5"/>
        <v>31.920845091199993</v>
      </c>
      <c r="R38" s="5"/>
    </row>
    <row r="39" spans="2:18">
      <c r="B39" s="22">
        <v>14.032999999999999</v>
      </c>
      <c r="C39" s="7">
        <v>1810.865</v>
      </c>
      <c r="E39" s="22"/>
      <c r="L39" s="27"/>
      <c r="M39" s="36"/>
      <c r="N39" s="36"/>
      <c r="O39" s="36"/>
      <c r="P39" s="36"/>
      <c r="Q39" s="36"/>
      <c r="R39" s="5"/>
    </row>
    <row r="40" spans="2:18">
      <c r="B40" s="22">
        <v>14.49</v>
      </c>
      <c r="C40" s="7">
        <v>1760.5630000000001</v>
      </c>
      <c r="E40" s="22"/>
      <c r="L40" s="9"/>
    </row>
    <row r="41" spans="2:18">
      <c r="B41" s="22">
        <v>15.007999999999999</v>
      </c>
      <c r="C41" s="7">
        <v>1659.96</v>
      </c>
      <c r="E41" s="22">
        <v>14.93</v>
      </c>
      <c r="F41">
        <v>1.5297195001943854E-2</v>
      </c>
      <c r="J41">
        <v>1</v>
      </c>
    </row>
    <row r="42" spans="2:18">
      <c r="B42" s="22">
        <v>15.494999999999999</v>
      </c>
      <c r="C42" s="7">
        <v>1509.0540000000001</v>
      </c>
    </row>
    <row r="44" spans="2:18">
      <c r="L44" s="17"/>
      <c r="M44" s="16"/>
      <c r="N44" s="16"/>
      <c r="O44" s="16"/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cones per dendritic field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Peterson</dc:creator>
  <cp:lastModifiedBy>Beth Peterson</cp:lastModifiedBy>
  <cp:lastPrinted>2011-12-20T19:15:16Z</cp:lastPrinted>
  <dcterms:created xsi:type="dcterms:W3CDTF">2011-11-30T18:58:21Z</dcterms:created>
  <dcterms:modified xsi:type="dcterms:W3CDTF">2015-04-16T18:23:27Z</dcterms:modified>
</cp:coreProperties>
</file>