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x\Desktop\"/>
    </mc:Choice>
  </mc:AlternateContent>
  <xr:revisionPtr revIDLastSave="0" documentId="8_{A3B956C3-3F47-46A1-8841-B9D351DF2301}" xr6:coauthVersionLast="31" xr6:coauthVersionMax="31" xr10:uidLastSave="{00000000-0000-0000-0000-000000000000}"/>
  <bookViews>
    <workbookView xWindow="0" yWindow="0" windowWidth="23040" windowHeight="9072" firstSheet="1" activeTab="5" xr2:uid="{00000000-000D-0000-FFFF-FFFF00000000}"/>
  </bookViews>
  <sheets>
    <sheet name="Структура продаж" sheetId="1" state="veryHidden" r:id="rId1"/>
    <sheet name="BS" sheetId="3" r:id="rId2"/>
    <sheet name="P&amp;L" sheetId="2" r:id="rId3"/>
    <sheet name="Cash Flow " sheetId="4" r:id="rId4"/>
    <sheet name="Multiples" sheetId="5" r:id="rId5"/>
    <sheet name="EVA" sheetId="8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Case1A">[1]Лист1!$D$25:$H$25</definedName>
    <definedName name="Case1B">[1]Лист1!$D$26:$H$26</definedName>
    <definedName name="Case1C">[1]Лист1!$D$27:$H$27</definedName>
    <definedName name="Case1D">[1]Лист1!$D$28:$H$28</definedName>
    <definedName name="Case1E">[1]Лист1!$D$29:$H$29</definedName>
    <definedName name="Debt_CapIn" localSheetId="5">#REF!</definedName>
    <definedName name="Debt_CapIn">#REF!</definedName>
    <definedName name="Debt_CapitalIn" localSheetId="5">#REF!</definedName>
    <definedName name="Debt_CapitalIn">#REF!</definedName>
    <definedName name="Debt_EBITDAIn" localSheetId="5">#REF!</definedName>
    <definedName name="Debt_EBITDAIn">#REF!</definedName>
    <definedName name="Debt_EquityIn" localSheetId="5">#REF!</definedName>
    <definedName name="Debt_EquityIn">#REF!</definedName>
    <definedName name="DivPayIn" localSheetId="5">#REF!</definedName>
    <definedName name="DivPayIn">#REF!</definedName>
    <definedName name="FFO_DebtIn" localSheetId="5">#REF!</definedName>
    <definedName name="FFO_DebtIn">#REF!</definedName>
    <definedName name="FFOIntCovIn" localSheetId="5">#REF!</definedName>
    <definedName name="FFOIntCovIn">#REF!</definedName>
    <definedName name="InterestCoverIn" localSheetId="5">#REF!</definedName>
    <definedName name="InterestCoverIn">#REF!</definedName>
    <definedName name="limcount" hidden="1">1</definedName>
    <definedName name="NCF_CapIn" localSheetId="5">#REF!</definedName>
    <definedName name="NCF_CapIn">#REF!</definedName>
    <definedName name="NCF_DebtIn" localSheetId="5">#REF!</definedName>
    <definedName name="NCF_DebtIn">#REF!</definedName>
    <definedName name="RetTotAssetsIn" localSheetId="5">#REF!</definedName>
    <definedName name="RetTotAssetsIn">#REF!</definedName>
    <definedName name="ROEIn" localSheetId="5">#REF!</definedName>
    <definedName name="ROEIn">#REF!</definedName>
    <definedName name="sencount" hidden="1">2</definedName>
    <definedName name="вар3" localSheetId="5">#REF!</definedName>
    <definedName name="вар3">#REF!</definedName>
    <definedName name="вар4" localSheetId="5">#REF!</definedName>
    <definedName name="вар4">#REF!</definedName>
    <definedName name="месяц">'[2]приб.и уб.'!$P$34</definedName>
    <definedName name="месяцы">'[3]приб.и уб.'!$R$34</definedName>
    <definedName name="н_вар" localSheetId="5">#REF!</definedName>
    <definedName name="н_вар">#REF!</definedName>
    <definedName name="нмес">'[3]отгр. и прочая'!$R$2</definedName>
    <definedName name="_xlnm.Print_Area" localSheetId="1">BS!$A$1:$M$36</definedName>
    <definedName name="_xlnm.Print_Area" localSheetId="3">'Cash Flow '!$A$1:$M$21</definedName>
    <definedName name="_xlnm.Print_Area" localSheetId="4">Multiples!$A$1:$M$16</definedName>
    <definedName name="_xlnm.Print_Area" localSheetId="2">'P&amp;L'!$A$1:$M$22</definedName>
    <definedName name="_xlnm.Print_Area" localSheetId="0">'Структура продаж'!$A$1:$L$49</definedName>
    <definedName name="отгр">'[4]отгр. и прочая'!$P$2</definedName>
    <definedName name="_xlnm.Recorder">[1]Лист1!$G$1:$G$65536</definedName>
    <definedName name="свод_04">'[5]свод 04'!$A$6:$M$1500</definedName>
    <definedName name="свод_деб">'[5]свод деб'!$A$6:$N$2501</definedName>
    <definedName name="свод6">[5]опл!$A$7:'[5]опл'!$M$2500</definedName>
  </definedNames>
  <calcPr calcId="179017" calcOnSave="0"/>
  <fileRecoveryPr autoRecover="0"/>
</workbook>
</file>

<file path=xl/calcChain.xml><?xml version="1.0" encoding="utf-8"?>
<calcChain xmlns="http://schemas.openxmlformats.org/spreadsheetml/2006/main">
  <c r="B15" i="8" l="1"/>
  <c r="F4" i="8"/>
  <c r="E4" i="8"/>
  <c r="D4" i="8"/>
  <c r="C4" i="8"/>
  <c r="H2" i="8"/>
  <c r="I2" i="8" s="1"/>
  <c r="B12" i="8"/>
  <c r="B10" i="8"/>
  <c r="B13" i="8" s="1"/>
  <c r="H4" i="8" l="1"/>
  <c r="I4" i="8" s="1"/>
  <c r="J4" i="8" s="1"/>
  <c r="K4" i="8" s="1"/>
  <c r="J2" i="8"/>
  <c r="K2" i="8"/>
  <c r="D36" i="3"/>
  <c r="E36" i="3"/>
  <c r="F36" i="3"/>
  <c r="C36" i="3"/>
  <c r="D32" i="3"/>
  <c r="D33" i="3" s="1"/>
  <c r="E32" i="3"/>
  <c r="E34" i="3" s="1"/>
  <c r="K32" i="3"/>
  <c r="K33" i="3" s="1"/>
  <c r="C32" i="3"/>
  <c r="C34" i="3" s="1"/>
  <c r="D19" i="4"/>
  <c r="E19" i="4"/>
  <c r="F19" i="4"/>
  <c r="F6" i="5" s="1"/>
  <c r="G19" i="4"/>
  <c r="G6" i="5" s="1"/>
  <c r="H19" i="4"/>
  <c r="I19" i="4"/>
  <c r="I6" i="5" s="1"/>
  <c r="J19" i="4"/>
  <c r="J6" i="5" s="1"/>
  <c r="K19" i="4"/>
  <c r="K6" i="5"/>
  <c r="L19" i="4"/>
  <c r="M19" i="4"/>
  <c r="M6" i="5" s="1"/>
  <c r="C19" i="4"/>
  <c r="D30" i="3"/>
  <c r="D7" i="5" s="1"/>
  <c r="C30" i="3"/>
  <c r="C7" i="5" s="1"/>
  <c r="C4" i="5"/>
  <c r="D4" i="5"/>
  <c r="E4" i="5"/>
  <c r="F4" i="5"/>
  <c r="G4" i="5"/>
  <c r="H4" i="5"/>
  <c r="J4" i="5"/>
  <c r="K4" i="5"/>
  <c r="L4" i="5"/>
  <c r="M4" i="5"/>
  <c r="C5" i="5"/>
  <c r="D5" i="5"/>
  <c r="E5" i="5"/>
  <c r="F5" i="5"/>
  <c r="G5" i="5"/>
  <c r="H5" i="5"/>
  <c r="J5" i="5"/>
  <c r="K5" i="5"/>
  <c r="L5" i="5"/>
  <c r="M5" i="5"/>
  <c r="C6" i="5"/>
  <c r="D6" i="5"/>
  <c r="E6" i="5"/>
  <c r="H6" i="5"/>
  <c r="L6" i="5"/>
  <c r="C8" i="5"/>
  <c r="D8" i="5"/>
  <c r="E8" i="5"/>
  <c r="K8" i="5"/>
  <c r="C9" i="5"/>
  <c r="D9" i="5"/>
  <c r="E9" i="5"/>
  <c r="F11" i="5"/>
  <c r="G11" i="5"/>
  <c r="H11" i="5"/>
  <c r="I11" i="5"/>
  <c r="J11" i="5"/>
  <c r="K11" i="5"/>
  <c r="L11" i="5"/>
  <c r="M11" i="5"/>
  <c r="L12" i="5"/>
  <c r="C13" i="5"/>
  <c r="D13" i="5"/>
  <c r="E13" i="5"/>
  <c r="F13" i="5"/>
  <c r="G13" i="5"/>
  <c r="H13" i="5"/>
  <c r="I13" i="5"/>
  <c r="J13" i="5"/>
  <c r="K13" i="5"/>
  <c r="C15" i="5"/>
  <c r="L3" i="4"/>
  <c r="M3" i="4"/>
  <c r="D4" i="4"/>
  <c r="E4" i="4"/>
  <c r="E7" i="4" s="1"/>
  <c r="F4" i="4"/>
  <c r="G4" i="4"/>
  <c r="H4" i="4"/>
  <c r="I4" i="4"/>
  <c r="J4" i="4"/>
  <c r="K4" i="4"/>
  <c r="L4" i="4"/>
  <c r="M4" i="4"/>
  <c r="D5" i="4"/>
  <c r="E5" i="4"/>
  <c r="F5" i="4"/>
  <c r="G5" i="4"/>
  <c r="H5" i="4"/>
  <c r="I5" i="4"/>
  <c r="J5" i="4"/>
  <c r="K5" i="4"/>
  <c r="L5" i="4"/>
  <c r="M5" i="4"/>
  <c r="C6" i="4"/>
  <c r="C7" i="4" s="1"/>
  <c r="D6" i="4"/>
  <c r="G6" i="4"/>
  <c r="H6" i="4"/>
  <c r="I6" i="4"/>
  <c r="J6" i="4"/>
  <c r="K6" i="4"/>
  <c r="L6" i="4"/>
  <c r="M6" i="4"/>
  <c r="D7" i="4"/>
  <c r="C10" i="4"/>
  <c r="D10" i="4"/>
  <c r="E10" i="4"/>
  <c r="F10" i="4"/>
  <c r="G10" i="4"/>
  <c r="H10" i="4"/>
  <c r="I10" i="4"/>
  <c r="J10" i="4"/>
  <c r="K10" i="4"/>
  <c r="L10" i="4"/>
  <c r="M10" i="4"/>
  <c r="H12" i="4"/>
  <c r="H18" i="4" s="1"/>
  <c r="C13" i="4"/>
  <c r="D13" i="4"/>
  <c r="E13" i="4"/>
  <c r="E18" i="4" s="1"/>
  <c r="F13" i="4"/>
  <c r="G13" i="4"/>
  <c r="H13" i="4"/>
  <c r="I13" i="4"/>
  <c r="J13" i="4"/>
  <c r="J18" i="4" s="1"/>
  <c r="K13" i="4"/>
  <c r="L13" i="4"/>
  <c r="M13" i="4"/>
  <c r="M18" i="4" s="1"/>
  <c r="C17" i="4"/>
  <c r="C18" i="4" s="1"/>
  <c r="D17" i="4"/>
  <c r="F17" i="4"/>
  <c r="G17" i="4"/>
  <c r="H17" i="4"/>
  <c r="I17" i="4"/>
  <c r="I18" i="4"/>
  <c r="J17" i="4"/>
  <c r="K17" i="4"/>
  <c r="L17" i="4"/>
  <c r="L18" i="4" s="1"/>
  <c r="K18" i="4"/>
  <c r="L3" i="3"/>
  <c r="M3" i="3"/>
  <c r="C5" i="3"/>
  <c r="C7" i="3" s="1"/>
  <c r="D5" i="3"/>
  <c r="D7" i="3" s="1"/>
  <c r="E5" i="3"/>
  <c r="E7" i="3"/>
  <c r="F5" i="3"/>
  <c r="F7" i="3" s="1"/>
  <c r="G5" i="3"/>
  <c r="H5" i="3"/>
  <c r="H7" i="3" s="1"/>
  <c r="I5" i="3"/>
  <c r="G6" i="3"/>
  <c r="H6" i="3"/>
  <c r="I6" i="3"/>
  <c r="J6" i="3"/>
  <c r="J7" i="3" s="1"/>
  <c r="K6" i="3"/>
  <c r="K7" i="3"/>
  <c r="L6" i="3"/>
  <c r="M6" i="3"/>
  <c r="L10" i="3"/>
  <c r="M10" i="3"/>
  <c r="M13" i="3"/>
  <c r="J11" i="3"/>
  <c r="J13" i="3" s="1"/>
  <c r="K11" i="3"/>
  <c r="J12" i="3"/>
  <c r="K12" i="3"/>
  <c r="L12" i="3"/>
  <c r="C13" i="3"/>
  <c r="D13" i="3"/>
  <c r="E13" i="3"/>
  <c r="F13" i="3"/>
  <c r="G13" i="3"/>
  <c r="H13" i="3"/>
  <c r="I13" i="3"/>
  <c r="F14" i="3"/>
  <c r="F32" i="3" s="1"/>
  <c r="F34" i="3" s="1"/>
  <c r="G14" i="3"/>
  <c r="G32" i="3" s="1"/>
  <c r="G33" i="3" s="1"/>
  <c r="H14" i="3"/>
  <c r="H32" i="3" s="1"/>
  <c r="H33" i="3" s="1"/>
  <c r="I14" i="3"/>
  <c r="I32" i="3" s="1"/>
  <c r="I34" i="3" s="1"/>
  <c r="J14" i="3"/>
  <c r="J32" i="3" s="1"/>
  <c r="J34" i="3" s="1"/>
  <c r="L14" i="3"/>
  <c r="L8" i="5" s="1"/>
  <c r="M14" i="3"/>
  <c r="M8" i="5" s="1"/>
  <c r="L17" i="3"/>
  <c r="M17" i="3"/>
  <c r="C20" i="3"/>
  <c r="D20" i="3"/>
  <c r="D28" i="3" s="1"/>
  <c r="D10" i="5" s="1"/>
  <c r="E20" i="3"/>
  <c r="F20" i="3"/>
  <c r="G20" i="3"/>
  <c r="H20" i="3"/>
  <c r="I20" i="3"/>
  <c r="J20" i="3"/>
  <c r="K20" i="3"/>
  <c r="L22" i="3"/>
  <c r="L23" i="3"/>
  <c r="M23" i="3"/>
  <c r="M25" i="3"/>
  <c r="C25" i="3"/>
  <c r="C28" i="3" s="1"/>
  <c r="C10" i="5" s="1"/>
  <c r="D25" i="3"/>
  <c r="E25" i="3"/>
  <c r="E28" i="3" s="1"/>
  <c r="E10" i="5" s="1"/>
  <c r="F25" i="3"/>
  <c r="F28" i="3" s="1"/>
  <c r="F10" i="5" s="1"/>
  <c r="G25" i="3"/>
  <c r="H25" i="3"/>
  <c r="I25" i="3"/>
  <c r="J25" i="3"/>
  <c r="K25" i="3"/>
  <c r="F27" i="3"/>
  <c r="G27" i="3"/>
  <c r="G28" i="3"/>
  <c r="G10" i="5" s="1"/>
  <c r="H27" i="3"/>
  <c r="I27" i="3"/>
  <c r="J27" i="3"/>
  <c r="K27" i="3"/>
  <c r="K28" i="3" s="1"/>
  <c r="K10" i="5" s="1"/>
  <c r="F29" i="3"/>
  <c r="F9" i="5" s="1"/>
  <c r="G29" i="3"/>
  <c r="G30" i="3" s="1"/>
  <c r="H29" i="3"/>
  <c r="H9" i="5" s="1"/>
  <c r="I29" i="3"/>
  <c r="J29" i="3"/>
  <c r="J9" i="5" s="1"/>
  <c r="K29" i="3"/>
  <c r="K9" i="5"/>
  <c r="M29" i="3"/>
  <c r="M30" i="3" s="1"/>
  <c r="E30" i="3"/>
  <c r="E15" i="5"/>
  <c r="I4" i="2"/>
  <c r="I4" i="5" s="1"/>
  <c r="D7" i="2"/>
  <c r="E7" i="2"/>
  <c r="F7" i="2"/>
  <c r="G7" i="2"/>
  <c r="H7" i="2"/>
  <c r="J7" i="2"/>
  <c r="K7" i="2"/>
  <c r="L7" i="2"/>
  <c r="M7" i="2"/>
  <c r="I8" i="2"/>
  <c r="I5" i="5" s="1"/>
  <c r="D14" i="2"/>
  <c r="E14" i="2"/>
  <c r="F14" i="2"/>
  <c r="G14" i="2"/>
  <c r="H14" i="2"/>
  <c r="J14" i="2"/>
  <c r="K14" i="2"/>
  <c r="L14" i="2"/>
  <c r="M14" i="2"/>
  <c r="F17" i="2"/>
  <c r="F3" i="4" s="1"/>
  <c r="G17" i="2"/>
  <c r="G3" i="4" s="1"/>
  <c r="H17" i="2"/>
  <c r="H3" i="4" s="1"/>
  <c r="H7" i="4" s="1"/>
  <c r="I17" i="2"/>
  <c r="I3" i="4" s="1"/>
  <c r="J17" i="2"/>
  <c r="J3" i="4" s="1"/>
  <c r="K17" i="2"/>
  <c r="K3" i="4" s="1"/>
  <c r="H13" i="1"/>
  <c r="H10" i="1" s="1"/>
  <c r="H6" i="1" s="1"/>
  <c r="I13" i="1"/>
  <c r="I10" i="1" s="1"/>
  <c r="I6" i="1" s="1"/>
  <c r="J13" i="1"/>
  <c r="J10" i="1"/>
  <c r="J6" i="1" s="1"/>
  <c r="K13" i="1"/>
  <c r="K10" i="1" s="1"/>
  <c r="K6" i="1" s="1"/>
  <c r="L13" i="1"/>
  <c r="L10" i="1" s="1"/>
  <c r="L6" i="1" s="1"/>
  <c r="H21" i="1"/>
  <c r="I21" i="1"/>
  <c r="J21" i="1"/>
  <c r="K21" i="1"/>
  <c r="L21" i="1"/>
  <c r="F22" i="1"/>
  <c r="F21" i="1" s="1"/>
  <c r="G22" i="1"/>
  <c r="G21" i="1" s="1"/>
  <c r="G24" i="1"/>
  <c r="G43" i="1" s="1"/>
  <c r="H24" i="1"/>
  <c r="H43" i="1" s="1"/>
  <c r="I24" i="1"/>
  <c r="I43" i="1" s="1"/>
  <c r="J24" i="1"/>
  <c r="J43" i="1" s="1"/>
  <c r="K24" i="1"/>
  <c r="K43" i="1" s="1"/>
  <c r="L24" i="1"/>
  <c r="L43" i="1" s="1"/>
  <c r="F44" i="1"/>
  <c r="G45" i="1"/>
  <c r="G44" i="1" s="1"/>
  <c r="H46" i="1"/>
  <c r="H44" i="1" s="1"/>
  <c r="G48" i="1"/>
  <c r="G49" i="1"/>
  <c r="D18" i="4"/>
  <c r="G7" i="3"/>
  <c r="F30" i="3"/>
  <c r="F7" i="5" s="1"/>
  <c r="E7" i="5"/>
  <c r="K30" i="3"/>
  <c r="K15" i="5" s="1"/>
  <c r="K13" i="3"/>
  <c r="M7" i="3"/>
  <c r="L7" i="3"/>
  <c r="M27" i="3"/>
  <c r="L27" i="3"/>
  <c r="H30" i="3"/>
  <c r="H15" i="5" s="1"/>
  <c r="I30" i="3"/>
  <c r="I15" i="5" s="1"/>
  <c r="D15" i="5"/>
  <c r="H7" i="5"/>
  <c r="M15" i="5" l="1"/>
  <c r="M7" i="5"/>
  <c r="G7" i="4"/>
  <c r="I7" i="2"/>
  <c r="I9" i="5"/>
  <c r="J28" i="3"/>
  <c r="J10" i="5" s="1"/>
  <c r="M7" i="4"/>
  <c r="I28" i="3"/>
  <c r="I10" i="5" s="1"/>
  <c r="I7" i="5"/>
  <c r="M9" i="5"/>
  <c r="D34" i="3"/>
  <c r="F18" i="4"/>
  <c r="K7" i="4"/>
  <c r="J7" i="4"/>
  <c r="M32" i="3"/>
  <c r="M34" i="3" s="1"/>
  <c r="J30" i="3"/>
  <c r="J7" i="5" s="1"/>
  <c r="F15" i="5"/>
  <c r="I7" i="4"/>
  <c r="L32" i="3"/>
  <c r="L33" i="3" s="1"/>
  <c r="G18" i="4"/>
  <c r="L7" i="4"/>
  <c r="J5" i="8"/>
  <c r="K5" i="8"/>
  <c r="I5" i="8"/>
  <c r="B16" i="8" s="1"/>
  <c r="B19" i="8" s="1"/>
  <c r="G9" i="5"/>
  <c r="L25" i="3"/>
  <c r="L20" i="3"/>
  <c r="I8" i="5"/>
  <c r="G8" i="5"/>
  <c r="L34" i="3"/>
  <c r="H34" i="3"/>
  <c r="J33" i="3"/>
  <c r="F33" i="3"/>
  <c r="C33" i="3"/>
  <c r="K34" i="3"/>
  <c r="G34" i="3"/>
  <c r="I33" i="3"/>
  <c r="E33" i="3"/>
  <c r="L13" i="3"/>
  <c r="F7" i="4"/>
  <c r="I14" i="2"/>
  <c r="L29" i="3"/>
  <c r="H28" i="3"/>
  <c r="H10" i="5" s="1"/>
  <c r="M20" i="3"/>
  <c r="M28" i="3" s="1"/>
  <c r="M10" i="5" s="1"/>
  <c r="J8" i="5"/>
  <c r="H8" i="5"/>
  <c r="F8" i="5"/>
  <c r="I7" i="3"/>
  <c r="G15" i="5"/>
  <c r="G7" i="5"/>
  <c r="K7" i="5"/>
  <c r="M33" i="3" l="1"/>
  <c r="J15" i="5"/>
  <c r="L28" i="3"/>
  <c r="L10" i="5" s="1"/>
  <c r="L30" i="3"/>
  <c r="L9" i="5"/>
  <c r="L15" i="5" l="1"/>
  <c r="L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Медиакласс пользователи</author>
    <author>Acer</author>
  </authors>
  <commentList>
    <comment ref="A2" authorId="0" shapeId="0" xr:uid="{4968E754-CB6C-4F54-AD90-904457E90164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устойчивое значение</t>
        </r>
      </text>
    </comment>
    <comment ref="B7" authorId="1" shapeId="0" xr:uid="{D3815B48-111C-4097-86F4-1B0AED4F91DD}">
      <text>
        <r>
          <rPr>
            <b/>
            <sz val="9"/>
            <color indexed="81"/>
            <rFont val="Tahoma"/>
            <family val="2"/>
            <charset val="204"/>
          </rPr>
          <t>Acer:</t>
        </r>
        <r>
          <rPr>
            <sz val="9"/>
            <color indexed="81"/>
            <rFont val="Tahoma"/>
            <family val="2"/>
            <charset val="204"/>
          </rPr>
          <t xml:space="preserve">
По итогам расчётов сопоставимо с глобальным Бета по металлургии развивающихся стран</t>
        </r>
      </text>
    </comment>
    <comment ref="A9" authorId="1" shapeId="0" xr:uid="{1468021F-EE73-4673-92C9-BD54C0B59885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Он же MRP, по данным Дамодарана для России</t>
        </r>
      </text>
    </comment>
    <comment ref="A11" authorId="1" shapeId="0" xr:uid="{424B27DC-2B80-4ED2-B3CA-A788C573BEBF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Последний выпуск, серия ММК 19, была погашена в 2016 году</t>
        </r>
      </text>
    </comment>
    <comment ref="A13" authorId="0" shapeId="0" xr:uid="{CB6BA4B5-9ADF-4C12-B5FA-76A6BE158F4F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Целевое значение</t>
        </r>
      </text>
    </comment>
  </commentList>
</comments>
</file>

<file path=xl/sharedStrings.xml><?xml version="1.0" encoding="utf-8"?>
<sst xmlns="http://schemas.openxmlformats.org/spreadsheetml/2006/main" count="169" uniqueCount="134">
  <si>
    <t xml:space="preserve">Cast iron </t>
  </si>
  <si>
    <t>Crude steel</t>
  </si>
  <si>
    <t>Finished products, incl.:</t>
  </si>
  <si>
    <t>Slabs and billets</t>
  </si>
  <si>
    <t>Long products</t>
  </si>
  <si>
    <t>Flat hot-rolled products</t>
  </si>
  <si>
    <t>High value added products</t>
  </si>
  <si>
    <t>Thick plate (Mill 5000)</t>
  </si>
  <si>
    <t>Flat cold-rolled products</t>
  </si>
  <si>
    <t>Downstream products</t>
  </si>
  <si>
    <t>Tin plate</t>
  </si>
  <si>
    <t>Band</t>
  </si>
  <si>
    <t>Galvanized steel</t>
  </si>
  <si>
    <t>Galvanized colour-coated steel</t>
  </si>
  <si>
    <t>Formed sections</t>
  </si>
  <si>
    <t>Pipes</t>
  </si>
  <si>
    <t>Sales share</t>
  </si>
  <si>
    <t>Average price, USD/t</t>
  </si>
  <si>
    <t>Summarized Group Statements of Income*</t>
  </si>
  <si>
    <t>2010</t>
  </si>
  <si>
    <t>EBITDA</t>
  </si>
  <si>
    <t>Loss on disposal of PP&amp;E</t>
  </si>
  <si>
    <t>Operating profit</t>
  </si>
  <si>
    <t>Share of results of associates</t>
  </si>
  <si>
    <t>Attributable to:</t>
  </si>
  <si>
    <t>- shareholders of the Parent Company</t>
  </si>
  <si>
    <t>- non-controlling interest</t>
  </si>
  <si>
    <t>*US GAAP in 2005-2006, IFRS since 2007</t>
  </si>
  <si>
    <t>2007</t>
  </si>
  <si>
    <t>Shareholders of the Parent Company</t>
  </si>
  <si>
    <t>Non-controlling interest</t>
  </si>
  <si>
    <t>Total Assets</t>
  </si>
  <si>
    <t>Net Debt</t>
  </si>
  <si>
    <t>**Non-Interest Bearing Liabilities</t>
  </si>
  <si>
    <t>Dividends paid</t>
  </si>
  <si>
    <t>Proceed (payments) from borrowings</t>
  </si>
  <si>
    <t>Principal repayments of obligations under finance leases</t>
  </si>
  <si>
    <t xml:space="preserve">Effect of exchange rate changes </t>
  </si>
  <si>
    <t>Equity issued</t>
  </si>
  <si>
    <t>Net Debt (mln. $)</t>
  </si>
  <si>
    <t>Year-end share price at LSE ($/share)</t>
  </si>
  <si>
    <t>EPS ($)</t>
  </si>
  <si>
    <t>2011</t>
  </si>
  <si>
    <t>Acquisition of non-controlling interest</t>
  </si>
  <si>
    <t>High value added products, of which:</t>
  </si>
  <si>
    <t>***Including the fair value of interest rate swaps</t>
  </si>
  <si>
    <t>Total Debt***</t>
  </si>
  <si>
    <t>-</t>
  </si>
  <si>
    <t>n/a</t>
  </si>
  <si>
    <t>Бухгалтерский баланс ММК*</t>
  </si>
  <si>
    <t>Внеоборотные активы</t>
  </si>
  <si>
    <t>Оборотные активы</t>
  </si>
  <si>
    <t xml:space="preserve">(в миллионах долларов)                                                                                                      </t>
  </si>
  <si>
    <t>Основные средства (PPE)</t>
  </si>
  <si>
    <t>НМА (IA)</t>
  </si>
  <si>
    <t>Прочие ВОА</t>
  </si>
  <si>
    <t>Долгосрочные вложения</t>
  </si>
  <si>
    <t>Запасы (Inventories)</t>
  </si>
  <si>
    <t>Дебиторская задолженность</t>
  </si>
  <si>
    <t>Краткосрочные вложения</t>
  </si>
  <si>
    <t>ДС (Cash)</t>
  </si>
  <si>
    <t>Прочие ОА</t>
  </si>
  <si>
    <t>Капитал</t>
  </si>
  <si>
    <r>
      <t xml:space="preserve">Invested Capital </t>
    </r>
    <r>
      <rPr>
        <sz val="11"/>
        <rFont val="Calibri"/>
        <family val="2"/>
        <charset val="204"/>
      </rPr>
      <t>(TA-Cash&amp;cash equivalents-Investments-NIBLs**)</t>
    </r>
  </si>
  <si>
    <r>
      <t>FCF</t>
    </r>
    <r>
      <rPr>
        <b/>
        <sz val="10"/>
        <rFont val="Calibri"/>
        <family val="2"/>
        <charset val="204"/>
      </rPr>
      <t xml:space="preserve"> </t>
    </r>
    <r>
      <rPr>
        <sz val="10"/>
        <rFont val="Calibri"/>
        <family val="2"/>
        <charset val="204"/>
      </rPr>
      <t>(Net cash generated by operating activities-CAPEX)</t>
    </r>
  </si>
  <si>
    <t>Изменения в ДС и денежных эквивалентах</t>
  </si>
  <si>
    <t>ОДДС</t>
  </si>
  <si>
    <t>(в миллионах долларов)</t>
  </si>
  <si>
    <t>Выручка (Sales)</t>
  </si>
  <si>
    <t>D&amp;A</t>
  </si>
  <si>
    <t>Потери от простоя ОС</t>
  </si>
  <si>
    <t>Прочие операционные затраты</t>
  </si>
  <si>
    <t>Проценты к уплате</t>
  </si>
  <si>
    <t>Проценты к получению</t>
  </si>
  <si>
    <t>Инвестиционный доход</t>
  </si>
  <si>
    <t>Чистые изменения курсовой разницы</t>
  </si>
  <si>
    <t>Прочие доходы/расходы</t>
  </si>
  <si>
    <t>Прибыль до налогов (EBT)</t>
  </si>
  <si>
    <t>Налог на прибыль</t>
  </si>
  <si>
    <t>Чистая прибыль за период</t>
  </si>
  <si>
    <t>WACC</t>
  </si>
  <si>
    <t>ROIC</t>
  </si>
  <si>
    <t>ПАО "MMK"</t>
  </si>
  <si>
    <t>Выпуск, в тысячах тонн</t>
  </si>
  <si>
    <t>Цена, долларов за тонну</t>
  </si>
  <si>
    <t>Внутренний рынок</t>
  </si>
  <si>
    <t>Экспорт</t>
  </si>
  <si>
    <t>Ключевые показатели</t>
  </si>
  <si>
    <t>Финансовые показатели</t>
  </si>
  <si>
    <t>Рыночные показатели</t>
  </si>
  <si>
    <t>Рентабельность EBITDA(%)</t>
  </si>
  <si>
    <t>Рентабельность операционной прибыли (%)</t>
  </si>
  <si>
    <t>FCF (mln. $)</t>
  </si>
  <si>
    <t>Коэффициент автономии (%)</t>
  </si>
  <si>
    <t>NDR (x)</t>
  </si>
  <si>
    <t>ROIC (Operating income / IC) (%)</t>
  </si>
  <si>
    <t>Капитализация на LSE (mln. $)</t>
  </si>
  <si>
    <t>EV (mln. $)</t>
  </si>
  <si>
    <t>Краткосрочные обязательства</t>
  </si>
  <si>
    <t>Долгосрочные обязательства</t>
  </si>
  <si>
    <t>LT долг</t>
  </si>
  <si>
    <t>Обязательства по финансовой аренде</t>
  </si>
  <si>
    <t>Прочие LT-обязательства</t>
  </si>
  <si>
    <t>Прочие ST-обязательства</t>
  </si>
  <si>
    <t>ST долг</t>
  </si>
  <si>
    <t>Кредиторская задолженность</t>
  </si>
  <si>
    <t>Финансовый рычаг</t>
  </si>
  <si>
    <t>Прибыль за период</t>
  </si>
  <si>
    <t>Прочее</t>
  </si>
  <si>
    <t>Change in working capital (NWC)</t>
  </si>
  <si>
    <t>CapEx</t>
  </si>
  <si>
    <t>Прочие инвестиции</t>
  </si>
  <si>
    <t>Net cash по операциям</t>
  </si>
  <si>
    <t>Net cash по инвестиционной деятельности</t>
  </si>
  <si>
    <t>IC, млн$</t>
  </si>
  <si>
    <t>IC, млн.руб</t>
  </si>
  <si>
    <t>COEemerg</t>
  </si>
  <si>
    <t>β-к-т</t>
  </si>
  <si>
    <t>RiskFreeRate</t>
  </si>
  <si>
    <t>Rd</t>
  </si>
  <si>
    <t>Стоимость долга</t>
  </si>
  <si>
    <t>YTM по бондам</t>
  </si>
  <si>
    <t>Удельный вес капитала</t>
  </si>
  <si>
    <t>Удельный вес долга</t>
  </si>
  <si>
    <t>ERP</t>
  </si>
  <si>
    <t>COE_MMK</t>
  </si>
  <si>
    <t>EVA, млн. руб</t>
  </si>
  <si>
    <t>BVE, млн. руб.</t>
  </si>
  <si>
    <t>BVD, млн.руб</t>
  </si>
  <si>
    <t>Value, млн.руб</t>
  </si>
  <si>
    <t>Капитализация на MOEX, млн. руб</t>
  </si>
  <si>
    <t>Акций, штук</t>
  </si>
  <si>
    <t>Справедливая цена акции, руб</t>
  </si>
  <si>
    <t>Среднее число акций (млн 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</si>
</sst>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_р_._-;\-* #,##0_р_._-;_-* &quot;-&quot;_р_._-;_-@_-"/>
    <numFmt numFmtId="165" formatCode="_-* #,##0.00_р_._-;\-* #,##0.00_р_._-;_-* &quot;-&quot;??_р_._-;_-@_-"/>
    <numFmt numFmtId="166" formatCode="#,##0.0"/>
    <numFmt numFmtId="167" formatCode="#,##0;\(#,##0\)"/>
    <numFmt numFmtId="168" formatCode="_-* #,##0_-;\-* #,##0_-;_-* &quot;-&quot;_-;_-@_-"/>
    <numFmt numFmtId="169" formatCode="_-* #,##0.00_-;\-* #,##0.00_-;_-* &quot;-&quot;??_-;_-@_-"/>
    <numFmt numFmtId="170" formatCode="0.0000000E+00"/>
    <numFmt numFmtId="171" formatCode="_-* #,##0_р_._-;\-* #,##0_р_._-;_-* &quot;-&quot;??_р_._-;_-@_-"/>
    <numFmt numFmtId="172" formatCode="0.0%"/>
    <numFmt numFmtId="173" formatCode="0.000%"/>
    <numFmt numFmtId="174" formatCode="#,##0.000"/>
  </numFmts>
  <fonts count="39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0"/>
      <name val="Arial Cyr"/>
      <charset val="204"/>
    </font>
    <font>
      <sz val="10"/>
      <name val="Book Antiqua"/>
      <family val="1"/>
      <charset val="204"/>
    </font>
    <font>
      <sz val="10"/>
      <name val="Univers 47 CondensedLight"/>
    </font>
    <font>
      <sz val="10"/>
      <name val="Times New Roman"/>
      <family val="1"/>
      <charset val="204"/>
    </font>
    <font>
      <sz val="10"/>
      <name val="Helv"/>
    </font>
    <font>
      <sz val="10"/>
      <name val="Univers"/>
      <family val="2"/>
    </font>
    <font>
      <sz val="11"/>
      <name val="Calibri"/>
      <family val="2"/>
      <charset val="204"/>
    </font>
    <font>
      <b/>
      <sz val="10"/>
      <name val="Calibri"/>
      <family val="2"/>
      <charset val="204"/>
    </font>
    <font>
      <sz val="1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i/>
      <sz val="11"/>
      <color indexed="8"/>
      <name val="Calibri"/>
      <family val="2"/>
      <charset val="204"/>
      <scheme val="minor"/>
    </font>
    <font>
      <i/>
      <sz val="11"/>
      <color indexed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8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8" fillId="0" borderId="0">
      <protection locked="0"/>
    </xf>
    <xf numFmtId="0" fontId="9" fillId="0" borderId="0" applyFont="0" applyFill="0" applyBorder="0" applyAlignment="0" applyProtection="0"/>
    <xf numFmtId="37" fontId="10" fillId="0" borderId="0" applyFont="0" applyAlignment="0"/>
    <xf numFmtId="0" fontId="1" fillId="0" borderId="0"/>
    <xf numFmtId="0" fontId="1" fillId="0" borderId="0"/>
    <xf numFmtId="0" fontId="11" fillId="0" borderId="0"/>
    <xf numFmtId="1" fontId="11" fillId="0" borderId="1" applyNumberFormat="0" applyFill="0" applyBorder="0" applyAlignment="0" applyProtection="0"/>
    <xf numFmtId="0" fontId="12" fillId="0" borderId="0"/>
    <xf numFmtId="0" fontId="1" fillId="0" borderId="0"/>
    <xf numFmtId="0" fontId="7" fillId="0" borderId="0"/>
    <xf numFmtId="9" fontId="1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144">
    <xf numFmtId="0" fontId="0" fillId="0" borderId="0" xfId="0"/>
    <xf numFmtId="0" fontId="21" fillId="0" borderId="0" xfId="0" applyFont="1" applyBorder="1"/>
    <xf numFmtId="0" fontId="4" fillId="0" borderId="0" xfId="0" applyFont="1" applyFill="1" applyBorder="1" applyAlignment="1">
      <alignment horizontal="center"/>
    </xf>
    <xf numFmtId="3" fontId="3" fillId="0" borderId="0" xfId="0" applyNumberFormat="1" applyFont="1" applyBorder="1"/>
    <xf numFmtId="3" fontId="4" fillId="0" borderId="0" xfId="0" applyNumberFormat="1" applyFont="1" applyBorder="1"/>
    <xf numFmtId="0" fontId="22" fillId="0" borderId="0" xfId="0" applyFont="1" applyBorder="1"/>
    <xf numFmtId="0" fontId="5" fillId="0" borderId="0" xfId="12" applyFont="1"/>
    <xf numFmtId="0" fontId="6" fillId="0" borderId="0" xfId="12" applyFont="1"/>
    <xf numFmtId="9" fontId="5" fillId="0" borderId="0" xfId="12" applyNumberFormat="1" applyFont="1"/>
    <xf numFmtId="0" fontId="5" fillId="0" borderId="0" xfId="12" applyFont="1" applyFill="1" applyBorder="1" applyAlignment="1"/>
    <xf numFmtId="0" fontId="5" fillId="0" borderId="0" xfId="12" applyFont="1" applyFill="1" applyBorder="1"/>
    <xf numFmtId="0" fontId="5" fillId="0" borderId="0" xfId="12" applyFont="1" applyAlignment="1">
      <alignment horizontal="right"/>
    </xf>
    <xf numFmtId="0" fontId="21" fillId="0" borderId="0" xfId="0" applyFont="1"/>
    <xf numFmtId="0" fontId="5" fillId="0" borderId="0" xfId="12" applyFont="1" applyAlignment="1">
      <alignment horizontal="center"/>
    </xf>
    <xf numFmtId="9" fontId="5" fillId="0" borderId="0" xfId="12" applyNumberFormat="1" applyFont="1" applyAlignment="1">
      <alignment horizontal="center"/>
    </xf>
    <xf numFmtId="0" fontId="0" fillId="0" borderId="0" xfId="0" applyFont="1" applyBorder="1"/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3" fillId="0" borderId="0" xfId="0" applyFont="1" applyBorder="1"/>
    <xf numFmtId="3" fontId="23" fillId="0" borderId="0" xfId="0" applyNumberFormat="1" applyFont="1" applyBorder="1"/>
    <xf numFmtId="0" fontId="24" fillId="0" borderId="0" xfId="0" applyFont="1" applyBorder="1"/>
    <xf numFmtId="3" fontId="24" fillId="0" borderId="0" xfId="0" applyNumberFormat="1" applyFont="1" applyBorder="1"/>
    <xf numFmtId="0" fontId="23" fillId="0" borderId="0" xfId="0" applyFont="1" applyBorder="1" applyAlignment="1">
      <alignment horizontal="left" indent="2"/>
    </xf>
    <xf numFmtId="0" fontId="23" fillId="0" borderId="0" xfId="0" applyFont="1" applyBorder="1" applyAlignment="1">
      <alignment horizontal="left" indent="4"/>
    </xf>
    <xf numFmtId="0" fontId="25" fillId="0" borderId="0" xfId="0" applyFont="1" applyFill="1" applyBorder="1" applyAlignment="1"/>
    <xf numFmtId="166" fontId="0" fillId="0" borderId="0" xfId="0" applyNumberFormat="1" applyFont="1" applyBorder="1"/>
    <xf numFmtId="0" fontId="26" fillId="0" borderId="0" xfId="0" applyFont="1" applyFill="1" applyBorder="1" applyAlignment="1">
      <alignment horizontal="left" indent="9"/>
    </xf>
    <xf numFmtId="9" fontId="0" fillId="0" borderId="0" xfId="0" applyNumberFormat="1" applyFont="1" applyBorder="1"/>
    <xf numFmtId="0" fontId="23" fillId="0" borderId="0" xfId="0" applyFont="1" applyBorder="1" applyAlignment="1">
      <alignment horizontal="right"/>
    </xf>
    <xf numFmtId="3" fontId="23" fillId="0" borderId="0" xfId="0" applyNumberFormat="1" applyFont="1" applyFill="1" applyBorder="1"/>
    <xf numFmtId="0" fontId="24" fillId="0" borderId="0" xfId="0" applyFont="1" applyBorder="1" applyAlignment="1">
      <alignment horizontal="right"/>
    </xf>
    <xf numFmtId="3" fontId="24" fillId="0" borderId="0" xfId="0" applyNumberFormat="1" applyFont="1" applyFill="1" applyBorder="1"/>
    <xf numFmtId="0" fontId="23" fillId="0" borderId="0" xfId="0" applyFont="1" applyBorder="1" applyAlignment="1"/>
    <xf numFmtId="0" fontId="24" fillId="0" borderId="0" xfId="0" applyFont="1" applyFill="1" applyBorder="1" applyAlignment="1">
      <alignment horizontal="right"/>
    </xf>
    <xf numFmtId="3" fontId="19" fillId="0" borderId="0" xfId="0" applyNumberFormat="1" applyFont="1" applyBorder="1"/>
    <xf numFmtId="0" fontId="23" fillId="0" borderId="0" xfId="0" applyFont="1" applyFill="1" applyBorder="1" applyAlignment="1">
      <alignment horizontal="right"/>
    </xf>
    <xf numFmtId="3" fontId="0" fillId="0" borderId="0" xfId="0" applyNumberFormat="1" applyFont="1" applyBorder="1"/>
    <xf numFmtId="1" fontId="23" fillId="0" borderId="0" xfId="0" applyNumberFormat="1" applyFont="1" applyBorder="1"/>
    <xf numFmtId="0" fontId="27" fillId="0" borderId="0" xfId="12" applyFont="1" applyAlignment="1">
      <alignment vertical="center" wrapText="1"/>
    </xf>
    <xf numFmtId="0" fontId="28" fillId="0" borderId="0" xfId="12" applyFont="1" applyAlignment="1">
      <alignment horizontal="center" vertical="center" wrapText="1"/>
    </xf>
    <xf numFmtId="49" fontId="28" fillId="0" borderId="0" xfId="12" applyNumberFormat="1" applyFont="1" applyAlignment="1">
      <alignment horizontal="center" wrapText="1"/>
    </xf>
    <xf numFmtId="49" fontId="28" fillId="0" borderId="0" xfId="12" applyNumberFormat="1" applyFont="1" applyFill="1" applyAlignment="1">
      <alignment horizontal="center" wrapText="1"/>
    </xf>
    <xf numFmtId="0" fontId="29" fillId="0" borderId="0" xfId="12" applyFont="1"/>
    <xf numFmtId="0" fontId="27" fillId="0" borderId="0" xfId="12" applyFont="1" applyAlignment="1">
      <alignment wrapText="1"/>
    </xf>
    <xf numFmtId="171" fontId="27" fillId="0" borderId="0" xfId="19" applyNumberFormat="1" applyFont="1" applyAlignment="1">
      <alignment horizontal="center" wrapText="1"/>
    </xf>
    <xf numFmtId="3" fontId="27" fillId="0" borderId="0" xfId="12" applyNumberFormat="1" applyFont="1" applyAlignment="1">
      <alignment horizontal="center" wrapText="1"/>
    </xf>
    <xf numFmtId="167" fontId="27" fillId="0" borderId="0" xfId="12" applyNumberFormat="1" applyFont="1" applyFill="1" applyAlignment="1">
      <alignment horizontal="center"/>
    </xf>
    <xf numFmtId="0" fontId="28" fillId="0" borderId="0" xfId="12" applyFont="1" applyAlignment="1">
      <alignment wrapText="1"/>
    </xf>
    <xf numFmtId="3" fontId="28" fillId="0" borderId="0" xfId="12" applyNumberFormat="1" applyFont="1" applyAlignment="1">
      <alignment horizontal="center" wrapText="1"/>
    </xf>
    <xf numFmtId="171" fontId="28" fillId="0" borderId="0" xfId="19" applyNumberFormat="1" applyFont="1" applyAlignment="1">
      <alignment horizontal="center" wrapText="1"/>
    </xf>
    <xf numFmtId="3" fontId="28" fillId="0" borderId="0" xfId="12" applyNumberFormat="1" applyFont="1" applyFill="1" applyAlignment="1">
      <alignment horizontal="center" wrapText="1"/>
    </xf>
    <xf numFmtId="167" fontId="28" fillId="0" borderId="0" xfId="12" applyNumberFormat="1" applyFont="1" applyFill="1" applyAlignment="1">
      <alignment horizontal="center"/>
    </xf>
    <xf numFmtId="0" fontId="30" fillId="0" borderId="0" xfId="12" applyFont="1"/>
    <xf numFmtId="0" fontId="27" fillId="0" borderId="0" xfId="12" applyFont="1"/>
    <xf numFmtId="0" fontId="28" fillId="0" borderId="0" xfId="12" applyFont="1" applyAlignment="1">
      <alignment horizontal="center" wrapText="1"/>
    </xf>
    <xf numFmtId="0" fontId="27" fillId="0" borderId="0" xfId="12" applyFont="1" applyAlignment="1">
      <alignment horizontal="center" wrapText="1"/>
    </xf>
    <xf numFmtId="167" fontId="28" fillId="0" borderId="0" xfId="12" applyNumberFormat="1" applyFont="1" applyAlignment="1">
      <alignment horizontal="center"/>
    </xf>
    <xf numFmtId="167" fontId="27" fillId="0" borderId="0" xfId="12" applyNumberFormat="1" applyFont="1" applyAlignment="1">
      <alignment horizontal="center"/>
    </xf>
    <xf numFmtId="49" fontId="27" fillId="0" borderId="0" xfId="12" applyNumberFormat="1" applyFont="1" applyAlignment="1">
      <alignment wrapText="1"/>
    </xf>
    <xf numFmtId="0" fontId="29" fillId="0" borderId="0" xfId="12" applyFont="1" applyAlignment="1">
      <alignment horizontal="center"/>
    </xf>
    <xf numFmtId="0" fontId="28" fillId="0" borderId="0" xfId="12" applyNumberFormat="1" applyFont="1" applyFill="1" applyAlignment="1">
      <alignment horizontal="center" wrapText="1"/>
    </xf>
    <xf numFmtId="0" fontId="29" fillId="0" borderId="0" xfId="12" applyFont="1" applyFill="1" applyBorder="1" applyAlignment="1"/>
    <xf numFmtId="0" fontId="29" fillId="0" borderId="0" xfId="12" applyFont="1" applyFill="1" applyBorder="1"/>
    <xf numFmtId="0" fontId="28" fillId="0" borderId="0" xfId="8" applyFont="1" applyFill="1" applyBorder="1"/>
    <xf numFmtId="3" fontId="28" fillId="0" borderId="0" xfId="8" applyNumberFormat="1" applyFont="1" applyFill="1" applyBorder="1" applyAlignment="1">
      <alignment horizontal="right"/>
    </xf>
    <xf numFmtId="0" fontId="27" fillId="0" borderId="0" xfId="8" applyFont="1" applyFill="1" applyBorder="1"/>
    <xf numFmtId="3" fontId="27" fillId="0" borderId="0" xfId="8" applyNumberFormat="1" applyFont="1" applyFill="1" applyBorder="1" applyAlignment="1">
      <alignment horizontal="right"/>
    </xf>
    <xf numFmtId="0" fontId="27" fillId="0" borderId="0" xfId="8" applyFont="1" applyFill="1" applyBorder="1" applyAlignment="1">
      <alignment vertical="distributed"/>
    </xf>
    <xf numFmtId="3" fontId="27" fillId="0" borderId="0" xfId="8" applyNumberFormat="1" applyFont="1" applyFill="1" applyBorder="1" applyAlignment="1"/>
    <xf numFmtId="167" fontId="28" fillId="0" borderId="0" xfId="12" applyNumberFormat="1" applyFont="1" applyFill="1"/>
    <xf numFmtId="0" fontId="31" fillId="0" borderId="0" xfId="12" applyFont="1" applyFill="1" applyBorder="1"/>
    <xf numFmtId="0" fontId="27" fillId="0" borderId="0" xfId="12" applyFont="1" applyFill="1" applyBorder="1"/>
    <xf numFmtId="167" fontId="20" fillId="0" borderId="0" xfId="12" applyNumberFormat="1" applyFont="1" applyFill="1" applyBorder="1" applyAlignment="1"/>
    <xf numFmtId="167" fontId="32" fillId="0" borderId="0" xfId="12" applyNumberFormat="1" applyFont="1" applyFill="1" applyBorder="1" applyAlignment="1"/>
    <xf numFmtId="167" fontId="27" fillId="0" borderId="0" xfId="12" applyNumberFormat="1" applyFont="1" applyFill="1" applyBorder="1" applyAlignment="1"/>
    <xf numFmtId="167" fontId="29" fillId="0" borderId="0" xfId="12" applyNumberFormat="1" applyFont="1" applyFill="1" applyBorder="1" applyAlignment="1"/>
    <xf numFmtId="0" fontId="27" fillId="0" borderId="0" xfId="12" applyFont="1" applyFill="1" applyAlignment="1">
      <alignment vertical="center" wrapText="1"/>
    </xf>
    <xf numFmtId="0" fontId="28" fillId="0" borderId="0" xfId="12" applyNumberFormat="1" applyFont="1" applyAlignment="1">
      <alignment horizontal="center" wrapText="1"/>
    </xf>
    <xf numFmtId="0" fontId="29" fillId="0" borderId="0" xfId="12" applyFont="1" applyAlignment="1">
      <alignment horizontal="right"/>
    </xf>
    <xf numFmtId="0" fontId="28" fillId="0" borderId="0" xfId="12" applyFont="1" applyFill="1" applyAlignment="1">
      <alignment wrapText="1"/>
    </xf>
    <xf numFmtId="0" fontId="27" fillId="0" borderId="0" xfId="12" applyFont="1" applyFill="1" applyAlignment="1">
      <alignment wrapText="1"/>
    </xf>
    <xf numFmtId="167" fontId="27" fillId="0" borderId="0" xfId="12" applyNumberFormat="1" applyFont="1" applyFill="1"/>
    <xf numFmtId="0" fontId="30" fillId="0" borderId="0" xfId="12" applyFont="1" applyFill="1" applyAlignment="1">
      <alignment wrapText="1"/>
    </xf>
    <xf numFmtId="0" fontId="33" fillId="0" borderId="0" xfId="12" applyFont="1" applyFill="1" applyBorder="1"/>
    <xf numFmtId="0" fontId="0" fillId="0" borderId="0" xfId="0" applyFont="1"/>
    <xf numFmtId="0" fontId="34" fillId="0" borderId="0" xfId="0" applyFont="1"/>
    <xf numFmtId="0" fontId="19" fillId="0" borderId="2" xfId="0" applyFont="1" applyBorder="1"/>
    <xf numFmtId="0" fontId="19" fillId="0" borderId="2" xfId="0" applyFont="1" applyBorder="1" applyAlignment="1">
      <alignment horizontal="center"/>
    </xf>
    <xf numFmtId="0" fontId="35" fillId="0" borderId="0" xfId="0" applyFont="1"/>
    <xf numFmtId="172" fontId="0" fillId="0" borderId="0" xfId="0" applyNumberFormat="1" applyFont="1"/>
    <xf numFmtId="9" fontId="0" fillId="0" borderId="0" xfId="0" applyNumberFormat="1" applyFont="1"/>
    <xf numFmtId="9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ont="1"/>
    <xf numFmtId="3" fontId="0" fillId="0" borderId="0" xfId="0" applyNumberFormat="1" applyFont="1" applyFill="1"/>
    <xf numFmtId="3" fontId="0" fillId="0" borderId="0" xfId="0" applyNumberFormat="1" applyFont="1" applyFill="1" applyBorder="1"/>
    <xf numFmtId="3" fontId="0" fillId="0" borderId="0" xfId="0" applyNumberFormat="1" applyFont="1" applyBorder="1"/>
    <xf numFmtId="2" fontId="0" fillId="0" borderId="0" xfId="0" applyNumberFormat="1" applyFont="1" applyFill="1"/>
    <xf numFmtId="0" fontId="19" fillId="0" borderId="0" xfId="0" applyFont="1" applyFill="1" applyBorder="1"/>
    <xf numFmtId="0" fontId="35" fillId="0" borderId="0" xfId="0" applyFont="1" applyFill="1"/>
    <xf numFmtId="3" fontId="0" fillId="0" borderId="0" xfId="0" applyNumberFormat="1" applyFont="1"/>
    <xf numFmtId="0" fontId="0" fillId="0" borderId="0" xfId="0" applyFont="1" applyFill="1" applyBorder="1"/>
    <xf numFmtId="4" fontId="0" fillId="0" borderId="0" xfId="0" applyNumberFormat="1" applyFont="1" applyFill="1"/>
    <xf numFmtId="0" fontId="28" fillId="0" borderId="0" xfId="0" applyFont="1"/>
    <xf numFmtId="0" fontId="27" fillId="0" borderId="0" xfId="0" applyFont="1" applyBorder="1"/>
    <xf numFmtId="0" fontId="5" fillId="0" borderId="0" xfId="0" applyFont="1" applyBorder="1"/>
    <xf numFmtId="0" fontId="2" fillId="2" borderId="0" xfId="12" applyFont="1" applyFill="1" applyBorder="1" applyAlignment="1">
      <alignment vertical="center"/>
    </xf>
    <xf numFmtId="0" fontId="36" fillId="2" borderId="0" xfId="0" applyFont="1" applyFill="1" applyBorder="1"/>
    <xf numFmtId="0" fontId="21" fillId="2" borderId="0" xfId="0" applyFont="1" applyFill="1" applyBorder="1"/>
    <xf numFmtId="0" fontId="28" fillId="2" borderId="0" xfId="12" applyFont="1" applyFill="1" applyAlignment="1">
      <alignment vertical="center"/>
    </xf>
    <xf numFmtId="0" fontId="27" fillId="2" borderId="0" xfId="12" applyFont="1" applyFill="1" applyAlignment="1"/>
    <xf numFmtId="0" fontId="29" fillId="2" borderId="0" xfId="12" applyFont="1" applyFill="1" applyAlignment="1"/>
    <xf numFmtId="0" fontId="29" fillId="2" borderId="0" xfId="12" applyFont="1" applyFill="1"/>
    <xf numFmtId="0" fontId="28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5" fillId="2" borderId="0" xfId="12" applyFont="1" applyFill="1"/>
    <xf numFmtId="0" fontId="27" fillId="2" borderId="0" xfId="12" applyFont="1" applyFill="1"/>
    <xf numFmtId="0" fontId="0" fillId="0" borderId="0" xfId="0" applyFont="1"/>
    <xf numFmtId="0" fontId="19" fillId="3" borderId="2" xfId="0" applyFont="1" applyFill="1" applyBorder="1" applyAlignment="1">
      <alignment horizontal="center"/>
    </xf>
    <xf numFmtId="10" fontId="0" fillId="0" borderId="0" xfId="0" applyNumberFormat="1"/>
    <xf numFmtId="10" fontId="27" fillId="0" borderId="0" xfId="8" applyNumberFormat="1" applyFont="1" applyFill="1" applyBorder="1" applyAlignment="1">
      <alignment horizontal="right"/>
    </xf>
    <xf numFmtId="3" fontId="0" fillId="0" borderId="0" xfId="0" applyNumberFormat="1"/>
    <xf numFmtId="0" fontId="0" fillId="0" borderId="0" xfId="0" applyFill="1"/>
    <xf numFmtId="0" fontId="19" fillId="0" borderId="0" xfId="0" applyFont="1" applyFill="1" applyBorder="1" applyAlignment="1">
      <alignment horizontal="center"/>
    </xf>
    <xf numFmtId="172" fontId="0" fillId="0" borderId="0" xfId="14" applyNumberFormat="1" applyFont="1" applyFill="1"/>
    <xf numFmtId="10" fontId="0" fillId="0" borderId="0" xfId="14" applyNumberFormat="1" applyFont="1" applyFill="1"/>
    <xf numFmtId="173" fontId="0" fillId="0" borderId="0" xfId="14" applyNumberFormat="1" applyFont="1" applyFill="1"/>
    <xf numFmtId="0" fontId="0" fillId="0" borderId="0" xfId="0" applyFill="1" applyBorder="1"/>
    <xf numFmtId="2" fontId="0" fillId="0" borderId="0" xfId="14" applyNumberFormat="1" applyFont="1" applyFill="1"/>
    <xf numFmtId="0" fontId="37" fillId="0" borderId="0" xfId="0" applyFont="1"/>
    <xf numFmtId="10" fontId="0" fillId="0" borderId="0" xfId="0" applyNumberFormat="1" applyFill="1"/>
    <xf numFmtId="3" fontId="0" fillId="0" borderId="0" xfId="0" applyNumberFormat="1" applyFill="1"/>
    <xf numFmtId="10" fontId="29" fillId="0" borderId="0" xfId="14" applyNumberFormat="1" applyFont="1" applyFill="1" applyBorder="1" applyAlignment="1">
      <alignment horizontal="center"/>
    </xf>
    <xf numFmtId="0" fontId="19" fillId="0" borderId="0" xfId="0" applyFont="1"/>
    <xf numFmtId="2" fontId="0" fillId="0" borderId="0" xfId="0" applyNumberFormat="1"/>
    <xf numFmtId="174" fontId="0" fillId="0" borderId="0" xfId="0" applyNumberFormat="1"/>
    <xf numFmtId="0" fontId="19" fillId="4" borderId="0" xfId="0" applyFont="1" applyFill="1"/>
    <xf numFmtId="3" fontId="19" fillId="4" borderId="0" xfId="0" applyNumberFormat="1" applyFont="1" applyFill="1"/>
    <xf numFmtId="3" fontId="19" fillId="0" borderId="0" xfId="0" applyNumberFormat="1" applyFont="1" applyFill="1"/>
    <xf numFmtId="0" fontId="38" fillId="0" borderId="0" xfId="12" applyFont="1" applyFill="1" applyBorder="1"/>
    <xf numFmtId="0" fontId="28" fillId="2" borderId="0" xfId="12" applyFont="1" applyFill="1" applyBorder="1" applyAlignment="1">
      <alignment horizontal="center" vertical="center"/>
    </xf>
    <xf numFmtId="0" fontId="2" fillId="2" borderId="0" xfId="12" applyFont="1" applyFill="1" applyBorder="1" applyAlignment="1">
      <alignment horizontal="center" vertical="center"/>
    </xf>
    <xf numFmtId="0" fontId="31" fillId="0" borderId="0" xfId="12" applyFont="1" applyAlignment="1">
      <alignment horizontal="left" wrapText="1"/>
    </xf>
    <xf numFmtId="0" fontId="5" fillId="0" borderId="0" xfId="12" applyFont="1" applyAlignment="1">
      <alignment horizontal="left" wrapText="1"/>
    </xf>
  </cellXfs>
  <cellStyles count="21">
    <cellStyle name="Comma [0]_irl tel sep5" xfId="1" xr:uid="{00000000-0005-0000-0000-000000000000}"/>
    <cellStyle name="Comma_irl tel sep5" xfId="2" xr:uid="{00000000-0005-0000-0000-000001000000}"/>
    <cellStyle name="Currency [0]_irl tel sep5" xfId="3" xr:uid="{00000000-0005-0000-0000-000002000000}"/>
    <cellStyle name="Currency [2]" xfId="4" xr:uid="{00000000-0005-0000-0000-000003000000}"/>
    <cellStyle name="Currency_AssaDcap3.xls Chart 1" xfId="5" xr:uid="{00000000-0005-0000-0000-000004000000}"/>
    <cellStyle name="Labels" xfId="6" xr:uid="{00000000-0005-0000-0000-000005000000}"/>
    <cellStyle name="Normal_5yearplan" xfId="7" xr:uid="{00000000-0005-0000-0000-000006000000}"/>
    <cellStyle name="Normale_Dati ec-finanziari 2007" xfId="8" xr:uid="{00000000-0005-0000-0000-000007000000}"/>
    <cellStyle name="normбlnм_laroux" xfId="9" xr:uid="{00000000-0005-0000-0000-000008000000}"/>
    <cellStyle name="Percent_laroux" xfId="10" xr:uid="{00000000-0005-0000-0000-000009000000}"/>
    <cellStyle name="Standard_linde quest" xfId="11" xr:uid="{00000000-0005-0000-0000-00000A000000}"/>
    <cellStyle name="Обычный" xfId="0" builtinId="0"/>
    <cellStyle name="Обычный 2" xfId="12" xr:uid="{00000000-0005-0000-0000-00000C000000}"/>
    <cellStyle name="Обычный 3" xfId="13" xr:uid="{00000000-0005-0000-0000-00000D000000}"/>
    <cellStyle name="Процентный" xfId="14" builtinId="5"/>
    <cellStyle name="Процентный 2" xfId="15" xr:uid="{00000000-0005-0000-0000-00000F000000}"/>
    <cellStyle name="Стиль 1" xfId="16" xr:uid="{00000000-0005-0000-0000-000010000000}"/>
    <cellStyle name="Тысячи [0]_laroux" xfId="17" xr:uid="{00000000-0005-0000-0000-000011000000}"/>
    <cellStyle name="Тысячи_laroux" xfId="18" xr:uid="{00000000-0005-0000-0000-000012000000}"/>
    <cellStyle name="Финансовый" xfId="19" builtinId="3"/>
    <cellStyle name="Финансовый 2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4</xdr:row>
      <xdr:rowOff>85725</xdr:rowOff>
    </xdr:from>
    <xdr:to>
      <xdr:col>6</xdr:col>
      <xdr:colOff>571500</xdr:colOff>
      <xdr:row>22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FBA079-9948-4E36-BE36-AFE034DA3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857250"/>
          <a:ext cx="3552825" cy="3476625"/>
        </a:xfrm>
        <a:prstGeom prst="rect">
          <a:avLst/>
        </a:prstGeom>
        <a:noFill/>
        <a:ln w="19050"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f\Documents%20and%20Settings\Natasha\Local%20Settings\Temporary%20Internet%20Files\Content.IE5\EMZQCCNT\MMK%20fin%20foreca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f\&#1054;&#1089;&#1085;.&#1087;&#1086;&#1082;\&#1086;&#1089;&#1085;.%20&#1087;&#1086;&#1082;.03\&#1088;&#1072;&#1089;&#1095;&#1077;&#1090;%20&#1086;&#1089;&#1085;.&#1087;&#1086;&#1082;.03(&#1086;&#1089;&#1085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f\&#1054;&#1089;&#1085;.&#1087;&#1086;&#1082;\&#1086;&#1089;&#1085;.&#1087;&#1086;&#1082;.02\&#1088;&#1072;&#1089;&#1095;&#1077;&#1090;%20&#1086;&#1089;&#1085;.&#1087;&#1086;&#1082;.02(&#1086;&#1090;&#1082;&#1083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1054;&#1089;&#1085;.&#1087;&#1086;&#1082;\&#1086;&#1089;&#1085;.%20&#1087;&#1086;&#1082;.03\&#1088;&#1072;&#1089;&#1095;&#1077;&#1090;%20&#1086;&#1089;&#1085;.&#1087;&#1086;&#1082;.03(&#1086;&#1089;&#1085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&#1041;&#1102;&#1076;&#1078;&#1077;&#1090;\&#1090;&#1077;&#1082;&#1091;&#1097;&#1080;&#1081;%20&#1073;&#1102;&#1076;&#1078;&#1077;&#1090;%202006\12\&#1041;&#1102;&#1076;&#1078;&#1077;&#1090;%202006_01.12.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5;&#1085;&#1086;&#1079;/flash-&#1090;&#1091;&#1088;&#1094;&#1080;&#1103;/DYNAMICS%20MMK-ATAKAS/2011/Metalurji%20sales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MMK fin forecast"/>
      <sheetName val="#ССЫЛ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гр. и прочая (план-факт)"/>
      <sheetName val="отгр. и прочая"/>
      <sheetName val="Цены"/>
      <sheetName val="бюджет(5з)(давальч) (3)"/>
      <sheetName val="бюджет(5з)(давальч) (уд) (2)"/>
      <sheetName val="Лист1"/>
      <sheetName val="приб.и уб. (2)"/>
      <sheetName val="Пр и уб"/>
      <sheetName val="бал. прибыль"/>
      <sheetName val="расшифр (2)"/>
      <sheetName val="отгр. и прочая (2)"/>
      <sheetName val="отгр. и прочая (4)"/>
      <sheetName val="бюджет(5з)(давальч)"/>
      <sheetName val="бюджет(5з)(давальч) (уд)"/>
      <sheetName val="бюджет(5з)(давальч) (2)"/>
      <sheetName val="приб.и уб."/>
      <sheetName val="расшифр"/>
      <sheetName val="прочие ден (5з)"/>
      <sheetName val="Цены (янв)"/>
      <sheetName val="отгр. и прочая (3)"/>
      <sheetName val="отгр. и прочая (план-факт) (де)"/>
      <sheetName val="осн.показатели (план)"/>
      <sheetName val="отгр. и прочая (5)"/>
      <sheetName val="приб.и уб. (3)"/>
      <sheetName val="приб_и уб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4">
          <cell r="P34" t="str">
            <v>сентябрь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гр. и прочая (план-факт)"/>
      <sheetName val="отгр. и прочая"/>
      <sheetName val="Цены"/>
      <sheetName val="бюджет(5з)(давальч) (3)"/>
      <sheetName val="бюджет(5з)(давальч) (уд) (2)"/>
      <sheetName val="бюджет(5з)(давальч) (уд) (3)"/>
      <sheetName val="Лист1"/>
      <sheetName val="приб.и уб. (2)"/>
      <sheetName val="бал. прибыль"/>
      <sheetName val="расшифр (2)"/>
      <sheetName val="бюджет(5з)(давальч)"/>
      <sheetName val="бюджет(5з)(давальч) (уд)"/>
      <sheetName val="бюджет(5з)(давальч) (2)"/>
      <sheetName val="приб.и уб."/>
      <sheetName val="расшифр"/>
      <sheetName val="прочие ден (5з)"/>
      <sheetName val="Цены (янв)"/>
      <sheetName val="отгр. и прочая (3)"/>
      <sheetName val="отгр. и прочая (2)"/>
      <sheetName val="отгр. и прочая (план-факт) (де)"/>
      <sheetName val="осн.показатели (план)"/>
      <sheetName val="отгр_ и прочая"/>
      <sheetName val="приб_и уб_"/>
    </sheetNames>
    <sheetDataSet>
      <sheetData sheetId="0" refreshError="1"/>
      <sheetData sheetId="1" refreshError="1">
        <row r="2">
          <cell r="R2">
            <v>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4">
          <cell r="R34" t="str">
            <v>12 месяцев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гр. и прочая (план-факт)"/>
      <sheetName val="отгр. и прочая"/>
      <sheetName val="Цены"/>
      <sheetName val="бюджет(5з)(давальч) (3)"/>
      <sheetName val="бюджет(5з)(давальч) (уд) (2)"/>
      <sheetName val="Лист1"/>
      <sheetName val="приб.и уб. (2)"/>
      <sheetName val="Пр и уб"/>
      <sheetName val="бал. прибыль"/>
      <sheetName val="расшифр (2)"/>
      <sheetName val="отгр. и прочая (2)"/>
      <sheetName val="отгр. и прочая (4)"/>
      <sheetName val="бюджет(5з)(давальч)"/>
      <sheetName val="бюджет(5з)(давальч) (уд)"/>
      <sheetName val="бюджет(5з)(давальч) (2)"/>
      <sheetName val="приб.и уб."/>
      <sheetName val="расшифр"/>
      <sheetName val="прочие ден (5з)"/>
      <sheetName val="Цены (янв)"/>
      <sheetName val="отгр. и прочая (3)"/>
      <sheetName val="отгр. и прочая (план-факт) (де)"/>
      <sheetName val="осн.показатели (план)"/>
      <sheetName val="отгр. и прочая (5)"/>
      <sheetName val="приб.и уб. (3)"/>
      <sheetName val="приб_и уб_"/>
      <sheetName val="отгр_ и прочая"/>
      <sheetName val="опл"/>
      <sheetName val="свод оперв"/>
      <sheetName val="расчет осн.пок.03(осн)"/>
      <sheetName val="отгр__и_прочая_(план-факт)"/>
      <sheetName val="отгр__и_прочая"/>
      <sheetName val="бюджет(5з)(давальч)_(3)"/>
      <sheetName val="бюджет(5з)(давальч)_(уд)_(2)"/>
      <sheetName val="приб_и_уб__(2)"/>
      <sheetName val="Пр_и_уб"/>
      <sheetName val="бал__прибыль"/>
      <sheetName val="расшифр_(2)"/>
      <sheetName val="отгр__и_прочая_(2)"/>
      <sheetName val="отгр__и_прочая_(4)"/>
      <sheetName val="бюджет(5з)(давальч)_(уд)"/>
      <sheetName val="бюджет(5з)(давальч)_(2)"/>
      <sheetName val="приб_и_уб_"/>
      <sheetName val="прочие_ден_(5з)"/>
      <sheetName val="Цены_(янв)"/>
      <sheetName val="отгр__и_прочая_(3)"/>
      <sheetName val="отгр__и_прочая_(план-факт)_(де)"/>
      <sheetName val="осн_показатели_(план)"/>
      <sheetName val="отгр__и_прочая_(5)"/>
      <sheetName val="приб_и_уб__(3)"/>
      <sheetName val="приб_и_уб_1"/>
      <sheetName val="расчет_осн_пок_03(осн)"/>
      <sheetName val="анализ себ 251"/>
      <sheetName val="исп_ср_в"/>
      <sheetName val="Input-Moscow"/>
      <sheetName val="IF _10_"/>
    </sheetNames>
    <sheetDataSet>
      <sheetData sheetId="0" refreshError="1"/>
      <sheetData sheetId="1" refreshError="1">
        <row r="2">
          <cell r="P2">
            <v>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лог на прибыль"/>
      <sheetName val="опл"/>
      <sheetName val="буфер опл"/>
      <sheetName val="свод 96"/>
      <sheetName val="буфер 96"/>
      <sheetName val="свод 97"/>
      <sheetName val="буфер 97"/>
      <sheetName val="свод 04"/>
      <sheetName val="буфер 04"/>
      <sheetName val="свод 08"/>
      <sheetName val="буфер 08"/>
      <sheetName val="свод оперв"/>
      <sheetName val="буфер оперв"/>
      <sheetName val="свод себ"/>
      <sheetName val="буфер себ"/>
      <sheetName val="осн пок (2)"/>
      <sheetName val="буфер реал"/>
      <sheetName val="осн пок"/>
      <sheetName val="смета"/>
      <sheetName val="смета (рт)"/>
      <sheetName val="прден"/>
      <sheetName val="приуб"/>
      <sheetName val="тек"/>
      <sheetName val="тек (свернут)"/>
      <sheetName val="деф"/>
      <sheetName val="тек (ост факт)"/>
      <sheetName val="Оборач"/>
      <sheetName val="БДДС"/>
      <sheetName val="тек (ост факт) (3)"/>
      <sheetName val="тек (2)"/>
      <sheetName val="тек (3)"/>
      <sheetName val="тек (срав)"/>
      <sheetName val="тек (срав) (3)"/>
      <sheetName val="тек (ост)"/>
      <sheetName val="свод деб"/>
      <sheetName val="буфер деб"/>
      <sheetName val="свод кр"/>
      <sheetName val="буфер кр"/>
      <sheetName val="баланс"/>
      <sheetName val="КУРСЫ"/>
    </sheetNames>
    <sheetDataSet>
      <sheetData sheetId="0" refreshError="1"/>
      <sheetData sheetId="1" refreshError="1">
        <row r="7">
          <cell r="A7" t="str">
            <v>ВСЕГО () Всего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A6" t="str">
            <v>ВСЕГО () Всего</v>
          </cell>
          <cell r="B6">
            <v>0</v>
          </cell>
          <cell r="C6">
            <v>0</v>
          </cell>
          <cell r="D6">
            <v>0</v>
          </cell>
          <cell r="E6">
            <v>13559322</v>
          </cell>
          <cell r="F6">
            <v>2542373</v>
          </cell>
          <cell r="G6">
            <v>0</v>
          </cell>
          <cell r="H6">
            <v>6779661</v>
          </cell>
          <cell r="I6">
            <v>4576271</v>
          </cell>
          <cell r="J6">
            <v>2589373</v>
          </cell>
          <cell r="K6">
            <v>15500</v>
          </cell>
          <cell r="L6">
            <v>8151193</v>
          </cell>
          <cell r="M6">
            <v>2672719</v>
          </cell>
        </row>
        <row r="7">
          <cell r="A7" t="str">
            <v>1. Аглосырье</v>
          </cell>
          <cell r="B7" t="e">
            <v>#REF!</v>
          </cell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 t="e">
            <v>#REF!</v>
          </cell>
        </row>
        <row r="8">
          <cell r="A8" t="str">
            <v>1.1. Стойленское аглосырье</v>
          </cell>
          <cell r="B8" t="e">
            <v>#REF!</v>
          </cell>
          <cell r="C8" t="e">
            <v>#REF!</v>
          </cell>
          <cell r="D8" t="e">
            <v>#REF!</v>
          </cell>
          <cell r="E8" t="e">
            <v>#REF!</v>
          </cell>
          <cell r="F8" t="e">
            <v>#REF!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</row>
        <row r="9">
          <cell r="A9" t="str">
            <v>1.1.1 Стойленский концентрат</v>
          </cell>
          <cell r="B9" t="e">
            <v>#REF!</v>
          </cell>
          <cell r="C9" t="e">
            <v>#REF!</v>
          </cell>
          <cell r="D9" t="e">
            <v>#REF!</v>
          </cell>
          <cell r="E9" t="e">
            <v>#REF!</v>
          </cell>
          <cell r="F9" t="e">
            <v>#REF!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 t="e">
            <v>#REF!</v>
          </cell>
          <cell r="L9" t="e">
            <v>#REF!</v>
          </cell>
          <cell r="M9" t="e">
            <v>#REF!</v>
          </cell>
        </row>
        <row r="10">
          <cell r="A10" t="str">
            <v>1.1.2 Стойленская руда</v>
          </cell>
          <cell r="B10" t="e">
            <v>#REF!</v>
          </cell>
          <cell r="C10" t="e">
            <v>#REF!</v>
          </cell>
          <cell r="D10" t="e">
            <v>#REF!</v>
          </cell>
          <cell r="E10" t="e">
            <v>#REF!</v>
          </cell>
          <cell r="F10" t="e">
            <v>#REF!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 t="e">
            <v>#REF!</v>
          </cell>
          <cell r="L10" t="e">
            <v>#REF!</v>
          </cell>
          <cell r="M10" t="e">
            <v>#REF!</v>
          </cell>
        </row>
        <row r="11">
          <cell r="A11" t="str">
            <v>1.10 Аглосырье ОАО "Комбината КМАруда"</v>
          </cell>
          <cell r="B11" t="e">
            <v>#REF!</v>
          </cell>
          <cell r="C11" t="e">
            <v>#REF!</v>
          </cell>
          <cell r="D11" t="e">
            <v>#REF!</v>
          </cell>
          <cell r="E11" t="e">
            <v>#REF!</v>
          </cell>
          <cell r="F11" t="e">
            <v>#REF!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 t="e">
            <v>#REF!</v>
          </cell>
          <cell r="L11" t="e">
            <v>#REF!</v>
          </cell>
          <cell r="M11" t="e">
            <v>#REF!</v>
          </cell>
        </row>
        <row r="12">
          <cell r="A12" t="str">
            <v>1.11 Иранская железная руда</v>
          </cell>
          <cell r="B12" t="e">
            <v>#REF!</v>
          </cell>
          <cell r="C12" t="e">
            <v>#REF!</v>
          </cell>
          <cell r="D12" t="e">
            <v>#REF!</v>
          </cell>
          <cell r="E12" t="e">
            <v>#REF!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 t="e">
            <v>#REF!</v>
          </cell>
          <cell r="L12" t="e">
            <v>#REF!</v>
          </cell>
          <cell r="M12" t="e">
            <v>#REF!</v>
          </cell>
        </row>
        <row r="13">
          <cell r="A13" t="str">
            <v>1.12 Железорудный концентрат производства Северного ГОКа</v>
          </cell>
          <cell r="B13" t="e">
            <v>#REF!</v>
          </cell>
          <cell r="C13" t="e">
            <v>#REF!</v>
          </cell>
          <cell r="D13" t="e">
            <v>#REF!</v>
          </cell>
          <cell r="E13" t="e">
            <v>#REF!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 t="e">
            <v>#REF!</v>
          </cell>
          <cell r="L13" t="e">
            <v>#REF!</v>
          </cell>
          <cell r="M13" t="e">
            <v>#REF!</v>
          </cell>
        </row>
        <row r="14">
          <cell r="A14" t="str">
            <v>1.2. Богословское аглосырье</v>
          </cell>
          <cell r="B14" t="e">
            <v>#REF!</v>
          </cell>
          <cell r="C14" t="e">
            <v>#REF!</v>
          </cell>
          <cell r="D14" t="e">
            <v>#REF!</v>
          </cell>
          <cell r="E14" t="e">
            <v>#REF!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 t="e">
            <v>#REF!</v>
          </cell>
          <cell r="L14" t="e">
            <v>#REF!</v>
          </cell>
          <cell r="M14" t="e">
            <v>#REF!</v>
          </cell>
        </row>
        <row r="15">
          <cell r="A15" t="str">
            <v>1.2.1 Богословский концентрат</v>
          </cell>
          <cell r="B15" t="e">
            <v>#REF!</v>
          </cell>
          <cell r="C15" t="e">
            <v>#REF!</v>
          </cell>
          <cell r="D15" t="e">
            <v>#REF!</v>
          </cell>
          <cell r="E15" t="e">
            <v>#REF!</v>
          </cell>
          <cell r="F15" t="e">
            <v>#REF!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 t="e">
            <v>#REF!</v>
          </cell>
          <cell r="L15" t="e">
            <v>#REF!</v>
          </cell>
          <cell r="M15" t="e">
            <v>#REF!</v>
          </cell>
        </row>
        <row r="16">
          <cell r="A16" t="str">
            <v>1.2.2 Богословская руда</v>
          </cell>
          <cell r="B16" t="e">
            <v>#REF!</v>
          </cell>
          <cell r="C16" t="e">
            <v>#REF!</v>
          </cell>
          <cell r="D16" t="e">
            <v>#REF!</v>
          </cell>
          <cell r="E16" t="e">
            <v>#REF!</v>
          </cell>
          <cell r="F16" t="e">
            <v>#REF!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 t="e">
            <v>#REF!</v>
          </cell>
          <cell r="L16" t="e">
            <v>#REF!</v>
          </cell>
          <cell r="M16" t="e">
            <v>#REF!</v>
          </cell>
        </row>
        <row r="17">
          <cell r="A17" t="str">
            <v>1.3. Михайловское аглосырье</v>
          </cell>
          <cell r="B17" t="e">
            <v>#REF!</v>
          </cell>
          <cell r="C17" t="e">
            <v>#REF!</v>
          </cell>
          <cell r="D17" t="e">
            <v>#REF!</v>
          </cell>
          <cell r="E17" t="e">
            <v>#REF!</v>
          </cell>
          <cell r="F17" t="e">
            <v>#REF!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 t="e">
            <v>#REF!</v>
          </cell>
          <cell r="L17" t="e">
            <v>#REF!</v>
          </cell>
          <cell r="M17" t="e">
            <v>#REF!</v>
          </cell>
        </row>
        <row r="18">
          <cell r="A18" t="str">
            <v>1.3.1 Михайловский концентрат</v>
          </cell>
          <cell r="B18" t="e">
            <v>#REF!</v>
          </cell>
          <cell r="C18" t="e">
            <v>#REF!</v>
          </cell>
          <cell r="D18" t="e">
            <v>#REF!</v>
          </cell>
          <cell r="E18" t="e">
            <v>#REF!</v>
          </cell>
          <cell r="F18" t="e">
            <v>#REF!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 t="e">
            <v>#REF!</v>
          </cell>
          <cell r="L18" t="e">
            <v>#REF!</v>
          </cell>
          <cell r="M18" t="e">
            <v>#REF!</v>
          </cell>
        </row>
        <row r="19">
          <cell r="A19" t="str">
            <v>1.3.2 Михайловская руда</v>
          </cell>
          <cell r="B19" t="e">
            <v>#REF!</v>
          </cell>
          <cell r="C19" t="e">
            <v>#REF!</v>
          </cell>
          <cell r="D19" t="e">
            <v>#REF!</v>
          </cell>
          <cell r="E19" t="e">
            <v>#REF!</v>
          </cell>
          <cell r="F19" t="e">
            <v>#REF!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 t="e">
            <v>#REF!</v>
          </cell>
          <cell r="L19" t="e">
            <v>#REF!</v>
          </cell>
          <cell r="M19" t="e">
            <v>#REF!</v>
          </cell>
        </row>
        <row r="20">
          <cell r="A20" t="str">
            <v>1.4. Уральское аглосырье</v>
          </cell>
          <cell r="B20" t="e">
            <v>#REF!</v>
          </cell>
          <cell r="C20" t="e">
            <v>#REF!</v>
          </cell>
          <cell r="D20" t="e">
            <v>#REF!</v>
          </cell>
          <cell r="E20" t="e">
            <v>#REF!</v>
          </cell>
          <cell r="F20" t="e">
            <v>#REF!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 t="e">
            <v>#REF!</v>
          </cell>
        </row>
        <row r="21">
          <cell r="A21" t="str">
            <v>1.4.1 Уральские сидериты</v>
          </cell>
          <cell r="B21" t="e">
            <v>#REF!</v>
          </cell>
          <cell r="C21" t="e">
            <v>#REF!</v>
          </cell>
          <cell r="D21" t="e">
            <v>#REF!</v>
          </cell>
          <cell r="E21" t="e">
            <v>#REF!</v>
          </cell>
          <cell r="F21" t="e">
            <v>#REF!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 t="e">
            <v>#REF!</v>
          </cell>
        </row>
        <row r="22">
          <cell r="A22" t="str">
            <v>1.4.2 Уральская руда</v>
          </cell>
          <cell r="B22" t="e">
            <v>#REF!</v>
          </cell>
          <cell r="C22" t="e">
            <v>#REF!</v>
          </cell>
          <cell r="D22" t="e">
            <v>#REF!</v>
          </cell>
          <cell r="E22" t="e">
            <v>#REF!</v>
          </cell>
          <cell r="F22" t="e">
            <v>#REF!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 t="e">
            <v>#REF!</v>
          </cell>
        </row>
        <row r="23">
          <cell r="A23" t="str">
            <v>1.4.3 Уральские шлаки</v>
          </cell>
          <cell r="B23" t="e">
            <v>#REF!</v>
          </cell>
          <cell r="C23" t="e">
            <v>#REF!</v>
          </cell>
          <cell r="D23" t="e">
            <v>#REF!</v>
          </cell>
          <cell r="E23" t="e">
            <v>#REF!</v>
          </cell>
          <cell r="F23" t="e">
            <v>#REF!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 t="e">
            <v>#REF!</v>
          </cell>
        </row>
        <row r="24">
          <cell r="A24" t="str">
            <v>1.4.4 Железорудные брикеты</v>
          </cell>
          <cell r="B24" t="e">
            <v>#REF!</v>
          </cell>
          <cell r="C24" t="e">
            <v>#REF!</v>
          </cell>
          <cell r="D24" t="e">
            <v>#REF!</v>
          </cell>
          <cell r="E24" t="e">
            <v>#REF!</v>
          </cell>
          <cell r="F24" t="e">
            <v>#REF!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 t="e">
            <v>#REF!</v>
          </cell>
        </row>
        <row r="25">
          <cell r="A25" t="str">
            <v>1.4.5 Уральские концентраты</v>
          </cell>
          <cell r="B25" t="e">
            <v>#REF!</v>
          </cell>
          <cell r="C25" t="e">
            <v>#REF!</v>
          </cell>
          <cell r="D25" t="e">
            <v>#REF!</v>
          </cell>
          <cell r="E25" t="e">
            <v>#REF!</v>
          </cell>
          <cell r="F25" t="e">
            <v>#REF!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 t="e">
            <v>#REF!</v>
          </cell>
        </row>
        <row r="26">
          <cell r="A26" t="str">
            <v>1.5. Аглосырье ССГПО</v>
          </cell>
          <cell r="B26" t="e">
            <v>#REF!</v>
          </cell>
          <cell r="C26" t="e">
            <v>#REF!</v>
          </cell>
          <cell r="D26" t="e">
            <v>#REF!</v>
          </cell>
          <cell r="E26" t="e">
            <v>#REF!</v>
          </cell>
          <cell r="F26" t="e">
            <v>#REF!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 t="e">
            <v>#REF!</v>
          </cell>
        </row>
        <row r="27">
          <cell r="A27" t="str">
            <v>1.5.1 Концентрат ССГПО</v>
          </cell>
          <cell r="B27" t="e">
            <v>#REF!</v>
          </cell>
          <cell r="C27" t="e">
            <v>#REF!</v>
          </cell>
          <cell r="D27" t="e">
            <v>#REF!</v>
          </cell>
          <cell r="E27" t="e">
            <v>#REF!</v>
          </cell>
          <cell r="F27" t="e">
            <v>#REF!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 t="e">
            <v>#REF!</v>
          </cell>
        </row>
        <row r="28">
          <cell r="A28" t="str">
            <v>1.5.2 Отсев окатышей ССГПО</v>
          </cell>
          <cell r="B28" t="e">
            <v>#REF!</v>
          </cell>
          <cell r="C28" t="e">
            <v>#REF!</v>
          </cell>
          <cell r="D28" t="e">
            <v>#REF!</v>
          </cell>
          <cell r="E28" t="e">
            <v>#REF!</v>
          </cell>
          <cell r="F28" t="e">
            <v>#REF!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 t="e">
            <v>#REF!</v>
          </cell>
          <cell r="L28" t="e">
            <v>#REF!</v>
          </cell>
          <cell r="M28" t="e">
            <v>#REF!</v>
          </cell>
        </row>
        <row r="29">
          <cell r="A29" t="str">
            <v>1.6. Прочее казахстанское сырье</v>
          </cell>
          <cell r="B29" t="e">
            <v>#REF!</v>
          </cell>
          <cell r="C29" t="e">
            <v>#REF!</v>
          </cell>
          <cell r="D29" t="e">
            <v>#REF!</v>
          </cell>
          <cell r="E29" t="e">
            <v>#REF!</v>
          </cell>
          <cell r="F29" t="e">
            <v>#REF!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 t="e">
            <v>#REF!</v>
          </cell>
        </row>
        <row r="30">
          <cell r="A30" t="str">
            <v>1.6.1 Казахстанский концентрат</v>
          </cell>
          <cell r="B30" t="e">
            <v>#REF!</v>
          </cell>
          <cell r="C30" t="e">
            <v>#REF!</v>
          </cell>
          <cell r="D30" t="e">
            <v>#REF!</v>
          </cell>
          <cell r="E30" t="e">
            <v>#REF!</v>
          </cell>
          <cell r="F30" t="e">
            <v>#REF!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 t="e">
            <v>#REF!</v>
          </cell>
        </row>
        <row r="31">
          <cell r="A31" t="str">
            <v>1.6.2 Казахстанская руда</v>
          </cell>
          <cell r="B31" t="e">
            <v>#REF!</v>
          </cell>
          <cell r="C31" t="e">
            <v>#REF!</v>
          </cell>
          <cell r="D31" t="e">
            <v>#REF!</v>
          </cell>
          <cell r="E31" t="e">
            <v>#REF!</v>
          </cell>
          <cell r="F31" t="e">
            <v>#REF!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 t="e">
            <v>#REF!</v>
          </cell>
        </row>
        <row r="32">
          <cell r="A32" t="str">
            <v>1.7. Лебединское аглосырье</v>
          </cell>
          <cell r="B32" t="e">
            <v>#REF!</v>
          </cell>
          <cell r="C32" t="e">
            <v>#REF!</v>
          </cell>
          <cell r="D32" t="e">
            <v>#REF!</v>
          </cell>
          <cell r="E32" t="e">
            <v>#REF!</v>
          </cell>
          <cell r="F32" t="e">
            <v>#REF!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 t="e">
            <v>#REF!</v>
          </cell>
        </row>
        <row r="33">
          <cell r="A33" t="str">
            <v>1.7.1 Лебединский концентрат</v>
          </cell>
          <cell r="B33" t="e">
            <v>#REF!</v>
          </cell>
          <cell r="C33" t="e">
            <v>#REF!</v>
          </cell>
          <cell r="D33" t="e">
            <v>#REF!</v>
          </cell>
          <cell r="E33" t="e">
            <v>#REF!</v>
          </cell>
          <cell r="F33" t="e">
            <v>#REF!</v>
          </cell>
          <cell r="G33" t="e">
            <v>#REF!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 t="e">
            <v>#REF!</v>
          </cell>
        </row>
        <row r="34">
          <cell r="A34" t="str">
            <v>1.7.2 Отсев Лебединских окатышей</v>
          </cell>
          <cell r="B34" t="e">
            <v>#REF!</v>
          </cell>
          <cell r="C34" t="e">
            <v>#REF!</v>
          </cell>
          <cell r="D34" t="e">
            <v>#REF!</v>
          </cell>
          <cell r="E34" t="e">
            <v>#REF!</v>
          </cell>
          <cell r="F34" t="e">
            <v>#REF!</v>
          </cell>
          <cell r="G34" t="e">
            <v>#REF!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 t="e">
            <v>#REF!</v>
          </cell>
        </row>
        <row r="35">
          <cell r="A35" t="str">
            <v>1.8 Ковдорское аглосырье</v>
          </cell>
          <cell r="B35" t="e">
            <v>#REF!</v>
          </cell>
          <cell r="C35" t="e">
            <v>#REF!</v>
          </cell>
          <cell r="D35" t="e">
            <v>#REF!</v>
          </cell>
          <cell r="E35" t="e">
            <v>#REF!</v>
          </cell>
          <cell r="F35" t="e">
            <v>#REF!</v>
          </cell>
          <cell r="G35" t="e">
            <v>#REF!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 t="e">
            <v>#REF!</v>
          </cell>
        </row>
        <row r="36">
          <cell r="A36" t="str">
            <v>1.9 Коршуновское аглосырье</v>
          </cell>
          <cell r="B36" t="e">
            <v>#REF!</v>
          </cell>
          <cell r="C36" t="e">
            <v>#REF!</v>
          </cell>
          <cell r="D36" t="e">
            <v>#REF!</v>
          </cell>
          <cell r="E36" t="e">
            <v>#REF!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</row>
        <row r="37">
          <cell r="A37" t="str">
            <v>10. Природный газ</v>
          </cell>
          <cell r="B37" t="e">
            <v>#REF!</v>
          </cell>
          <cell r="C37" t="e">
            <v>#REF!</v>
          </cell>
          <cell r="D37" t="e">
            <v>#REF!</v>
          </cell>
          <cell r="E37" t="e">
            <v>#REF!</v>
          </cell>
          <cell r="F37" t="e">
            <v>#REF!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 t="e">
            <v>#REF!</v>
          </cell>
        </row>
        <row r="38">
          <cell r="A38" t="str">
            <v>10.1 Приобретение газа</v>
          </cell>
          <cell r="B38" t="e">
            <v>#REF!</v>
          </cell>
          <cell r="C38" t="e">
            <v>#REF!</v>
          </cell>
          <cell r="D38" t="e">
            <v>#REF!</v>
          </cell>
          <cell r="E38" t="e">
            <v>#REF!</v>
          </cell>
          <cell r="F38" t="e">
            <v>#REF!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 t="e">
            <v>#REF!</v>
          </cell>
        </row>
        <row r="39">
          <cell r="A39" t="str">
            <v>10.1. Приобретение газа</v>
          </cell>
          <cell r="B39" t="e">
            <v>#REF!</v>
          </cell>
          <cell r="C39" t="e">
            <v>#REF!</v>
          </cell>
          <cell r="D39" t="e">
            <v>#REF!</v>
          </cell>
          <cell r="E39" t="e">
            <v>#REF!</v>
          </cell>
          <cell r="F39" t="e">
            <v>#REF!</v>
          </cell>
          <cell r="G39" t="e">
            <v>#REF!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 t="e">
            <v>#REF!</v>
          </cell>
        </row>
        <row r="40">
          <cell r="A40" t="str">
            <v>10.1.1 (0100101) Приобретение газа для сторонних организа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 t="e">
            <v>#REF!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 t="e">
            <v>#REF!</v>
          </cell>
        </row>
        <row r="41">
          <cell r="A41" t="str">
            <v>10.1.2 (0100102) Приобретение газа для дочерних предприят</v>
          </cell>
          <cell r="B41" t="e">
            <v>#REF!</v>
          </cell>
          <cell r="C41" t="e">
            <v>#REF!</v>
          </cell>
          <cell r="D41" t="e">
            <v>#REF!</v>
          </cell>
          <cell r="E41" t="e">
            <v>#REF!</v>
          </cell>
          <cell r="F41" t="e">
            <v>#REF!</v>
          </cell>
          <cell r="G41" t="e">
            <v>#REF!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 t="e">
            <v>#REF!</v>
          </cell>
        </row>
        <row r="42">
          <cell r="A42" t="str">
            <v>10.1.3 (0100103) Приобретение газа для ОАО "ММК"</v>
          </cell>
          <cell r="B42" t="e">
            <v>#REF!</v>
          </cell>
          <cell r="C42" t="e">
            <v>#REF!</v>
          </cell>
          <cell r="D42" t="e">
            <v>#REF!</v>
          </cell>
          <cell r="E42" t="e">
            <v>#REF!</v>
          </cell>
          <cell r="F42" t="e">
            <v>#REF!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K42" t="e">
            <v>#REF!</v>
          </cell>
          <cell r="L42" t="e">
            <v>#REF!</v>
          </cell>
          <cell r="M42" t="e">
            <v>#REF!</v>
          </cell>
        </row>
        <row r="43">
          <cell r="A43" t="str">
            <v>10.1.4 (0100104) Приобретение газа для Бускульского карье</v>
          </cell>
          <cell r="B43" t="e">
            <v>#REF!</v>
          </cell>
          <cell r="C43" t="e">
            <v>#REF!</v>
          </cell>
          <cell r="D43" t="e">
            <v>#REF!</v>
          </cell>
          <cell r="E43" t="e">
            <v>#REF!</v>
          </cell>
          <cell r="F43" t="e">
            <v>#REF!</v>
          </cell>
          <cell r="G43" t="e">
            <v>#REF!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 t="e">
            <v>#REF!</v>
          </cell>
        </row>
        <row r="44">
          <cell r="A44" t="str">
            <v>10.2 Услуги по транспортировке</v>
          </cell>
          <cell r="B44" t="e">
            <v>#REF!</v>
          </cell>
          <cell r="C44" t="e">
            <v>#REF!</v>
          </cell>
          <cell r="D44" t="e">
            <v>#REF!</v>
          </cell>
          <cell r="E44" t="e">
            <v>#REF!</v>
          </cell>
          <cell r="F44" t="e">
            <v>#REF!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 t="e">
            <v>#REF!</v>
          </cell>
        </row>
        <row r="45">
          <cell r="A45" t="str">
            <v>10.2. (0100200) Услуги по транспортировке</v>
          </cell>
          <cell r="B45" t="e">
            <v>#REF!</v>
          </cell>
          <cell r="C45" t="e">
            <v>#REF!</v>
          </cell>
          <cell r="D45" t="e">
            <v>#REF!</v>
          </cell>
          <cell r="E45" t="e">
            <v>#REF!</v>
          </cell>
          <cell r="F45" t="e">
            <v>#REF!</v>
          </cell>
          <cell r="G45" t="e">
            <v>#REF!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 t="e">
            <v>#REF!</v>
          </cell>
        </row>
        <row r="46">
          <cell r="A46" t="str">
            <v>10.2.1 (0100201) Транспортировка сторонним организациям</v>
          </cell>
          <cell r="B46" t="e">
            <v>#REF!</v>
          </cell>
          <cell r="C46" t="e">
            <v>#REF!</v>
          </cell>
          <cell r="D46" t="e">
            <v>#REF!</v>
          </cell>
          <cell r="E46" t="e">
            <v>#REF!</v>
          </cell>
          <cell r="F46" t="e">
            <v>#REF!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 t="e">
            <v>#REF!</v>
          </cell>
        </row>
        <row r="47">
          <cell r="A47" t="str">
            <v>10.2.2 (0100202) Транспортировка дочерним предприятиям</v>
          </cell>
          <cell r="B47" t="e">
            <v>#REF!</v>
          </cell>
          <cell r="C47" t="e">
            <v>#REF!</v>
          </cell>
          <cell r="D47" t="e">
            <v>#REF!</v>
          </cell>
          <cell r="E47" t="e">
            <v>#REF!</v>
          </cell>
          <cell r="F47" t="e">
            <v>#REF!</v>
          </cell>
          <cell r="G47" t="e">
            <v>#REF!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 t="e">
            <v>#REF!</v>
          </cell>
        </row>
        <row r="48">
          <cell r="A48" t="str">
            <v>10.2.3 (0100203) Транспортировка газа для ОАО "ММК"</v>
          </cell>
          <cell r="B48" t="e">
            <v>#REF!</v>
          </cell>
          <cell r="C48" t="e">
            <v>#REF!</v>
          </cell>
          <cell r="D48" t="e">
            <v>#REF!</v>
          </cell>
          <cell r="E48" t="e">
            <v>#REF!</v>
          </cell>
          <cell r="F48" t="e">
            <v>#REF!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 t="e">
            <v>#REF!</v>
          </cell>
        </row>
        <row r="49">
          <cell r="A49" t="str">
            <v>100. Резервирование средств, в качестве обеспечения вал</v>
          </cell>
          <cell r="B49" t="e">
            <v>#REF!</v>
          </cell>
          <cell r="C49" t="e">
            <v>#REF!</v>
          </cell>
          <cell r="D49" t="e">
            <v>#REF!</v>
          </cell>
          <cell r="E49" t="e">
            <v>#REF!</v>
          </cell>
          <cell r="F49" t="e">
            <v>#REF!</v>
          </cell>
          <cell r="G49" t="e">
            <v>#REF!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 t="e">
            <v>#REF!</v>
          </cell>
        </row>
        <row r="50">
          <cell r="A50" t="str">
            <v>100.1 Резервирование средств для проведения экспортных с</v>
          </cell>
          <cell r="B50" t="e">
            <v>#REF!</v>
          </cell>
          <cell r="C50" t="e">
            <v>#REF!</v>
          </cell>
          <cell r="D50" t="e">
            <v>#REF!</v>
          </cell>
          <cell r="E50" t="e">
            <v>#REF!</v>
          </cell>
          <cell r="F50" t="e">
            <v>#REF!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 t="e">
            <v>#REF!</v>
          </cell>
        </row>
        <row r="51">
          <cell r="A51" t="str">
            <v>100.10 Резервирование средств для проведения прочих опера</v>
          </cell>
          <cell r="B51" t="e">
            <v>#REF!</v>
          </cell>
          <cell r="C51" t="e">
            <v>#REF!</v>
          </cell>
          <cell r="D51" t="e">
            <v>#REF!</v>
          </cell>
          <cell r="E51" t="e">
            <v>#REF!</v>
          </cell>
          <cell r="F51" t="e">
            <v>#REF!</v>
          </cell>
          <cell r="G51" t="e">
            <v>#REF!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 t="e">
            <v>#REF!</v>
          </cell>
        </row>
        <row r="52">
          <cell r="A52" t="str">
            <v>100.2 Резервирование средств для проведения импортных сд</v>
          </cell>
          <cell r="B52" t="e">
            <v>#REF!</v>
          </cell>
          <cell r="C52" t="e">
            <v>#REF!</v>
          </cell>
          <cell r="D52" t="e">
            <v>#REF!</v>
          </cell>
          <cell r="E52" t="e">
            <v>#REF!</v>
          </cell>
          <cell r="F52" t="e">
            <v>#REF!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 t="e">
            <v>#REF!</v>
          </cell>
        </row>
        <row r="53">
          <cell r="A53" t="str">
            <v>100.3 Резервирование средств для получения кредитов</v>
          </cell>
          <cell r="B53" t="e">
            <v>#REF!</v>
          </cell>
          <cell r="C53" t="e">
            <v>#REF!</v>
          </cell>
          <cell r="D53" t="e">
            <v>#REF!</v>
          </cell>
          <cell r="E53" t="e">
            <v>#REF!</v>
          </cell>
          <cell r="F53" t="e">
            <v>#REF!</v>
          </cell>
          <cell r="G53" t="e">
            <v>#REF!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 t="e">
            <v>#REF!</v>
          </cell>
        </row>
        <row r="54">
          <cell r="A54" t="str">
            <v>100.4 Резервирование средств для предоставления кредитов</v>
          </cell>
          <cell r="B54" t="e">
            <v>#REF!</v>
          </cell>
          <cell r="C54" t="e">
            <v>#REF!</v>
          </cell>
          <cell r="D54" t="e">
            <v>#REF!</v>
          </cell>
          <cell r="E54" t="e">
            <v>#REF!</v>
          </cell>
          <cell r="F54" t="e">
            <v>#REF!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 t="e">
            <v>#REF!</v>
          </cell>
        </row>
        <row r="55">
          <cell r="A55" t="str">
            <v>100.5 Резервирование средств для перевода средств на сво</v>
          </cell>
          <cell r="B55" t="e">
            <v>#REF!</v>
          </cell>
          <cell r="C55" t="e">
            <v>#REF!</v>
          </cell>
          <cell r="D55" t="e">
            <v>#REF!</v>
          </cell>
          <cell r="E55" t="e">
            <v>#REF!</v>
          </cell>
          <cell r="F55" t="e">
            <v>#REF!</v>
          </cell>
          <cell r="G55" t="e">
            <v>#REF!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 t="e">
            <v>#REF!</v>
          </cell>
        </row>
        <row r="56">
          <cell r="A56" t="str">
            <v>100.6 Резервирование средств для операций приобретения п</v>
          </cell>
          <cell r="B56" t="e">
            <v>#REF!</v>
          </cell>
          <cell r="C56" t="e">
            <v>#REF!</v>
          </cell>
          <cell r="D56" t="e">
            <v>#REF!</v>
          </cell>
          <cell r="E56" t="e">
            <v>#REF!</v>
          </cell>
          <cell r="F56" t="e">
            <v>#REF!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 t="e">
            <v>#REF!</v>
          </cell>
        </row>
        <row r="57">
          <cell r="A57" t="str">
            <v>100.7 Резервирование средств для исполнения обязательств</v>
          </cell>
          <cell r="B57" t="e">
            <v>#REF!</v>
          </cell>
          <cell r="C57" t="e">
            <v>#REF!</v>
          </cell>
          <cell r="D57" t="e">
            <v>#REF!</v>
          </cell>
          <cell r="E57" t="e">
            <v>#REF!</v>
          </cell>
          <cell r="F57" t="e">
            <v>#REF!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 t="e">
            <v>#REF!</v>
          </cell>
        </row>
        <row r="58">
          <cell r="A58" t="str">
            <v>100.8 Резервирование средств для операций купли - продаж</v>
          </cell>
          <cell r="B58" t="e">
            <v>#REF!</v>
          </cell>
          <cell r="C58" t="e">
            <v>#REF!</v>
          </cell>
          <cell r="D58" t="e">
            <v>#REF!</v>
          </cell>
          <cell r="E58" t="e">
            <v>#REF!</v>
          </cell>
          <cell r="F58" t="e">
            <v>#REF!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 t="e">
            <v>#REF!</v>
          </cell>
        </row>
        <row r="59">
          <cell r="A59" t="str">
            <v>100.9 Резервирование средств для приобретения долей, вкл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 t="e">
            <v>#REF!</v>
          </cell>
        </row>
        <row r="60">
          <cell r="A60" t="str">
            <v>11. Цветные металлы и сплавы</v>
          </cell>
          <cell r="B60" t="e">
            <v>#REF!</v>
          </cell>
          <cell r="C60" t="e">
            <v>#REF!</v>
          </cell>
          <cell r="D60" t="e">
            <v>#REF!</v>
          </cell>
          <cell r="E60" t="e">
            <v>#REF!</v>
          </cell>
          <cell r="F60" t="e">
            <v>#REF!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 t="e">
            <v>#REF!</v>
          </cell>
        </row>
        <row r="61">
          <cell r="A61" t="str">
            <v>11.1 Никель</v>
          </cell>
          <cell r="B61" t="e">
            <v>#REF!</v>
          </cell>
          <cell r="C61" t="e">
            <v>#REF!</v>
          </cell>
          <cell r="D61" t="e">
            <v>#REF!</v>
          </cell>
          <cell r="E61" t="e">
            <v>#REF!</v>
          </cell>
          <cell r="F61" t="e">
            <v>#REF!</v>
          </cell>
          <cell r="G61" t="e">
            <v>#REF!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 t="e">
            <v>#REF!</v>
          </cell>
        </row>
        <row r="62">
          <cell r="A62" t="str">
            <v>11.2 Медь</v>
          </cell>
          <cell r="B62" t="e">
            <v>#REF!</v>
          </cell>
          <cell r="C62" t="e">
            <v>#REF!</v>
          </cell>
          <cell r="D62" t="e">
            <v>#REF!</v>
          </cell>
          <cell r="E62" t="e">
            <v>#REF!</v>
          </cell>
          <cell r="F62" t="e">
            <v>#REF!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K62" t="e">
            <v>#REF!</v>
          </cell>
          <cell r="L62" t="e">
            <v>#REF!</v>
          </cell>
          <cell r="M62" t="e">
            <v>#REF!</v>
          </cell>
        </row>
        <row r="63">
          <cell r="A63" t="str">
            <v>12. Энергетические затраты</v>
          </cell>
          <cell r="B63" t="e">
            <v>#REF!</v>
          </cell>
          <cell r="C63" t="e">
            <v>#REF!</v>
          </cell>
          <cell r="D63" t="e">
            <v>#REF!</v>
          </cell>
          <cell r="E63" t="e">
            <v>#REF!</v>
          </cell>
          <cell r="F63" t="e">
            <v>#REF!</v>
          </cell>
          <cell r="G63" t="e">
            <v>#REF!</v>
          </cell>
          <cell r="H63" t="e">
            <v>#REF!</v>
          </cell>
          <cell r="I63" t="e">
            <v>#REF!</v>
          </cell>
          <cell r="J63" t="e">
            <v>#REF!</v>
          </cell>
          <cell r="K63" t="e">
            <v>#REF!</v>
          </cell>
          <cell r="L63" t="e">
            <v>#REF!</v>
          </cell>
          <cell r="M63" t="e">
            <v>#REF!</v>
          </cell>
        </row>
        <row r="64">
          <cell r="A64" t="str">
            <v>12.1. Электроэнергия</v>
          </cell>
          <cell r="B64" t="e">
            <v>#REF!</v>
          </cell>
          <cell r="C64" t="e">
            <v>#REF!</v>
          </cell>
          <cell r="D64" t="e">
            <v>#REF!</v>
          </cell>
          <cell r="E64" t="e">
            <v>#REF!</v>
          </cell>
          <cell r="F64" t="e">
            <v>#REF!</v>
          </cell>
          <cell r="G64" t="e">
            <v>#REF!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 t="e">
            <v>#REF!</v>
          </cell>
        </row>
        <row r="65">
          <cell r="A65" t="str">
            <v>12.1.1 (0120101) Для сторонних организаций</v>
          </cell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 t="e">
            <v>#REF!</v>
          </cell>
          <cell r="G65" t="e">
            <v>#REF!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 t="e">
            <v>#REF!</v>
          </cell>
        </row>
        <row r="66">
          <cell r="A66" t="str">
            <v>12.1.2 (0120102) Для дочерних предприятий</v>
          </cell>
          <cell r="B66" t="e">
            <v>#REF!</v>
          </cell>
          <cell r="C66" t="e">
            <v>#REF!</v>
          </cell>
          <cell r="D66" t="e">
            <v>#REF!</v>
          </cell>
          <cell r="E66" t="e">
            <v>#REF!</v>
          </cell>
          <cell r="F66" t="e">
            <v>#REF!</v>
          </cell>
          <cell r="G66" t="e">
            <v>#REF!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 t="e">
            <v>#REF!</v>
          </cell>
        </row>
        <row r="67">
          <cell r="A67" t="str">
            <v>12.1.3 Закупаемая электроэнергия</v>
          </cell>
          <cell r="B67" t="e">
            <v>#REF!</v>
          </cell>
          <cell r="C67" t="e">
            <v>#REF!</v>
          </cell>
          <cell r="D67" t="e">
            <v>#REF!</v>
          </cell>
          <cell r="E67" t="e">
            <v>#REF!</v>
          </cell>
          <cell r="F67" t="e">
            <v>#REF!</v>
          </cell>
          <cell r="G67" t="e">
            <v>#REF!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 t="e">
            <v>#REF!</v>
          </cell>
        </row>
        <row r="68">
          <cell r="A68" t="str">
            <v>12.1.4 Закупаемая электроэнергия для сторонних организаци</v>
          </cell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 t="e">
            <v>#REF!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 t="e">
            <v>#REF!</v>
          </cell>
        </row>
        <row r="69">
          <cell r="A69" t="str">
            <v>12.1.5 (0120105) Для Бускульского карьероуправления</v>
          </cell>
          <cell r="B69" t="e">
            <v>#REF!</v>
          </cell>
          <cell r="C69" t="e">
            <v>#REF!</v>
          </cell>
          <cell r="D69" t="e">
            <v>#REF!</v>
          </cell>
          <cell r="E69" t="e">
            <v>#REF!</v>
          </cell>
          <cell r="F69" t="e">
            <v>#REF!</v>
          </cell>
          <cell r="G69" t="e">
            <v>#REF!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 t="e">
            <v>#REF!</v>
          </cell>
        </row>
        <row r="70">
          <cell r="A70" t="str">
            <v>12.2. Вода</v>
          </cell>
          <cell r="B70" t="e">
            <v>#REF!</v>
          </cell>
          <cell r="C70" t="e">
            <v>#REF!</v>
          </cell>
          <cell r="D70" t="e">
            <v>#REF!</v>
          </cell>
          <cell r="E70" t="e">
            <v>#REF!</v>
          </cell>
          <cell r="F70" t="e">
            <v>#REF!</v>
          </cell>
          <cell r="G70" t="e">
            <v>#REF!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 t="e">
            <v>#REF!</v>
          </cell>
        </row>
        <row r="71">
          <cell r="A71" t="str">
            <v>12.2.1 Вода пожарно-питьевая</v>
          </cell>
          <cell r="B71" t="e">
            <v>#REF!</v>
          </cell>
          <cell r="C71" t="e">
            <v>#REF!</v>
          </cell>
          <cell r="D71" t="e">
            <v>#REF!</v>
          </cell>
          <cell r="E71" t="e">
            <v>#REF!</v>
          </cell>
          <cell r="F71" t="e">
            <v>#REF!</v>
          </cell>
          <cell r="G71" t="e">
            <v>#REF!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 t="e">
            <v>#REF!</v>
          </cell>
        </row>
        <row r="72">
          <cell r="A72" t="str">
            <v>12.2.2 Вода фекальная</v>
          </cell>
          <cell r="B72" t="e">
            <v>#REF!</v>
          </cell>
          <cell r="C72" t="e">
            <v>#REF!</v>
          </cell>
          <cell r="D72" t="e">
            <v>#REF!</v>
          </cell>
          <cell r="E72" t="e">
            <v>#REF!</v>
          </cell>
          <cell r="F72" t="e">
            <v>#REF!</v>
          </cell>
          <cell r="G72" t="e">
            <v>#REF!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 t="e">
            <v>#REF!</v>
          </cell>
        </row>
        <row r="73">
          <cell r="A73" t="str">
            <v>12.3 Отопление</v>
          </cell>
          <cell r="B73" t="e">
            <v>#REF!</v>
          </cell>
          <cell r="C73" t="e">
            <v>#REF!</v>
          </cell>
          <cell r="D73" t="e">
            <v>#REF!</v>
          </cell>
          <cell r="E73" t="e">
            <v>#REF!</v>
          </cell>
          <cell r="F73" t="e">
            <v>#REF!</v>
          </cell>
          <cell r="G73" t="e">
            <v>#REF!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 t="e">
            <v>#REF!</v>
          </cell>
        </row>
        <row r="74">
          <cell r="A74" t="str">
            <v>12.4 Сжатый воздух</v>
          </cell>
          <cell r="B74" t="e">
            <v>#REF!</v>
          </cell>
          <cell r="C74" t="e">
            <v>#REF!</v>
          </cell>
          <cell r="D74" t="e">
            <v>#REF!</v>
          </cell>
          <cell r="E74" t="e">
            <v>#REF!</v>
          </cell>
          <cell r="F74" t="e">
            <v>#REF!</v>
          </cell>
          <cell r="G74" t="e">
            <v>#REF!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 t="e">
            <v>#REF!</v>
          </cell>
        </row>
        <row r="75">
          <cell r="A75" t="str">
            <v>13. Вспомогательные материалы</v>
          </cell>
          <cell r="B75" t="e">
            <v>#REF!</v>
          </cell>
          <cell r="C75" t="e">
            <v>#REF!</v>
          </cell>
          <cell r="D75" t="e">
            <v>#REF!</v>
          </cell>
          <cell r="E75" t="e">
            <v>#REF!</v>
          </cell>
          <cell r="F75" t="e">
            <v>#REF!</v>
          </cell>
          <cell r="G75" t="e">
            <v>#REF!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 t="e">
            <v>#REF!</v>
          </cell>
        </row>
        <row r="76">
          <cell r="A76" t="str">
            <v>13.10. Трубы</v>
          </cell>
          <cell r="B76" t="e">
            <v>#REF!</v>
          </cell>
          <cell r="C76" t="e">
            <v>#REF!</v>
          </cell>
          <cell r="D76" t="e">
            <v>#REF!</v>
          </cell>
          <cell r="E76" t="e">
            <v>#REF!</v>
          </cell>
          <cell r="F76" t="e">
            <v>#REF!</v>
          </cell>
          <cell r="G76" t="e">
            <v>#REF!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 t="e">
            <v>#REF!</v>
          </cell>
        </row>
        <row r="77">
          <cell r="A77" t="str">
            <v>13.10.1 Труба-летка</v>
          </cell>
          <cell r="B77" t="e">
            <v>#REF!</v>
          </cell>
          <cell r="C77" t="e">
            <v>#REF!</v>
          </cell>
          <cell r="D77" t="e">
            <v>#REF!</v>
          </cell>
          <cell r="E77" t="e">
            <v>#REF!</v>
          </cell>
          <cell r="F77" t="e">
            <v>#REF!</v>
          </cell>
          <cell r="G77" t="e">
            <v>#REF!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 t="e">
            <v>#REF!</v>
          </cell>
        </row>
        <row r="78">
          <cell r="A78" t="str">
            <v>13.10.2 Прочие трубы</v>
          </cell>
          <cell r="B78" t="e">
            <v>#REF!</v>
          </cell>
          <cell r="C78" t="e">
            <v>#REF!</v>
          </cell>
          <cell r="D78" t="e">
            <v>#REF!</v>
          </cell>
          <cell r="E78" t="e">
            <v>#REF!</v>
          </cell>
          <cell r="F78" t="e">
            <v>#REF!</v>
          </cell>
          <cell r="G78" t="e">
            <v>#REF!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 t="e">
            <v>#REF!</v>
          </cell>
        </row>
        <row r="79">
          <cell r="A79" t="str">
            <v>13.10.3 Малые электросварные трубы</v>
          </cell>
          <cell r="B79" t="e">
            <v>#REF!</v>
          </cell>
          <cell r="C79" t="e">
            <v>#REF!</v>
          </cell>
          <cell r="D79" t="e">
            <v>#REF!</v>
          </cell>
          <cell r="E79" t="e">
            <v>#REF!</v>
          </cell>
          <cell r="F79" t="e">
            <v>#REF!</v>
          </cell>
          <cell r="G79" t="e">
            <v>#REF!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 t="e">
            <v>#REF!</v>
          </cell>
        </row>
        <row r="80">
          <cell r="A80" t="str">
            <v>13.11. Запчасти автотранспортные</v>
          </cell>
          <cell r="B80" t="e">
            <v>#REF!</v>
          </cell>
          <cell r="C80" t="e">
            <v>#REF!</v>
          </cell>
          <cell r="D80" t="e">
            <v>#REF!</v>
          </cell>
          <cell r="E80" t="e">
            <v>#REF!</v>
          </cell>
          <cell r="F80" t="e">
            <v>#REF!</v>
          </cell>
          <cell r="G80" t="e">
            <v>#REF!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 t="e">
            <v>#REF!</v>
          </cell>
        </row>
        <row r="81">
          <cell r="A81" t="str">
            <v>13.11.1 Комплектующие для автобусов, грузовых машин</v>
          </cell>
          <cell r="B81" t="e">
            <v>#REF!</v>
          </cell>
          <cell r="C81" t="e">
            <v>#REF!</v>
          </cell>
          <cell r="D81" t="e">
            <v>#REF!</v>
          </cell>
          <cell r="E81" t="e">
            <v>#REF!</v>
          </cell>
          <cell r="F81" t="e">
            <v>#REF!</v>
          </cell>
          <cell r="G81" t="e">
            <v>#REF!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 t="e">
            <v>#REF!</v>
          </cell>
        </row>
        <row r="82">
          <cell r="A82" t="str">
            <v>13.11.2 Комплектующие для тракторов, УАЗов</v>
          </cell>
          <cell r="B82" t="e">
            <v>#REF!</v>
          </cell>
          <cell r="C82" t="e">
            <v>#REF!</v>
          </cell>
          <cell r="D82" t="e">
            <v>#REF!</v>
          </cell>
          <cell r="E82" t="e">
            <v>#REF!</v>
          </cell>
          <cell r="F82" t="e">
            <v>#REF!</v>
          </cell>
          <cell r="G82" t="e">
            <v>#REF!</v>
          </cell>
          <cell r="H82" t="e">
            <v>#REF!</v>
          </cell>
          <cell r="I82" t="e">
            <v>#REF!</v>
          </cell>
          <cell r="J82" t="e">
            <v>#REF!</v>
          </cell>
          <cell r="K82" t="e">
            <v>#REF!</v>
          </cell>
          <cell r="L82" t="e">
            <v>#REF!</v>
          </cell>
          <cell r="M82" t="e">
            <v>#REF!</v>
          </cell>
        </row>
        <row r="83">
          <cell r="A83" t="str">
            <v>13.11.3 Прочие комплектующие</v>
          </cell>
          <cell r="B83" t="e">
            <v>#REF!</v>
          </cell>
          <cell r="C83" t="e">
            <v>#REF!</v>
          </cell>
          <cell r="D83" t="e">
            <v>#REF!</v>
          </cell>
          <cell r="E83" t="e">
            <v>#REF!</v>
          </cell>
          <cell r="F83" t="e">
            <v>#REF!</v>
          </cell>
          <cell r="G83" t="e">
            <v>#REF!</v>
          </cell>
          <cell r="H83" t="e">
            <v>#REF!</v>
          </cell>
          <cell r="I83" t="e">
            <v>#REF!</v>
          </cell>
          <cell r="J83" t="e">
            <v>#REF!</v>
          </cell>
          <cell r="K83" t="e">
            <v>#REF!</v>
          </cell>
          <cell r="L83" t="e">
            <v>#REF!</v>
          </cell>
          <cell r="M83" t="e">
            <v>#REF!</v>
          </cell>
        </row>
        <row r="84">
          <cell r="A84" t="str">
            <v>13.12. Резинотехнические изделия</v>
          </cell>
          <cell r="B84" t="e">
            <v>#REF!</v>
          </cell>
          <cell r="C84" t="e">
            <v>#REF!</v>
          </cell>
          <cell r="D84" t="e">
            <v>#REF!</v>
          </cell>
          <cell r="E84" t="e">
            <v>#REF!</v>
          </cell>
          <cell r="F84" t="e">
            <v>#REF!</v>
          </cell>
          <cell r="G84" t="e">
            <v>#REF!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 t="e">
            <v>#REF!</v>
          </cell>
        </row>
        <row r="85">
          <cell r="A85" t="str">
            <v>13.12.1 Ремни</v>
          </cell>
          <cell r="B85" t="e">
            <v>#REF!</v>
          </cell>
          <cell r="C85" t="e">
            <v>#REF!</v>
          </cell>
          <cell r="D85" t="e">
            <v>#REF!</v>
          </cell>
          <cell r="E85" t="e">
            <v>#REF!</v>
          </cell>
          <cell r="F85" t="e">
            <v>#REF!</v>
          </cell>
          <cell r="G85" t="e">
            <v>#REF!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 t="e">
            <v>#REF!</v>
          </cell>
        </row>
        <row r="86">
          <cell r="A86" t="str">
            <v>13.12.2 Лента</v>
          </cell>
          <cell r="B86" t="e">
            <v>#REF!</v>
          </cell>
          <cell r="C86" t="e">
            <v>#REF!</v>
          </cell>
          <cell r="D86" t="e">
            <v>#REF!</v>
          </cell>
          <cell r="E86" t="e">
            <v>#REF!</v>
          </cell>
          <cell r="F86" t="e">
            <v>#REF!</v>
          </cell>
          <cell r="G86" t="e">
            <v>#REF!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 t="e">
            <v>#REF!</v>
          </cell>
        </row>
        <row r="87">
          <cell r="A87" t="str">
            <v>13.12.3 АТИ (Асбестовые изделия)</v>
          </cell>
          <cell r="B87" t="e">
            <v>#REF!</v>
          </cell>
          <cell r="C87" t="e">
            <v>#REF!</v>
          </cell>
          <cell r="D87" t="e">
            <v>#REF!</v>
          </cell>
          <cell r="E87" t="e">
            <v>#REF!</v>
          </cell>
          <cell r="F87" t="e">
            <v>#REF!</v>
          </cell>
          <cell r="G87" t="e">
            <v>#REF!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 t="e">
            <v>#REF!</v>
          </cell>
        </row>
        <row r="88">
          <cell r="A88" t="str">
            <v>13.12.4 Резинотехнические материалы</v>
          </cell>
          <cell r="B88" t="e">
            <v>#REF!</v>
          </cell>
          <cell r="C88" t="e">
            <v>#REF!</v>
          </cell>
          <cell r="D88" t="e">
            <v>#REF!</v>
          </cell>
          <cell r="E88" t="e">
            <v>#REF!</v>
          </cell>
          <cell r="F88" t="e">
            <v>#REF!</v>
          </cell>
          <cell r="G88" t="e">
            <v>#REF!</v>
          </cell>
          <cell r="H88" t="e">
            <v>#REF!</v>
          </cell>
          <cell r="I88" t="e">
            <v>#REF!</v>
          </cell>
          <cell r="J88" t="e">
            <v>#REF!</v>
          </cell>
          <cell r="K88" t="e">
            <v>#REF!</v>
          </cell>
          <cell r="L88" t="e">
            <v>#REF!</v>
          </cell>
          <cell r="M88" t="e">
            <v>#REF!</v>
          </cell>
        </row>
        <row r="89">
          <cell r="A89" t="str">
            <v>13.13. Режущие, газорежущие инструменты и абразивы</v>
          </cell>
          <cell r="B89" t="e">
            <v>#REF!</v>
          </cell>
          <cell r="C89" t="e">
            <v>#REF!</v>
          </cell>
          <cell r="D89" t="e">
            <v>#REF!</v>
          </cell>
          <cell r="E89" t="e">
            <v>#REF!</v>
          </cell>
          <cell r="F89" t="e">
            <v>#REF!</v>
          </cell>
          <cell r="G89" t="e">
            <v>#REF!</v>
          </cell>
          <cell r="H89" t="e">
            <v>#REF!</v>
          </cell>
          <cell r="I89" t="e">
            <v>#REF!</v>
          </cell>
          <cell r="J89" t="e">
            <v>#REF!</v>
          </cell>
          <cell r="K89" t="e">
            <v>#REF!</v>
          </cell>
          <cell r="L89" t="e">
            <v>#REF!</v>
          </cell>
          <cell r="M89" t="e">
            <v>#REF!</v>
          </cell>
        </row>
        <row r="90">
          <cell r="A90" t="str">
            <v>13.13.1 Режущие инструменты</v>
          </cell>
          <cell r="B90" t="e">
            <v>#REF!</v>
          </cell>
          <cell r="C90" t="e">
            <v>#REF!</v>
          </cell>
          <cell r="D90" t="e">
            <v>#REF!</v>
          </cell>
          <cell r="E90" t="e">
            <v>#REF!</v>
          </cell>
          <cell r="F90" t="e">
            <v>#REF!</v>
          </cell>
          <cell r="G90" t="e">
            <v>#REF!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 t="e">
            <v>#REF!</v>
          </cell>
        </row>
        <row r="91">
          <cell r="A91" t="str">
            <v>13.13.2 Абразивы</v>
          </cell>
          <cell r="B91" t="e">
            <v>#REF!</v>
          </cell>
          <cell r="C91" t="e">
            <v>#REF!</v>
          </cell>
          <cell r="D91" t="e">
            <v>#REF!</v>
          </cell>
          <cell r="E91" t="e">
            <v>#REF!</v>
          </cell>
          <cell r="F91" t="e">
            <v>#REF!</v>
          </cell>
          <cell r="G91" t="e">
            <v>#REF!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 t="e">
            <v>#REF!</v>
          </cell>
        </row>
        <row r="92">
          <cell r="A92" t="str">
            <v>13.13.3 Измерительные инструменты</v>
          </cell>
          <cell r="B92" t="e">
            <v>#REF!</v>
          </cell>
          <cell r="C92" t="e">
            <v>#REF!</v>
          </cell>
          <cell r="D92" t="e">
            <v>#REF!</v>
          </cell>
          <cell r="E92" t="e">
            <v>#REF!</v>
          </cell>
          <cell r="F92" t="e">
            <v>#REF!</v>
          </cell>
          <cell r="G92" t="e">
            <v>#REF!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 t="e">
            <v>#REF!</v>
          </cell>
        </row>
        <row r="93">
          <cell r="A93" t="str">
            <v>13.13.4 Слесарно-монтажные инструменты</v>
          </cell>
          <cell r="B93" t="e">
            <v>#REF!</v>
          </cell>
          <cell r="C93" t="e">
            <v>#REF!</v>
          </cell>
          <cell r="D93" t="e">
            <v>#REF!</v>
          </cell>
          <cell r="E93" t="e">
            <v>#REF!</v>
          </cell>
          <cell r="F93" t="e">
            <v>#REF!</v>
          </cell>
          <cell r="G93" t="e">
            <v>#REF!</v>
          </cell>
          <cell r="H93" t="e">
            <v>#REF!</v>
          </cell>
          <cell r="I93" t="e">
            <v>#REF!</v>
          </cell>
          <cell r="J93" t="e">
            <v>#REF!</v>
          </cell>
          <cell r="K93" t="e">
            <v>#REF!</v>
          </cell>
          <cell r="L93" t="e">
            <v>#REF!</v>
          </cell>
          <cell r="M93" t="e">
            <v>#REF!</v>
          </cell>
        </row>
        <row r="94">
          <cell r="A94" t="str">
            <v>13.13.5 Пневмо-электроинструменты</v>
          </cell>
          <cell r="B94" t="e">
            <v>#REF!</v>
          </cell>
          <cell r="C94" t="e">
            <v>#REF!</v>
          </cell>
          <cell r="D94" t="e">
            <v>#REF!</v>
          </cell>
          <cell r="E94" t="e">
            <v>#REF!</v>
          </cell>
          <cell r="F94" t="e">
            <v>#REF!</v>
          </cell>
          <cell r="G94" t="e">
            <v>#REF!</v>
          </cell>
          <cell r="H94" t="e">
            <v>#REF!</v>
          </cell>
          <cell r="I94" t="e">
            <v>#REF!</v>
          </cell>
          <cell r="J94" t="e">
            <v>#REF!</v>
          </cell>
          <cell r="K94" t="e">
            <v>#REF!</v>
          </cell>
          <cell r="L94" t="e">
            <v>#REF!</v>
          </cell>
          <cell r="M94" t="e">
            <v>#REF!</v>
          </cell>
        </row>
        <row r="95">
          <cell r="A95" t="str">
            <v>13.13.6 Газосварочная аппаратура</v>
          </cell>
          <cell r="B95" t="e">
            <v>#REF!</v>
          </cell>
          <cell r="C95" t="e">
            <v>#REF!</v>
          </cell>
          <cell r="D95" t="e">
            <v>#REF!</v>
          </cell>
          <cell r="E95" t="e">
            <v>#REF!</v>
          </cell>
          <cell r="F95" t="e">
            <v>#REF!</v>
          </cell>
          <cell r="G95" t="e">
            <v>#REF!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 t="e">
            <v>#REF!</v>
          </cell>
        </row>
        <row r="96">
          <cell r="A96" t="str">
            <v>13.13.7 Твердосплавные инструменты</v>
          </cell>
          <cell r="B96" t="e">
            <v>#REF!</v>
          </cell>
          <cell r="C96" t="e">
            <v>#REF!</v>
          </cell>
          <cell r="D96" t="e">
            <v>#REF!</v>
          </cell>
          <cell r="E96" t="e">
            <v>#REF!</v>
          </cell>
          <cell r="F96" t="e">
            <v>#REF!</v>
          </cell>
          <cell r="G96" t="e">
            <v>#REF!</v>
          </cell>
          <cell r="H96" t="e">
            <v>#REF!</v>
          </cell>
          <cell r="I96" t="e">
            <v>#REF!</v>
          </cell>
          <cell r="J96" t="e">
            <v>#REF!</v>
          </cell>
          <cell r="K96" t="e">
            <v>#REF!</v>
          </cell>
          <cell r="L96" t="e">
            <v>#REF!</v>
          </cell>
          <cell r="M96" t="e">
            <v>#REF!</v>
          </cell>
        </row>
        <row r="97">
          <cell r="A97" t="str">
            <v>13.13.8 Алмазные инструменты</v>
          </cell>
          <cell r="B97" t="e">
            <v>#REF!</v>
          </cell>
          <cell r="C97" t="e">
            <v>#REF!</v>
          </cell>
          <cell r="D97" t="e">
            <v>#REF!</v>
          </cell>
          <cell r="E97" t="e">
            <v>#REF!</v>
          </cell>
          <cell r="F97" t="e">
            <v>#REF!</v>
          </cell>
          <cell r="G97" t="e">
            <v>#REF!</v>
          </cell>
          <cell r="H97" t="e">
            <v>#REF!</v>
          </cell>
          <cell r="I97" t="e">
            <v>#REF!</v>
          </cell>
          <cell r="J97" t="e">
            <v>#REF!</v>
          </cell>
          <cell r="K97" t="e">
            <v>#REF!</v>
          </cell>
          <cell r="L97" t="e">
            <v>#REF!</v>
          </cell>
          <cell r="M97" t="e">
            <v>#REF!</v>
          </cell>
        </row>
        <row r="98">
          <cell r="A98" t="str">
            <v>13.14 Сантехнические</v>
          </cell>
          <cell r="B98" t="e">
            <v>#REF!</v>
          </cell>
          <cell r="C98" t="e">
            <v>#REF!</v>
          </cell>
          <cell r="D98" t="e">
            <v>#REF!</v>
          </cell>
          <cell r="E98" t="e">
            <v>#REF!</v>
          </cell>
          <cell r="F98" t="e">
            <v>#REF!</v>
          </cell>
          <cell r="G98" t="e">
            <v>#REF!</v>
          </cell>
          <cell r="H98" t="e">
            <v>#REF!</v>
          </cell>
          <cell r="I98" t="e">
            <v>#REF!</v>
          </cell>
          <cell r="J98" t="e">
            <v>#REF!</v>
          </cell>
          <cell r="K98" t="e">
            <v>#REF!</v>
          </cell>
          <cell r="L98" t="e">
            <v>#REF!</v>
          </cell>
          <cell r="M98" t="e">
            <v>#REF!</v>
          </cell>
        </row>
        <row r="99">
          <cell r="A99" t="str">
            <v>13.18 Газовые смеси</v>
          </cell>
          <cell r="B99" t="e">
            <v>#REF!</v>
          </cell>
          <cell r="C99" t="e">
            <v>#REF!</v>
          </cell>
          <cell r="D99" t="e">
            <v>#REF!</v>
          </cell>
          <cell r="E99" t="e">
            <v>#REF!</v>
          </cell>
          <cell r="F99" t="e">
            <v>#REF!</v>
          </cell>
          <cell r="G99" t="e">
            <v>#REF!</v>
          </cell>
          <cell r="H99" t="e">
            <v>#REF!</v>
          </cell>
          <cell r="I99" t="e">
            <v>#REF!</v>
          </cell>
          <cell r="J99" t="e">
            <v>#REF!</v>
          </cell>
          <cell r="K99" t="e">
            <v>#REF!</v>
          </cell>
          <cell r="L99" t="e">
            <v>#REF!</v>
          </cell>
          <cell r="M99" t="e">
            <v>#REF!</v>
          </cell>
        </row>
        <row r="100">
          <cell r="A100" t="str">
            <v>13.19 Материалы верхнего строения ж/д пути</v>
          </cell>
          <cell r="B100" t="e">
            <v>#REF!</v>
          </cell>
          <cell r="C100" t="e">
            <v>#REF!</v>
          </cell>
          <cell r="D100" t="e">
            <v>#REF!</v>
          </cell>
          <cell r="E100" t="e">
            <v>#REF!</v>
          </cell>
          <cell r="F100" t="e">
            <v>#REF!</v>
          </cell>
          <cell r="G100" t="e">
            <v>#REF!</v>
          </cell>
          <cell r="H100" t="e">
            <v>#REF!</v>
          </cell>
          <cell r="I100" t="e">
            <v>#REF!</v>
          </cell>
          <cell r="J100" t="e">
            <v>#REF!</v>
          </cell>
          <cell r="K100" t="e">
            <v>#REF!</v>
          </cell>
          <cell r="L100" t="e">
            <v>#REF!</v>
          </cell>
          <cell r="M100" t="e">
            <v>#REF!</v>
          </cell>
        </row>
        <row r="101">
          <cell r="A101" t="str">
            <v>13.20 Технические ткани и мягкий инвентарь</v>
          </cell>
          <cell r="B101" t="e">
            <v>#REF!</v>
          </cell>
          <cell r="C101" t="e">
            <v>#REF!</v>
          </cell>
          <cell r="D101" t="e">
            <v>#REF!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 t="e">
            <v>#REF!</v>
          </cell>
          <cell r="L101" t="e">
            <v>#REF!</v>
          </cell>
          <cell r="M101" t="e">
            <v>#REF!</v>
          </cell>
        </row>
        <row r="102">
          <cell r="A102" t="str">
            <v>13.21 Бытовая техника, относящаяся к материалам</v>
          </cell>
          <cell r="B102" t="e">
            <v>#REF!</v>
          </cell>
          <cell r="C102" t="e">
            <v>#REF!</v>
          </cell>
          <cell r="D102" t="e">
            <v>#REF!</v>
          </cell>
          <cell r="E102" t="e">
            <v>#REF!</v>
          </cell>
          <cell r="F102" t="e">
            <v>#REF!</v>
          </cell>
          <cell r="G102" t="e">
            <v>#REF!</v>
          </cell>
          <cell r="H102" t="e">
            <v>#REF!</v>
          </cell>
          <cell r="I102" t="e">
            <v>#REF!</v>
          </cell>
          <cell r="J102" t="e">
            <v>#REF!</v>
          </cell>
          <cell r="K102" t="e">
            <v>#REF!</v>
          </cell>
          <cell r="L102" t="e">
            <v>#REF!</v>
          </cell>
          <cell r="M102" t="e">
            <v>#REF!</v>
          </cell>
        </row>
        <row r="103">
          <cell r="A103" t="str">
            <v>13.23 Лакокраски</v>
          </cell>
          <cell r="B103" t="e">
            <v>#REF!</v>
          </cell>
          <cell r="C103" t="e">
            <v>#REF!</v>
          </cell>
          <cell r="D103" t="e">
            <v>#REF!</v>
          </cell>
          <cell r="E103" t="e">
            <v>#REF!</v>
          </cell>
          <cell r="F103" t="e">
            <v>#REF!</v>
          </cell>
          <cell r="G103" t="e">
            <v>#REF!</v>
          </cell>
          <cell r="H103" t="e">
            <v>#REF!</v>
          </cell>
          <cell r="I103" t="e">
            <v>#REF!</v>
          </cell>
          <cell r="J103" t="e">
            <v>#REF!</v>
          </cell>
          <cell r="K103" t="e">
            <v>#REF!</v>
          </cell>
          <cell r="L103" t="e">
            <v>#REF!</v>
          </cell>
          <cell r="M103" t="e">
            <v>#REF!</v>
          </cell>
        </row>
        <row r="104">
          <cell r="A104" t="str">
            <v>13.24 Эл.изоляционные материалы</v>
          </cell>
          <cell r="B104" t="e">
            <v>#REF!</v>
          </cell>
          <cell r="C104" t="e">
            <v>#REF!</v>
          </cell>
          <cell r="D104" t="e">
            <v>#REF!</v>
          </cell>
          <cell r="E104" t="e">
            <v>#REF!</v>
          </cell>
          <cell r="F104" t="e">
            <v>#REF!</v>
          </cell>
          <cell r="G104" t="e">
            <v>#REF!</v>
          </cell>
          <cell r="H104" t="e">
            <v>#REF!</v>
          </cell>
          <cell r="I104" t="e">
            <v>#REF!</v>
          </cell>
          <cell r="J104" t="e">
            <v>#REF!</v>
          </cell>
          <cell r="K104" t="e">
            <v>#REF!</v>
          </cell>
          <cell r="L104" t="e">
            <v>#REF!</v>
          </cell>
          <cell r="M104" t="e">
            <v>#REF!</v>
          </cell>
        </row>
        <row r="105">
          <cell r="A105" t="str">
            <v>13.25 Спецодежда</v>
          </cell>
          <cell r="B105" t="e">
            <v>#REF!</v>
          </cell>
          <cell r="C105" t="e">
            <v>#REF!</v>
          </cell>
          <cell r="D105" t="e">
            <v>#REF!</v>
          </cell>
          <cell r="E105" t="e">
            <v>#REF!</v>
          </cell>
          <cell r="F105" t="e">
            <v>#REF!</v>
          </cell>
          <cell r="G105" t="e">
            <v>#REF!</v>
          </cell>
          <cell r="H105" t="e">
            <v>#REF!</v>
          </cell>
          <cell r="I105" t="e">
            <v>#REF!</v>
          </cell>
          <cell r="J105" t="e">
            <v>#REF!</v>
          </cell>
          <cell r="K105" t="e">
            <v>#REF!</v>
          </cell>
          <cell r="L105" t="e">
            <v>#REF!</v>
          </cell>
          <cell r="M105" t="e">
            <v>#REF!</v>
          </cell>
        </row>
        <row r="106">
          <cell r="A106" t="str">
            <v>13.26 Взрывчатые вещества</v>
          </cell>
          <cell r="B106" t="e">
            <v>#REF!</v>
          </cell>
          <cell r="C106" t="e">
            <v>#REF!</v>
          </cell>
          <cell r="D106" t="e">
            <v>#REF!</v>
          </cell>
          <cell r="E106" t="e">
            <v>#REF!</v>
          </cell>
          <cell r="F106" t="e">
            <v>#REF!</v>
          </cell>
          <cell r="G106" t="e">
            <v>#REF!</v>
          </cell>
          <cell r="H106" t="e">
            <v>#REF!</v>
          </cell>
          <cell r="I106" t="e">
            <v>#REF!</v>
          </cell>
          <cell r="J106" t="e">
            <v>#REF!</v>
          </cell>
          <cell r="K106" t="e">
            <v>#REF!</v>
          </cell>
          <cell r="L106" t="e">
            <v>#REF!</v>
          </cell>
          <cell r="M106" t="e">
            <v>#REF!</v>
          </cell>
        </row>
        <row r="107">
          <cell r="A107" t="str">
            <v>13.27 Средства индивидуальной защиты</v>
          </cell>
          <cell r="B107" t="e">
            <v>#REF!</v>
          </cell>
          <cell r="C107" t="e">
            <v>#REF!</v>
          </cell>
          <cell r="D107" t="e">
            <v>#REF!</v>
          </cell>
          <cell r="E107" t="e">
            <v>#REF!</v>
          </cell>
          <cell r="F107" t="e">
            <v>#REF!</v>
          </cell>
          <cell r="G107" t="e">
            <v>#REF!</v>
          </cell>
          <cell r="H107" t="e">
            <v>#REF!</v>
          </cell>
          <cell r="I107" t="e">
            <v>#REF!</v>
          </cell>
          <cell r="J107" t="e">
            <v>#REF!</v>
          </cell>
          <cell r="K107" t="e">
            <v>#REF!</v>
          </cell>
          <cell r="L107" t="e">
            <v>#REF!</v>
          </cell>
          <cell r="M107" t="e">
            <v>#REF!</v>
          </cell>
        </row>
        <row r="108">
          <cell r="A108" t="str">
            <v>13.28. Строительные материалы</v>
          </cell>
          <cell r="B108" t="e">
            <v>#REF!</v>
          </cell>
          <cell r="C108" t="e">
            <v>#REF!</v>
          </cell>
          <cell r="D108" t="e">
            <v>#REF!</v>
          </cell>
          <cell r="E108" t="e">
            <v>#REF!</v>
          </cell>
          <cell r="F108" t="e">
            <v>#REF!</v>
          </cell>
          <cell r="G108" t="e">
            <v>#REF!</v>
          </cell>
          <cell r="H108" t="e">
            <v>#REF!</v>
          </cell>
          <cell r="I108" t="e">
            <v>#REF!</v>
          </cell>
          <cell r="J108" t="e">
            <v>#REF!</v>
          </cell>
          <cell r="K108" t="e">
            <v>#REF!</v>
          </cell>
          <cell r="L108" t="e">
            <v>#REF!</v>
          </cell>
          <cell r="M108" t="e">
            <v>#REF!</v>
          </cell>
        </row>
        <row r="109">
          <cell r="A109" t="str">
            <v>13.28.1 Отделочные материалы</v>
          </cell>
          <cell r="B109" t="e">
            <v>#REF!</v>
          </cell>
          <cell r="C109" t="e">
            <v>#REF!</v>
          </cell>
          <cell r="D109" t="e">
            <v>#REF!</v>
          </cell>
          <cell r="E109" t="e">
            <v>#REF!</v>
          </cell>
          <cell r="F109" t="e">
            <v>#REF!</v>
          </cell>
          <cell r="G109" t="e">
            <v>#REF!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 t="e">
            <v>#REF!</v>
          </cell>
        </row>
        <row r="110">
          <cell r="A110" t="str">
            <v>13.28.2 Железобетон и кирпич</v>
          </cell>
          <cell r="B110" t="e">
            <v>#REF!</v>
          </cell>
          <cell r="C110" t="e">
            <v>#REF!</v>
          </cell>
          <cell r="D110" t="e">
            <v>#REF!</v>
          </cell>
          <cell r="E110" t="e">
            <v>#REF!</v>
          </cell>
          <cell r="F110" t="e">
            <v>#REF!</v>
          </cell>
          <cell r="G110" t="e">
            <v>#REF!</v>
          </cell>
          <cell r="H110" t="e">
            <v>#REF!</v>
          </cell>
          <cell r="I110" t="e">
            <v>#REF!</v>
          </cell>
          <cell r="J110" t="e">
            <v>#REF!</v>
          </cell>
          <cell r="K110" t="e">
            <v>#REF!</v>
          </cell>
          <cell r="L110" t="e">
            <v>#REF!</v>
          </cell>
          <cell r="M110" t="e">
            <v>#REF!</v>
          </cell>
        </row>
        <row r="111">
          <cell r="A111" t="str">
            <v>13.28.3 Прочие строительные материалы</v>
          </cell>
          <cell r="B111" t="e">
            <v>#REF!</v>
          </cell>
          <cell r="C111" t="e">
            <v>#REF!</v>
          </cell>
          <cell r="D111" t="e">
            <v>#REF!</v>
          </cell>
          <cell r="E111" t="e">
            <v>#REF!</v>
          </cell>
          <cell r="F111" t="e">
            <v>#REF!</v>
          </cell>
          <cell r="G111" t="e">
            <v>#REF!</v>
          </cell>
          <cell r="H111" t="e">
            <v>#REF!</v>
          </cell>
          <cell r="I111" t="e">
            <v>#REF!</v>
          </cell>
          <cell r="J111" t="e">
            <v>#REF!</v>
          </cell>
          <cell r="K111" t="e">
            <v>#REF!</v>
          </cell>
          <cell r="L111" t="e">
            <v>#REF!</v>
          </cell>
          <cell r="M111" t="e">
            <v>#REF!</v>
          </cell>
        </row>
        <row r="112">
          <cell r="A112" t="str">
            <v>13.29. Прочие вспомогательные материалы</v>
          </cell>
          <cell r="B112" t="e">
            <v>#REF!</v>
          </cell>
          <cell r="C112" t="e">
            <v>#REF!</v>
          </cell>
          <cell r="D112" t="e">
            <v>#REF!</v>
          </cell>
          <cell r="E112" t="e">
            <v>#REF!</v>
          </cell>
          <cell r="F112" t="e">
            <v>#REF!</v>
          </cell>
          <cell r="G112" t="e">
            <v>#REF!</v>
          </cell>
          <cell r="H112" t="e">
            <v>#REF!</v>
          </cell>
          <cell r="I112" t="e">
            <v>#REF!</v>
          </cell>
          <cell r="J112" t="e">
            <v>#REF!</v>
          </cell>
          <cell r="K112" t="e">
            <v>#REF!</v>
          </cell>
          <cell r="L112" t="e">
            <v>#REF!</v>
          </cell>
          <cell r="M112" t="e">
            <v>#REF!</v>
          </cell>
        </row>
        <row r="113">
          <cell r="A113" t="str">
            <v>13.29.1 Соль техническая</v>
          </cell>
          <cell r="B113" t="e">
            <v>#REF!</v>
          </cell>
          <cell r="C113" t="e">
            <v>#REF!</v>
          </cell>
          <cell r="D113" t="e">
            <v>#REF!</v>
          </cell>
          <cell r="E113" t="e">
            <v>#REF!</v>
          </cell>
          <cell r="F113" t="e">
            <v>#REF!</v>
          </cell>
          <cell r="G113" t="e">
            <v>#REF!</v>
          </cell>
          <cell r="H113" t="e">
            <v>#REF!</v>
          </cell>
          <cell r="I113" t="e">
            <v>#REF!</v>
          </cell>
          <cell r="J113" t="e">
            <v>#REF!</v>
          </cell>
          <cell r="K113" t="e">
            <v>#REF!</v>
          </cell>
          <cell r="L113" t="e">
            <v>#REF!</v>
          </cell>
          <cell r="M113" t="e">
            <v>#REF!</v>
          </cell>
        </row>
        <row r="114">
          <cell r="A114" t="str">
            <v>13.29.2 Моющие средства</v>
          </cell>
          <cell r="B114" t="e">
            <v>#REF!</v>
          </cell>
          <cell r="C114" t="e">
            <v>#REF!</v>
          </cell>
          <cell r="D114" t="e">
            <v>#REF!</v>
          </cell>
          <cell r="E114" t="e">
            <v>#REF!</v>
          </cell>
          <cell r="F114" t="e">
            <v>#REF!</v>
          </cell>
          <cell r="G114" t="e">
            <v>#REF!</v>
          </cell>
          <cell r="H114" t="e">
            <v>#REF!</v>
          </cell>
          <cell r="I114" t="e">
            <v>#REF!</v>
          </cell>
          <cell r="J114" t="e">
            <v>#REF!</v>
          </cell>
          <cell r="K114" t="e">
            <v>#REF!</v>
          </cell>
          <cell r="L114" t="e">
            <v>#REF!</v>
          </cell>
          <cell r="M114" t="e">
            <v>#REF!</v>
          </cell>
        </row>
        <row r="115">
          <cell r="A115" t="str">
            <v>13.29.3 Упаковочные материалы</v>
          </cell>
          <cell r="B115" t="e">
            <v>#REF!</v>
          </cell>
          <cell r="C115" t="e">
            <v>#REF!</v>
          </cell>
          <cell r="D115" t="e">
            <v>#REF!</v>
          </cell>
          <cell r="E115" t="e">
            <v>#REF!</v>
          </cell>
          <cell r="F115" t="e">
            <v>#REF!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 t="e">
            <v>#REF!</v>
          </cell>
        </row>
        <row r="116">
          <cell r="A116" t="str">
            <v>13.29.4 Запорные устройства для крытых вагонов МПС</v>
          </cell>
          <cell r="B116" t="e">
            <v>#REF!</v>
          </cell>
          <cell r="C116" t="e">
            <v>#REF!</v>
          </cell>
          <cell r="D116" t="e">
            <v>#REF!</v>
          </cell>
          <cell r="E116" t="e">
            <v>#REF!</v>
          </cell>
          <cell r="F116" t="e">
            <v>#REF!</v>
          </cell>
          <cell r="G116" t="e">
            <v>#REF!</v>
          </cell>
          <cell r="H116" t="e">
            <v>#REF!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 t="e">
            <v>#REF!</v>
          </cell>
        </row>
        <row r="117">
          <cell r="A117" t="str">
            <v>13.32. Химикаты и реактивы</v>
          </cell>
          <cell r="B117" t="e">
            <v>#REF!</v>
          </cell>
          <cell r="C117" t="e">
            <v>#REF!</v>
          </cell>
          <cell r="D117" t="e">
            <v>#REF!</v>
          </cell>
          <cell r="E117" t="e">
            <v>#REF!</v>
          </cell>
          <cell r="F117" t="e">
            <v>#REF!</v>
          </cell>
          <cell r="G117" t="e">
            <v>#REF!</v>
          </cell>
          <cell r="H117" t="e">
            <v>#REF!</v>
          </cell>
          <cell r="I117" t="e">
            <v>#REF!</v>
          </cell>
          <cell r="J117" t="e">
            <v>#REF!</v>
          </cell>
          <cell r="K117" t="e">
            <v>#REF!</v>
          </cell>
          <cell r="L117" t="e">
            <v>#REF!</v>
          </cell>
          <cell r="M117" t="e">
            <v>#REF!</v>
          </cell>
        </row>
        <row r="118">
          <cell r="A118" t="str">
            <v>13.32.2 Химическое сырье</v>
          </cell>
          <cell r="B118" t="e">
            <v>#REF!</v>
          </cell>
          <cell r="C118" t="e">
            <v>#REF!</v>
          </cell>
          <cell r="D118" t="e">
            <v>#REF!</v>
          </cell>
          <cell r="E118" t="e">
            <v>#REF!</v>
          </cell>
          <cell r="F118" t="e">
            <v>#REF!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</row>
        <row r="119">
          <cell r="A119" t="str">
            <v>13.32.3 Химикаты</v>
          </cell>
          <cell r="B119" t="e">
            <v>#REF!</v>
          </cell>
          <cell r="C119" t="e">
            <v>#REF!</v>
          </cell>
          <cell r="D119" t="e">
            <v>#REF!</v>
          </cell>
          <cell r="E119" t="e">
            <v>#REF!</v>
          </cell>
          <cell r="F119" t="e">
            <v>#REF!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</row>
        <row r="120">
          <cell r="A120" t="str">
            <v>13.32.4 Химические реагенты</v>
          </cell>
          <cell r="B120" t="e">
            <v>#REF!</v>
          </cell>
          <cell r="C120" t="e">
            <v>#REF!</v>
          </cell>
          <cell r="D120" t="e">
            <v>#REF!</v>
          </cell>
          <cell r="E120" t="e">
            <v>#REF!</v>
          </cell>
          <cell r="F120" t="e">
            <v>#REF!</v>
          </cell>
          <cell r="G120" t="e">
            <v>#REF!</v>
          </cell>
          <cell r="H120" t="e">
            <v>#REF!</v>
          </cell>
          <cell r="I120" t="e">
            <v>#REF!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</row>
        <row r="121">
          <cell r="A121" t="str">
            <v>13.32.5 () Полиуретан</v>
          </cell>
          <cell r="B121" t="e">
            <v>#REF!</v>
          </cell>
          <cell r="C121" t="e">
            <v>#REF!</v>
          </cell>
          <cell r="D121" t="e">
            <v>#REF!</v>
          </cell>
          <cell r="E121" t="e">
            <v>#REF!</v>
          </cell>
          <cell r="F121" t="e">
            <v>#REF!</v>
          </cell>
          <cell r="G121" t="e">
            <v>#REF!</v>
          </cell>
          <cell r="H121" t="e">
            <v>#REF!</v>
          </cell>
          <cell r="I121" t="e">
            <v>#REF!</v>
          </cell>
          <cell r="J121" t="e">
            <v>#REF!</v>
          </cell>
          <cell r="K121" t="e">
            <v>#REF!</v>
          </cell>
          <cell r="L121" t="e">
            <v>#REF!</v>
          </cell>
          <cell r="M121" t="e">
            <v>#REF!</v>
          </cell>
        </row>
        <row r="122">
          <cell r="A122" t="str">
            <v>13.33 Пластмасса и лабораторная посуда</v>
          </cell>
          <cell r="B122" t="e">
            <v>#REF!</v>
          </cell>
          <cell r="C122" t="e">
            <v>#REF!</v>
          </cell>
          <cell r="D122" t="e">
            <v>#REF!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</row>
        <row r="123">
          <cell r="A123" t="str">
            <v>13.37 Посуда</v>
          </cell>
          <cell r="B123" t="e">
            <v>#REF!</v>
          </cell>
          <cell r="C123" t="e">
            <v>#REF!</v>
          </cell>
          <cell r="D123" t="e">
            <v>#REF!</v>
          </cell>
          <cell r="E123" t="e">
            <v>#REF!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</row>
        <row r="124">
          <cell r="A124" t="str">
            <v>13.39 Этиленгликоль</v>
          </cell>
          <cell r="B124" t="e">
            <v>#REF!</v>
          </cell>
          <cell r="C124" t="e">
            <v>#REF!</v>
          </cell>
          <cell r="D124" t="e">
            <v>#REF!</v>
          </cell>
          <cell r="E124" t="e">
            <v>#REF!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</row>
        <row r="125">
          <cell r="A125" t="str">
            <v>13.4 Разовые мягкие контейнеры</v>
          </cell>
          <cell r="B125" t="e">
            <v>#REF!</v>
          </cell>
          <cell r="C125" t="e">
            <v>#REF!</v>
          </cell>
          <cell r="D125" t="e">
            <v>#REF!</v>
          </cell>
          <cell r="E125" t="e">
            <v>#REF!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</row>
        <row r="126">
          <cell r="A126" t="str">
            <v>13.40 Материалы для обеспечения питьевого режима</v>
          </cell>
          <cell r="B126" t="e">
            <v>#REF!</v>
          </cell>
          <cell r="C126" t="e">
            <v>#REF!</v>
          </cell>
          <cell r="D126" t="e">
            <v>#REF!</v>
          </cell>
          <cell r="E126" t="e">
            <v>#REF!</v>
          </cell>
          <cell r="F126" t="e">
            <v>#REF!</v>
          </cell>
          <cell r="G126" t="e">
            <v>#REF!</v>
          </cell>
          <cell r="H126" t="e">
            <v>#REF!</v>
          </cell>
          <cell r="I126" t="e">
            <v>#REF!</v>
          </cell>
          <cell r="J126" t="e">
            <v>#REF!</v>
          </cell>
          <cell r="K126" t="e">
            <v>#REF!</v>
          </cell>
          <cell r="L126" t="e">
            <v>#REF!</v>
          </cell>
          <cell r="M126" t="e">
            <v>#REF!</v>
          </cell>
        </row>
        <row r="127">
          <cell r="A127" t="str">
            <v>13.41 Силикатная глыба</v>
          </cell>
          <cell r="B127" t="e">
            <v>#REF!</v>
          </cell>
          <cell r="C127" t="e">
            <v>#REF!</v>
          </cell>
          <cell r="D127" t="e">
            <v>#REF!</v>
          </cell>
          <cell r="E127" t="e">
            <v>#REF!</v>
          </cell>
          <cell r="F127" t="e">
            <v>#REF!</v>
          </cell>
          <cell r="G127" t="e">
            <v>#REF!</v>
          </cell>
          <cell r="H127" t="e">
            <v>#REF!</v>
          </cell>
          <cell r="I127" t="e">
            <v>#REF!</v>
          </cell>
          <cell r="J127" t="e">
            <v>#REF!</v>
          </cell>
          <cell r="K127" t="e">
            <v>#REF!</v>
          </cell>
          <cell r="L127" t="e">
            <v>#REF!</v>
          </cell>
          <cell r="M127" t="e">
            <v>#REF!</v>
          </cell>
        </row>
        <row r="128">
          <cell r="A128" t="str">
            <v>13.42 Слитки</v>
          </cell>
          <cell r="B128" t="e">
            <v>#REF!</v>
          </cell>
          <cell r="C128" t="e">
            <v>#REF!</v>
          </cell>
          <cell r="D128" t="e">
            <v>#REF!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</row>
        <row r="129">
          <cell r="A129" t="str">
            <v>13.43 Пленка полиэтиленовая</v>
          </cell>
          <cell r="B129" t="e">
            <v>#REF!</v>
          </cell>
          <cell r="C129" t="e">
            <v>#REF!</v>
          </cell>
          <cell r="D129" t="e">
            <v>#REF!</v>
          </cell>
          <cell r="E129" t="e">
            <v>#REF!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</row>
        <row r="130">
          <cell r="A130" t="str">
            <v>13.44 Пластиковые карточки</v>
          </cell>
          <cell r="B130" t="e">
            <v>#REF!</v>
          </cell>
          <cell r="C130" t="e">
            <v>#REF!</v>
          </cell>
          <cell r="D130" t="e">
            <v>#REF!</v>
          </cell>
          <cell r="E130" t="e">
            <v>#REF!</v>
          </cell>
          <cell r="F130" t="e">
            <v>#REF!</v>
          </cell>
          <cell r="G130" t="e">
            <v>#REF!</v>
          </cell>
          <cell r="H130" t="e">
            <v>#REF!</v>
          </cell>
          <cell r="I130" t="e">
            <v>#REF!</v>
          </cell>
          <cell r="J130" t="e">
            <v>#REF!</v>
          </cell>
          <cell r="K130" t="e">
            <v>#REF!</v>
          </cell>
          <cell r="L130" t="e">
            <v>#REF!</v>
          </cell>
          <cell r="M130" t="e">
            <v>#REF!</v>
          </cell>
        </row>
        <row r="131">
          <cell r="A131" t="str">
            <v>13.45 Электролампы общего назначения</v>
          </cell>
          <cell r="B131" t="e">
            <v>#REF!</v>
          </cell>
          <cell r="C131" t="e">
            <v>#REF!</v>
          </cell>
          <cell r="D131" t="e">
            <v>#REF!</v>
          </cell>
          <cell r="E131" t="e">
            <v>#REF!</v>
          </cell>
          <cell r="F131" t="e">
            <v>#REF!</v>
          </cell>
          <cell r="G131" t="e">
            <v>#REF!</v>
          </cell>
          <cell r="H131" t="e">
            <v>#REF!</v>
          </cell>
          <cell r="I131" t="e">
            <v>#REF!</v>
          </cell>
          <cell r="J131" t="e">
            <v>#REF!</v>
          </cell>
          <cell r="K131" t="e">
            <v>#REF!</v>
          </cell>
          <cell r="L131" t="e">
            <v>#REF!</v>
          </cell>
          <cell r="M131" t="e">
            <v>#REF!</v>
          </cell>
        </row>
        <row r="132">
          <cell r="A132" t="str">
            <v>13.46 Обтирочный материал</v>
          </cell>
          <cell r="B132" t="e">
            <v>#REF!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 t="e">
            <v>#REF!</v>
          </cell>
          <cell r="L132" t="e">
            <v>#REF!</v>
          </cell>
          <cell r="M132" t="e">
            <v>#REF!</v>
          </cell>
        </row>
        <row r="133">
          <cell r="A133" t="str">
            <v>13.47 Тигли</v>
          </cell>
          <cell r="B133" t="e">
            <v>#REF!</v>
          </cell>
          <cell r="C133" t="e">
            <v>#REF!</v>
          </cell>
          <cell r="D133" t="e">
            <v>#REF!</v>
          </cell>
          <cell r="E133" t="e">
            <v>#REF!</v>
          </cell>
          <cell r="F133" t="e">
            <v>#REF!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 t="e">
            <v>#REF!</v>
          </cell>
          <cell r="L133" t="e">
            <v>#REF!</v>
          </cell>
          <cell r="M133" t="e">
            <v>#REF!</v>
          </cell>
        </row>
        <row r="134">
          <cell r="A134" t="str">
            <v>13.5. Лесоматериалы</v>
          </cell>
          <cell r="B134" t="e">
            <v>#REF!</v>
          </cell>
          <cell r="C134" t="e">
            <v>#REF!</v>
          </cell>
          <cell r="D134" t="e">
            <v>#REF!</v>
          </cell>
          <cell r="E134" t="e">
            <v>#REF!</v>
          </cell>
          <cell r="F134" t="e">
            <v>#REF!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 t="e">
            <v>#REF!</v>
          </cell>
          <cell r="L134" t="e">
            <v>#REF!</v>
          </cell>
          <cell r="M134" t="e">
            <v>#REF!</v>
          </cell>
        </row>
        <row r="135">
          <cell r="A135" t="str">
            <v>13.5.1 Основные лесоматериалы</v>
          </cell>
          <cell r="B135" t="e">
            <v>#REF!</v>
          </cell>
          <cell r="C135" t="e">
            <v>#REF!</v>
          </cell>
          <cell r="D135" t="e">
            <v>#REF!</v>
          </cell>
          <cell r="E135" t="e">
            <v>#REF!</v>
          </cell>
          <cell r="F135" t="e">
            <v>#REF!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 t="e">
            <v>#REF!</v>
          </cell>
          <cell r="L135" t="e">
            <v>#REF!</v>
          </cell>
          <cell r="M135" t="e">
            <v>#REF!</v>
          </cell>
        </row>
        <row r="136">
          <cell r="A136" t="str">
            <v>13.5.2 Прочие лесоматериалы</v>
          </cell>
          <cell r="B136" t="e">
            <v>#REF!</v>
          </cell>
          <cell r="C136" t="e">
            <v>#REF!</v>
          </cell>
          <cell r="D136" t="e">
            <v>#REF!</v>
          </cell>
          <cell r="E136" t="e">
            <v>#REF!</v>
          </cell>
          <cell r="F136" t="e">
            <v>#REF!</v>
          </cell>
          <cell r="G136" t="e">
            <v>#REF!</v>
          </cell>
          <cell r="H136" t="e">
            <v>#REF!</v>
          </cell>
          <cell r="I136" t="e">
            <v>#REF!</v>
          </cell>
          <cell r="J136" t="e">
            <v>#REF!</v>
          </cell>
          <cell r="K136" t="e">
            <v>#REF!</v>
          </cell>
          <cell r="L136" t="e">
            <v>#REF!</v>
          </cell>
          <cell r="M136" t="e">
            <v>#REF!</v>
          </cell>
        </row>
        <row r="137">
          <cell r="A137" t="str">
            <v>13.6 Бумага, канцтовары</v>
          </cell>
          <cell r="B137" t="e">
            <v>#REF!</v>
          </cell>
          <cell r="C137" t="e">
            <v>#REF!</v>
          </cell>
          <cell r="D137" t="e">
            <v>#REF!</v>
          </cell>
          <cell r="E137" t="e">
            <v>#REF!</v>
          </cell>
          <cell r="F137" t="e">
            <v>#REF!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 t="e">
            <v>#REF!</v>
          </cell>
          <cell r="L137" t="e">
            <v>#REF!</v>
          </cell>
          <cell r="M137" t="e">
            <v>#REF!</v>
          </cell>
        </row>
        <row r="138">
          <cell r="A138" t="str">
            <v>13.7 Серная кислота</v>
          </cell>
          <cell r="B138" t="e">
            <v>#REF!</v>
          </cell>
          <cell r="C138" t="e">
            <v>#REF!</v>
          </cell>
          <cell r="D138" t="e">
            <v>#REF!</v>
          </cell>
          <cell r="E138" t="e">
            <v>#REF!</v>
          </cell>
          <cell r="F138" t="e">
            <v>#REF!</v>
          </cell>
          <cell r="G138" t="e">
            <v>#REF!</v>
          </cell>
          <cell r="H138" t="e">
            <v>#REF!</v>
          </cell>
          <cell r="I138" t="e">
            <v>#REF!</v>
          </cell>
          <cell r="J138" t="e">
            <v>#REF!</v>
          </cell>
          <cell r="K138" t="e">
            <v>#REF!</v>
          </cell>
          <cell r="L138" t="e">
            <v>#REF!</v>
          </cell>
          <cell r="M138" t="e">
            <v>#REF!</v>
          </cell>
        </row>
        <row r="139">
          <cell r="A139" t="str">
            <v>13.8. Метизы</v>
          </cell>
          <cell r="B139" t="e">
            <v>#REF!</v>
          </cell>
          <cell r="C139" t="e">
            <v>#REF!</v>
          </cell>
          <cell r="D139" t="e">
            <v>#REF!</v>
          </cell>
          <cell r="E139" t="e">
            <v>#REF!</v>
          </cell>
          <cell r="F139" t="e">
            <v>#REF!</v>
          </cell>
          <cell r="G139" t="e">
            <v>#REF!</v>
          </cell>
          <cell r="H139" t="e">
            <v>#REF!</v>
          </cell>
          <cell r="I139" t="e">
            <v>#REF!</v>
          </cell>
          <cell r="J139" t="e">
            <v>#REF!</v>
          </cell>
          <cell r="K139" t="e">
            <v>#REF!</v>
          </cell>
          <cell r="L139" t="e">
            <v>#REF!</v>
          </cell>
          <cell r="M139" t="e">
            <v>#REF!</v>
          </cell>
        </row>
        <row r="140">
          <cell r="A140" t="str">
            <v>13.8.1 Основные метизы</v>
          </cell>
          <cell r="B140" t="e">
            <v>#REF!</v>
          </cell>
          <cell r="C140" t="e">
            <v>#REF!</v>
          </cell>
          <cell r="D140" t="e">
            <v>#REF!</v>
          </cell>
          <cell r="E140" t="e">
            <v>#REF!</v>
          </cell>
          <cell r="F140" t="e">
            <v>#REF!</v>
          </cell>
          <cell r="G140" t="e">
            <v>#REF!</v>
          </cell>
          <cell r="H140" t="e">
            <v>#REF!</v>
          </cell>
          <cell r="I140" t="e">
            <v>#REF!</v>
          </cell>
          <cell r="J140" t="e">
            <v>#REF!</v>
          </cell>
          <cell r="K140" t="e">
            <v>#REF!</v>
          </cell>
          <cell r="L140" t="e">
            <v>#REF!</v>
          </cell>
          <cell r="M140" t="e">
            <v>#REF!</v>
          </cell>
        </row>
        <row r="141">
          <cell r="A141" t="str">
            <v>13.8.2 Вспомогательные метизы</v>
          </cell>
          <cell r="B141" t="e">
            <v>#REF!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 t="e">
            <v>#REF!</v>
          </cell>
          <cell r="L141" t="e">
            <v>#REF!</v>
          </cell>
          <cell r="M141" t="e">
            <v>#REF!</v>
          </cell>
        </row>
        <row r="142">
          <cell r="A142" t="str">
            <v>13.8.3 Прочие метизы</v>
          </cell>
          <cell r="B142" t="e">
            <v>#REF!</v>
          </cell>
          <cell r="C142" t="e">
            <v>#REF!</v>
          </cell>
          <cell r="D142" t="e">
            <v>#REF!</v>
          </cell>
          <cell r="E142" t="e">
            <v>#REF!</v>
          </cell>
          <cell r="F142" t="e">
            <v>#REF!</v>
          </cell>
          <cell r="G142" t="e">
            <v>#REF!</v>
          </cell>
          <cell r="H142" t="e">
            <v>#REF!</v>
          </cell>
          <cell r="I142" t="e">
            <v>#REF!</v>
          </cell>
          <cell r="J142" t="e">
            <v>#REF!</v>
          </cell>
          <cell r="K142" t="e">
            <v>#REF!</v>
          </cell>
          <cell r="L142" t="e">
            <v>#REF!</v>
          </cell>
          <cell r="M142" t="e">
            <v>#REF!</v>
          </cell>
        </row>
        <row r="143">
          <cell r="A143" t="str">
            <v>13.8.4 (0130804) Грузоподъемные сооружения</v>
          </cell>
          <cell r="B143" t="e">
            <v>#REF!</v>
          </cell>
          <cell r="C143" t="e">
            <v>#REF!</v>
          </cell>
          <cell r="D143" t="e">
            <v>#REF!</v>
          </cell>
          <cell r="E143" t="e">
            <v>#REF!</v>
          </cell>
          <cell r="F143" t="e">
            <v>#REF!</v>
          </cell>
          <cell r="G143" t="e">
            <v>#REF!</v>
          </cell>
          <cell r="H143" t="e">
            <v>#REF!</v>
          </cell>
          <cell r="I143" t="e">
            <v>#REF!</v>
          </cell>
          <cell r="J143" t="e">
            <v>#REF!</v>
          </cell>
          <cell r="K143" t="e">
            <v>#REF!</v>
          </cell>
          <cell r="L143" t="e">
            <v>#REF!</v>
          </cell>
          <cell r="M143" t="e">
            <v>#REF!</v>
          </cell>
        </row>
        <row r="144">
          <cell r="A144" t="str">
            <v>13.8.5 Цепи</v>
          </cell>
          <cell r="B144" t="e">
            <v>#REF!</v>
          </cell>
          <cell r="C144" t="e">
            <v>#REF!</v>
          </cell>
          <cell r="D144" t="e">
            <v>#REF!</v>
          </cell>
          <cell r="E144" t="e">
            <v>#REF!</v>
          </cell>
          <cell r="F144" t="e">
            <v>#REF!</v>
          </cell>
          <cell r="G144" t="e">
            <v>#REF!</v>
          </cell>
          <cell r="H144" t="e">
            <v>#REF!</v>
          </cell>
          <cell r="I144" t="e">
            <v>#REF!</v>
          </cell>
          <cell r="J144" t="e">
            <v>#REF!</v>
          </cell>
          <cell r="K144" t="e">
            <v>#REF!</v>
          </cell>
          <cell r="L144" t="e">
            <v>#REF!</v>
          </cell>
          <cell r="M144" t="e">
            <v>#REF!</v>
          </cell>
        </row>
        <row r="145">
          <cell r="A145" t="str">
            <v>13.9 Черные металлы</v>
          </cell>
          <cell r="B145" t="e">
            <v>#REF!</v>
          </cell>
          <cell r="C145" t="e">
            <v>#REF!</v>
          </cell>
          <cell r="D145" t="e">
            <v>#REF!</v>
          </cell>
          <cell r="E145" t="e">
            <v>#REF!</v>
          </cell>
          <cell r="F145" t="e">
            <v>#REF!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 t="e">
            <v>#REF!</v>
          </cell>
          <cell r="L145" t="e">
            <v>#REF!</v>
          </cell>
          <cell r="M145" t="e">
            <v>#REF!</v>
          </cell>
        </row>
        <row r="146">
          <cell r="A146" t="str">
            <v>14. Углеродосодержащие материалы</v>
          </cell>
          <cell r="B146" t="e">
            <v>#REF!</v>
          </cell>
          <cell r="C146" t="e">
            <v>#REF!</v>
          </cell>
          <cell r="D146" t="e">
            <v>#REF!</v>
          </cell>
          <cell r="E146" t="e">
            <v>#REF!</v>
          </cell>
          <cell r="F146" t="e">
            <v>#REF!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 t="e">
            <v>#REF!</v>
          </cell>
          <cell r="L146" t="e">
            <v>#REF!</v>
          </cell>
          <cell r="M146" t="e">
            <v>#REF!</v>
          </cell>
        </row>
        <row r="147">
          <cell r="A147" t="str">
            <v>14.1 Угли энергетические</v>
          </cell>
          <cell r="B147" t="e">
            <v>#REF!</v>
          </cell>
          <cell r="C147" t="e">
            <v>#REF!</v>
          </cell>
          <cell r="D147" t="e">
            <v>#REF!</v>
          </cell>
          <cell r="E147" t="e">
            <v>#REF!</v>
          </cell>
          <cell r="F147" t="e">
            <v>#REF!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 t="e">
            <v>#REF!</v>
          </cell>
          <cell r="L147" t="e">
            <v>#REF!</v>
          </cell>
          <cell r="M147" t="e">
            <v>#REF!</v>
          </cell>
        </row>
        <row r="148">
          <cell r="A148" t="str">
            <v>14.2 Антрацит</v>
          </cell>
          <cell r="B148" t="e">
            <v>#REF!</v>
          </cell>
          <cell r="C148" t="e">
            <v>#REF!</v>
          </cell>
          <cell r="D148" t="e">
            <v>#REF!</v>
          </cell>
          <cell r="E148" t="e">
            <v>#REF!</v>
          </cell>
          <cell r="F148" t="e">
            <v>#REF!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 t="e">
            <v>#REF!</v>
          </cell>
          <cell r="L148" t="e">
            <v>#REF!</v>
          </cell>
          <cell r="M148" t="e">
            <v>#REF!</v>
          </cell>
        </row>
        <row r="149">
          <cell r="A149" t="str">
            <v>14.3 Пек</v>
          </cell>
          <cell r="B149" t="e">
            <v>#REF!</v>
          </cell>
          <cell r="C149" t="e">
            <v>#REF!</v>
          </cell>
          <cell r="D149" t="e">
            <v>#REF!</v>
          </cell>
          <cell r="E149" t="e">
            <v>#REF!</v>
          </cell>
          <cell r="F149" t="e">
            <v>#REF!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 t="e">
            <v>#REF!</v>
          </cell>
          <cell r="L149" t="e">
            <v>#REF!</v>
          </cell>
          <cell r="M149" t="e">
            <v>#REF!</v>
          </cell>
        </row>
        <row r="150">
          <cell r="A150" t="str">
            <v>15 Печное топливо</v>
          </cell>
          <cell r="B150" t="e">
            <v>#REF!</v>
          </cell>
          <cell r="C150" t="e">
            <v>#REF!</v>
          </cell>
          <cell r="D150" t="e">
            <v>#REF!</v>
          </cell>
          <cell r="E150" t="e">
            <v>#REF!</v>
          </cell>
          <cell r="F150" t="e">
            <v>#REF!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 t="e">
            <v>#REF!</v>
          </cell>
          <cell r="L150" t="e">
            <v>#REF!</v>
          </cell>
          <cell r="M150" t="e">
            <v>#REF!</v>
          </cell>
        </row>
        <row r="151">
          <cell r="A151" t="str">
            <v>15. Печное топливо</v>
          </cell>
          <cell r="B151" t="e">
            <v>#REF!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 t="e">
            <v>#REF!</v>
          </cell>
          <cell r="L151" t="e">
            <v>#REF!</v>
          </cell>
          <cell r="M151" t="e">
            <v>#REF!</v>
          </cell>
        </row>
        <row r="152">
          <cell r="A152" t="str">
            <v>15.1 (0150101) Мазут</v>
          </cell>
          <cell r="B152" t="e">
            <v>#REF!</v>
          </cell>
          <cell r="C152" t="e">
            <v>#REF!</v>
          </cell>
          <cell r="D152" t="e">
            <v>#REF!</v>
          </cell>
          <cell r="E152" t="e">
            <v>#REF!</v>
          </cell>
          <cell r="F152" t="e">
            <v>#REF!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 t="e">
            <v>#REF!</v>
          </cell>
          <cell r="L152" t="e">
            <v>#REF!</v>
          </cell>
          <cell r="M152" t="e">
            <v>#REF!</v>
          </cell>
        </row>
        <row r="153">
          <cell r="A153" t="str">
            <v>15.2 (0150201) Печное топливо</v>
          </cell>
          <cell r="B153" t="e">
            <v>#REF!</v>
          </cell>
          <cell r="C153" t="e">
            <v>#REF!</v>
          </cell>
          <cell r="D153" t="e">
            <v>#REF!</v>
          </cell>
          <cell r="E153" t="e">
            <v>#REF!</v>
          </cell>
          <cell r="F153" t="e">
            <v>#REF!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 t="e">
            <v>#REF!</v>
          </cell>
          <cell r="L153" t="e">
            <v>#REF!</v>
          </cell>
          <cell r="M153" t="e">
            <v>#REF!</v>
          </cell>
        </row>
        <row r="154">
          <cell r="A154" t="str">
            <v>16. ГСМ</v>
          </cell>
          <cell r="B154" t="e">
            <v>#REF!</v>
          </cell>
          <cell r="C154" t="e">
            <v>#REF!</v>
          </cell>
          <cell r="D154" t="e">
            <v>#REF!</v>
          </cell>
          <cell r="E154" t="e">
            <v>#REF!</v>
          </cell>
          <cell r="F154" t="e">
            <v>#REF!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 t="e">
            <v>#REF!</v>
          </cell>
          <cell r="L154" t="e">
            <v>#REF!</v>
          </cell>
          <cell r="M154" t="e">
            <v>#REF!</v>
          </cell>
        </row>
        <row r="155">
          <cell r="A155" t="str">
            <v>16.1 Дизельное топливо</v>
          </cell>
          <cell r="B155" t="e">
            <v>#REF!</v>
          </cell>
          <cell r="C155" t="e">
            <v>#REF!</v>
          </cell>
          <cell r="D155" t="e">
            <v>#REF!</v>
          </cell>
          <cell r="E155" t="e">
            <v>#REF!</v>
          </cell>
          <cell r="F155" t="e">
            <v>#REF!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 t="e">
            <v>#REF!</v>
          </cell>
          <cell r="L155" t="e">
            <v>#REF!</v>
          </cell>
          <cell r="M155" t="e">
            <v>#REF!</v>
          </cell>
        </row>
        <row r="156">
          <cell r="A156" t="str">
            <v>16.2 Бензин</v>
          </cell>
          <cell r="B156" t="e">
            <v>#REF!</v>
          </cell>
          <cell r="C156" t="e">
            <v>#REF!</v>
          </cell>
          <cell r="D156" t="e">
            <v>#REF!</v>
          </cell>
          <cell r="E156" t="e">
            <v>#REF!</v>
          </cell>
          <cell r="F156" t="e">
            <v>#REF!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 t="e">
            <v>#REF!</v>
          </cell>
          <cell r="L156" t="e">
            <v>#REF!</v>
          </cell>
          <cell r="M156" t="e">
            <v>#REF!</v>
          </cell>
        </row>
        <row r="157">
          <cell r="A157" t="str">
            <v>16.3. Смазочные материалы</v>
          </cell>
          <cell r="B157" t="e">
            <v>#REF!</v>
          </cell>
          <cell r="C157" t="e">
            <v>#REF!</v>
          </cell>
          <cell r="D157" t="e">
            <v>#REF!</v>
          </cell>
          <cell r="E157" t="e">
            <v>#REF!</v>
          </cell>
          <cell r="F157" t="e">
            <v>#REF!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 t="e">
            <v>#REF!</v>
          </cell>
          <cell r="L157" t="e">
            <v>#REF!</v>
          </cell>
          <cell r="M157" t="e">
            <v>#REF!</v>
          </cell>
        </row>
        <row r="158">
          <cell r="A158" t="str">
            <v>16.3.1 Жидкая смазка</v>
          </cell>
          <cell r="B158" t="e">
            <v>#REF!</v>
          </cell>
          <cell r="C158" t="e">
            <v>#REF!</v>
          </cell>
          <cell r="D158" t="e">
            <v>#REF!</v>
          </cell>
          <cell r="E158" t="e">
            <v>#REF!</v>
          </cell>
          <cell r="F158" t="e">
            <v>#REF!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 t="e">
            <v>#REF!</v>
          </cell>
          <cell r="L158" t="e">
            <v>#REF!</v>
          </cell>
          <cell r="M158" t="e">
            <v>#REF!</v>
          </cell>
        </row>
        <row r="159">
          <cell r="A159" t="str">
            <v>16.3.2 Густая смазка</v>
          </cell>
          <cell r="B159" t="e">
            <v>#REF!</v>
          </cell>
          <cell r="C159" t="e">
            <v>#REF!</v>
          </cell>
          <cell r="D159" t="e">
            <v>#REF!</v>
          </cell>
          <cell r="E159" t="e">
            <v>#REF!</v>
          </cell>
          <cell r="F159" t="e">
            <v>#REF!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 t="e">
            <v>#REF!</v>
          </cell>
          <cell r="L159" t="e">
            <v>#REF!</v>
          </cell>
          <cell r="M159" t="e">
            <v>#REF!</v>
          </cell>
        </row>
        <row r="160">
          <cell r="A160" t="str">
            <v>16.3.3 Прочие нефтепродукты</v>
          </cell>
          <cell r="B160" t="e">
            <v>#REF!</v>
          </cell>
          <cell r="C160" t="e">
            <v>#REF!</v>
          </cell>
          <cell r="D160" t="e">
            <v>#REF!</v>
          </cell>
          <cell r="E160" t="e">
            <v>#REF!</v>
          </cell>
          <cell r="F160" t="e">
            <v>#REF!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 t="e">
            <v>#REF!</v>
          </cell>
          <cell r="L160" t="e">
            <v>#REF!</v>
          </cell>
          <cell r="M160" t="e">
            <v>#REF!</v>
          </cell>
        </row>
        <row r="161">
          <cell r="A161" t="str">
            <v>16.5 Хранение ГСМ</v>
          </cell>
          <cell r="B161" t="e">
            <v>#REF!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 t="e">
            <v>#REF!</v>
          </cell>
          <cell r="L161" t="e">
            <v>#REF!</v>
          </cell>
          <cell r="M161" t="e">
            <v>#REF!</v>
          </cell>
        </row>
        <row r="162">
          <cell r="A162" t="str">
            <v>17. Основные средства</v>
          </cell>
          <cell r="B162" t="e">
            <v>#REF!</v>
          </cell>
          <cell r="C162" t="e">
            <v>#REF!</v>
          </cell>
          <cell r="D162" t="e">
            <v>#REF!</v>
          </cell>
          <cell r="E162" t="e">
            <v>#REF!</v>
          </cell>
          <cell r="F162" t="e">
            <v>#REF!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 t="e">
            <v>#REF!</v>
          </cell>
          <cell r="L162" t="e">
            <v>#REF!</v>
          </cell>
          <cell r="M162" t="e">
            <v>#REF!</v>
          </cell>
        </row>
        <row r="163">
          <cell r="A163" t="str">
            <v>17.1 Автотракторная техника</v>
          </cell>
          <cell r="B163" t="e">
            <v>#REF!</v>
          </cell>
          <cell r="C163" t="e">
            <v>#REF!</v>
          </cell>
          <cell r="D163" t="e">
            <v>#REF!</v>
          </cell>
          <cell r="E163" t="e">
            <v>#REF!</v>
          </cell>
          <cell r="F163" t="e">
            <v>#REF!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 t="e">
            <v>#REF!</v>
          </cell>
          <cell r="L163" t="e">
            <v>#REF!</v>
          </cell>
          <cell r="M163" t="e">
            <v>#REF!</v>
          </cell>
        </row>
        <row r="164">
          <cell r="A164" t="str">
            <v>17.2 Мебель</v>
          </cell>
          <cell r="B164" t="e">
            <v>#REF!</v>
          </cell>
          <cell r="C164" t="e">
            <v>#REF!</v>
          </cell>
          <cell r="D164" t="e">
            <v>#REF!</v>
          </cell>
          <cell r="E164" t="e">
            <v>#REF!</v>
          </cell>
          <cell r="F164" t="e">
            <v>#REF!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 t="e">
            <v>#REF!</v>
          </cell>
          <cell r="L164" t="e">
            <v>#REF!</v>
          </cell>
          <cell r="M164" t="e">
            <v>#REF!</v>
          </cell>
        </row>
        <row r="165">
          <cell r="A165" t="str">
            <v>17.3 Бытовая техника</v>
          </cell>
          <cell r="B165" t="e">
            <v>#REF!</v>
          </cell>
          <cell r="C165" t="e">
            <v>#REF!</v>
          </cell>
          <cell r="D165" t="e">
            <v>#REF!</v>
          </cell>
          <cell r="E165" t="e">
            <v>#REF!</v>
          </cell>
          <cell r="F165" t="e">
            <v>#REF!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 t="e">
            <v>#REF!</v>
          </cell>
          <cell r="L165" t="e">
            <v>#REF!</v>
          </cell>
          <cell r="M165" t="e">
            <v>#REF!</v>
          </cell>
        </row>
        <row r="166">
          <cell r="A166" t="str">
            <v>17.4. Инструменты</v>
          </cell>
          <cell r="B166" t="e">
            <v>#REF!</v>
          </cell>
          <cell r="C166" t="e">
            <v>#REF!</v>
          </cell>
          <cell r="D166" t="e">
            <v>#REF!</v>
          </cell>
          <cell r="E166" t="e">
            <v>#REF!</v>
          </cell>
          <cell r="F166" t="e">
            <v>#REF!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 t="e">
            <v>#REF!</v>
          </cell>
          <cell r="L166" t="e">
            <v>#REF!</v>
          </cell>
          <cell r="M166" t="e">
            <v>#REF!</v>
          </cell>
        </row>
        <row r="167">
          <cell r="A167" t="str">
            <v>17.4.1 Режущие инструменты</v>
          </cell>
          <cell r="B167" t="e">
            <v>#REF!</v>
          </cell>
          <cell r="C167" t="e">
            <v>#REF!</v>
          </cell>
          <cell r="D167" t="e">
            <v>#REF!</v>
          </cell>
          <cell r="E167" t="e">
            <v>#REF!</v>
          </cell>
          <cell r="F167" t="e">
            <v>#REF!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 t="e">
            <v>#REF!</v>
          </cell>
          <cell r="L167" t="e">
            <v>#REF!</v>
          </cell>
          <cell r="M167" t="e">
            <v>#REF!</v>
          </cell>
        </row>
        <row r="168">
          <cell r="A168" t="str">
            <v>17.4.2 Измерительные инструменты</v>
          </cell>
          <cell r="B168" t="e">
            <v>#REF!</v>
          </cell>
          <cell r="C168" t="e">
            <v>#REF!</v>
          </cell>
          <cell r="D168" t="e">
            <v>#REF!</v>
          </cell>
          <cell r="E168" t="e">
            <v>#REF!</v>
          </cell>
          <cell r="F168" t="e">
            <v>#REF!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 t="e">
            <v>#REF!</v>
          </cell>
          <cell r="L168" t="e">
            <v>#REF!</v>
          </cell>
          <cell r="M168" t="e">
            <v>#REF!</v>
          </cell>
        </row>
        <row r="169">
          <cell r="A169" t="str">
            <v>17.4.3 Слесарно-монтажные инструменты</v>
          </cell>
          <cell r="B169" t="e">
            <v>#REF!</v>
          </cell>
          <cell r="C169" t="e">
            <v>#REF!</v>
          </cell>
          <cell r="D169" t="e">
            <v>#REF!</v>
          </cell>
          <cell r="E169" t="e">
            <v>#REF!</v>
          </cell>
          <cell r="F169" t="e">
            <v>#REF!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 t="e">
            <v>#REF!</v>
          </cell>
          <cell r="L169" t="e">
            <v>#REF!</v>
          </cell>
          <cell r="M169" t="e">
            <v>#REF!</v>
          </cell>
        </row>
        <row r="170">
          <cell r="A170" t="str">
            <v>17.4.4 Пневмо-электро инструменты</v>
          </cell>
          <cell r="B170" t="e">
            <v>#REF!</v>
          </cell>
          <cell r="C170" t="e">
            <v>#REF!</v>
          </cell>
          <cell r="D170" t="e">
            <v>#REF!</v>
          </cell>
          <cell r="E170" t="e">
            <v>#REF!</v>
          </cell>
          <cell r="F170" t="e">
            <v>#REF!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 t="e">
            <v>#REF!</v>
          </cell>
          <cell r="L170" t="e">
            <v>#REF!</v>
          </cell>
          <cell r="M170" t="e">
            <v>#REF!</v>
          </cell>
        </row>
        <row r="171">
          <cell r="A171" t="str">
            <v>17.4.5 Газосварочная аппаратура</v>
          </cell>
          <cell r="B171" t="e">
            <v>#REF!</v>
          </cell>
          <cell r="C171" t="e">
            <v>#REF!</v>
          </cell>
          <cell r="D171" t="e">
            <v>#REF!</v>
          </cell>
          <cell r="E171" t="e">
            <v>#REF!</v>
          </cell>
          <cell r="F171" t="e">
            <v>#REF!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 t="e">
            <v>#REF!</v>
          </cell>
          <cell r="L171" t="e">
            <v>#REF!</v>
          </cell>
          <cell r="M171" t="e">
            <v>#REF!</v>
          </cell>
        </row>
        <row r="172">
          <cell r="A172" t="str">
            <v>17.5. () Валки</v>
          </cell>
          <cell r="B172" t="e">
            <v>#REF!</v>
          </cell>
          <cell r="C172" t="e">
            <v>#REF!</v>
          </cell>
          <cell r="D172" t="e">
            <v>#REF!</v>
          </cell>
          <cell r="E172" t="e">
            <v>#REF!</v>
          </cell>
          <cell r="F172" t="e">
            <v>#REF!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 t="e">
            <v>#REF!</v>
          </cell>
          <cell r="L172" t="e">
            <v>#REF!</v>
          </cell>
          <cell r="M172" t="e">
            <v>#REF!</v>
          </cell>
        </row>
        <row r="173">
          <cell r="A173" t="str">
            <v>17.5.1 () Рабочие валки</v>
          </cell>
          <cell r="B173" t="e">
            <v>#REF!</v>
          </cell>
          <cell r="C173" t="e">
            <v>#REF!</v>
          </cell>
          <cell r="D173" t="e">
            <v>#REF!</v>
          </cell>
          <cell r="E173" t="e">
            <v>#REF!</v>
          </cell>
          <cell r="F173" t="e">
            <v>#REF!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 t="e">
            <v>#REF!</v>
          </cell>
          <cell r="L173" t="e">
            <v>#REF!</v>
          </cell>
          <cell r="M173" t="e">
            <v>#REF!</v>
          </cell>
        </row>
        <row r="174">
          <cell r="A174" t="str">
            <v>17.5.2 () Опорные валки</v>
          </cell>
          <cell r="B174" t="e">
            <v>#REF!</v>
          </cell>
          <cell r="C174" t="e">
            <v>#REF!</v>
          </cell>
          <cell r="D174" t="e">
            <v>#REF!</v>
          </cell>
          <cell r="E174" t="e">
            <v>#REF!</v>
          </cell>
          <cell r="F174" t="e">
            <v>#REF!</v>
          </cell>
          <cell r="G174" t="e">
            <v>#REF!</v>
          </cell>
          <cell r="H174" t="e">
            <v>#REF!</v>
          </cell>
          <cell r="I174" t="e">
            <v>#REF!</v>
          </cell>
          <cell r="J174" t="e">
            <v>#REF!</v>
          </cell>
          <cell r="K174" t="e">
            <v>#REF!</v>
          </cell>
          <cell r="L174" t="e">
            <v>#REF!</v>
          </cell>
          <cell r="M174" t="e">
            <v>#REF!</v>
          </cell>
        </row>
        <row r="175">
          <cell r="A175" t="str">
            <v>18. Транспортные расходы</v>
          </cell>
          <cell r="B175" t="e">
            <v>#REF!</v>
          </cell>
          <cell r="C175" t="e">
            <v>#REF!</v>
          </cell>
          <cell r="D175" t="e">
            <v>#REF!</v>
          </cell>
          <cell r="E175" t="e">
            <v>#REF!</v>
          </cell>
          <cell r="F175" t="e">
            <v>#REF!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 t="e">
            <v>#REF!</v>
          </cell>
          <cell r="L175" t="e">
            <v>#REF!</v>
          </cell>
          <cell r="M175" t="e">
            <v>#REF!</v>
          </cell>
        </row>
        <row r="176">
          <cell r="A176" t="str">
            <v>18.1 ТехПД</v>
          </cell>
          <cell r="B176" t="e">
            <v>#REF!</v>
          </cell>
          <cell r="C176" t="e">
            <v>#REF!</v>
          </cell>
          <cell r="D176" t="e">
            <v>#REF!</v>
          </cell>
          <cell r="E176" t="e">
            <v>#REF!</v>
          </cell>
          <cell r="F176" t="e">
            <v>#REF!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 t="e">
            <v>#REF!</v>
          </cell>
          <cell r="L176" t="e">
            <v>#REF!</v>
          </cell>
          <cell r="M176" t="e">
            <v>#REF!</v>
          </cell>
        </row>
        <row r="177">
          <cell r="A177" t="str">
            <v>18.1. ТехПД</v>
          </cell>
          <cell r="B177" t="e">
            <v>#REF!</v>
          </cell>
          <cell r="C177" t="e">
            <v>#REF!</v>
          </cell>
          <cell r="D177" t="e">
            <v>#REF!</v>
          </cell>
          <cell r="E177" t="e">
            <v>#REF!</v>
          </cell>
          <cell r="F177" t="e">
            <v>#REF!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 t="e">
            <v>#REF!</v>
          </cell>
          <cell r="L177" t="e">
            <v>#REF!</v>
          </cell>
          <cell r="M177" t="e">
            <v>#REF!</v>
          </cell>
        </row>
        <row r="178">
          <cell r="A178" t="str">
            <v>18.1.2 (0180102) Перевозка сырья и материалов</v>
          </cell>
          <cell r="B178" t="e">
            <v>#REF!</v>
          </cell>
          <cell r="C178" t="e">
            <v>#REF!</v>
          </cell>
          <cell r="D178" t="e">
            <v>#REF!</v>
          </cell>
          <cell r="E178" t="e">
            <v>#REF!</v>
          </cell>
          <cell r="F178" t="e">
            <v>#REF!</v>
          </cell>
          <cell r="G178" t="e">
            <v>#REF!</v>
          </cell>
          <cell r="H178" t="e">
            <v>#REF!</v>
          </cell>
          <cell r="I178" t="e">
            <v>#REF!</v>
          </cell>
          <cell r="J178" t="e">
            <v>#REF!</v>
          </cell>
          <cell r="K178" t="e">
            <v>#REF!</v>
          </cell>
          <cell r="L178" t="e">
            <v>#REF!</v>
          </cell>
          <cell r="M178" t="e">
            <v>#REF!</v>
          </cell>
        </row>
        <row r="179">
          <cell r="A179" t="str">
            <v>18.1.3 (0180103) Перевозка м/прод.по РФ и СНГ</v>
          </cell>
          <cell r="B179" t="e">
            <v>#REF!</v>
          </cell>
          <cell r="C179" t="e">
            <v>#REF!</v>
          </cell>
          <cell r="D179" t="e">
            <v>#REF!</v>
          </cell>
          <cell r="E179" t="e">
            <v>#REF!</v>
          </cell>
          <cell r="F179" t="e">
            <v>#REF!</v>
          </cell>
          <cell r="G179" t="e">
            <v>#REF!</v>
          </cell>
          <cell r="H179" t="e">
            <v>#REF!</v>
          </cell>
          <cell r="I179" t="e">
            <v>#REF!</v>
          </cell>
          <cell r="J179" t="e">
            <v>#REF!</v>
          </cell>
          <cell r="K179" t="e">
            <v>#REF!</v>
          </cell>
          <cell r="L179" t="e">
            <v>#REF!</v>
          </cell>
          <cell r="M179" t="e">
            <v>#REF!</v>
          </cell>
        </row>
        <row r="180">
          <cell r="A180" t="str">
            <v>18.1.4 (0180104) Перевозка продукции КХП</v>
          </cell>
          <cell r="B180" t="e">
            <v>#REF!</v>
          </cell>
          <cell r="C180" t="e">
            <v>#REF!</v>
          </cell>
          <cell r="D180" t="e">
            <v>#REF!</v>
          </cell>
          <cell r="E180" t="e">
            <v>#REF!</v>
          </cell>
          <cell r="F180" t="e">
            <v>#REF!</v>
          </cell>
          <cell r="G180" t="e">
            <v>#REF!</v>
          </cell>
          <cell r="H180" t="e">
            <v>#REF!</v>
          </cell>
          <cell r="I180" t="e">
            <v>#REF!</v>
          </cell>
          <cell r="J180" t="e">
            <v>#REF!</v>
          </cell>
          <cell r="K180" t="e">
            <v>#REF!</v>
          </cell>
          <cell r="L180" t="e">
            <v>#REF!</v>
          </cell>
          <cell r="M180" t="e">
            <v>#REF!</v>
          </cell>
        </row>
        <row r="181">
          <cell r="A181" t="str">
            <v>18.1.5 (0180105) Перевозка прочей продукции дочерних пред</v>
          </cell>
          <cell r="B181" t="e">
            <v>#REF!</v>
          </cell>
          <cell r="C181" t="e">
            <v>#REF!</v>
          </cell>
          <cell r="D181" t="e">
            <v>#REF!</v>
          </cell>
          <cell r="E181" t="e">
            <v>#REF!</v>
          </cell>
          <cell r="F181" t="e">
            <v>#REF!</v>
          </cell>
          <cell r="G181" t="e">
            <v>#REF!</v>
          </cell>
          <cell r="H181" t="e">
            <v>#REF!</v>
          </cell>
          <cell r="I181" t="e">
            <v>#REF!</v>
          </cell>
          <cell r="J181" t="e">
            <v>#REF!</v>
          </cell>
          <cell r="K181" t="e">
            <v>#REF!</v>
          </cell>
          <cell r="L181" t="e">
            <v>#REF!</v>
          </cell>
          <cell r="M181" t="e">
            <v>#REF!</v>
          </cell>
        </row>
        <row r="182">
          <cell r="A182" t="str">
            <v>18.1.6 (0180106) Перевозка прочей продукции</v>
          </cell>
          <cell r="B182" t="e">
            <v>#REF!</v>
          </cell>
          <cell r="C182" t="e">
            <v>#REF!</v>
          </cell>
          <cell r="D182" t="e">
            <v>#REF!</v>
          </cell>
          <cell r="E182" t="e">
            <v>#REF!</v>
          </cell>
          <cell r="F182" t="e">
            <v>#REF!</v>
          </cell>
          <cell r="G182" t="e">
            <v>#REF!</v>
          </cell>
          <cell r="H182" t="e">
            <v>#REF!</v>
          </cell>
          <cell r="I182" t="e">
            <v>#REF!</v>
          </cell>
          <cell r="J182" t="e">
            <v>#REF!</v>
          </cell>
          <cell r="K182" t="e">
            <v>#REF!</v>
          </cell>
          <cell r="L182" t="e">
            <v>#REF!</v>
          </cell>
          <cell r="M182" t="e">
            <v>#REF!</v>
          </cell>
        </row>
        <row r="183">
          <cell r="A183" t="str">
            <v>18.1.7 (0180107) Плата за вагоны</v>
          </cell>
          <cell r="B183" t="e">
            <v>#REF!</v>
          </cell>
          <cell r="C183" t="e">
            <v>#REF!</v>
          </cell>
          <cell r="D183" t="e">
            <v>#REF!</v>
          </cell>
          <cell r="E183" t="e">
            <v>#REF!</v>
          </cell>
          <cell r="F183" t="e">
            <v>#REF!</v>
          </cell>
          <cell r="G183" t="e">
            <v>#REF!</v>
          </cell>
          <cell r="H183" t="e">
            <v>#REF!</v>
          </cell>
          <cell r="I183" t="e">
            <v>#REF!</v>
          </cell>
          <cell r="J183" t="e">
            <v>#REF!</v>
          </cell>
          <cell r="K183" t="e">
            <v>#REF!</v>
          </cell>
          <cell r="L183" t="e">
            <v>#REF!</v>
          </cell>
          <cell r="M183" t="e">
            <v>#REF!</v>
          </cell>
        </row>
        <row r="184">
          <cell r="A184" t="str">
            <v>18.1.8 (0180108) Услуги по накопительным карточкам</v>
          </cell>
          <cell r="B184" t="e">
            <v>#REF!</v>
          </cell>
          <cell r="C184" t="e">
            <v>#REF!</v>
          </cell>
          <cell r="D184" t="e">
            <v>#REF!</v>
          </cell>
          <cell r="E184" t="e">
            <v>#REF!</v>
          </cell>
          <cell r="F184" t="e">
            <v>#REF!</v>
          </cell>
          <cell r="G184" t="e">
            <v>#REF!</v>
          </cell>
          <cell r="H184" t="e">
            <v>#REF!</v>
          </cell>
          <cell r="I184" t="e">
            <v>#REF!</v>
          </cell>
          <cell r="J184" t="e">
            <v>#REF!</v>
          </cell>
          <cell r="K184" t="e">
            <v>#REF!</v>
          </cell>
          <cell r="L184" t="e">
            <v>#REF!</v>
          </cell>
          <cell r="M184" t="e">
            <v>#REF!</v>
          </cell>
        </row>
        <row r="185">
          <cell r="A185" t="str">
            <v>18.2 Перевозка через ТЭК</v>
          </cell>
          <cell r="B185" t="e">
            <v>#REF!</v>
          </cell>
          <cell r="C185" t="e">
            <v>#REF!</v>
          </cell>
          <cell r="D185" t="e">
            <v>#REF!</v>
          </cell>
          <cell r="E185" t="e">
            <v>#REF!</v>
          </cell>
          <cell r="F185" t="e">
            <v>#REF!</v>
          </cell>
          <cell r="G185" t="e">
            <v>#REF!</v>
          </cell>
          <cell r="H185" t="e">
            <v>#REF!</v>
          </cell>
          <cell r="I185" t="e">
            <v>#REF!</v>
          </cell>
          <cell r="J185" t="e">
            <v>#REF!</v>
          </cell>
          <cell r="K185" t="e">
            <v>#REF!</v>
          </cell>
          <cell r="L185" t="e">
            <v>#REF!</v>
          </cell>
          <cell r="M185" t="e">
            <v>#REF!</v>
          </cell>
        </row>
        <row r="186">
          <cell r="A186" t="str">
            <v>18.3 Прочие услуги</v>
          </cell>
          <cell r="B186" t="e">
            <v>#REF!</v>
          </cell>
          <cell r="C186" t="e">
            <v>#REF!</v>
          </cell>
          <cell r="D186" t="e">
            <v>#REF!</v>
          </cell>
          <cell r="E186" t="e">
            <v>#REF!</v>
          </cell>
          <cell r="F186" t="e">
            <v>#REF!</v>
          </cell>
          <cell r="G186" t="e">
            <v>#REF!</v>
          </cell>
          <cell r="H186" t="e">
            <v>#REF!</v>
          </cell>
          <cell r="I186" t="e">
            <v>#REF!</v>
          </cell>
          <cell r="J186" t="e">
            <v>#REF!</v>
          </cell>
          <cell r="K186" t="e">
            <v>#REF!</v>
          </cell>
          <cell r="L186" t="e">
            <v>#REF!</v>
          </cell>
          <cell r="M186" t="e">
            <v>#REF!</v>
          </cell>
        </row>
        <row r="187">
          <cell r="A187" t="str">
            <v>18.4 Транспортные услуги, связанные с использованием ж/</v>
          </cell>
          <cell r="B187" t="e">
            <v>#REF!</v>
          </cell>
          <cell r="C187" t="e">
            <v>#REF!</v>
          </cell>
          <cell r="D187" t="e">
            <v>#REF!</v>
          </cell>
          <cell r="E187" t="e">
            <v>#REF!</v>
          </cell>
          <cell r="F187" t="e">
            <v>#REF!</v>
          </cell>
          <cell r="G187" t="e">
            <v>#REF!</v>
          </cell>
          <cell r="H187" t="e">
            <v>#REF!</v>
          </cell>
          <cell r="I187" t="e">
            <v>#REF!</v>
          </cell>
          <cell r="J187" t="e">
            <v>#REF!</v>
          </cell>
          <cell r="K187" t="e">
            <v>#REF!</v>
          </cell>
          <cell r="L187" t="e">
            <v>#REF!</v>
          </cell>
          <cell r="M187" t="e">
            <v>#REF!</v>
          </cell>
        </row>
        <row r="188">
          <cell r="A188" t="str">
            <v>19. Таможенные процедур, связанные с реализацией</v>
          </cell>
          <cell r="B188" t="e">
            <v>#REF!</v>
          </cell>
          <cell r="C188" t="e">
            <v>#REF!</v>
          </cell>
          <cell r="D188" t="e">
            <v>#REF!</v>
          </cell>
          <cell r="E188" t="e">
            <v>#REF!</v>
          </cell>
          <cell r="F188" t="e">
            <v>#REF!</v>
          </cell>
          <cell r="G188" t="e">
            <v>#REF!</v>
          </cell>
          <cell r="H188" t="e">
            <v>#REF!</v>
          </cell>
          <cell r="I188" t="e">
            <v>#REF!</v>
          </cell>
          <cell r="J188" t="e">
            <v>#REF!</v>
          </cell>
          <cell r="K188" t="e">
            <v>#REF!</v>
          </cell>
          <cell r="L188" t="e">
            <v>#REF!</v>
          </cell>
          <cell r="M188" t="e">
            <v>#REF!</v>
          </cell>
        </row>
        <row r="189">
          <cell r="A189" t="str">
            <v>19.2 Таможенные сборы за оформление экспортных грузов</v>
          </cell>
          <cell r="B189" t="e">
            <v>#REF!</v>
          </cell>
          <cell r="C189" t="e">
            <v>#REF!</v>
          </cell>
          <cell r="D189" t="e">
            <v>#REF!</v>
          </cell>
          <cell r="E189" t="e">
            <v>#REF!</v>
          </cell>
          <cell r="F189" t="e">
            <v>#REF!</v>
          </cell>
          <cell r="G189" t="e">
            <v>#REF!</v>
          </cell>
          <cell r="H189" t="e">
            <v>#REF!</v>
          </cell>
          <cell r="I189" t="e">
            <v>#REF!</v>
          </cell>
          <cell r="J189" t="e">
            <v>#REF!</v>
          </cell>
          <cell r="K189" t="e">
            <v>#REF!</v>
          </cell>
          <cell r="L189" t="e">
            <v>#REF!</v>
          </cell>
          <cell r="M189" t="e">
            <v>#REF!</v>
          </cell>
        </row>
        <row r="190">
          <cell r="A190" t="str">
            <v>19.3. Таможенные процедуры</v>
          </cell>
          <cell r="B190" t="e">
            <v>#REF!</v>
          </cell>
          <cell r="C190" t="e">
            <v>#REF!</v>
          </cell>
          <cell r="D190" t="e">
            <v>#REF!</v>
          </cell>
          <cell r="E190" t="e">
            <v>#REF!</v>
          </cell>
          <cell r="F190" t="e">
            <v>#REF!</v>
          </cell>
          <cell r="G190" t="e">
            <v>#REF!</v>
          </cell>
          <cell r="H190" t="e">
            <v>#REF!</v>
          </cell>
          <cell r="I190" t="e">
            <v>#REF!</v>
          </cell>
          <cell r="J190" t="e">
            <v>#REF!</v>
          </cell>
          <cell r="K190" t="e">
            <v>#REF!</v>
          </cell>
          <cell r="L190" t="e">
            <v>#REF!</v>
          </cell>
          <cell r="M190" t="e">
            <v>#REF!</v>
          </cell>
        </row>
        <row r="191">
          <cell r="A191" t="str">
            <v>19.3.1 () Услуги складов временного хранения пр.продукции</v>
          </cell>
          <cell r="B191" t="e">
            <v>#REF!</v>
          </cell>
          <cell r="C191" t="e">
            <v>#REF!</v>
          </cell>
          <cell r="D191" t="e">
            <v>#REF!</v>
          </cell>
          <cell r="E191" t="e">
            <v>#REF!</v>
          </cell>
          <cell r="F191" t="e">
            <v>#REF!</v>
          </cell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 t="e">
            <v>#REF!</v>
          </cell>
          <cell r="L191" t="e">
            <v>#REF!</v>
          </cell>
          <cell r="M191" t="e">
            <v>#REF!</v>
          </cell>
        </row>
        <row r="192">
          <cell r="A192" t="str">
            <v>19.3.2 () Услуги по оформлению тамож.деклараций по пр. пр</v>
          </cell>
          <cell r="B192" t="e">
            <v>#REF!</v>
          </cell>
          <cell r="C192" t="e">
            <v>#REF!</v>
          </cell>
          <cell r="D192" t="e">
            <v>#REF!</v>
          </cell>
          <cell r="E192" t="e">
            <v>#REF!</v>
          </cell>
          <cell r="F192" t="e">
            <v>#REF!</v>
          </cell>
          <cell r="G192" t="e">
            <v>#REF!</v>
          </cell>
          <cell r="H192" t="e">
            <v>#REF!</v>
          </cell>
          <cell r="I192" t="e">
            <v>#REF!</v>
          </cell>
          <cell r="J192" t="e">
            <v>#REF!</v>
          </cell>
          <cell r="K192" t="e">
            <v>#REF!</v>
          </cell>
          <cell r="L192" t="e">
            <v>#REF!</v>
          </cell>
          <cell r="M192" t="e">
            <v>#REF!</v>
          </cell>
        </row>
        <row r="193">
          <cell r="A193" t="str">
            <v>19.3.3 Услуги по оформлению таможенных деклараций по мета</v>
          </cell>
          <cell r="B193" t="e">
            <v>#REF!</v>
          </cell>
          <cell r="C193" t="e">
            <v>#REF!</v>
          </cell>
          <cell r="D193" t="e">
            <v>#REF!</v>
          </cell>
          <cell r="E193" t="e">
            <v>#REF!</v>
          </cell>
          <cell r="F193" t="e">
            <v>#REF!</v>
          </cell>
          <cell r="G193" t="e">
            <v>#REF!</v>
          </cell>
          <cell r="H193" t="e">
            <v>#REF!</v>
          </cell>
          <cell r="I193" t="e">
            <v>#REF!</v>
          </cell>
          <cell r="J193" t="e">
            <v>#REF!</v>
          </cell>
          <cell r="K193" t="e">
            <v>#REF!</v>
          </cell>
          <cell r="L193" t="e">
            <v>#REF!</v>
          </cell>
          <cell r="M193" t="e">
            <v>#REF!</v>
          </cell>
        </row>
        <row r="194">
          <cell r="A194" t="str">
            <v>2. Окатыши</v>
          </cell>
          <cell r="B194" t="e">
            <v>#REF!</v>
          </cell>
          <cell r="C194" t="e">
            <v>#REF!</v>
          </cell>
          <cell r="D194" t="e">
            <v>#REF!</v>
          </cell>
          <cell r="E194" t="e">
            <v>#REF!</v>
          </cell>
          <cell r="F194" t="e">
            <v>#REF!</v>
          </cell>
          <cell r="G194" t="e">
            <v>#REF!</v>
          </cell>
          <cell r="H194" t="e">
            <v>#REF!</v>
          </cell>
          <cell r="I194" t="e">
            <v>#REF!</v>
          </cell>
          <cell r="J194" t="e">
            <v>#REF!</v>
          </cell>
          <cell r="K194" t="e">
            <v>#REF!</v>
          </cell>
          <cell r="L194" t="e">
            <v>#REF!</v>
          </cell>
          <cell r="M194" t="e">
            <v>#REF!</v>
          </cell>
        </row>
        <row r="195">
          <cell r="A195" t="str">
            <v>2.1 Окатыши ССГПО</v>
          </cell>
          <cell r="B195" t="e">
            <v>#REF!</v>
          </cell>
          <cell r="C195" t="e">
            <v>#REF!</v>
          </cell>
          <cell r="D195" t="e">
            <v>#REF!</v>
          </cell>
          <cell r="E195" t="e">
            <v>#REF!</v>
          </cell>
          <cell r="F195" t="e">
            <v>#REF!</v>
          </cell>
          <cell r="G195" t="e">
            <v>#REF!</v>
          </cell>
          <cell r="H195" t="e">
            <v>#REF!</v>
          </cell>
          <cell r="I195" t="e">
            <v>#REF!</v>
          </cell>
          <cell r="J195" t="e">
            <v>#REF!</v>
          </cell>
          <cell r="K195" t="e">
            <v>#REF!</v>
          </cell>
          <cell r="L195" t="e">
            <v>#REF!</v>
          </cell>
          <cell r="M195" t="e">
            <v>#REF!</v>
          </cell>
        </row>
        <row r="196">
          <cell r="A196" t="str">
            <v>2.2 Окатыши Лебединского ГОКа</v>
          </cell>
          <cell r="B196" t="e">
            <v>#REF!</v>
          </cell>
          <cell r="C196" t="e">
            <v>#REF!</v>
          </cell>
          <cell r="D196" t="e">
            <v>#REF!</v>
          </cell>
          <cell r="E196" t="e">
            <v>#REF!</v>
          </cell>
          <cell r="F196" t="e">
            <v>#REF!</v>
          </cell>
          <cell r="G196" t="e">
            <v>#REF!</v>
          </cell>
          <cell r="H196" t="e">
            <v>#REF!</v>
          </cell>
          <cell r="I196" t="e">
            <v>#REF!</v>
          </cell>
          <cell r="J196" t="e">
            <v>#REF!</v>
          </cell>
          <cell r="K196" t="e">
            <v>#REF!</v>
          </cell>
          <cell r="L196" t="e">
            <v>#REF!</v>
          </cell>
          <cell r="M196" t="e">
            <v>#REF!</v>
          </cell>
        </row>
        <row r="197">
          <cell r="A197" t="str">
            <v>2.3 Окатыши Качканарского ГОКа</v>
          </cell>
          <cell r="B197" t="e">
            <v>#REF!</v>
          </cell>
          <cell r="C197" t="e">
            <v>#REF!</v>
          </cell>
          <cell r="D197" t="e">
            <v>#REF!</v>
          </cell>
          <cell r="E197" t="e">
            <v>#REF!</v>
          </cell>
          <cell r="F197" t="e">
            <v>#REF!</v>
          </cell>
          <cell r="G197" t="e">
            <v>#REF!</v>
          </cell>
          <cell r="H197" t="e">
            <v>#REF!</v>
          </cell>
          <cell r="I197" t="e">
            <v>#REF!</v>
          </cell>
          <cell r="J197" t="e">
            <v>#REF!</v>
          </cell>
          <cell r="K197" t="e">
            <v>#REF!</v>
          </cell>
          <cell r="L197" t="e">
            <v>#REF!</v>
          </cell>
          <cell r="M197" t="e">
            <v>#REF!</v>
          </cell>
        </row>
        <row r="198">
          <cell r="A198" t="str">
            <v>2.4 Окатыши Михайловского ГОКа</v>
          </cell>
          <cell r="B198" t="e">
            <v>#REF!</v>
          </cell>
          <cell r="C198" t="e">
            <v>#REF!</v>
          </cell>
          <cell r="D198" t="e">
            <v>#REF!</v>
          </cell>
          <cell r="E198" t="e">
            <v>#REF!</v>
          </cell>
          <cell r="F198" t="e">
            <v>#REF!</v>
          </cell>
          <cell r="G198" t="e">
            <v>#REF!</v>
          </cell>
          <cell r="H198" t="e">
            <v>#REF!</v>
          </cell>
          <cell r="I198" t="e">
            <v>#REF!</v>
          </cell>
          <cell r="J198" t="e">
            <v>#REF!</v>
          </cell>
          <cell r="K198" t="e">
            <v>#REF!</v>
          </cell>
          <cell r="L198" t="e">
            <v>#REF!</v>
          </cell>
          <cell r="M198" t="e">
            <v>#REF!</v>
          </cell>
        </row>
        <row r="199">
          <cell r="A199" t="str">
            <v>2.5 Окатыши Костамукшского ГОКа</v>
          </cell>
          <cell r="B199" t="e">
            <v>#REF!</v>
          </cell>
          <cell r="C199" t="e">
            <v>#REF!</v>
          </cell>
          <cell r="D199" t="e">
            <v>#REF!</v>
          </cell>
          <cell r="E199" t="e">
            <v>#REF!</v>
          </cell>
          <cell r="F199" t="e">
            <v>#REF!</v>
          </cell>
          <cell r="G199" t="e">
            <v>#REF!</v>
          </cell>
          <cell r="H199" t="e">
            <v>#REF!</v>
          </cell>
          <cell r="I199" t="e">
            <v>#REF!</v>
          </cell>
          <cell r="J199" t="e">
            <v>#REF!</v>
          </cell>
          <cell r="K199" t="e">
            <v>#REF!</v>
          </cell>
          <cell r="L199" t="e">
            <v>#REF!</v>
          </cell>
          <cell r="M199" t="e">
            <v>#REF!</v>
          </cell>
        </row>
        <row r="200">
          <cell r="A200" t="str">
            <v>2.6 Окатыши Полтавского ГОКа</v>
          </cell>
          <cell r="B200" t="e">
            <v>#REF!</v>
          </cell>
          <cell r="C200" t="e">
            <v>#REF!</v>
          </cell>
          <cell r="D200" t="e">
            <v>#REF!</v>
          </cell>
          <cell r="E200" t="e">
            <v>#REF!</v>
          </cell>
          <cell r="F200" t="e">
            <v>#REF!</v>
          </cell>
          <cell r="G200" t="e">
            <v>#REF!</v>
          </cell>
          <cell r="H200" t="e">
            <v>#REF!</v>
          </cell>
          <cell r="I200" t="e">
            <v>#REF!</v>
          </cell>
          <cell r="J200" t="e">
            <v>#REF!</v>
          </cell>
          <cell r="K200" t="e">
            <v>#REF!</v>
          </cell>
          <cell r="L200" t="e">
            <v>#REF!</v>
          </cell>
          <cell r="M200" t="e">
            <v>#REF!</v>
          </cell>
        </row>
        <row r="201">
          <cell r="A201" t="str">
            <v>2.7 Железорудные окатыши производства Северного ГОКа</v>
          </cell>
          <cell r="B201" t="e">
            <v>#REF!</v>
          </cell>
          <cell r="C201" t="e">
            <v>#REF!</v>
          </cell>
          <cell r="D201" t="e">
            <v>#REF!</v>
          </cell>
          <cell r="E201" t="e">
            <v>#REF!</v>
          </cell>
          <cell r="F201" t="e">
            <v>#REF!</v>
          </cell>
          <cell r="G201" t="e">
            <v>#REF!</v>
          </cell>
          <cell r="H201" t="e">
            <v>#REF!</v>
          </cell>
          <cell r="I201" t="e">
            <v>#REF!</v>
          </cell>
          <cell r="J201" t="e">
            <v>#REF!</v>
          </cell>
          <cell r="K201" t="e">
            <v>#REF!</v>
          </cell>
          <cell r="L201" t="e">
            <v>#REF!</v>
          </cell>
          <cell r="M201" t="e">
            <v>#REF!</v>
          </cell>
        </row>
        <row r="202">
          <cell r="A202" t="str">
            <v>20. Расходы на хранение продукции в местах ее реализац</v>
          </cell>
          <cell r="B202" t="e">
            <v>#REF!</v>
          </cell>
          <cell r="C202" t="e">
            <v>#REF!</v>
          </cell>
          <cell r="D202" t="e">
            <v>#REF!</v>
          </cell>
          <cell r="E202" t="e">
            <v>#REF!</v>
          </cell>
          <cell r="F202" t="e">
            <v>#REF!</v>
          </cell>
          <cell r="G202" t="e">
            <v>#REF!</v>
          </cell>
          <cell r="H202" t="e">
            <v>#REF!</v>
          </cell>
          <cell r="I202" t="e">
            <v>#REF!</v>
          </cell>
          <cell r="J202" t="e">
            <v>#REF!</v>
          </cell>
          <cell r="K202" t="e">
            <v>#REF!</v>
          </cell>
          <cell r="L202" t="e">
            <v>#REF!</v>
          </cell>
          <cell r="M202" t="e">
            <v>#REF!</v>
          </cell>
        </row>
        <row r="203">
          <cell r="A203" t="str">
            <v>20.1 Услуги портов</v>
          </cell>
          <cell r="B203" t="e">
            <v>#REF!</v>
          </cell>
          <cell r="C203" t="e">
            <v>#REF!</v>
          </cell>
          <cell r="D203" t="e">
            <v>#REF!</v>
          </cell>
          <cell r="E203" t="e">
            <v>#REF!</v>
          </cell>
          <cell r="F203" t="e">
            <v>#REF!</v>
          </cell>
          <cell r="G203" t="e">
            <v>#REF!</v>
          </cell>
          <cell r="H203" t="e">
            <v>#REF!</v>
          </cell>
          <cell r="I203" t="e">
            <v>#REF!</v>
          </cell>
          <cell r="J203" t="e">
            <v>#REF!</v>
          </cell>
          <cell r="K203" t="e">
            <v>#REF!</v>
          </cell>
          <cell r="L203" t="e">
            <v>#REF!</v>
          </cell>
          <cell r="M203" t="e">
            <v>#REF!</v>
          </cell>
        </row>
        <row r="204">
          <cell r="A204" t="str">
            <v>20.2 Услуги по возврату тары</v>
          </cell>
          <cell r="B204" t="e">
            <v>#REF!</v>
          </cell>
          <cell r="C204" t="e">
            <v>#REF!</v>
          </cell>
          <cell r="D204" t="e">
            <v>#REF!</v>
          </cell>
          <cell r="E204" t="e">
            <v>#REF!</v>
          </cell>
          <cell r="F204" t="e">
            <v>#REF!</v>
          </cell>
          <cell r="G204" t="e">
            <v>#REF!</v>
          </cell>
          <cell r="H204" t="e">
            <v>#REF!</v>
          </cell>
          <cell r="I204" t="e">
            <v>#REF!</v>
          </cell>
          <cell r="J204" t="e">
            <v>#REF!</v>
          </cell>
          <cell r="K204" t="e">
            <v>#REF!</v>
          </cell>
          <cell r="L204" t="e">
            <v>#REF!</v>
          </cell>
          <cell r="M204" t="e">
            <v>#REF!</v>
          </cell>
        </row>
        <row r="205">
          <cell r="A205" t="str">
            <v>20.2. () Услуги по возврату тары</v>
          </cell>
          <cell r="B205" t="e">
            <v>#REF!</v>
          </cell>
          <cell r="C205" t="e">
            <v>#REF!</v>
          </cell>
          <cell r="D205" t="e">
            <v>#REF!</v>
          </cell>
          <cell r="E205" t="e">
            <v>#REF!</v>
          </cell>
          <cell r="F205" t="e">
            <v>#REF!</v>
          </cell>
          <cell r="G205" t="e">
            <v>#REF!</v>
          </cell>
          <cell r="H205" t="e">
            <v>#REF!</v>
          </cell>
          <cell r="I205" t="e">
            <v>#REF!</v>
          </cell>
          <cell r="J205" t="e">
            <v>#REF!</v>
          </cell>
          <cell r="K205" t="e">
            <v>#REF!</v>
          </cell>
          <cell r="L205" t="e">
            <v>#REF!</v>
          </cell>
          <cell r="M205" t="e">
            <v>#REF!</v>
          </cell>
        </row>
        <row r="206">
          <cell r="A206" t="str">
            <v>20.2.1 () Возврат тары с внешнего рынка</v>
          </cell>
          <cell r="B206" t="e">
            <v>#REF!</v>
          </cell>
          <cell r="C206" t="e">
            <v>#REF!</v>
          </cell>
          <cell r="D206" t="e">
            <v>#REF!</v>
          </cell>
          <cell r="E206" t="e">
            <v>#REF!</v>
          </cell>
          <cell r="F206" t="e">
            <v>#REF!</v>
          </cell>
          <cell r="G206" t="e">
            <v>#REF!</v>
          </cell>
          <cell r="H206" t="e">
            <v>#REF!</v>
          </cell>
          <cell r="I206" t="e">
            <v>#REF!</v>
          </cell>
          <cell r="J206" t="e">
            <v>#REF!</v>
          </cell>
          <cell r="K206" t="e">
            <v>#REF!</v>
          </cell>
          <cell r="L206" t="e">
            <v>#REF!</v>
          </cell>
          <cell r="M206" t="e">
            <v>#REF!</v>
          </cell>
        </row>
        <row r="207">
          <cell r="A207" t="str">
            <v>20.2.2 () Возврат тары с внутреннего рынка</v>
          </cell>
          <cell r="B207" t="e">
            <v>#REF!</v>
          </cell>
          <cell r="C207" t="e">
            <v>#REF!</v>
          </cell>
          <cell r="D207" t="e">
            <v>#REF!</v>
          </cell>
          <cell r="E207" t="e">
            <v>#REF!</v>
          </cell>
          <cell r="F207" t="e">
            <v>#REF!</v>
          </cell>
          <cell r="G207" t="e">
            <v>#REF!</v>
          </cell>
          <cell r="H207" t="e">
            <v>#REF!</v>
          </cell>
          <cell r="I207" t="e">
            <v>#REF!</v>
          </cell>
          <cell r="J207" t="e">
            <v>#REF!</v>
          </cell>
          <cell r="K207" t="e">
            <v>#REF!</v>
          </cell>
          <cell r="L207" t="e">
            <v>#REF!</v>
          </cell>
          <cell r="M207" t="e">
            <v>#REF!</v>
          </cell>
        </row>
        <row r="208">
          <cell r="A208" t="str">
            <v>20.3 Услуги по транспортировке</v>
          </cell>
          <cell r="B208" t="e">
            <v>#REF!</v>
          </cell>
          <cell r="C208" t="e">
            <v>#REF!</v>
          </cell>
          <cell r="D208" t="e">
            <v>#REF!</v>
          </cell>
          <cell r="E208" t="e">
            <v>#REF!</v>
          </cell>
          <cell r="F208" t="e">
            <v>#REF!</v>
          </cell>
          <cell r="G208" t="e">
            <v>#REF!</v>
          </cell>
          <cell r="H208" t="e">
            <v>#REF!</v>
          </cell>
          <cell r="I208" t="e">
            <v>#REF!</v>
          </cell>
          <cell r="J208" t="e">
            <v>#REF!</v>
          </cell>
          <cell r="K208" t="e">
            <v>#REF!</v>
          </cell>
          <cell r="L208" t="e">
            <v>#REF!</v>
          </cell>
          <cell r="M208" t="e">
            <v>#REF!</v>
          </cell>
        </row>
        <row r="209">
          <cell r="A209" t="str">
            <v>20.4 Услуги металлобаз по хранению продукции</v>
          </cell>
          <cell r="B209" t="e">
            <v>#REF!</v>
          </cell>
          <cell r="C209" t="e">
            <v>#REF!</v>
          </cell>
          <cell r="D209" t="e">
            <v>#REF!</v>
          </cell>
          <cell r="E209" t="e">
            <v>#REF!</v>
          </cell>
          <cell r="F209" t="e">
            <v>#REF!</v>
          </cell>
          <cell r="G209" t="e">
            <v>#REF!</v>
          </cell>
          <cell r="H209" t="e">
            <v>#REF!</v>
          </cell>
          <cell r="I209" t="e">
            <v>#REF!</v>
          </cell>
          <cell r="J209" t="e">
            <v>#REF!</v>
          </cell>
          <cell r="K209" t="e">
            <v>#REF!</v>
          </cell>
          <cell r="L209" t="e">
            <v>#REF!</v>
          </cell>
          <cell r="M209" t="e">
            <v>#REF!</v>
          </cell>
        </row>
        <row r="210">
          <cell r="A210" t="str">
            <v>20.5 Услуги по возврату НДС</v>
          </cell>
          <cell r="B210" t="e">
            <v>#REF!</v>
          </cell>
          <cell r="C210" t="e">
            <v>#REF!</v>
          </cell>
          <cell r="D210" t="e">
            <v>#REF!</v>
          </cell>
          <cell r="E210" t="e">
            <v>#REF!</v>
          </cell>
          <cell r="F210" t="e">
            <v>#REF!</v>
          </cell>
          <cell r="G210" t="e">
            <v>#REF!</v>
          </cell>
          <cell r="H210" t="e">
            <v>#REF!</v>
          </cell>
          <cell r="I210" t="e">
            <v>#REF!</v>
          </cell>
          <cell r="J210" t="e">
            <v>#REF!</v>
          </cell>
          <cell r="K210" t="e">
            <v>#REF!</v>
          </cell>
          <cell r="L210" t="e">
            <v>#REF!</v>
          </cell>
          <cell r="M210" t="e">
            <v>#REF!</v>
          </cell>
        </row>
        <row r="211">
          <cell r="A211" t="str">
            <v>20.6 Возврат железнодорожных платформ, находящихся в со</v>
          </cell>
          <cell r="B211" t="e">
            <v>#REF!</v>
          </cell>
          <cell r="C211" t="e">
            <v>#REF!</v>
          </cell>
          <cell r="D211" t="e">
            <v>#REF!</v>
          </cell>
          <cell r="E211" t="e">
            <v>#REF!</v>
          </cell>
          <cell r="F211" t="e">
            <v>#REF!</v>
          </cell>
          <cell r="G211" t="e">
            <v>#REF!</v>
          </cell>
          <cell r="H211" t="e">
            <v>#REF!</v>
          </cell>
          <cell r="I211" t="e">
            <v>#REF!</v>
          </cell>
          <cell r="J211" t="e">
            <v>#REF!</v>
          </cell>
          <cell r="K211" t="e">
            <v>#REF!</v>
          </cell>
          <cell r="L211" t="e">
            <v>#REF!</v>
          </cell>
          <cell r="M211" t="e">
            <v>#REF!</v>
          </cell>
        </row>
        <row r="212">
          <cell r="A212" t="str">
            <v>20.7 Расходы по выкупу невозвратной тары</v>
          </cell>
          <cell r="B212" t="e">
            <v>#REF!</v>
          </cell>
          <cell r="C212" t="e">
            <v>#REF!</v>
          </cell>
          <cell r="D212" t="e">
            <v>#REF!</v>
          </cell>
          <cell r="E212" t="e">
            <v>#REF!</v>
          </cell>
          <cell r="F212" t="e">
            <v>#REF!</v>
          </cell>
          <cell r="G212" t="e">
            <v>#REF!</v>
          </cell>
          <cell r="H212" t="e">
            <v>#REF!</v>
          </cell>
          <cell r="I212" t="e">
            <v>#REF!</v>
          </cell>
          <cell r="J212" t="e">
            <v>#REF!</v>
          </cell>
          <cell r="K212" t="e">
            <v>#REF!</v>
          </cell>
          <cell r="L212" t="e">
            <v>#REF!</v>
          </cell>
          <cell r="M212" t="e">
            <v>#REF!</v>
          </cell>
        </row>
        <row r="213">
          <cell r="A213" t="str">
            <v>200 РЭНы и оседание</v>
          </cell>
          <cell r="B213" t="e">
            <v>#REF!</v>
          </cell>
          <cell r="C213" t="e">
            <v>#REF!</v>
          </cell>
          <cell r="D213" t="e">
            <v>#REF!</v>
          </cell>
          <cell r="E213" t="e">
            <v>#REF!</v>
          </cell>
          <cell r="F213" t="e">
            <v>#REF!</v>
          </cell>
          <cell r="G213" t="e">
            <v>#REF!</v>
          </cell>
          <cell r="H213" t="e">
            <v>#REF!</v>
          </cell>
          <cell r="I213" t="e">
            <v>#REF!</v>
          </cell>
          <cell r="J213" t="e">
            <v>#REF!</v>
          </cell>
          <cell r="K213" t="e">
            <v>#REF!</v>
          </cell>
          <cell r="L213" t="e">
            <v>#REF!</v>
          </cell>
          <cell r="M213" t="e">
            <v>#REF!</v>
          </cell>
        </row>
        <row r="214">
          <cell r="A214" t="str">
            <v>201. Давальческое сырье</v>
          </cell>
          <cell r="B214" t="e">
            <v>#REF!</v>
          </cell>
          <cell r="C214" t="e">
            <v>#REF!</v>
          </cell>
          <cell r="D214" t="e">
            <v>#REF!</v>
          </cell>
          <cell r="E214" t="e">
            <v>#REF!</v>
          </cell>
          <cell r="F214" t="e">
            <v>#REF!</v>
          </cell>
          <cell r="G214" t="e">
            <v>#REF!</v>
          </cell>
          <cell r="H214" t="e">
            <v>#REF!</v>
          </cell>
          <cell r="I214" t="e">
            <v>#REF!</v>
          </cell>
          <cell r="J214" t="e">
            <v>#REF!</v>
          </cell>
          <cell r="K214" t="e">
            <v>#REF!</v>
          </cell>
          <cell r="L214" t="e">
            <v>#REF!</v>
          </cell>
          <cell r="M214" t="e">
            <v>#REF!</v>
          </cell>
        </row>
        <row r="215">
          <cell r="A215" t="str">
            <v>201.1. Для дочерних обществ и учреждений</v>
          </cell>
          <cell r="B215" t="e">
            <v>#REF!</v>
          </cell>
          <cell r="C215" t="e">
            <v>#REF!</v>
          </cell>
          <cell r="D215" t="e">
            <v>#REF!</v>
          </cell>
          <cell r="E215" t="e">
            <v>#REF!</v>
          </cell>
          <cell r="F215" t="e">
            <v>#REF!</v>
          </cell>
          <cell r="G215" t="e">
            <v>#REF!</v>
          </cell>
          <cell r="H215" t="e">
            <v>#REF!</v>
          </cell>
          <cell r="I215" t="e">
            <v>#REF!</v>
          </cell>
          <cell r="J215" t="e">
            <v>#REF!</v>
          </cell>
          <cell r="K215" t="e">
            <v>#REF!</v>
          </cell>
          <cell r="L215" t="e">
            <v>#REF!</v>
          </cell>
          <cell r="M215" t="e">
            <v>#REF!</v>
          </cell>
        </row>
        <row r="216">
          <cell r="A216" t="str">
            <v>201.1.1 УМТС</v>
          </cell>
          <cell r="B216" t="e">
            <v>#REF!</v>
          </cell>
          <cell r="C216" t="e">
            <v>#REF!</v>
          </cell>
          <cell r="D216" t="e">
            <v>#REF!</v>
          </cell>
          <cell r="E216" t="e">
            <v>#REF!</v>
          </cell>
          <cell r="F216" t="e">
            <v>#REF!</v>
          </cell>
          <cell r="G216" t="e">
            <v>#REF!</v>
          </cell>
          <cell r="H216" t="e">
            <v>#REF!</v>
          </cell>
          <cell r="I216" t="e">
            <v>#REF!</v>
          </cell>
          <cell r="J216" t="e">
            <v>#REF!</v>
          </cell>
          <cell r="K216" t="e">
            <v>#REF!</v>
          </cell>
          <cell r="L216" t="e">
            <v>#REF!</v>
          </cell>
          <cell r="M216" t="e">
            <v>#REF!</v>
          </cell>
        </row>
        <row r="217">
          <cell r="A217" t="str">
            <v>201.1.2 Металлопрокат</v>
          </cell>
          <cell r="B217" t="e">
            <v>#REF!</v>
          </cell>
          <cell r="C217" t="e">
            <v>#REF!</v>
          </cell>
          <cell r="D217" t="e">
            <v>#REF!</v>
          </cell>
          <cell r="E217" t="e">
            <v>#REF!</v>
          </cell>
          <cell r="F217" t="e">
            <v>#REF!</v>
          </cell>
          <cell r="G217" t="e">
            <v>#REF!</v>
          </cell>
          <cell r="H217" t="e">
            <v>#REF!</v>
          </cell>
          <cell r="I217" t="e">
            <v>#REF!</v>
          </cell>
          <cell r="J217" t="e">
            <v>#REF!</v>
          </cell>
          <cell r="K217" t="e">
            <v>#REF!</v>
          </cell>
          <cell r="L217" t="e">
            <v>#REF!</v>
          </cell>
          <cell r="M217" t="e">
            <v>#REF!</v>
          </cell>
        </row>
        <row r="218">
          <cell r="A218" t="str">
            <v>201.1.3 Прочая продукция</v>
          </cell>
          <cell r="B218" t="e">
            <v>#REF!</v>
          </cell>
          <cell r="C218" t="e">
            <v>#REF!</v>
          </cell>
          <cell r="D218" t="e">
            <v>#REF!</v>
          </cell>
          <cell r="E218" t="e">
            <v>#REF!</v>
          </cell>
          <cell r="F218" t="e">
            <v>#REF!</v>
          </cell>
          <cell r="G218" t="e">
            <v>#REF!</v>
          </cell>
          <cell r="H218" t="e">
            <v>#REF!</v>
          </cell>
          <cell r="I218" t="e">
            <v>#REF!</v>
          </cell>
          <cell r="J218" t="e">
            <v>#REF!</v>
          </cell>
          <cell r="K218" t="e">
            <v>#REF!</v>
          </cell>
          <cell r="L218" t="e">
            <v>#REF!</v>
          </cell>
          <cell r="M218" t="e">
            <v>#REF!</v>
          </cell>
        </row>
        <row r="219">
          <cell r="A219" t="str">
            <v>201.2. Для сторонних обществ и учреждений</v>
          </cell>
          <cell r="B219" t="e">
            <v>#REF!</v>
          </cell>
          <cell r="C219" t="e">
            <v>#REF!</v>
          </cell>
          <cell r="D219" t="e">
            <v>#REF!</v>
          </cell>
          <cell r="E219" t="e">
            <v>#REF!</v>
          </cell>
          <cell r="F219" t="e">
            <v>#REF!</v>
          </cell>
          <cell r="G219" t="e">
            <v>#REF!</v>
          </cell>
          <cell r="H219" t="e">
            <v>#REF!</v>
          </cell>
          <cell r="I219" t="e">
            <v>#REF!</v>
          </cell>
          <cell r="J219" t="e">
            <v>#REF!</v>
          </cell>
          <cell r="K219" t="e">
            <v>#REF!</v>
          </cell>
          <cell r="L219" t="e">
            <v>#REF!</v>
          </cell>
          <cell r="M219" t="e">
            <v>#REF!</v>
          </cell>
        </row>
        <row r="220">
          <cell r="A220" t="str">
            <v>201.2.1 УМТС</v>
          </cell>
          <cell r="B220" t="e">
            <v>#REF!</v>
          </cell>
          <cell r="C220" t="e">
            <v>#REF!</v>
          </cell>
          <cell r="D220" t="e">
            <v>#REF!</v>
          </cell>
          <cell r="E220" t="e">
            <v>#REF!</v>
          </cell>
          <cell r="F220" t="e">
            <v>#REF!</v>
          </cell>
          <cell r="G220" t="e">
            <v>#REF!</v>
          </cell>
          <cell r="H220" t="e">
            <v>#REF!</v>
          </cell>
          <cell r="I220" t="e">
            <v>#REF!</v>
          </cell>
          <cell r="J220" t="e">
            <v>#REF!</v>
          </cell>
          <cell r="K220" t="e">
            <v>#REF!</v>
          </cell>
          <cell r="L220" t="e">
            <v>#REF!</v>
          </cell>
          <cell r="M220" t="e">
            <v>#REF!</v>
          </cell>
        </row>
        <row r="221">
          <cell r="A221" t="str">
            <v>201.2.2 Металлопрокат</v>
          </cell>
          <cell r="B221" t="e">
            <v>#REF!</v>
          </cell>
          <cell r="C221" t="e">
            <v>#REF!</v>
          </cell>
          <cell r="D221" t="e">
            <v>#REF!</v>
          </cell>
          <cell r="E221" t="e">
            <v>#REF!</v>
          </cell>
          <cell r="F221" t="e">
            <v>#REF!</v>
          </cell>
          <cell r="G221" t="e">
            <v>#REF!</v>
          </cell>
          <cell r="H221" t="e">
            <v>#REF!</v>
          </cell>
          <cell r="I221" t="e">
            <v>#REF!</v>
          </cell>
          <cell r="J221" t="e">
            <v>#REF!</v>
          </cell>
          <cell r="K221" t="e">
            <v>#REF!</v>
          </cell>
          <cell r="L221" t="e">
            <v>#REF!</v>
          </cell>
          <cell r="M221" t="e">
            <v>#REF!</v>
          </cell>
        </row>
        <row r="222">
          <cell r="A222" t="str">
            <v>201.2.3 Прочая продукция</v>
          </cell>
          <cell r="B222" t="e">
            <v>#REF!</v>
          </cell>
          <cell r="C222" t="e">
            <v>#REF!</v>
          </cell>
          <cell r="D222" t="e">
            <v>#REF!</v>
          </cell>
          <cell r="E222" t="e">
            <v>#REF!</v>
          </cell>
          <cell r="F222" t="e">
            <v>#REF!</v>
          </cell>
          <cell r="G222" t="e">
            <v>#REF!</v>
          </cell>
          <cell r="H222" t="e">
            <v>#REF!</v>
          </cell>
          <cell r="I222" t="e">
            <v>#REF!</v>
          </cell>
          <cell r="J222" t="e">
            <v>#REF!</v>
          </cell>
          <cell r="K222" t="e">
            <v>#REF!</v>
          </cell>
          <cell r="L222" t="e">
            <v>#REF!</v>
          </cell>
          <cell r="M222" t="e">
            <v>#REF!</v>
          </cell>
        </row>
        <row r="223">
          <cell r="A223" t="str">
            <v>21. Прочие коммерческие расходы</v>
          </cell>
          <cell r="B223" t="e">
            <v>#REF!</v>
          </cell>
          <cell r="C223" t="e">
            <v>#REF!</v>
          </cell>
          <cell r="D223" t="e">
            <v>#REF!</v>
          </cell>
          <cell r="E223" t="e">
            <v>#REF!</v>
          </cell>
          <cell r="F223" t="e">
            <v>#REF!</v>
          </cell>
          <cell r="G223" t="e">
            <v>#REF!</v>
          </cell>
          <cell r="H223" t="e">
            <v>#REF!</v>
          </cell>
          <cell r="I223" t="e">
            <v>#REF!</v>
          </cell>
          <cell r="J223" t="e">
            <v>#REF!</v>
          </cell>
          <cell r="K223" t="e">
            <v>#REF!</v>
          </cell>
          <cell r="L223" t="e">
            <v>#REF!</v>
          </cell>
          <cell r="M223" t="e">
            <v>#REF!</v>
          </cell>
        </row>
        <row r="224">
          <cell r="A224" t="str">
            <v>21.1. Сертификация металлопродукции</v>
          </cell>
          <cell r="B224" t="e">
            <v>#REF!</v>
          </cell>
          <cell r="C224" t="e">
            <v>#REF!</v>
          </cell>
          <cell r="D224" t="e">
            <v>#REF!</v>
          </cell>
          <cell r="E224" t="e">
            <v>#REF!</v>
          </cell>
          <cell r="F224" t="e">
            <v>#REF!</v>
          </cell>
          <cell r="G224" t="e">
            <v>#REF!</v>
          </cell>
          <cell r="H224" t="e">
            <v>#REF!</v>
          </cell>
          <cell r="I224" t="e">
            <v>#REF!</v>
          </cell>
          <cell r="J224" t="e">
            <v>#REF!</v>
          </cell>
          <cell r="K224" t="e">
            <v>#REF!</v>
          </cell>
          <cell r="L224" t="e">
            <v>#REF!</v>
          </cell>
          <cell r="M224" t="e">
            <v>#REF!</v>
          </cell>
        </row>
        <row r="225">
          <cell r="A225" t="str">
            <v>21.1.1 Сертификация экспортной продукции</v>
          </cell>
          <cell r="B225" t="e">
            <v>#REF!</v>
          </cell>
          <cell r="C225" t="e">
            <v>#REF!</v>
          </cell>
          <cell r="D225" t="e">
            <v>#REF!</v>
          </cell>
          <cell r="E225" t="e">
            <v>#REF!</v>
          </cell>
          <cell r="F225" t="e">
            <v>#REF!</v>
          </cell>
          <cell r="G225" t="e">
            <v>#REF!</v>
          </cell>
          <cell r="H225" t="e">
            <v>#REF!</v>
          </cell>
          <cell r="I225" t="e">
            <v>#REF!</v>
          </cell>
          <cell r="J225" t="e">
            <v>#REF!</v>
          </cell>
          <cell r="K225" t="e">
            <v>#REF!</v>
          </cell>
          <cell r="L225" t="e">
            <v>#REF!</v>
          </cell>
          <cell r="M225" t="e">
            <v>#REF!</v>
          </cell>
        </row>
        <row r="226">
          <cell r="A226" t="str">
            <v>21.1.3 Сертификация металлопродукции для внутреннего рынк</v>
          </cell>
          <cell r="B226" t="e">
            <v>#REF!</v>
          </cell>
          <cell r="C226" t="e">
            <v>#REF!</v>
          </cell>
          <cell r="D226" t="e">
            <v>#REF!</v>
          </cell>
          <cell r="E226" t="e">
            <v>#REF!</v>
          </cell>
          <cell r="F226" t="e">
            <v>#REF!</v>
          </cell>
          <cell r="G226" t="e">
            <v>#REF!</v>
          </cell>
          <cell r="H226" t="e">
            <v>#REF!</v>
          </cell>
          <cell r="I226" t="e">
            <v>#REF!</v>
          </cell>
          <cell r="J226" t="e">
            <v>#REF!</v>
          </cell>
          <cell r="K226" t="e">
            <v>#REF!</v>
          </cell>
          <cell r="L226" t="e">
            <v>#REF!</v>
          </cell>
          <cell r="M226" t="e">
            <v>#REF!</v>
          </cell>
        </row>
        <row r="227">
          <cell r="A227" t="str">
            <v>21.1.4 Освидетельствование производства, контроль качеств</v>
          </cell>
          <cell r="B227" t="e">
            <v>#REF!</v>
          </cell>
          <cell r="C227" t="e">
            <v>#REF!</v>
          </cell>
          <cell r="D227" t="e">
            <v>#REF!</v>
          </cell>
          <cell r="E227" t="e">
            <v>#REF!</v>
          </cell>
          <cell r="F227" t="e">
            <v>#REF!</v>
          </cell>
          <cell r="G227" t="e">
            <v>#REF!</v>
          </cell>
          <cell r="H227" t="e">
            <v>#REF!</v>
          </cell>
          <cell r="I227" t="e">
            <v>#REF!</v>
          </cell>
          <cell r="J227" t="e">
            <v>#REF!</v>
          </cell>
          <cell r="K227" t="e">
            <v>#REF!</v>
          </cell>
          <cell r="L227" t="e">
            <v>#REF!</v>
          </cell>
          <cell r="M227" t="e">
            <v>#REF!</v>
          </cell>
        </row>
        <row r="228">
          <cell r="A228" t="str">
            <v>21.1.5 Сертификация металлопродукции по качеству</v>
          </cell>
          <cell r="B228" t="e">
            <v>#REF!</v>
          </cell>
          <cell r="C228" t="e">
            <v>#REF!</v>
          </cell>
          <cell r="D228" t="e">
            <v>#REF!</v>
          </cell>
          <cell r="E228" t="e">
            <v>#REF!</v>
          </cell>
          <cell r="F228" t="e">
            <v>#REF!</v>
          </cell>
          <cell r="G228" t="e">
            <v>#REF!</v>
          </cell>
          <cell r="H228" t="e">
            <v>#REF!</v>
          </cell>
          <cell r="I228" t="e">
            <v>#REF!</v>
          </cell>
          <cell r="J228" t="e">
            <v>#REF!</v>
          </cell>
          <cell r="K228" t="e">
            <v>#REF!</v>
          </cell>
          <cell r="L228" t="e">
            <v>#REF!</v>
          </cell>
          <cell r="M228" t="e">
            <v>#REF!</v>
          </cell>
        </row>
        <row r="229">
          <cell r="A229" t="str">
            <v>21.2 Расходы по оформлению экспортных лицензий</v>
          </cell>
          <cell r="B229" t="e">
            <v>#REF!</v>
          </cell>
          <cell r="C229" t="e">
            <v>#REF!</v>
          </cell>
          <cell r="D229" t="e">
            <v>#REF!</v>
          </cell>
          <cell r="E229" t="e">
            <v>#REF!</v>
          </cell>
          <cell r="F229" t="e">
            <v>#REF!</v>
          </cell>
          <cell r="G229" t="e">
            <v>#REF!</v>
          </cell>
          <cell r="H229" t="e">
            <v>#REF!</v>
          </cell>
          <cell r="I229" t="e">
            <v>#REF!</v>
          </cell>
          <cell r="J229" t="e">
            <v>#REF!</v>
          </cell>
          <cell r="K229" t="e">
            <v>#REF!</v>
          </cell>
          <cell r="L229" t="e">
            <v>#REF!</v>
          </cell>
          <cell r="M229" t="e">
            <v>#REF!</v>
          </cell>
        </row>
        <row r="230">
          <cell r="A230" t="str">
            <v>21.3. Маркетинговые услуги</v>
          </cell>
          <cell r="B230" t="e">
            <v>#REF!</v>
          </cell>
          <cell r="C230" t="e">
            <v>#REF!</v>
          </cell>
          <cell r="D230" t="e">
            <v>#REF!</v>
          </cell>
          <cell r="E230" t="e">
            <v>#REF!</v>
          </cell>
          <cell r="F230" t="e">
            <v>#REF!</v>
          </cell>
          <cell r="G230" t="e">
            <v>#REF!</v>
          </cell>
          <cell r="H230" t="e">
            <v>#REF!</v>
          </cell>
          <cell r="I230" t="e">
            <v>#REF!</v>
          </cell>
          <cell r="J230" t="e">
            <v>#REF!</v>
          </cell>
          <cell r="K230" t="e">
            <v>#REF!</v>
          </cell>
          <cell r="L230" t="e">
            <v>#REF!</v>
          </cell>
          <cell r="M230" t="e">
            <v>#REF!</v>
          </cell>
        </row>
        <row r="231">
          <cell r="A231" t="str">
            <v>21.3.1 Информация по ценам и конъюнктуре рынков</v>
          </cell>
          <cell r="B231" t="e">
            <v>#REF!</v>
          </cell>
          <cell r="C231" t="e">
            <v>#REF!</v>
          </cell>
          <cell r="D231" t="e">
            <v>#REF!</v>
          </cell>
          <cell r="E231" t="e">
            <v>#REF!</v>
          </cell>
          <cell r="F231" t="e">
            <v>#REF!</v>
          </cell>
          <cell r="G231" t="e">
            <v>#REF!</v>
          </cell>
          <cell r="H231" t="e">
            <v>#REF!</v>
          </cell>
          <cell r="I231" t="e">
            <v>#REF!</v>
          </cell>
          <cell r="J231" t="e">
            <v>#REF!</v>
          </cell>
          <cell r="K231" t="e">
            <v>#REF!</v>
          </cell>
          <cell r="L231" t="e">
            <v>#REF!</v>
          </cell>
          <cell r="M231" t="e">
            <v>#REF!</v>
          </cell>
        </row>
        <row r="232">
          <cell r="A232" t="str">
            <v>21.3.2 (0210302) Информация по конъюктуре рынка</v>
          </cell>
          <cell r="B232" t="e">
            <v>#REF!</v>
          </cell>
          <cell r="C232" t="e">
            <v>#REF!</v>
          </cell>
          <cell r="D232" t="e">
            <v>#REF!</v>
          </cell>
          <cell r="E232" t="e">
            <v>#REF!</v>
          </cell>
          <cell r="F232" t="e">
            <v>#REF!</v>
          </cell>
          <cell r="G232" t="e">
            <v>#REF!</v>
          </cell>
          <cell r="H232" t="e">
            <v>#REF!</v>
          </cell>
          <cell r="I232" t="e">
            <v>#REF!</v>
          </cell>
          <cell r="J232" t="e">
            <v>#REF!</v>
          </cell>
          <cell r="K232" t="e">
            <v>#REF!</v>
          </cell>
          <cell r="L232" t="e">
            <v>#REF!</v>
          </cell>
          <cell r="M232" t="e">
            <v>#REF!</v>
          </cell>
        </row>
        <row r="233">
          <cell r="A233" t="str">
            <v>21.3.3 Информация по валютному регулированию внешнеэконом</v>
          </cell>
          <cell r="B233" t="e">
            <v>#REF!</v>
          </cell>
          <cell r="C233" t="e">
            <v>#REF!</v>
          </cell>
          <cell r="D233" t="e">
            <v>#REF!</v>
          </cell>
          <cell r="E233" t="e">
            <v>#REF!</v>
          </cell>
          <cell r="F233" t="e">
            <v>#REF!</v>
          </cell>
          <cell r="G233" t="e">
            <v>#REF!</v>
          </cell>
          <cell r="H233" t="e">
            <v>#REF!</v>
          </cell>
          <cell r="I233" t="e">
            <v>#REF!</v>
          </cell>
          <cell r="J233" t="e">
            <v>#REF!</v>
          </cell>
          <cell r="K233" t="e">
            <v>#REF!</v>
          </cell>
          <cell r="L233" t="e">
            <v>#REF!</v>
          </cell>
          <cell r="M233" t="e">
            <v>#REF!</v>
          </cell>
        </row>
        <row r="234">
          <cell r="A234" t="str">
            <v>21.3.4 Информация по рынкам сырья и материалов</v>
          </cell>
          <cell r="B234" t="e">
            <v>#REF!</v>
          </cell>
          <cell r="C234" t="e">
            <v>#REF!</v>
          </cell>
          <cell r="D234" t="e">
            <v>#REF!</v>
          </cell>
          <cell r="E234" t="e">
            <v>#REF!</v>
          </cell>
          <cell r="F234" t="e">
            <v>#REF!</v>
          </cell>
          <cell r="G234" t="e">
            <v>#REF!</v>
          </cell>
          <cell r="H234" t="e">
            <v>#REF!</v>
          </cell>
          <cell r="I234" t="e">
            <v>#REF!</v>
          </cell>
          <cell r="J234" t="e">
            <v>#REF!</v>
          </cell>
          <cell r="K234" t="e">
            <v>#REF!</v>
          </cell>
          <cell r="L234" t="e">
            <v>#REF!</v>
          </cell>
          <cell r="M234" t="e">
            <v>#REF!</v>
          </cell>
        </row>
        <row r="235">
          <cell r="A235" t="str">
            <v>21.4 Сертификация прочей продукции</v>
          </cell>
          <cell r="B235" t="e">
            <v>#REF!</v>
          </cell>
          <cell r="C235" t="e">
            <v>#REF!</v>
          </cell>
          <cell r="D235" t="e">
            <v>#REF!</v>
          </cell>
          <cell r="E235" t="e">
            <v>#REF!</v>
          </cell>
          <cell r="F235" t="e">
            <v>#REF!</v>
          </cell>
          <cell r="G235" t="e">
            <v>#REF!</v>
          </cell>
          <cell r="H235" t="e">
            <v>#REF!</v>
          </cell>
          <cell r="I235" t="e">
            <v>#REF!</v>
          </cell>
          <cell r="J235" t="e">
            <v>#REF!</v>
          </cell>
          <cell r="K235" t="e">
            <v>#REF!</v>
          </cell>
          <cell r="L235" t="e">
            <v>#REF!</v>
          </cell>
          <cell r="M235" t="e">
            <v>#REF!</v>
          </cell>
        </row>
        <row r="236">
          <cell r="A236" t="str">
            <v>21.5 Ж/Д тариф за возврат вагонов</v>
          </cell>
          <cell r="B236" t="e">
            <v>#REF!</v>
          </cell>
          <cell r="C236" t="e">
            <v>#REF!</v>
          </cell>
          <cell r="D236" t="e">
            <v>#REF!</v>
          </cell>
          <cell r="E236" t="e">
            <v>#REF!</v>
          </cell>
          <cell r="F236" t="e">
            <v>#REF!</v>
          </cell>
          <cell r="G236" t="e">
            <v>#REF!</v>
          </cell>
          <cell r="H236" t="e">
            <v>#REF!</v>
          </cell>
          <cell r="I236" t="e">
            <v>#REF!</v>
          </cell>
          <cell r="J236" t="e">
            <v>#REF!</v>
          </cell>
          <cell r="K236" t="e">
            <v>#REF!</v>
          </cell>
          <cell r="L236" t="e">
            <v>#REF!</v>
          </cell>
          <cell r="M236" t="e">
            <v>#REF!</v>
          </cell>
        </row>
        <row r="237">
          <cell r="A237" t="str">
            <v>21.6 Услуги по провешиванию ТМЦ ЦОРТ</v>
          </cell>
          <cell r="B237" t="e">
            <v>#REF!</v>
          </cell>
          <cell r="C237" t="e">
            <v>#REF!</v>
          </cell>
          <cell r="D237" t="e">
            <v>#REF!</v>
          </cell>
          <cell r="E237" t="e">
            <v>#REF!</v>
          </cell>
          <cell r="F237" t="e">
            <v>#REF!</v>
          </cell>
          <cell r="G237" t="e">
            <v>#REF!</v>
          </cell>
          <cell r="H237" t="e">
            <v>#REF!</v>
          </cell>
          <cell r="I237" t="e">
            <v>#REF!</v>
          </cell>
          <cell r="J237" t="e">
            <v>#REF!</v>
          </cell>
          <cell r="K237" t="e">
            <v>#REF!</v>
          </cell>
          <cell r="L237" t="e">
            <v>#REF!</v>
          </cell>
          <cell r="M237" t="e">
            <v>#REF!</v>
          </cell>
        </row>
        <row r="238">
          <cell r="A238" t="str">
            <v>21.7 Услуги по оборудованию вагонов для отгрузки металлопродукции</v>
          </cell>
          <cell r="B238" t="e">
            <v>#REF!</v>
          </cell>
          <cell r="C238" t="e">
            <v>#REF!</v>
          </cell>
          <cell r="D238" t="e">
            <v>#REF!</v>
          </cell>
          <cell r="E238" t="e">
            <v>#REF!</v>
          </cell>
          <cell r="F238" t="e">
            <v>#REF!</v>
          </cell>
          <cell r="G238" t="e">
            <v>#REF!</v>
          </cell>
          <cell r="H238" t="e">
            <v>#REF!</v>
          </cell>
          <cell r="I238" t="e">
            <v>#REF!</v>
          </cell>
          <cell r="J238" t="e">
            <v>#REF!</v>
          </cell>
          <cell r="K238" t="e">
            <v>#REF!</v>
          </cell>
          <cell r="L238" t="e">
            <v>#REF!</v>
          </cell>
          <cell r="M238" t="e">
            <v>#REF!</v>
          </cell>
        </row>
        <row r="239">
          <cell r="A239" t="str">
            <v>21.7.1 Услуги по ремонту возвратных рам</v>
          </cell>
          <cell r="B239" t="e">
            <v>#REF!</v>
          </cell>
          <cell r="C239" t="e">
            <v>#REF!</v>
          </cell>
          <cell r="D239" t="e">
            <v>#REF!</v>
          </cell>
          <cell r="E239" t="e">
            <v>#REF!</v>
          </cell>
          <cell r="F239" t="e">
            <v>#REF!</v>
          </cell>
          <cell r="G239" t="e">
            <v>#REF!</v>
          </cell>
          <cell r="H239" t="e">
            <v>#REF!</v>
          </cell>
          <cell r="I239" t="e">
            <v>#REF!</v>
          </cell>
          <cell r="J239" t="e">
            <v>#REF!</v>
          </cell>
          <cell r="K239" t="e">
            <v>#REF!</v>
          </cell>
          <cell r="L239" t="e">
            <v>#REF!</v>
          </cell>
          <cell r="M239" t="e">
            <v>#REF!</v>
          </cell>
        </row>
        <row r="240">
          <cell r="A240" t="str">
            <v>21.7.2 Услуги по оборудованию вагонов и раскреплению слябов</v>
          </cell>
          <cell r="B240" t="e">
            <v>#REF!</v>
          </cell>
          <cell r="C240" t="e">
            <v>#REF!</v>
          </cell>
          <cell r="D240" t="e">
            <v>#REF!</v>
          </cell>
          <cell r="E240" t="e">
            <v>#REF!</v>
          </cell>
          <cell r="F240" t="e">
            <v>#REF!</v>
          </cell>
          <cell r="G240" t="e">
            <v>#REF!</v>
          </cell>
          <cell r="H240" t="e">
            <v>#REF!</v>
          </cell>
          <cell r="I240" t="e">
            <v>#REF!</v>
          </cell>
          <cell r="J240" t="e">
            <v>#REF!</v>
          </cell>
          <cell r="K240" t="e">
            <v>#REF!</v>
          </cell>
          <cell r="L240" t="e">
            <v>#REF!</v>
          </cell>
          <cell r="M240" t="e">
            <v>#REF!</v>
          </cell>
        </row>
        <row r="241">
          <cell r="A241" t="str">
            <v>22. Таможенные процедуры, связанные с закупками</v>
          </cell>
          <cell r="B241" t="e">
            <v>#REF!</v>
          </cell>
          <cell r="C241" t="e">
            <v>#REF!</v>
          </cell>
          <cell r="D241" t="e">
            <v>#REF!</v>
          </cell>
          <cell r="E241" t="e">
            <v>#REF!</v>
          </cell>
          <cell r="F241" t="e">
            <v>#REF!</v>
          </cell>
          <cell r="G241" t="e">
            <v>#REF!</v>
          </cell>
          <cell r="H241" t="e">
            <v>#REF!</v>
          </cell>
          <cell r="I241" t="e">
            <v>#REF!</v>
          </cell>
          <cell r="J241" t="e">
            <v>#REF!</v>
          </cell>
          <cell r="K241" t="e">
            <v>#REF!</v>
          </cell>
          <cell r="L241" t="e">
            <v>#REF!</v>
          </cell>
          <cell r="M241" t="e">
            <v>#REF!</v>
          </cell>
        </row>
        <row r="242">
          <cell r="A242" t="str">
            <v>22.1 Таможенные платежи по технологическим грузам</v>
          </cell>
          <cell r="B242" t="e">
            <v>#REF!</v>
          </cell>
          <cell r="C242" t="e">
            <v>#REF!</v>
          </cell>
          <cell r="D242" t="e">
            <v>#REF!</v>
          </cell>
          <cell r="E242" t="e">
            <v>#REF!</v>
          </cell>
          <cell r="F242" t="e">
            <v>#REF!</v>
          </cell>
          <cell r="G242" t="e">
            <v>#REF!</v>
          </cell>
          <cell r="H242" t="e">
            <v>#REF!</v>
          </cell>
          <cell r="I242" t="e">
            <v>#REF!</v>
          </cell>
          <cell r="J242" t="e">
            <v>#REF!</v>
          </cell>
          <cell r="K242" t="e">
            <v>#REF!</v>
          </cell>
          <cell r="L242" t="e">
            <v>#REF!</v>
          </cell>
          <cell r="M242" t="e">
            <v>#REF!</v>
          </cell>
        </row>
        <row r="243">
          <cell r="A243" t="str">
            <v>22.2 Таможенные платежи по огнеупорам и вспомогательным</v>
          </cell>
          <cell r="B243" t="e">
            <v>#REF!</v>
          </cell>
          <cell r="C243" t="e">
            <v>#REF!</v>
          </cell>
          <cell r="D243" t="e">
            <v>#REF!</v>
          </cell>
          <cell r="E243" t="e">
            <v>#REF!</v>
          </cell>
          <cell r="F243" t="e">
            <v>#REF!</v>
          </cell>
          <cell r="G243" t="e">
            <v>#REF!</v>
          </cell>
          <cell r="H243" t="e">
            <v>#REF!</v>
          </cell>
          <cell r="I243" t="e">
            <v>#REF!</v>
          </cell>
          <cell r="J243" t="e">
            <v>#REF!</v>
          </cell>
          <cell r="K243" t="e">
            <v>#REF!</v>
          </cell>
          <cell r="L243" t="e">
            <v>#REF!</v>
          </cell>
          <cell r="M243" t="e">
            <v>#REF!</v>
          </cell>
        </row>
        <row r="244">
          <cell r="A244" t="str">
            <v>22.3 (0220300) Таможенные процедуры, связанные с закупк</v>
          </cell>
          <cell r="B244" t="e">
            <v>#REF!</v>
          </cell>
          <cell r="C244" t="e">
            <v>#REF!</v>
          </cell>
          <cell r="D244" t="e">
            <v>#REF!</v>
          </cell>
          <cell r="E244" t="e">
            <v>#REF!</v>
          </cell>
          <cell r="F244" t="e">
            <v>#REF!</v>
          </cell>
          <cell r="G244" t="e">
            <v>#REF!</v>
          </cell>
          <cell r="H244" t="e">
            <v>#REF!</v>
          </cell>
          <cell r="I244" t="e">
            <v>#REF!</v>
          </cell>
          <cell r="J244" t="e">
            <v>#REF!</v>
          </cell>
          <cell r="K244" t="e">
            <v>#REF!</v>
          </cell>
          <cell r="L244" t="e">
            <v>#REF!</v>
          </cell>
          <cell r="M244" t="e">
            <v>#REF!</v>
          </cell>
        </row>
        <row r="245">
          <cell r="A245" t="str">
            <v>22.4 (0220400) Таможенные процедуры, связанные с закупк</v>
          </cell>
          <cell r="B245" t="e">
            <v>#REF!</v>
          </cell>
          <cell r="C245" t="e">
            <v>#REF!</v>
          </cell>
          <cell r="D245" t="e">
            <v>#REF!</v>
          </cell>
          <cell r="E245" t="e">
            <v>#REF!</v>
          </cell>
          <cell r="F245" t="e">
            <v>#REF!</v>
          </cell>
          <cell r="G245" t="e">
            <v>#REF!</v>
          </cell>
          <cell r="H245" t="e">
            <v>#REF!</v>
          </cell>
          <cell r="I245" t="e">
            <v>#REF!</v>
          </cell>
          <cell r="J245" t="e">
            <v>#REF!</v>
          </cell>
          <cell r="K245" t="e">
            <v>#REF!</v>
          </cell>
          <cell r="L245" t="e">
            <v>#REF!</v>
          </cell>
          <cell r="M245" t="e">
            <v>#REF!</v>
          </cell>
        </row>
        <row r="246">
          <cell r="A246" t="str">
            <v>22.5 Услуги по оформлению ГТД по импортному сырью</v>
          </cell>
          <cell r="B246" t="e">
            <v>#REF!</v>
          </cell>
          <cell r="C246" t="e">
            <v>#REF!</v>
          </cell>
          <cell r="D246" t="e">
            <v>#REF!</v>
          </cell>
          <cell r="E246" t="e">
            <v>#REF!</v>
          </cell>
          <cell r="F246" t="e">
            <v>#REF!</v>
          </cell>
          <cell r="G246" t="e">
            <v>#REF!</v>
          </cell>
          <cell r="H246" t="e">
            <v>#REF!</v>
          </cell>
          <cell r="I246" t="e">
            <v>#REF!</v>
          </cell>
          <cell r="J246" t="e">
            <v>#REF!</v>
          </cell>
          <cell r="K246" t="e">
            <v>#REF!</v>
          </cell>
          <cell r="L246" t="e">
            <v>#REF!</v>
          </cell>
          <cell r="M246" t="e">
            <v>#REF!</v>
          </cell>
        </row>
        <row r="247">
          <cell r="A247" t="str">
            <v>23. Сертификация закупаемой продукции</v>
          </cell>
          <cell r="B247" t="e">
            <v>#REF!</v>
          </cell>
          <cell r="C247" t="e">
            <v>#REF!</v>
          </cell>
          <cell r="D247" t="e">
            <v>#REF!</v>
          </cell>
          <cell r="E247" t="e">
            <v>#REF!</v>
          </cell>
          <cell r="F247" t="e">
            <v>#REF!</v>
          </cell>
          <cell r="G247" t="e">
            <v>#REF!</v>
          </cell>
          <cell r="H247" t="e">
            <v>#REF!</v>
          </cell>
          <cell r="I247" t="e">
            <v>#REF!</v>
          </cell>
          <cell r="J247" t="e">
            <v>#REF!</v>
          </cell>
          <cell r="K247" t="e">
            <v>#REF!</v>
          </cell>
          <cell r="L247" t="e">
            <v>#REF!</v>
          </cell>
          <cell r="M247" t="e">
            <v>#REF!</v>
          </cell>
        </row>
        <row r="248">
          <cell r="A248" t="str">
            <v>23.1 Сертификация оборудования</v>
          </cell>
          <cell r="B248" t="e">
            <v>#REF!</v>
          </cell>
          <cell r="C248" t="e">
            <v>#REF!</v>
          </cell>
          <cell r="D248" t="e">
            <v>#REF!</v>
          </cell>
          <cell r="E248" t="e">
            <v>#REF!</v>
          </cell>
          <cell r="F248" t="e">
            <v>#REF!</v>
          </cell>
          <cell r="G248" t="e">
            <v>#REF!</v>
          </cell>
          <cell r="H248" t="e">
            <v>#REF!</v>
          </cell>
          <cell r="I248" t="e">
            <v>#REF!</v>
          </cell>
          <cell r="J248" t="e">
            <v>#REF!</v>
          </cell>
          <cell r="K248" t="e">
            <v>#REF!</v>
          </cell>
          <cell r="L248" t="e">
            <v>#REF!</v>
          </cell>
          <cell r="M248" t="e">
            <v>#REF!</v>
          </cell>
        </row>
        <row r="249">
          <cell r="A249" t="str">
            <v>23.2 Сертификация продуктов питания</v>
          </cell>
          <cell r="B249" t="e">
            <v>#REF!</v>
          </cell>
          <cell r="C249" t="e">
            <v>#REF!</v>
          </cell>
          <cell r="D249" t="e">
            <v>#REF!</v>
          </cell>
          <cell r="E249" t="e">
            <v>#REF!</v>
          </cell>
          <cell r="F249" t="e">
            <v>#REF!</v>
          </cell>
          <cell r="G249" t="e">
            <v>#REF!</v>
          </cell>
          <cell r="H249" t="e">
            <v>#REF!</v>
          </cell>
          <cell r="I249" t="e">
            <v>#REF!</v>
          </cell>
          <cell r="J249" t="e">
            <v>#REF!</v>
          </cell>
          <cell r="K249" t="e">
            <v>#REF!</v>
          </cell>
          <cell r="L249" t="e">
            <v>#REF!</v>
          </cell>
          <cell r="M249" t="e">
            <v>#REF!</v>
          </cell>
        </row>
        <row r="250">
          <cell r="A250" t="str">
            <v>23.3 Сертификация материалов</v>
          </cell>
          <cell r="B250" t="e">
            <v>#REF!</v>
          </cell>
          <cell r="C250" t="e">
            <v>#REF!</v>
          </cell>
          <cell r="D250" t="e">
            <v>#REF!</v>
          </cell>
          <cell r="E250" t="e">
            <v>#REF!</v>
          </cell>
          <cell r="F250" t="e">
            <v>#REF!</v>
          </cell>
          <cell r="G250" t="e">
            <v>#REF!</v>
          </cell>
          <cell r="H250" t="e">
            <v>#REF!</v>
          </cell>
          <cell r="I250" t="e">
            <v>#REF!</v>
          </cell>
          <cell r="J250" t="e">
            <v>#REF!</v>
          </cell>
          <cell r="K250" t="e">
            <v>#REF!</v>
          </cell>
          <cell r="L250" t="e">
            <v>#REF!</v>
          </cell>
          <cell r="M250" t="e">
            <v>#REF!</v>
          </cell>
        </row>
        <row r="251">
          <cell r="A251" t="str">
            <v>23.4 Сертификация ТНП</v>
          </cell>
          <cell r="B251" t="e">
            <v>#REF!</v>
          </cell>
          <cell r="C251" t="e">
            <v>#REF!</v>
          </cell>
          <cell r="D251" t="e">
            <v>#REF!</v>
          </cell>
          <cell r="E251" t="e">
            <v>#REF!</v>
          </cell>
          <cell r="F251" t="e">
            <v>#REF!</v>
          </cell>
          <cell r="G251" t="e">
            <v>#REF!</v>
          </cell>
          <cell r="H251" t="e">
            <v>#REF!</v>
          </cell>
          <cell r="I251" t="e">
            <v>#REF!</v>
          </cell>
          <cell r="J251" t="e">
            <v>#REF!</v>
          </cell>
          <cell r="K251" t="e">
            <v>#REF!</v>
          </cell>
          <cell r="L251" t="e">
            <v>#REF!</v>
          </cell>
          <cell r="M251" t="e">
            <v>#REF!</v>
          </cell>
        </row>
        <row r="252">
          <cell r="A252" t="str">
            <v>24. Аренда подвижного состава для перевозок коммерческ</v>
          </cell>
          <cell r="B252" t="e">
            <v>#REF!</v>
          </cell>
          <cell r="C252" t="e">
            <v>#REF!</v>
          </cell>
          <cell r="D252" t="e">
            <v>#REF!</v>
          </cell>
          <cell r="E252" t="e">
            <v>#REF!</v>
          </cell>
          <cell r="F252" t="e">
            <v>#REF!</v>
          </cell>
          <cell r="G252" t="e">
            <v>#REF!</v>
          </cell>
          <cell r="H252" t="e">
            <v>#REF!</v>
          </cell>
          <cell r="I252" t="e">
            <v>#REF!</v>
          </cell>
          <cell r="J252" t="e">
            <v>#REF!</v>
          </cell>
          <cell r="K252" t="e">
            <v>#REF!</v>
          </cell>
          <cell r="L252" t="e">
            <v>#REF!</v>
          </cell>
          <cell r="M252" t="e">
            <v>#REF!</v>
          </cell>
        </row>
        <row r="253">
          <cell r="A253" t="str">
            <v>24.1 Аренда локомотивов</v>
          </cell>
          <cell r="B253" t="e">
            <v>#REF!</v>
          </cell>
          <cell r="C253" t="e">
            <v>#REF!</v>
          </cell>
          <cell r="D253" t="e">
            <v>#REF!</v>
          </cell>
          <cell r="E253" t="e">
            <v>#REF!</v>
          </cell>
          <cell r="F253" t="e">
            <v>#REF!</v>
          </cell>
          <cell r="G253" t="e">
            <v>#REF!</v>
          </cell>
          <cell r="H253" t="e">
            <v>#REF!</v>
          </cell>
          <cell r="I253" t="e">
            <v>#REF!</v>
          </cell>
          <cell r="J253" t="e">
            <v>#REF!</v>
          </cell>
          <cell r="K253" t="e">
            <v>#REF!</v>
          </cell>
          <cell r="L253" t="e">
            <v>#REF!</v>
          </cell>
          <cell r="M253" t="e">
            <v>#REF!</v>
          </cell>
        </row>
        <row r="254">
          <cell r="A254" t="str">
            <v>24.2 Услуги по продлению срока службы платформ</v>
          </cell>
          <cell r="B254" t="e">
            <v>#REF!</v>
          </cell>
          <cell r="C254" t="e">
            <v>#REF!</v>
          </cell>
          <cell r="D254" t="e">
            <v>#REF!</v>
          </cell>
          <cell r="E254" t="e">
            <v>#REF!</v>
          </cell>
          <cell r="F254" t="e">
            <v>#REF!</v>
          </cell>
          <cell r="G254" t="e">
            <v>#REF!</v>
          </cell>
          <cell r="H254" t="e">
            <v>#REF!</v>
          </cell>
          <cell r="I254" t="e">
            <v>#REF!</v>
          </cell>
          <cell r="J254" t="e">
            <v>#REF!</v>
          </cell>
          <cell r="K254" t="e">
            <v>#REF!</v>
          </cell>
          <cell r="L254" t="e">
            <v>#REF!</v>
          </cell>
          <cell r="M254" t="e">
            <v>#REF!</v>
          </cell>
        </row>
        <row r="255">
          <cell r="A255" t="str">
            <v>24.3 Аренда вагонов</v>
          </cell>
          <cell r="B255" t="e">
            <v>#REF!</v>
          </cell>
          <cell r="C255" t="e">
            <v>#REF!</v>
          </cell>
          <cell r="D255" t="e">
            <v>#REF!</v>
          </cell>
          <cell r="E255" t="e">
            <v>#REF!</v>
          </cell>
          <cell r="F255" t="e">
            <v>#REF!</v>
          </cell>
          <cell r="G255" t="e">
            <v>#REF!</v>
          </cell>
          <cell r="H255" t="e">
            <v>#REF!</v>
          </cell>
          <cell r="I255" t="e">
            <v>#REF!</v>
          </cell>
          <cell r="J255" t="e">
            <v>#REF!</v>
          </cell>
          <cell r="K255" t="e">
            <v>#REF!</v>
          </cell>
          <cell r="L255" t="e">
            <v>#REF!</v>
          </cell>
          <cell r="M255" t="e">
            <v>#REF!</v>
          </cell>
        </row>
        <row r="256">
          <cell r="A256" t="str">
            <v>25. Командировки, связанные с приобретением ТМЦ</v>
          </cell>
          <cell r="B256" t="e">
            <v>#REF!</v>
          </cell>
          <cell r="C256" t="e">
            <v>#REF!</v>
          </cell>
          <cell r="D256" t="e">
            <v>#REF!</v>
          </cell>
          <cell r="E256" t="e">
            <v>#REF!</v>
          </cell>
          <cell r="F256" t="e">
            <v>#REF!</v>
          </cell>
          <cell r="G256" t="e">
            <v>#REF!</v>
          </cell>
          <cell r="H256" t="e">
            <v>#REF!</v>
          </cell>
          <cell r="I256" t="e">
            <v>#REF!</v>
          </cell>
          <cell r="J256" t="e">
            <v>#REF!</v>
          </cell>
          <cell r="K256" t="e">
            <v>#REF!</v>
          </cell>
          <cell r="L256" t="e">
            <v>#REF!</v>
          </cell>
          <cell r="M256" t="e">
            <v>#REF!</v>
          </cell>
        </row>
        <row r="257">
          <cell r="A257" t="str">
            <v>25.1 Внутренние командировки, связанные с приобретением</v>
          </cell>
          <cell r="B257" t="e">
            <v>#REF!</v>
          </cell>
          <cell r="C257" t="e">
            <v>#REF!</v>
          </cell>
          <cell r="D257" t="e">
            <v>#REF!</v>
          </cell>
          <cell r="E257" t="e">
            <v>#REF!</v>
          </cell>
          <cell r="F257" t="e">
            <v>#REF!</v>
          </cell>
          <cell r="G257" t="e">
            <v>#REF!</v>
          </cell>
          <cell r="H257" t="e">
            <v>#REF!</v>
          </cell>
          <cell r="I257" t="e">
            <v>#REF!</v>
          </cell>
          <cell r="J257" t="e">
            <v>#REF!</v>
          </cell>
          <cell r="K257" t="e">
            <v>#REF!</v>
          </cell>
          <cell r="L257" t="e">
            <v>#REF!</v>
          </cell>
          <cell r="M257" t="e">
            <v>#REF!</v>
          </cell>
        </row>
        <row r="258">
          <cell r="A258" t="str">
            <v>25.1.1 () Внутренние командировки, связанные с приобретен</v>
          </cell>
          <cell r="B258" t="e">
            <v>#REF!</v>
          </cell>
          <cell r="C258" t="e">
            <v>#REF!</v>
          </cell>
          <cell r="D258" t="e">
            <v>#REF!</v>
          </cell>
          <cell r="E258" t="e">
            <v>#REF!</v>
          </cell>
          <cell r="F258" t="e">
            <v>#REF!</v>
          </cell>
          <cell r="G258" t="e">
            <v>#REF!</v>
          </cell>
          <cell r="H258" t="e">
            <v>#REF!</v>
          </cell>
          <cell r="I258" t="e">
            <v>#REF!</v>
          </cell>
          <cell r="J258" t="e">
            <v>#REF!</v>
          </cell>
          <cell r="K258" t="e">
            <v>#REF!</v>
          </cell>
          <cell r="L258" t="e">
            <v>#REF!</v>
          </cell>
          <cell r="M258" t="e">
            <v>#REF!</v>
          </cell>
        </row>
        <row r="259">
          <cell r="A259" t="str">
            <v>25.1.2 () Внутренние командировки, связанные с приобретен</v>
          </cell>
          <cell r="B259" t="e">
            <v>#REF!</v>
          </cell>
          <cell r="C259" t="e">
            <v>#REF!</v>
          </cell>
          <cell r="D259" t="e">
            <v>#REF!</v>
          </cell>
          <cell r="E259" t="e">
            <v>#REF!</v>
          </cell>
          <cell r="F259" t="e">
            <v>#REF!</v>
          </cell>
          <cell r="G259" t="e">
            <v>#REF!</v>
          </cell>
          <cell r="H259" t="e">
            <v>#REF!</v>
          </cell>
          <cell r="I259" t="e">
            <v>#REF!</v>
          </cell>
          <cell r="J259" t="e">
            <v>#REF!</v>
          </cell>
          <cell r="K259" t="e">
            <v>#REF!</v>
          </cell>
          <cell r="L259" t="e">
            <v>#REF!</v>
          </cell>
          <cell r="M259" t="e">
            <v>#REF!</v>
          </cell>
        </row>
        <row r="260">
          <cell r="A260" t="str">
            <v>25.1.3 () Внутренние командировки, связанные с приобретен</v>
          </cell>
          <cell r="B260" t="e">
            <v>#REF!</v>
          </cell>
          <cell r="C260" t="e">
            <v>#REF!</v>
          </cell>
          <cell r="D260" t="e">
            <v>#REF!</v>
          </cell>
          <cell r="E260" t="e">
            <v>#REF!</v>
          </cell>
          <cell r="F260" t="e">
            <v>#REF!</v>
          </cell>
          <cell r="G260" t="e">
            <v>#REF!</v>
          </cell>
          <cell r="H260" t="e">
            <v>#REF!</v>
          </cell>
          <cell r="I260" t="e">
            <v>#REF!</v>
          </cell>
          <cell r="J260" t="e">
            <v>#REF!</v>
          </cell>
          <cell r="K260" t="e">
            <v>#REF!</v>
          </cell>
          <cell r="L260" t="e">
            <v>#REF!</v>
          </cell>
          <cell r="M260" t="e">
            <v>#REF!</v>
          </cell>
        </row>
        <row r="261">
          <cell r="A261" t="str">
            <v>25.1.4 () Внутренние командировки, связанные с приобретен</v>
          </cell>
          <cell r="B261" t="e">
            <v>#REF!</v>
          </cell>
          <cell r="C261" t="e">
            <v>#REF!</v>
          </cell>
          <cell r="D261" t="e">
            <v>#REF!</v>
          </cell>
          <cell r="E261" t="e">
            <v>#REF!</v>
          </cell>
          <cell r="F261" t="e">
            <v>#REF!</v>
          </cell>
          <cell r="G261" t="e">
            <v>#REF!</v>
          </cell>
          <cell r="H261" t="e">
            <v>#REF!</v>
          </cell>
          <cell r="I261" t="e">
            <v>#REF!</v>
          </cell>
          <cell r="J261" t="e">
            <v>#REF!</v>
          </cell>
          <cell r="K261" t="e">
            <v>#REF!</v>
          </cell>
          <cell r="L261" t="e">
            <v>#REF!</v>
          </cell>
          <cell r="M261" t="e">
            <v>#REF!</v>
          </cell>
        </row>
        <row r="262">
          <cell r="A262" t="str">
            <v>25.1.5 () Внутренние командировки, связанные с приобретен</v>
          </cell>
          <cell r="B262" t="e">
            <v>#REF!</v>
          </cell>
          <cell r="C262" t="e">
            <v>#REF!</v>
          </cell>
          <cell r="D262" t="e">
            <v>#REF!</v>
          </cell>
          <cell r="E262" t="e">
            <v>#REF!</v>
          </cell>
          <cell r="F262" t="e">
            <v>#REF!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K262" t="e">
            <v>#REF!</v>
          </cell>
          <cell r="L262" t="e">
            <v>#REF!</v>
          </cell>
          <cell r="M262" t="e">
            <v>#REF!</v>
          </cell>
        </row>
        <row r="263">
          <cell r="A263" t="str">
            <v>25.1.6 () Внутренние командировки, связанные с приобретен</v>
          </cell>
          <cell r="B263" t="e">
            <v>#REF!</v>
          </cell>
          <cell r="C263" t="e">
            <v>#REF!</v>
          </cell>
          <cell r="D263" t="e">
            <v>#REF!</v>
          </cell>
          <cell r="E263" t="e">
            <v>#REF!</v>
          </cell>
          <cell r="F263" t="e">
            <v>#REF!</v>
          </cell>
          <cell r="G263" t="e">
            <v>#REF!</v>
          </cell>
          <cell r="H263" t="e">
            <v>#REF!</v>
          </cell>
          <cell r="I263" t="e">
            <v>#REF!</v>
          </cell>
          <cell r="J263" t="e">
            <v>#REF!</v>
          </cell>
          <cell r="K263" t="e">
            <v>#REF!</v>
          </cell>
          <cell r="L263" t="e">
            <v>#REF!</v>
          </cell>
          <cell r="M263" t="e">
            <v>#REF!</v>
          </cell>
        </row>
        <row r="264">
          <cell r="A264" t="str">
            <v>25.1.7 () Внутренние командировки, связанные с приобретен</v>
          </cell>
          <cell r="B264" t="e">
            <v>#REF!</v>
          </cell>
          <cell r="C264" t="e">
            <v>#REF!</v>
          </cell>
          <cell r="D264" t="e">
            <v>#REF!</v>
          </cell>
          <cell r="E264" t="e">
            <v>#REF!</v>
          </cell>
          <cell r="F264" t="e">
            <v>#REF!</v>
          </cell>
          <cell r="G264" t="e">
            <v>#REF!</v>
          </cell>
          <cell r="H264" t="e">
            <v>#REF!</v>
          </cell>
          <cell r="I264" t="e">
            <v>#REF!</v>
          </cell>
          <cell r="J264" t="e">
            <v>#REF!</v>
          </cell>
          <cell r="K264" t="e">
            <v>#REF!</v>
          </cell>
          <cell r="L264" t="e">
            <v>#REF!</v>
          </cell>
          <cell r="M264" t="e">
            <v>#REF!</v>
          </cell>
        </row>
        <row r="265">
          <cell r="A265" t="str">
            <v>25.2 Загранкомандировки, связанные с приобретением ТМЦ</v>
          </cell>
          <cell r="B265" t="e">
            <v>#REF!</v>
          </cell>
          <cell r="C265" t="e">
            <v>#REF!</v>
          </cell>
          <cell r="D265" t="e">
            <v>#REF!</v>
          </cell>
          <cell r="E265" t="e">
            <v>#REF!</v>
          </cell>
          <cell r="F265" t="e">
            <v>#REF!</v>
          </cell>
          <cell r="G265" t="e">
            <v>#REF!</v>
          </cell>
          <cell r="H265" t="e">
            <v>#REF!</v>
          </cell>
          <cell r="I265" t="e">
            <v>#REF!</v>
          </cell>
          <cell r="J265" t="e">
            <v>#REF!</v>
          </cell>
          <cell r="K265" t="e">
            <v>#REF!</v>
          </cell>
          <cell r="L265" t="e">
            <v>#REF!</v>
          </cell>
          <cell r="M265" t="e">
            <v>#REF!</v>
          </cell>
        </row>
        <row r="266">
          <cell r="A266" t="str">
            <v>25.2.1 () Загранкомандировки, связанные с приобретением Т</v>
          </cell>
          <cell r="B266" t="e">
            <v>#REF!</v>
          </cell>
          <cell r="C266" t="e">
            <v>#REF!</v>
          </cell>
          <cell r="D266" t="e">
            <v>#REF!</v>
          </cell>
          <cell r="E266" t="e">
            <v>#REF!</v>
          </cell>
          <cell r="F266" t="e">
            <v>#REF!</v>
          </cell>
          <cell r="G266" t="e">
            <v>#REF!</v>
          </cell>
          <cell r="H266" t="e">
            <v>#REF!</v>
          </cell>
          <cell r="I266" t="e">
            <v>#REF!</v>
          </cell>
          <cell r="J266" t="e">
            <v>#REF!</v>
          </cell>
          <cell r="K266" t="e">
            <v>#REF!</v>
          </cell>
          <cell r="L266" t="e">
            <v>#REF!</v>
          </cell>
          <cell r="M266" t="e">
            <v>#REF!</v>
          </cell>
        </row>
        <row r="267">
          <cell r="A267" t="str">
            <v>25.2.2 () Загранкомандировки, связанные с приобретением Т</v>
          </cell>
          <cell r="B267" t="e">
            <v>#REF!</v>
          </cell>
          <cell r="C267" t="e">
            <v>#REF!</v>
          </cell>
          <cell r="D267" t="e">
            <v>#REF!</v>
          </cell>
          <cell r="E267" t="e">
            <v>#REF!</v>
          </cell>
          <cell r="F267" t="e">
            <v>#REF!</v>
          </cell>
          <cell r="G267" t="e">
            <v>#REF!</v>
          </cell>
          <cell r="H267" t="e">
            <v>#REF!</v>
          </cell>
          <cell r="I267" t="e">
            <v>#REF!</v>
          </cell>
          <cell r="J267" t="e">
            <v>#REF!</v>
          </cell>
          <cell r="K267" t="e">
            <v>#REF!</v>
          </cell>
          <cell r="L267" t="e">
            <v>#REF!</v>
          </cell>
          <cell r="M267" t="e">
            <v>#REF!</v>
          </cell>
        </row>
        <row r="268">
          <cell r="A268" t="str">
            <v>25.2.3 () Загранкомандировки, связанные с приобретением Т</v>
          </cell>
          <cell r="B268" t="e">
            <v>#REF!</v>
          </cell>
          <cell r="C268" t="e">
            <v>#REF!</v>
          </cell>
          <cell r="D268" t="e">
            <v>#REF!</v>
          </cell>
          <cell r="E268" t="e">
            <v>#REF!</v>
          </cell>
          <cell r="F268" t="e">
            <v>#REF!</v>
          </cell>
          <cell r="G268" t="e">
            <v>#REF!</v>
          </cell>
          <cell r="H268" t="e">
            <v>#REF!</v>
          </cell>
          <cell r="I268" t="e">
            <v>#REF!</v>
          </cell>
          <cell r="J268" t="e">
            <v>#REF!</v>
          </cell>
          <cell r="K268" t="e">
            <v>#REF!</v>
          </cell>
          <cell r="L268" t="e">
            <v>#REF!</v>
          </cell>
          <cell r="M268" t="e">
            <v>#REF!</v>
          </cell>
        </row>
        <row r="269">
          <cell r="A269" t="str">
            <v>25.2.4 () Загранкомандировки, связанные с приобретением Т</v>
          </cell>
          <cell r="B269" t="e">
            <v>#REF!</v>
          </cell>
          <cell r="C269" t="e">
            <v>#REF!</v>
          </cell>
          <cell r="D269" t="e">
            <v>#REF!</v>
          </cell>
          <cell r="E269" t="e">
            <v>#REF!</v>
          </cell>
          <cell r="F269" t="e">
            <v>#REF!</v>
          </cell>
          <cell r="G269" t="e">
            <v>#REF!</v>
          </cell>
          <cell r="H269" t="e">
            <v>#REF!</v>
          </cell>
          <cell r="I269" t="e">
            <v>#REF!</v>
          </cell>
          <cell r="J269" t="e">
            <v>#REF!</v>
          </cell>
          <cell r="K269" t="e">
            <v>#REF!</v>
          </cell>
          <cell r="L269" t="e">
            <v>#REF!</v>
          </cell>
          <cell r="M269" t="e">
            <v>#REF!</v>
          </cell>
        </row>
        <row r="270">
          <cell r="A270" t="str">
            <v>25.2.5 () Загранкомандировки, связанные с приобретением Т</v>
          </cell>
          <cell r="B270" t="e">
            <v>#REF!</v>
          </cell>
          <cell r="C270" t="e">
            <v>#REF!</v>
          </cell>
          <cell r="D270" t="e">
            <v>#REF!</v>
          </cell>
          <cell r="E270" t="e">
            <v>#REF!</v>
          </cell>
          <cell r="F270" t="e">
            <v>#REF!</v>
          </cell>
          <cell r="G270" t="e">
            <v>#REF!</v>
          </cell>
          <cell r="H270" t="e">
            <v>#REF!</v>
          </cell>
          <cell r="I270" t="e">
            <v>#REF!</v>
          </cell>
          <cell r="J270" t="e">
            <v>#REF!</v>
          </cell>
          <cell r="K270" t="e">
            <v>#REF!</v>
          </cell>
          <cell r="L270" t="e">
            <v>#REF!</v>
          </cell>
          <cell r="M270" t="e">
            <v>#REF!</v>
          </cell>
        </row>
        <row r="271">
          <cell r="A271" t="str">
            <v>25.2.6 () Загранкомандировки, связанные с приобретением Т</v>
          </cell>
          <cell r="B271" t="e">
            <v>#REF!</v>
          </cell>
          <cell r="C271" t="e">
            <v>#REF!</v>
          </cell>
          <cell r="D271" t="e">
            <v>#REF!</v>
          </cell>
          <cell r="E271" t="e">
            <v>#REF!</v>
          </cell>
          <cell r="F271" t="e">
            <v>#REF!</v>
          </cell>
          <cell r="G271" t="e">
            <v>#REF!</v>
          </cell>
          <cell r="H271" t="e">
            <v>#REF!</v>
          </cell>
          <cell r="I271" t="e">
            <v>#REF!</v>
          </cell>
          <cell r="J271" t="e">
            <v>#REF!</v>
          </cell>
          <cell r="K271" t="e">
            <v>#REF!</v>
          </cell>
          <cell r="L271" t="e">
            <v>#REF!</v>
          </cell>
          <cell r="M271" t="e">
            <v>#REF!</v>
          </cell>
        </row>
        <row r="272">
          <cell r="A272" t="str">
            <v>25.2.7 () Загранкомандировки, связанные с приобретением Т</v>
          </cell>
          <cell r="B272" t="e">
            <v>#REF!</v>
          </cell>
          <cell r="C272" t="e">
            <v>#REF!</v>
          </cell>
          <cell r="D272" t="e">
            <v>#REF!</v>
          </cell>
          <cell r="E272" t="e">
            <v>#REF!</v>
          </cell>
          <cell r="F272" t="e">
            <v>#REF!</v>
          </cell>
          <cell r="G272" t="e">
            <v>#REF!</v>
          </cell>
          <cell r="H272" t="e">
            <v>#REF!</v>
          </cell>
          <cell r="I272" t="e">
            <v>#REF!</v>
          </cell>
          <cell r="J272" t="e">
            <v>#REF!</v>
          </cell>
          <cell r="K272" t="e">
            <v>#REF!</v>
          </cell>
          <cell r="L272" t="e">
            <v>#REF!</v>
          </cell>
          <cell r="M272" t="e">
            <v>#REF!</v>
          </cell>
        </row>
        <row r="273">
          <cell r="A273" t="str">
            <v>26. Командировки коммерческого характера</v>
          </cell>
          <cell r="B273" t="e">
            <v>#REF!</v>
          </cell>
          <cell r="C273" t="e">
            <v>#REF!</v>
          </cell>
          <cell r="D273" t="e">
            <v>#REF!</v>
          </cell>
          <cell r="E273" t="e">
            <v>#REF!</v>
          </cell>
          <cell r="F273" t="e">
            <v>#REF!</v>
          </cell>
          <cell r="G273" t="e">
            <v>#REF!</v>
          </cell>
          <cell r="H273" t="e">
            <v>#REF!</v>
          </cell>
          <cell r="I273" t="e">
            <v>#REF!</v>
          </cell>
          <cell r="J273" t="e">
            <v>#REF!</v>
          </cell>
          <cell r="K273" t="e">
            <v>#REF!</v>
          </cell>
          <cell r="L273" t="e">
            <v>#REF!</v>
          </cell>
          <cell r="M273" t="e">
            <v>#REF!</v>
          </cell>
        </row>
        <row r="274">
          <cell r="A274" t="str">
            <v>26.1 Командировки внутренние коммерческого характера</v>
          </cell>
          <cell r="B274" t="e">
            <v>#REF!</v>
          </cell>
          <cell r="C274" t="e">
            <v>#REF!</v>
          </cell>
          <cell r="D274" t="e">
            <v>#REF!</v>
          </cell>
          <cell r="E274" t="e">
            <v>#REF!</v>
          </cell>
          <cell r="F274" t="e">
            <v>#REF!</v>
          </cell>
          <cell r="G274" t="e">
            <v>#REF!</v>
          </cell>
          <cell r="H274" t="e">
            <v>#REF!</v>
          </cell>
          <cell r="I274" t="e">
            <v>#REF!</v>
          </cell>
          <cell r="J274" t="e">
            <v>#REF!</v>
          </cell>
          <cell r="K274" t="e">
            <v>#REF!</v>
          </cell>
          <cell r="L274" t="e">
            <v>#REF!</v>
          </cell>
          <cell r="M274" t="e">
            <v>#REF!</v>
          </cell>
        </row>
        <row r="275">
          <cell r="A275" t="str">
            <v>26.1.1 () Внутренние командировки коммерческого характера</v>
          </cell>
          <cell r="B275" t="e">
            <v>#REF!</v>
          </cell>
          <cell r="C275" t="e">
            <v>#REF!</v>
          </cell>
          <cell r="D275" t="e">
            <v>#REF!</v>
          </cell>
          <cell r="E275" t="e">
            <v>#REF!</v>
          </cell>
          <cell r="F275" t="e">
            <v>#REF!</v>
          </cell>
          <cell r="G275" t="e">
            <v>#REF!</v>
          </cell>
          <cell r="H275" t="e">
            <v>#REF!</v>
          </cell>
          <cell r="I275" t="e">
            <v>#REF!</v>
          </cell>
          <cell r="J275" t="e">
            <v>#REF!</v>
          </cell>
          <cell r="K275" t="e">
            <v>#REF!</v>
          </cell>
          <cell r="L275" t="e">
            <v>#REF!</v>
          </cell>
          <cell r="M275" t="e">
            <v>#REF!</v>
          </cell>
        </row>
        <row r="276">
          <cell r="A276" t="str">
            <v>26.1.2 () Внутренние командировки коммерческого характера</v>
          </cell>
          <cell r="B276" t="e">
            <v>#REF!</v>
          </cell>
          <cell r="C276" t="e">
            <v>#REF!</v>
          </cell>
          <cell r="D276" t="e">
            <v>#REF!</v>
          </cell>
          <cell r="E276" t="e">
            <v>#REF!</v>
          </cell>
          <cell r="F276" t="e">
            <v>#REF!</v>
          </cell>
          <cell r="G276" t="e">
            <v>#REF!</v>
          </cell>
          <cell r="H276" t="e">
            <v>#REF!</v>
          </cell>
          <cell r="I276" t="e">
            <v>#REF!</v>
          </cell>
          <cell r="J276" t="e">
            <v>#REF!</v>
          </cell>
          <cell r="K276" t="e">
            <v>#REF!</v>
          </cell>
          <cell r="L276" t="e">
            <v>#REF!</v>
          </cell>
          <cell r="M276" t="e">
            <v>#REF!</v>
          </cell>
        </row>
        <row r="277">
          <cell r="A277" t="str">
            <v>26.1.3 () Внутренние командировки коммерческого характера</v>
          </cell>
          <cell r="B277" t="e">
            <v>#REF!</v>
          </cell>
          <cell r="C277" t="e">
            <v>#REF!</v>
          </cell>
          <cell r="D277" t="e">
            <v>#REF!</v>
          </cell>
          <cell r="E277" t="e">
            <v>#REF!</v>
          </cell>
          <cell r="F277" t="e">
            <v>#REF!</v>
          </cell>
          <cell r="G277" t="e">
            <v>#REF!</v>
          </cell>
          <cell r="H277" t="e">
            <v>#REF!</v>
          </cell>
          <cell r="I277" t="e">
            <v>#REF!</v>
          </cell>
          <cell r="J277" t="e">
            <v>#REF!</v>
          </cell>
          <cell r="K277" t="e">
            <v>#REF!</v>
          </cell>
          <cell r="L277" t="e">
            <v>#REF!</v>
          </cell>
          <cell r="M277" t="e">
            <v>#REF!</v>
          </cell>
        </row>
        <row r="278">
          <cell r="A278" t="str">
            <v>26.1.4 () Внутренние командировки коммерческого характера</v>
          </cell>
          <cell r="B278" t="e">
            <v>#REF!</v>
          </cell>
          <cell r="C278" t="e">
            <v>#REF!</v>
          </cell>
          <cell r="D278" t="e">
            <v>#REF!</v>
          </cell>
          <cell r="E278" t="e">
            <v>#REF!</v>
          </cell>
          <cell r="F278" t="e">
            <v>#REF!</v>
          </cell>
          <cell r="G278" t="e">
            <v>#REF!</v>
          </cell>
          <cell r="H278" t="e">
            <v>#REF!</v>
          </cell>
          <cell r="I278" t="e">
            <v>#REF!</v>
          </cell>
          <cell r="J278" t="e">
            <v>#REF!</v>
          </cell>
          <cell r="K278" t="e">
            <v>#REF!</v>
          </cell>
          <cell r="L278" t="e">
            <v>#REF!</v>
          </cell>
          <cell r="M278" t="e">
            <v>#REF!</v>
          </cell>
        </row>
        <row r="279">
          <cell r="A279" t="str">
            <v>26.1.5 () Внутренние командировки коммерческого характера</v>
          </cell>
          <cell r="B279" t="e">
            <v>#REF!</v>
          </cell>
          <cell r="C279" t="e">
            <v>#REF!</v>
          </cell>
          <cell r="D279" t="e">
            <v>#REF!</v>
          </cell>
          <cell r="E279" t="e">
            <v>#REF!</v>
          </cell>
          <cell r="F279" t="e">
            <v>#REF!</v>
          </cell>
          <cell r="G279" t="e">
            <v>#REF!</v>
          </cell>
          <cell r="H279" t="e">
            <v>#REF!</v>
          </cell>
          <cell r="I279" t="e">
            <v>#REF!</v>
          </cell>
          <cell r="J279" t="e">
            <v>#REF!</v>
          </cell>
          <cell r="K279" t="e">
            <v>#REF!</v>
          </cell>
          <cell r="L279" t="e">
            <v>#REF!</v>
          </cell>
          <cell r="M279" t="e">
            <v>#REF!</v>
          </cell>
        </row>
        <row r="280">
          <cell r="A280" t="str">
            <v>26.1.6 () Внутренние командировки коммерческого характера</v>
          </cell>
          <cell r="B280" t="e">
            <v>#REF!</v>
          </cell>
          <cell r="C280" t="e">
            <v>#REF!</v>
          </cell>
          <cell r="D280" t="e">
            <v>#REF!</v>
          </cell>
          <cell r="E280" t="e">
            <v>#REF!</v>
          </cell>
          <cell r="F280" t="e">
            <v>#REF!</v>
          </cell>
          <cell r="G280" t="e">
            <v>#REF!</v>
          </cell>
          <cell r="H280" t="e">
            <v>#REF!</v>
          </cell>
          <cell r="I280" t="e">
            <v>#REF!</v>
          </cell>
          <cell r="J280" t="e">
            <v>#REF!</v>
          </cell>
          <cell r="K280" t="e">
            <v>#REF!</v>
          </cell>
          <cell r="L280" t="e">
            <v>#REF!</v>
          </cell>
          <cell r="M280" t="e">
            <v>#REF!</v>
          </cell>
        </row>
        <row r="281">
          <cell r="A281" t="str">
            <v>26.1.7 () Внутренние командировки</v>
          </cell>
          <cell r="B281" t="e">
            <v>#REF!</v>
          </cell>
          <cell r="C281" t="e">
            <v>#REF!</v>
          </cell>
          <cell r="D281" t="e">
            <v>#REF!</v>
          </cell>
          <cell r="E281" t="e">
            <v>#REF!</v>
          </cell>
          <cell r="F281" t="e">
            <v>#REF!</v>
          </cell>
          <cell r="G281" t="e">
            <v>#REF!</v>
          </cell>
          <cell r="H281" t="e">
            <v>#REF!</v>
          </cell>
          <cell r="I281" t="e">
            <v>#REF!</v>
          </cell>
          <cell r="J281" t="e">
            <v>#REF!</v>
          </cell>
          <cell r="K281" t="e">
            <v>#REF!</v>
          </cell>
          <cell r="L281" t="e">
            <v>#REF!</v>
          </cell>
          <cell r="M281" t="e">
            <v>#REF!</v>
          </cell>
        </row>
        <row r="282">
          <cell r="A282" t="str">
            <v>26.2 Загран.командировки коммерческого характера</v>
          </cell>
          <cell r="B282" t="e">
            <v>#REF!</v>
          </cell>
          <cell r="C282" t="e">
            <v>#REF!</v>
          </cell>
          <cell r="D282" t="e">
            <v>#REF!</v>
          </cell>
          <cell r="E282" t="e">
            <v>#REF!</v>
          </cell>
          <cell r="F282" t="e">
            <v>#REF!</v>
          </cell>
          <cell r="G282" t="e">
            <v>#REF!</v>
          </cell>
          <cell r="H282" t="e">
            <v>#REF!</v>
          </cell>
          <cell r="I282" t="e">
            <v>#REF!</v>
          </cell>
          <cell r="J282" t="e">
            <v>#REF!</v>
          </cell>
          <cell r="K282" t="e">
            <v>#REF!</v>
          </cell>
          <cell r="L282" t="e">
            <v>#REF!</v>
          </cell>
          <cell r="M282" t="e">
            <v>#REF!</v>
          </cell>
        </row>
        <row r="283">
          <cell r="A283" t="str">
            <v>26.2.1 () Загранкомандировки комерческого характера, суто</v>
          </cell>
          <cell r="B283" t="e">
            <v>#REF!</v>
          </cell>
          <cell r="C283" t="e">
            <v>#REF!</v>
          </cell>
          <cell r="D283" t="e">
            <v>#REF!</v>
          </cell>
          <cell r="E283" t="e">
            <v>#REF!</v>
          </cell>
          <cell r="F283" t="e">
            <v>#REF!</v>
          </cell>
          <cell r="G283" t="e">
            <v>#REF!</v>
          </cell>
          <cell r="H283" t="e">
            <v>#REF!</v>
          </cell>
          <cell r="I283" t="e">
            <v>#REF!</v>
          </cell>
          <cell r="J283" t="e">
            <v>#REF!</v>
          </cell>
          <cell r="K283" t="e">
            <v>#REF!</v>
          </cell>
          <cell r="L283" t="e">
            <v>#REF!</v>
          </cell>
          <cell r="M283" t="e">
            <v>#REF!</v>
          </cell>
        </row>
        <row r="284">
          <cell r="A284" t="str">
            <v>26.2.2 () Загранкомандировки комерческого характера, жиль</v>
          </cell>
          <cell r="B284" t="e">
            <v>#REF!</v>
          </cell>
          <cell r="C284" t="e">
            <v>#REF!</v>
          </cell>
          <cell r="D284" t="e">
            <v>#REF!</v>
          </cell>
          <cell r="E284" t="e">
            <v>#REF!</v>
          </cell>
          <cell r="F284" t="e">
            <v>#REF!</v>
          </cell>
          <cell r="G284" t="e">
            <v>#REF!</v>
          </cell>
          <cell r="H284" t="e">
            <v>#REF!</v>
          </cell>
          <cell r="I284" t="e">
            <v>#REF!</v>
          </cell>
          <cell r="J284" t="e">
            <v>#REF!</v>
          </cell>
          <cell r="K284" t="e">
            <v>#REF!</v>
          </cell>
          <cell r="L284" t="e">
            <v>#REF!</v>
          </cell>
          <cell r="M284" t="e">
            <v>#REF!</v>
          </cell>
        </row>
        <row r="285">
          <cell r="A285" t="str">
            <v>26.2.3 () Загранкомандировки комерческого характера, тран</v>
          </cell>
          <cell r="B285" t="e">
            <v>#REF!</v>
          </cell>
          <cell r="C285" t="e">
            <v>#REF!</v>
          </cell>
          <cell r="D285" t="e">
            <v>#REF!</v>
          </cell>
          <cell r="E285" t="e">
            <v>#REF!</v>
          </cell>
          <cell r="F285" t="e">
            <v>#REF!</v>
          </cell>
          <cell r="G285" t="e">
            <v>#REF!</v>
          </cell>
          <cell r="H285" t="e">
            <v>#REF!</v>
          </cell>
          <cell r="I285" t="e">
            <v>#REF!</v>
          </cell>
          <cell r="J285" t="e">
            <v>#REF!</v>
          </cell>
          <cell r="K285" t="e">
            <v>#REF!</v>
          </cell>
          <cell r="L285" t="e">
            <v>#REF!</v>
          </cell>
          <cell r="M285" t="e">
            <v>#REF!</v>
          </cell>
        </row>
        <row r="286">
          <cell r="A286" t="str">
            <v>26.2.4 () Загранкомандировки комерческого характера, топл</v>
          </cell>
          <cell r="B286" t="e">
            <v>#REF!</v>
          </cell>
          <cell r="C286" t="e">
            <v>#REF!</v>
          </cell>
          <cell r="D286" t="e">
            <v>#REF!</v>
          </cell>
          <cell r="E286" t="e">
            <v>#REF!</v>
          </cell>
          <cell r="F286" t="e">
            <v>#REF!</v>
          </cell>
          <cell r="G286" t="e">
            <v>#REF!</v>
          </cell>
          <cell r="H286" t="e">
            <v>#REF!</v>
          </cell>
          <cell r="I286" t="e">
            <v>#REF!</v>
          </cell>
          <cell r="J286" t="e">
            <v>#REF!</v>
          </cell>
          <cell r="K286" t="e">
            <v>#REF!</v>
          </cell>
          <cell r="L286" t="e">
            <v>#REF!</v>
          </cell>
          <cell r="M286" t="e">
            <v>#REF!</v>
          </cell>
        </row>
        <row r="287">
          <cell r="A287" t="str">
            <v>26.2.5 () Загранкомандировки комерческого характера, проч</v>
          </cell>
          <cell r="B287" t="e">
            <v>#REF!</v>
          </cell>
          <cell r="C287" t="e">
            <v>#REF!</v>
          </cell>
          <cell r="D287" t="e">
            <v>#REF!</v>
          </cell>
          <cell r="E287" t="e">
            <v>#REF!</v>
          </cell>
          <cell r="F287" t="e">
            <v>#REF!</v>
          </cell>
          <cell r="G287" t="e">
            <v>#REF!</v>
          </cell>
          <cell r="H287" t="e">
            <v>#REF!</v>
          </cell>
          <cell r="I287" t="e">
            <v>#REF!</v>
          </cell>
          <cell r="J287" t="e">
            <v>#REF!</v>
          </cell>
          <cell r="K287" t="e">
            <v>#REF!</v>
          </cell>
          <cell r="L287" t="e">
            <v>#REF!</v>
          </cell>
          <cell r="M287" t="e">
            <v>#REF!</v>
          </cell>
        </row>
        <row r="288">
          <cell r="A288" t="str">
            <v>26.2.6 () Загранкомандировки комерческого характера, авто</v>
          </cell>
          <cell r="B288" t="e">
            <v>#REF!</v>
          </cell>
          <cell r="C288" t="e">
            <v>#REF!</v>
          </cell>
          <cell r="D288" t="e">
            <v>#REF!</v>
          </cell>
          <cell r="E288" t="e">
            <v>#REF!</v>
          </cell>
          <cell r="F288" t="e">
            <v>#REF!</v>
          </cell>
          <cell r="G288" t="e">
            <v>#REF!</v>
          </cell>
          <cell r="H288" t="e">
            <v>#REF!</v>
          </cell>
          <cell r="I288" t="e">
            <v>#REF!</v>
          </cell>
          <cell r="J288" t="e">
            <v>#REF!</v>
          </cell>
          <cell r="K288" t="e">
            <v>#REF!</v>
          </cell>
          <cell r="L288" t="e">
            <v>#REF!</v>
          </cell>
          <cell r="M288" t="e">
            <v>#REF!</v>
          </cell>
        </row>
        <row r="289">
          <cell r="A289" t="str">
            <v>26.2.7 () Загранкомандировки комерческого характера, пред</v>
          </cell>
          <cell r="B289" t="e">
            <v>#REF!</v>
          </cell>
          <cell r="C289" t="e">
            <v>#REF!</v>
          </cell>
          <cell r="D289" t="e">
            <v>#REF!</v>
          </cell>
          <cell r="E289" t="e">
            <v>#REF!</v>
          </cell>
          <cell r="F289" t="e">
            <v>#REF!</v>
          </cell>
          <cell r="G289" t="e">
            <v>#REF!</v>
          </cell>
          <cell r="H289" t="e">
            <v>#REF!</v>
          </cell>
          <cell r="I289" t="e">
            <v>#REF!</v>
          </cell>
          <cell r="J289" t="e">
            <v>#REF!</v>
          </cell>
          <cell r="K289" t="e">
            <v>#REF!</v>
          </cell>
          <cell r="L289" t="e">
            <v>#REF!</v>
          </cell>
          <cell r="M289" t="e">
            <v>#REF!</v>
          </cell>
        </row>
        <row r="290">
          <cell r="A290" t="str">
            <v xml:space="preserve">27 Расходы УПП </v>
          </cell>
          <cell r="B290" t="e">
            <v>#REF!</v>
          </cell>
          <cell r="C290" t="e">
            <v>#REF!</v>
          </cell>
          <cell r="D290" t="e">
            <v>#REF!</v>
          </cell>
          <cell r="E290" t="e">
            <v>#REF!</v>
          </cell>
          <cell r="F290" t="e">
            <v>#REF!</v>
          </cell>
          <cell r="G290" t="e">
            <v>#REF!</v>
          </cell>
          <cell r="H290" t="e">
            <v>#REF!</v>
          </cell>
          <cell r="I290" t="e">
            <v>#REF!</v>
          </cell>
          <cell r="J290" t="e">
            <v>#REF!</v>
          </cell>
          <cell r="K290" t="e">
            <v>#REF!</v>
          </cell>
          <cell r="L290" t="e">
            <v>#REF!</v>
          </cell>
          <cell r="M290" t="e">
            <v>#REF!</v>
          </cell>
        </row>
        <row r="291">
          <cell r="A291" t="str">
            <v>27.1 Услуги по содержанию складов УПП</v>
          </cell>
          <cell r="B291" t="e">
            <v>#REF!</v>
          </cell>
          <cell r="C291" t="e">
            <v>#REF!</v>
          </cell>
          <cell r="D291" t="e">
            <v>#REF!</v>
          </cell>
          <cell r="E291" t="e">
            <v>#REF!</v>
          </cell>
          <cell r="F291" t="e">
            <v>#REF!</v>
          </cell>
          <cell r="G291" t="e">
            <v>#REF!</v>
          </cell>
          <cell r="H291" t="e">
            <v>#REF!</v>
          </cell>
          <cell r="I291" t="e">
            <v>#REF!</v>
          </cell>
          <cell r="J291" t="e">
            <v>#REF!</v>
          </cell>
          <cell r="K291" t="e">
            <v>#REF!</v>
          </cell>
          <cell r="L291" t="e">
            <v>#REF!</v>
          </cell>
          <cell r="M291" t="e">
            <v>#REF!</v>
          </cell>
        </row>
        <row r="292">
          <cell r="A292" t="str">
            <v>27.2 Услуги по перемещению ТМЦ с центральных складов до производственных подразделений</v>
          </cell>
          <cell r="B292" t="e">
            <v>#REF!</v>
          </cell>
          <cell r="C292" t="e">
            <v>#REF!</v>
          </cell>
          <cell r="D292" t="e">
            <v>#REF!</v>
          </cell>
          <cell r="E292" t="e">
            <v>#REF!</v>
          </cell>
          <cell r="F292" t="e">
            <v>#REF!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K292" t="e">
            <v>#REF!</v>
          </cell>
          <cell r="L292" t="e">
            <v>#REF!</v>
          </cell>
          <cell r="M292" t="e">
            <v>#REF!</v>
          </cell>
        </row>
        <row r="293">
          <cell r="A293" t="str">
            <v>28. Командировки, связанные с капитальными вложениями</v>
          </cell>
          <cell r="B293" t="e">
            <v>#REF!</v>
          </cell>
          <cell r="C293" t="e">
            <v>#REF!</v>
          </cell>
          <cell r="D293" t="e">
            <v>#REF!</v>
          </cell>
          <cell r="E293" t="e">
            <v>#REF!</v>
          </cell>
          <cell r="F293" t="e">
            <v>#REF!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K293" t="e">
            <v>#REF!</v>
          </cell>
          <cell r="L293" t="e">
            <v>#REF!</v>
          </cell>
          <cell r="M293" t="e">
            <v>#REF!</v>
          </cell>
        </row>
        <row r="294">
          <cell r="A294" t="str">
            <v>28.1 Командировки внутренние, связанные с кап.вложениям</v>
          </cell>
          <cell r="B294" t="e">
            <v>#REF!</v>
          </cell>
          <cell r="C294" t="e">
            <v>#REF!</v>
          </cell>
          <cell r="D294" t="e">
            <v>#REF!</v>
          </cell>
          <cell r="E294" t="e">
            <v>#REF!</v>
          </cell>
          <cell r="F294" t="e">
            <v>#REF!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K294" t="e">
            <v>#REF!</v>
          </cell>
          <cell r="L294" t="e">
            <v>#REF!</v>
          </cell>
          <cell r="M294" t="e">
            <v>#REF!</v>
          </cell>
        </row>
        <row r="295">
          <cell r="A295" t="str">
            <v>28.1.1 () Внутренние командировки, связанные с капитальны</v>
          </cell>
          <cell r="B295" t="e">
            <v>#REF!</v>
          </cell>
          <cell r="C295" t="e">
            <v>#REF!</v>
          </cell>
          <cell r="D295" t="e">
            <v>#REF!</v>
          </cell>
          <cell r="E295" t="e">
            <v>#REF!</v>
          </cell>
          <cell r="F295" t="e">
            <v>#REF!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K295" t="e">
            <v>#REF!</v>
          </cell>
          <cell r="L295" t="e">
            <v>#REF!</v>
          </cell>
          <cell r="M295" t="e">
            <v>#REF!</v>
          </cell>
        </row>
        <row r="296">
          <cell r="A296" t="str">
            <v>28.1.2 () Внутренние командировки, связанные с капитальны</v>
          </cell>
          <cell r="B296" t="e">
            <v>#REF!</v>
          </cell>
          <cell r="C296" t="e">
            <v>#REF!</v>
          </cell>
          <cell r="D296" t="e">
            <v>#REF!</v>
          </cell>
          <cell r="E296" t="e">
            <v>#REF!</v>
          </cell>
          <cell r="F296" t="e">
            <v>#REF!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K296" t="e">
            <v>#REF!</v>
          </cell>
          <cell r="L296" t="e">
            <v>#REF!</v>
          </cell>
          <cell r="M296" t="e">
            <v>#REF!</v>
          </cell>
        </row>
        <row r="297">
          <cell r="A297" t="str">
            <v>28.1.3 () Внутренние командировки, связанные с капитальны</v>
          </cell>
          <cell r="B297" t="e">
            <v>#REF!</v>
          </cell>
          <cell r="C297" t="e">
            <v>#REF!</v>
          </cell>
          <cell r="D297" t="e">
            <v>#REF!</v>
          </cell>
          <cell r="E297" t="e">
            <v>#REF!</v>
          </cell>
          <cell r="F297" t="e">
            <v>#REF!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K297" t="e">
            <v>#REF!</v>
          </cell>
          <cell r="L297" t="e">
            <v>#REF!</v>
          </cell>
          <cell r="M297" t="e">
            <v>#REF!</v>
          </cell>
        </row>
        <row r="298">
          <cell r="A298" t="str">
            <v>28.1.4 () Внутренние командировки, связанные с капитальны</v>
          </cell>
          <cell r="B298" t="e">
            <v>#REF!</v>
          </cell>
          <cell r="C298" t="e">
            <v>#REF!</v>
          </cell>
          <cell r="D298" t="e">
            <v>#REF!</v>
          </cell>
          <cell r="E298" t="e">
            <v>#REF!</v>
          </cell>
          <cell r="F298" t="e">
            <v>#REF!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K298" t="e">
            <v>#REF!</v>
          </cell>
          <cell r="L298" t="e">
            <v>#REF!</v>
          </cell>
          <cell r="M298" t="e">
            <v>#REF!</v>
          </cell>
        </row>
        <row r="299">
          <cell r="A299" t="str">
            <v>28.1.5 () Внутренние командировки, связанные с капитальны</v>
          </cell>
          <cell r="B299" t="e">
            <v>#REF!</v>
          </cell>
          <cell r="C299" t="e">
            <v>#REF!</v>
          </cell>
          <cell r="D299" t="e">
            <v>#REF!</v>
          </cell>
          <cell r="E299" t="e">
            <v>#REF!</v>
          </cell>
          <cell r="F299" t="e">
            <v>#REF!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K299" t="e">
            <v>#REF!</v>
          </cell>
          <cell r="L299" t="e">
            <v>#REF!</v>
          </cell>
          <cell r="M299" t="e">
            <v>#REF!</v>
          </cell>
        </row>
        <row r="300">
          <cell r="A300" t="str">
            <v>28.1.6 () Внутренние командировки, связанные с капитальны</v>
          </cell>
          <cell r="B300" t="e">
            <v>#REF!</v>
          </cell>
          <cell r="C300" t="e">
            <v>#REF!</v>
          </cell>
          <cell r="D300" t="e">
            <v>#REF!</v>
          </cell>
          <cell r="E300" t="e">
            <v>#REF!</v>
          </cell>
          <cell r="F300" t="e">
            <v>#REF!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K300" t="e">
            <v>#REF!</v>
          </cell>
          <cell r="L300" t="e">
            <v>#REF!</v>
          </cell>
          <cell r="M300" t="e">
            <v>#REF!</v>
          </cell>
        </row>
        <row r="301">
          <cell r="A301" t="str">
            <v>28.1.7 () Внутренние командировки, связанные с капитальны</v>
          </cell>
          <cell r="B301" t="e">
            <v>#REF!</v>
          </cell>
          <cell r="C301" t="e">
            <v>#REF!</v>
          </cell>
          <cell r="D301" t="e">
            <v>#REF!</v>
          </cell>
          <cell r="E301" t="e">
            <v>#REF!</v>
          </cell>
          <cell r="F301" t="e">
            <v>#REF!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K301" t="e">
            <v>#REF!</v>
          </cell>
          <cell r="L301" t="e">
            <v>#REF!</v>
          </cell>
          <cell r="M301" t="e">
            <v>#REF!</v>
          </cell>
        </row>
        <row r="302">
          <cell r="A302" t="str">
            <v>28.2 Загран.командировки, связанные с кап.вложениями</v>
          </cell>
          <cell r="B302" t="e">
            <v>#REF!</v>
          </cell>
          <cell r="C302" t="e">
            <v>#REF!</v>
          </cell>
          <cell r="D302" t="e">
            <v>#REF!</v>
          </cell>
          <cell r="E302" t="e">
            <v>#REF!</v>
          </cell>
          <cell r="F302" t="e">
            <v>#REF!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K302" t="e">
            <v>#REF!</v>
          </cell>
          <cell r="L302" t="e">
            <v>#REF!</v>
          </cell>
          <cell r="M302" t="e">
            <v>#REF!</v>
          </cell>
        </row>
        <row r="303">
          <cell r="A303" t="str">
            <v>28.2.1 () Загранкомандировки, связанные с капитальными вл</v>
          </cell>
          <cell r="B303" t="e">
            <v>#REF!</v>
          </cell>
          <cell r="C303" t="e">
            <v>#REF!</v>
          </cell>
          <cell r="D303" t="e">
            <v>#REF!</v>
          </cell>
          <cell r="E303" t="e">
            <v>#REF!</v>
          </cell>
          <cell r="F303" t="e">
            <v>#REF!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K303" t="e">
            <v>#REF!</v>
          </cell>
          <cell r="L303" t="e">
            <v>#REF!</v>
          </cell>
          <cell r="M303" t="e">
            <v>#REF!</v>
          </cell>
        </row>
        <row r="304">
          <cell r="A304" t="str">
            <v>28.2.2 () Загранкомандировки, связанные с капитальными вл</v>
          </cell>
          <cell r="B304" t="e">
            <v>#REF!</v>
          </cell>
          <cell r="C304" t="e">
            <v>#REF!</v>
          </cell>
          <cell r="D304" t="e">
            <v>#REF!</v>
          </cell>
          <cell r="E304" t="e">
            <v>#REF!</v>
          </cell>
          <cell r="F304" t="e">
            <v>#REF!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K304" t="e">
            <v>#REF!</v>
          </cell>
          <cell r="L304" t="e">
            <v>#REF!</v>
          </cell>
          <cell r="M304" t="e">
            <v>#REF!</v>
          </cell>
        </row>
        <row r="305">
          <cell r="A305" t="str">
            <v>28.2.3 () Загранкомандировки, связанные с капитальными вл</v>
          </cell>
          <cell r="B305" t="e">
            <v>#REF!</v>
          </cell>
          <cell r="C305" t="e">
            <v>#REF!</v>
          </cell>
          <cell r="D305" t="e">
            <v>#REF!</v>
          </cell>
          <cell r="E305" t="e">
            <v>#REF!</v>
          </cell>
          <cell r="F305" t="e">
            <v>#REF!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K305" t="e">
            <v>#REF!</v>
          </cell>
          <cell r="L305" t="e">
            <v>#REF!</v>
          </cell>
          <cell r="M305" t="e">
            <v>#REF!</v>
          </cell>
        </row>
        <row r="306">
          <cell r="A306" t="str">
            <v>28.2.4 () Загранкомандировки, связанные с капитальными вл</v>
          </cell>
          <cell r="B306" t="e">
            <v>#REF!</v>
          </cell>
          <cell r="C306" t="e">
            <v>#REF!</v>
          </cell>
          <cell r="D306" t="e">
            <v>#REF!</v>
          </cell>
          <cell r="E306" t="e">
            <v>#REF!</v>
          </cell>
          <cell r="F306" t="e">
            <v>#REF!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K306" t="e">
            <v>#REF!</v>
          </cell>
          <cell r="L306" t="e">
            <v>#REF!</v>
          </cell>
          <cell r="M306" t="e">
            <v>#REF!</v>
          </cell>
        </row>
        <row r="307">
          <cell r="A307" t="str">
            <v>28.2.5 () Загранкомандировки, связанные с капитальными вл</v>
          </cell>
          <cell r="B307" t="e">
            <v>#REF!</v>
          </cell>
          <cell r="C307" t="e">
            <v>#REF!</v>
          </cell>
          <cell r="D307" t="e">
            <v>#REF!</v>
          </cell>
          <cell r="E307" t="e">
            <v>#REF!</v>
          </cell>
          <cell r="F307" t="e">
            <v>#REF!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K307" t="e">
            <v>#REF!</v>
          </cell>
          <cell r="L307" t="e">
            <v>#REF!</v>
          </cell>
          <cell r="M307" t="e">
            <v>#REF!</v>
          </cell>
        </row>
        <row r="308">
          <cell r="A308" t="str">
            <v>28.2.6 () Загранкомандировки, связанные с капитальными вл</v>
          </cell>
          <cell r="B308" t="e">
            <v>#REF!</v>
          </cell>
          <cell r="C308" t="e">
            <v>#REF!</v>
          </cell>
          <cell r="D308" t="e">
            <v>#REF!</v>
          </cell>
          <cell r="E308" t="e">
            <v>#REF!</v>
          </cell>
          <cell r="F308" t="e">
            <v>#REF!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K308" t="e">
            <v>#REF!</v>
          </cell>
          <cell r="L308" t="e">
            <v>#REF!</v>
          </cell>
          <cell r="M308" t="e">
            <v>#REF!</v>
          </cell>
        </row>
        <row r="309">
          <cell r="A309" t="str">
            <v>28.2.7 () Загранкомандировки, связанные с капитальными вл</v>
          </cell>
          <cell r="B309" t="e">
            <v>#REF!</v>
          </cell>
          <cell r="C309" t="e">
            <v>#REF!</v>
          </cell>
          <cell r="D309" t="e">
            <v>#REF!</v>
          </cell>
          <cell r="E309" t="e">
            <v>#REF!</v>
          </cell>
          <cell r="F309" t="e">
            <v>#REF!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K309" t="e">
            <v>#REF!</v>
          </cell>
          <cell r="L309" t="e">
            <v>#REF!</v>
          </cell>
          <cell r="M309" t="e">
            <v>#REF!</v>
          </cell>
        </row>
        <row r="310">
          <cell r="A310" t="str">
            <v>29. Услуги по транспортировке материалов</v>
          </cell>
          <cell r="B310" t="e">
            <v>#REF!</v>
          </cell>
          <cell r="C310" t="e">
            <v>#REF!</v>
          </cell>
          <cell r="D310" t="e">
            <v>#REF!</v>
          </cell>
          <cell r="E310" t="e">
            <v>#REF!</v>
          </cell>
          <cell r="F310" t="e">
            <v>#REF!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K310" t="e">
            <v>#REF!</v>
          </cell>
          <cell r="L310" t="e">
            <v>#REF!</v>
          </cell>
          <cell r="M310" t="e">
            <v>#REF!</v>
          </cell>
        </row>
        <row r="311">
          <cell r="A311" t="str">
            <v>29.1 Услуги железнодорожного транспорта</v>
          </cell>
          <cell r="B311" t="e">
            <v>#REF!</v>
          </cell>
          <cell r="C311" t="e">
            <v>#REF!</v>
          </cell>
          <cell r="D311" t="e">
            <v>#REF!</v>
          </cell>
          <cell r="E311" t="e">
            <v>#REF!</v>
          </cell>
          <cell r="F311" t="e">
            <v>#REF!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K311" t="e">
            <v>#REF!</v>
          </cell>
          <cell r="L311" t="e">
            <v>#REF!</v>
          </cell>
          <cell r="M311" t="e">
            <v>#REF!</v>
          </cell>
        </row>
        <row r="312">
          <cell r="A312" t="str">
            <v>29.2 Услуги автотранспорта</v>
          </cell>
          <cell r="B312" t="e">
            <v>#REF!</v>
          </cell>
          <cell r="C312" t="e">
            <v>#REF!</v>
          </cell>
          <cell r="D312" t="e">
            <v>#REF!</v>
          </cell>
          <cell r="E312" t="e">
            <v>#REF!</v>
          </cell>
          <cell r="F312" t="e">
            <v>#REF!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K312" t="e">
            <v>#REF!</v>
          </cell>
          <cell r="L312" t="e">
            <v>#REF!</v>
          </cell>
          <cell r="M312" t="e">
            <v>#REF!</v>
          </cell>
        </row>
        <row r="313">
          <cell r="A313" t="str">
            <v>290. Курсовые разницы</v>
          </cell>
          <cell r="B313" t="e">
            <v>#REF!</v>
          </cell>
          <cell r="C313" t="e">
            <v>#REF!</v>
          </cell>
          <cell r="D313" t="e">
            <v>#REF!</v>
          </cell>
          <cell r="E313" t="e">
            <v>#REF!</v>
          </cell>
          <cell r="F313" t="e">
            <v>#REF!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K313" t="e">
            <v>#REF!</v>
          </cell>
          <cell r="L313" t="e">
            <v>#REF!</v>
          </cell>
          <cell r="M313" t="e">
            <v>#REF!</v>
          </cell>
        </row>
        <row r="314">
          <cell r="A314" t="str">
            <v>3. Угли технологические</v>
          </cell>
          <cell r="B314" t="e">
            <v>#REF!</v>
          </cell>
          <cell r="C314" t="e">
            <v>#REF!</v>
          </cell>
          <cell r="D314" t="e">
            <v>#REF!</v>
          </cell>
          <cell r="E314" t="e">
            <v>#REF!</v>
          </cell>
          <cell r="F314" t="e">
            <v>#REF!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K314" t="e">
            <v>#REF!</v>
          </cell>
          <cell r="L314" t="e">
            <v>#REF!</v>
          </cell>
          <cell r="M314" t="e">
            <v>#REF!</v>
          </cell>
        </row>
        <row r="315">
          <cell r="A315" t="str">
            <v>3.1 Угли кузнецкие</v>
          </cell>
          <cell r="B315" t="e">
            <v>#REF!</v>
          </cell>
          <cell r="C315" t="e">
            <v>#REF!</v>
          </cell>
          <cell r="D315" t="e">
            <v>#REF!</v>
          </cell>
          <cell r="E315" t="e">
            <v>#REF!</v>
          </cell>
          <cell r="F315" t="e">
            <v>#REF!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K315" t="e">
            <v>#REF!</v>
          </cell>
          <cell r="L315" t="e">
            <v>#REF!</v>
          </cell>
          <cell r="M315" t="e">
            <v>#REF!</v>
          </cell>
        </row>
        <row r="316">
          <cell r="A316" t="str">
            <v>3.1.1 Угли кузнецкие ОФ "Распадская"</v>
          </cell>
          <cell r="B316" t="e">
            <v>#REF!</v>
          </cell>
          <cell r="C316" t="e">
            <v>#REF!</v>
          </cell>
          <cell r="D316" t="e">
            <v>#REF!</v>
          </cell>
          <cell r="E316" t="e">
            <v>#REF!</v>
          </cell>
          <cell r="F316" t="e">
            <v>#REF!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K316" t="e">
            <v>#REF!</v>
          </cell>
          <cell r="L316" t="e">
            <v>#REF!</v>
          </cell>
          <cell r="M316" t="e">
            <v>#REF!</v>
          </cell>
        </row>
        <row r="317">
          <cell r="A317" t="str">
            <v>3.1.2 Угли кузнецкие ЦОФ "Сибирь"</v>
          </cell>
          <cell r="B317" t="e">
            <v>#REF!</v>
          </cell>
          <cell r="C317" t="e">
            <v>#REF!</v>
          </cell>
          <cell r="D317" t="e">
            <v>#REF!</v>
          </cell>
          <cell r="E317" t="e">
            <v>#REF!</v>
          </cell>
          <cell r="F317" t="e">
            <v>#REF!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K317" t="e">
            <v>#REF!</v>
          </cell>
          <cell r="L317" t="e">
            <v>#REF!</v>
          </cell>
          <cell r="M317" t="e">
            <v>#REF!</v>
          </cell>
        </row>
        <row r="318">
          <cell r="A318" t="str">
            <v>3.1.3 Угли кузнецкие ГОФ "Томусинская"</v>
          </cell>
          <cell r="B318" t="e">
            <v>#REF!</v>
          </cell>
          <cell r="C318" t="e">
            <v>#REF!</v>
          </cell>
          <cell r="D318" t="e">
            <v>#REF!</v>
          </cell>
          <cell r="E318" t="e">
            <v>#REF!</v>
          </cell>
          <cell r="F318" t="e">
            <v>#REF!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K318" t="e">
            <v>#REF!</v>
          </cell>
          <cell r="L318" t="e">
            <v>#REF!</v>
          </cell>
          <cell r="M318" t="e">
            <v>#REF!</v>
          </cell>
        </row>
        <row r="319">
          <cell r="A319" t="str">
            <v>3.1.4 Угли кузнецкие ГОФ "Красногорская"</v>
          </cell>
          <cell r="B319" t="e">
            <v>#REF!</v>
          </cell>
          <cell r="C319" t="e">
            <v>#REF!</v>
          </cell>
          <cell r="D319" t="e">
            <v>#REF!</v>
          </cell>
          <cell r="E319" t="e">
            <v>#REF!</v>
          </cell>
          <cell r="F319" t="e">
            <v>#REF!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K319" t="e">
            <v>#REF!</v>
          </cell>
          <cell r="L319" t="e">
            <v>#REF!</v>
          </cell>
          <cell r="M319" t="e">
            <v>#REF!</v>
          </cell>
        </row>
        <row r="320">
          <cell r="A320" t="str">
            <v>3.1.5 Угли кузнецкие ЦОФ "Беловская"</v>
          </cell>
          <cell r="B320" t="e">
            <v>#REF!</v>
          </cell>
          <cell r="C320" t="e">
            <v>#REF!</v>
          </cell>
          <cell r="D320" t="e">
            <v>#REF!</v>
          </cell>
          <cell r="E320" t="e">
            <v>#REF!</v>
          </cell>
          <cell r="F320" t="e">
            <v>#REF!</v>
          </cell>
          <cell r="G320" t="e">
            <v>#REF!</v>
          </cell>
          <cell r="H320" t="e">
            <v>#REF!</v>
          </cell>
          <cell r="I320" t="e">
            <v>#REF!</v>
          </cell>
          <cell r="J320" t="e">
            <v>#REF!</v>
          </cell>
          <cell r="K320" t="e">
            <v>#REF!</v>
          </cell>
          <cell r="L320" t="e">
            <v>#REF!</v>
          </cell>
          <cell r="M320" t="e">
            <v>#REF!</v>
          </cell>
        </row>
        <row r="321">
          <cell r="A321" t="str">
            <v>3.1.6 Угли кузнецкие разреза "Кедровский"</v>
          </cell>
          <cell r="B321" t="e">
            <v>#REF!</v>
          </cell>
          <cell r="C321" t="e">
            <v>#REF!</v>
          </cell>
          <cell r="D321" t="e">
            <v>#REF!</v>
          </cell>
          <cell r="E321" t="e">
            <v>#REF!</v>
          </cell>
          <cell r="F321" t="e">
            <v>#REF!</v>
          </cell>
          <cell r="G321" t="e">
            <v>#REF!</v>
          </cell>
          <cell r="H321" t="e">
            <v>#REF!</v>
          </cell>
          <cell r="I321" t="e">
            <v>#REF!</v>
          </cell>
          <cell r="J321" t="e">
            <v>#REF!</v>
          </cell>
          <cell r="K321" t="e">
            <v>#REF!</v>
          </cell>
          <cell r="L321" t="e">
            <v>#REF!</v>
          </cell>
          <cell r="M321" t="e">
            <v>#REF!</v>
          </cell>
        </row>
        <row r="322">
          <cell r="A322" t="str">
            <v>3.1.7 Угли кузнецкие разреза "Черниговец"</v>
          </cell>
          <cell r="B322" t="e">
            <v>#REF!</v>
          </cell>
          <cell r="C322" t="e">
            <v>#REF!</v>
          </cell>
          <cell r="D322" t="e">
            <v>#REF!</v>
          </cell>
          <cell r="E322" t="e">
            <v>#REF!</v>
          </cell>
          <cell r="F322" t="e">
            <v>#REF!</v>
          </cell>
          <cell r="G322" t="e">
            <v>#REF!</v>
          </cell>
          <cell r="H322" t="e">
            <v>#REF!</v>
          </cell>
          <cell r="I322" t="e">
            <v>#REF!</v>
          </cell>
          <cell r="J322" t="e">
            <v>#REF!</v>
          </cell>
          <cell r="K322" t="e">
            <v>#REF!</v>
          </cell>
          <cell r="L322" t="e">
            <v>#REF!</v>
          </cell>
          <cell r="M322" t="e">
            <v>#REF!</v>
          </cell>
        </row>
        <row r="323">
          <cell r="A323" t="str">
            <v>3.1.8 Угли кузнецкие шахты "Юбилейная"</v>
          </cell>
          <cell r="B323" t="e">
            <v>#REF!</v>
          </cell>
          <cell r="C323" t="e">
            <v>#REF!</v>
          </cell>
          <cell r="D323" t="e">
            <v>#REF!</v>
          </cell>
          <cell r="E323" t="e">
            <v>#REF!</v>
          </cell>
          <cell r="F323" t="e">
            <v>#REF!</v>
          </cell>
          <cell r="G323" t="e">
            <v>#REF!</v>
          </cell>
          <cell r="H323" t="e">
            <v>#REF!</v>
          </cell>
          <cell r="I323" t="e">
            <v>#REF!</v>
          </cell>
          <cell r="J323" t="e">
            <v>#REF!</v>
          </cell>
          <cell r="K323" t="e">
            <v>#REF!</v>
          </cell>
          <cell r="L323" t="e">
            <v>#REF!</v>
          </cell>
          <cell r="M323" t="e">
            <v>#REF!</v>
          </cell>
        </row>
        <row r="324">
          <cell r="A324" t="str">
            <v>3.1.9 Угли кузнецкие ЦОФ "Кузбасская"</v>
          </cell>
          <cell r="B324" t="e">
            <v>#REF!</v>
          </cell>
          <cell r="C324" t="e">
            <v>#REF!</v>
          </cell>
          <cell r="D324" t="e">
            <v>#REF!</v>
          </cell>
          <cell r="E324" t="e">
            <v>#REF!</v>
          </cell>
          <cell r="F324" t="e">
            <v>#REF!</v>
          </cell>
          <cell r="G324" t="e">
            <v>#REF!</v>
          </cell>
          <cell r="H324" t="e">
            <v>#REF!</v>
          </cell>
          <cell r="I324" t="e">
            <v>#REF!</v>
          </cell>
          <cell r="J324" t="e">
            <v>#REF!</v>
          </cell>
          <cell r="K324" t="e">
            <v>#REF!</v>
          </cell>
          <cell r="L324" t="e">
            <v>#REF!</v>
          </cell>
          <cell r="M324" t="e">
            <v>#REF!</v>
          </cell>
        </row>
        <row r="325">
          <cell r="A325" t="str">
            <v>3.1.10 Угли кузнецкие разреза "Чааданский"</v>
          </cell>
          <cell r="B325" t="e">
            <v>#REF!</v>
          </cell>
          <cell r="C325" t="e">
            <v>#REF!</v>
          </cell>
          <cell r="D325" t="e">
            <v>#REF!</v>
          </cell>
          <cell r="E325" t="e">
            <v>#REF!</v>
          </cell>
          <cell r="F325" t="e">
            <v>#REF!</v>
          </cell>
          <cell r="G325" t="e">
            <v>#REF!</v>
          </cell>
          <cell r="H325" t="e">
            <v>#REF!</v>
          </cell>
          <cell r="I325" t="e">
            <v>#REF!</v>
          </cell>
          <cell r="J325" t="e">
            <v>#REF!</v>
          </cell>
          <cell r="K325" t="e">
            <v>#REF!</v>
          </cell>
          <cell r="L325" t="e">
            <v>#REF!</v>
          </cell>
          <cell r="M325" t="e">
            <v>#REF!</v>
          </cell>
        </row>
        <row r="326">
          <cell r="A326" t="str">
            <v>3.1.11 Угли кузнецкие разреза "Малый Апсат"</v>
          </cell>
          <cell r="B326" t="e">
            <v>#REF!</v>
          </cell>
          <cell r="C326" t="e">
            <v>#REF!</v>
          </cell>
          <cell r="D326" t="e">
            <v>#REF!</v>
          </cell>
          <cell r="E326" t="e">
            <v>#REF!</v>
          </cell>
          <cell r="F326" t="e">
            <v>#REF!</v>
          </cell>
          <cell r="G326" t="e">
            <v>#REF!</v>
          </cell>
          <cell r="H326" t="e">
            <v>#REF!</v>
          </cell>
          <cell r="I326" t="e">
            <v>#REF!</v>
          </cell>
          <cell r="J326" t="e">
            <v>#REF!</v>
          </cell>
          <cell r="K326" t="e">
            <v>#REF!</v>
          </cell>
          <cell r="L326" t="e">
            <v>#REF!</v>
          </cell>
          <cell r="M326" t="e">
            <v>#REF!</v>
          </cell>
        </row>
        <row r="327">
          <cell r="A327" t="str">
            <v>3.1.12 Угли кузнецкие ГОФ "Чертинская"</v>
          </cell>
          <cell r="B327" t="e">
            <v>#REF!</v>
          </cell>
          <cell r="C327" t="e">
            <v>#REF!</v>
          </cell>
          <cell r="D327" t="e">
            <v>#REF!</v>
          </cell>
          <cell r="E327" t="e">
            <v>#REF!</v>
          </cell>
          <cell r="F327" t="e">
            <v>#REF!</v>
          </cell>
          <cell r="G327" t="e">
            <v>#REF!</v>
          </cell>
          <cell r="H327" t="e">
            <v>#REF!</v>
          </cell>
          <cell r="I327" t="e">
            <v>#REF!</v>
          </cell>
          <cell r="J327" t="e">
            <v>#REF!</v>
          </cell>
          <cell r="K327" t="e">
            <v>#REF!</v>
          </cell>
          <cell r="L327" t="e">
            <v>#REF!</v>
          </cell>
          <cell r="M327" t="e">
            <v>#REF!</v>
          </cell>
        </row>
        <row r="328">
          <cell r="A328" t="str">
            <v>3.1.13 Угли кузнецкие ЦОФ "Абашевская"</v>
          </cell>
          <cell r="B328" t="e">
            <v>#REF!</v>
          </cell>
          <cell r="C328" t="e">
            <v>#REF!</v>
          </cell>
          <cell r="D328" t="e">
            <v>#REF!</v>
          </cell>
          <cell r="E328" t="e">
            <v>#REF!</v>
          </cell>
          <cell r="F328" t="e">
            <v>#REF!</v>
          </cell>
          <cell r="G328" t="e">
            <v>#REF!</v>
          </cell>
          <cell r="H328" t="e">
            <v>#REF!</v>
          </cell>
          <cell r="I328" t="e">
            <v>#REF!</v>
          </cell>
          <cell r="J328" t="e">
            <v>#REF!</v>
          </cell>
          <cell r="K328" t="e">
            <v>#REF!</v>
          </cell>
          <cell r="L328" t="e">
            <v>#REF!</v>
          </cell>
          <cell r="M328" t="e">
            <v>#REF!</v>
          </cell>
        </row>
        <row r="329">
          <cell r="A329" t="str">
            <v>3.1.14 Угли кузнецкие ОФ "Анжерская"</v>
          </cell>
          <cell r="B329" t="e">
            <v>#REF!</v>
          </cell>
          <cell r="C329" t="e">
            <v>#REF!</v>
          </cell>
          <cell r="D329" t="e">
            <v>#REF!</v>
          </cell>
          <cell r="E329" t="e">
            <v>#REF!</v>
          </cell>
          <cell r="F329" t="e">
            <v>#REF!</v>
          </cell>
          <cell r="G329" t="e">
            <v>#REF!</v>
          </cell>
          <cell r="H329" t="e">
            <v>#REF!</v>
          </cell>
          <cell r="I329" t="e">
            <v>#REF!</v>
          </cell>
          <cell r="J329" t="e">
            <v>#REF!</v>
          </cell>
          <cell r="K329" t="e">
            <v>#REF!</v>
          </cell>
          <cell r="L329" t="e">
            <v>#REF!</v>
          </cell>
          <cell r="M329" t="e">
            <v>#REF!</v>
          </cell>
        </row>
        <row r="330">
          <cell r="A330" t="str">
            <v>3.1.15 Угли кузнецкие ЦОФ "Коксовая"</v>
          </cell>
          <cell r="B330" t="e">
            <v>#REF!</v>
          </cell>
          <cell r="C330" t="e">
            <v>#REF!</v>
          </cell>
          <cell r="D330" t="e">
            <v>#REF!</v>
          </cell>
          <cell r="E330" t="e">
            <v>#REF!</v>
          </cell>
          <cell r="F330" t="e">
            <v>#REF!</v>
          </cell>
          <cell r="G330" t="e">
            <v>#REF!</v>
          </cell>
          <cell r="H330" t="e">
            <v>#REF!</v>
          </cell>
          <cell r="I330" t="e">
            <v>#REF!</v>
          </cell>
          <cell r="J330" t="e">
            <v>#REF!</v>
          </cell>
          <cell r="K330" t="e">
            <v>#REF!</v>
          </cell>
          <cell r="L330" t="e">
            <v>#REF!</v>
          </cell>
          <cell r="M330" t="e">
            <v>#REF!</v>
          </cell>
        </row>
        <row r="331">
          <cell r="A331" t="str">
            <v>3.1.16 Угли кузнецкие ЦОФ "Кузнецкая"</v>
          </cell>
          <cell r="B331" t="e">
            <v>#REF!</v>
          </cell>
          <cell r="C331" t="e">
            <v>#REF!</v>
          </cell>
          <cell r="D331" t="e">
            <v>#REF!</v>
          </cell>
          <cell r="E331" t="e">
            <v>#REF!</v>
          </cell>
          <cell r="F331" t="e">
            <v>#REF!</v>
          </cell>
          <cell r="G331" t="e">
            <v>#REF!</v>
          </cell>
          <cell r="H331" t="e">
            <v>#REF!</v>
          </cell>
          <cell r="I331" t="e">
            <v>#REF!</v>
          </cell>
          <cell r="J331" t="e">
            <v>#REF!</v>
          </cell>
          <cell r="K331" t="e">
            <v>#REF!</v>
          </cell>
          <cell r="L331" t="e">
            <v>#REF!</v>
          </cell>
          <cell r="M331" t="e">
            <v>#REF!</v>
          </cell>
        </row>
        <row r="332">
          <cell r="A332" t="str">
            <v>3.1.17 Угли кузнецкие ЦОФ "Зименка"</v>
          </cell>
          <cell r="B332" t="e">
            <v>#REF!</v>
          </cell>
          <cell r="C332" t="e">
            <v>#REF!</v>
          </cell>
          <cell r="D332" t="e">
            <v>#REF!</v>
          </cell>
          <cell r="E332" t="e">
            <v>#REF!</v>
          </cell>
          <cell r="F332" t="e">
            <v>#REF!</v>
          </cell>
          <cell r="G332" t="e">
            <v>#REF!</v>
          </cell>
          <cell r="H332" t="e">
            <v>#REF!</v>
          </cell>
          <cell r="I332" t="e">
            <v>#REF!</v>
          </cell>
          <cell r="J332" t="e">
            <v>#REF!</v>
          </cell>
          <cell r="K332" t="e">
            <v>#REF!</v>
          </cell>
          <cell r="L332" t="e">
            <v>#REF!</v>
          </cell>
          <cell r="M332" t="e">
            <v>#REF!</v>
          </cell>
        </row>
        <row r="333">
          <cell r="A333" t="str">
            <v>3.1.18 Угли кузнецкие прочие</v>
          </cell>
          <cell r="B333" t="e">
            <v>#REF!</v>
          </cell>
          <cell r="C333" t="e">
            <v>#REF!</v>
          </cell>
          <cell r="D333" t="e">
            <v>#REF!</v>
          </cell>
          <cell r="E333" t="e">
            <v>#REF!</v>
          </cell>
          <cell r="F333" t="e">
            <v>#REF!</v>
          </cell>
          <cell r="G333" t="e">
            <v>#REF!</v>
          </cell>
          <cell r="H333" t="e">
            <v>#REF!</v>
          </cell>
          <cell r="I333" t="e">
            <v>#REF!</v>
          </cell>
          <cell r="J333" t="e">
            <v>#REF!</v>
          </cell>
          <cell r="K333" t="e">
            <v>#REF!</v>
          </cell>
          <cell r="L333" t="e">
            <v>#REF!</v>
          </cell>
          <cell r="M333" t="e">
            <v>#REF!</v>
          </cell>
        </row>
        <row r="334">
          <cell r="A334" t="str">
            <v>3.2 Угли карагандинские</v>
          </cell>
          <cell r="B334" t="e">
            <v>#REF!</v>
          </cell>
          <cell r="C334" t="e">
            <v>#REF!</v>
          </cell>
          <cell r="D334" t="e">
            <v>#REF!</v>
          </cell>
          <cell r="E334" t="e">
            <v>#REF!</v>
          </cell>
          <cell r="F334" t="e">
            <v>#REF!</v>
          </cell>
          <cell r="G334" t="e">
            <v>#REF!</v>
          </cell>
          <cell r="H334" t="e">
            <v>#REF!</v>
          </cell>
          <cell r="I334" t="e">
            <v>#REF!</v>
          </cell>
          <cell r="J334" t="e">
            <v>#REF!</v>
          </cell>
          <cell r="K334" t="e">
            <v>#REF!</v>
          </cell>
          <cell r="L334" t="e">
            <v>#REF!</v>
          </cell>
          <cell r="M334" t="e">
            <v>#REF!</v>
          </cell>
        </row>
        <row r="335">
          <cell r="A335" t="str">
            <v>3.3 Угли якутские</v>
          </cell>
          <cell r="B335" t="e">
            <v>#REF!</v>
          </cell>
          <cell r="C335" t="e">
            <v>#REF!</v>
          </cell>
          <cell r="D335" t="e">
            <v>#REF!</v>
          </cell>
          <cell r="E335" t="e">
            <v>#REF!</v>
          </cell>
          <cell r="F335" t="e">
            <v>#REF!</v>
          </cell>
          <cell r="G335" t="e">
            <v>#REF!</v>
          </cell>
          <cell r="H335" t="e">
            <v>#REF!</v>
          </cell>
          <cell r="I335" t="e">
            <v>#REF!</v>
          </cell>
          <cell r="J335" t="e">
            <v>#REF!</v>
          </cell>
          <cell r="K335" t="e">
            <v>#REF!</v>
          </cell>
          <cell r="L335" t="e">
            <v>#REF!</v>
          </cell>
          <cell r="M335" t="e">
            <v>#REF!</v>
          </cell>
        </row>
        <row r="336">
          <cell r="A336" t="str">
            <v>3.4 Угли воркутинские</v>
          </cell>
          <cell r="B336" t="e">
            <v>#REF!</v>
          </cell>
          <cell r="C336" t="e">
            <v>#REF!</v>
          </cell>
          <cell r="D336" t="e">
            <v>#REF!</v>
          </cell>
          <cell r="E336" t="e">
            <v>#REF!</v>
          </cell>
          <cell r="F336" t="e">
            <v>#REF!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K336" t="e">
            <v>#REF!</v>
          </cell>
          <cell r="L336" t="e">
            <v>#REF!</v>
          </cell>
          <cell r="M336" t="e">
            <v>#REF!</v>
          </cell>
        </row>
        <row r="337">
          <cell r="A337" t="str">
            <v>3.5 Расходы на вознаграждение за проверку качества угл</v>
          </cell>
          <cell r="B337" t="e">
            <v>#REF!</v>
          </cell>
          <cell r="C337" t="e">
            <v>#REF!</v>
          </cell>
          <cell r="D337" t="e">
            <v>#REF!</v>
          </cell>
          <cell r="E337" t="e">
            <v>#REF!</v>
          </cell>
          <cell r="F337" t="e">
            <v>#REF!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K337" t="e">
            <v>#REF!</v>
          </cell>
          <cell r="L337" t="e">
            <v>#REF!</v>
          </cell>
          <cell r="M337" t="e">
            <v>#REF!</v>
          </cell>
        </row>
        <row r="338">
          <cell r="A338" t="str">
            <v>30. Командировки общеакционерского характера</v>
          </cell>
          <cell r="B338" t="e">
            <v>#REF!</v>
          </cell>
          <cell r="C338" t="e">
            <v>#REF!</v>
          </cell>
          <cell r="D338" t="e">
            <v>#REF!</v>
          </cell>
          <cell r="E338" t="e">
            <v>#REF!</v>
          </cell>
          <cell r="F338" t="e">
            <v>#REF!</v>
          </cell>
          <cell r="G338" t="e">
            <v>#REF!</v>
          </cell>
          <cell r="H338" t="e">
            <v>#REF!</v>
          </cell>
          <cell r="I338" t="e">
            <v>#REF!</v>
          </cell>
          <cell r="J338" t="e">
            <v>#REF!</v>
          </cell>
          <cell r="K338" t="e">
            <v>#REF!</v>
          </cell>
          <cell r="L338" t="e">
            <v>#REF!</v>
          </cell>
          <cell r="M338" t="e">
            <v>#REF!</v>
          </cell>
        </row>
        <row r="339">
          <cell r="A339" t="str">
            <v>30.1 Командировки внутренние</v>
          </cell>
          <cell r="B339" t="e">
            <v>#REF!</v>
          </cell>
          <cell r="C339" t="e">
            <v>#REF!</v>
          </cell>
          <cell r="D339" t="e">
            <v>#REF!</v>
          </cell>
          <cell r="E339" t="e">
            <v>#REF!</v>
          </cell>
          <cell r="F339" t="e">
            <v>#REF!</v>
          </cell>
          <cell r="G339" t="e">
            <v>#REF!</v>
          </cell>
          <cell r="H339" t="e">
            <v>#REF!</v>
          </cell>
          <cell r="I339" t="e">
            <v>#REF!</v>
          </cell>
          <cell r="J339" t="e">
            <v>#REF!</v>
          </cell>
          <cell r="K339" t="e">
            <v>#REF!</v>
          </cell>
          <cell r="L339" t="e">
            <v>#REF!</v>
          </cell>
          <cell r="M339" t="e">
            <v>#REF!</v>
          </cell>
        </row>
        <row r="340">
          <cell r="A340" t="str">
            <v>30.1.1 () Внутренние командировки, суточные</v>
          </cell>
          <cell r="B340" t="e">
            <v>#REF!</v>
          </cell>
          <cell r="C340" t="e">
            <v>#REF!</v>
          </cell>
          <cell r="D340" t="e">
            <v>#REF!</v>
          </cell>
          <cell r="E340" t="e">
            <v>#REF!</v>
          </cell>
          <cell r="F340" t="e">
            <v>#REF!</v>
          </cell>
          <cell r="G340" t="e">
            <v>#REF!</v>
          </cell>
          <cell r="H340" t="e">
            <v>#REF!</v>
          </cell>
          <cell r="I340" t="e">
            <v>#REF!</v>
          </cell>
          <cell r="J340" t="e">
            <v>#REF!</v>
          </cell>
          <cell r="K340" t="e">
            <v>#REF!</v>
          </cell>
          <cell r="L340" t="e">
            <v>#REF!</v>
          </cell>
          <cell r="M340" t="e">
            <v>#REF!</v>
          </cell>
        </row>
        <row r="341">
          <cell r="A341" t="str">
            <v>30.1.2 () Внутренние командировки, жильё</v>
          </cell>
          <cell r="B341" t="e">
            <v>#REF!</v>
          </cell>
          <cell r="C341" t="e">
            <v>#REF!</v>
          </cell>
          <cell r="D341" t="e">
            <v>#REF!</v>
          </cell>
          <cell r="E341" t="e">
            <v>#REF!</v>
          </cell>
          <cell r="F341" t="e">
            <v>#REF!</v>
          </cell>
          <cell r="G341" t="e">
            <v>#REF!</v>
          </cell>
          <cell r="H341" t="e">
            <v>#REF!</v>
          </cell>
          <cell r="I341" t="e">
            <v>#REF!</v>
          </cell>
          <cell r="J341" t="e">
            <v>#REF!</v>
          </cell>
          <cell r="K341" t="e">
            <v>#REF!</v>
          </cell>
          <cell r="L341" t="e">
            <v>#REF!</v>
          </cell>
          <cell r="M341" t="e">
            <v>#REF!</v>
          </cell>
        </row>
        <row r="342">
          <cell r="A342" t="str">
            <v>30.1.3 () Внутренние командировки, транспорт</v>
          </cell>
          <cell r="B342" t="e">
            <v>#REF!</v>
          </cell>
          <cell r="C342" t="e">
            <v>#REF!</v>
          </cell>
          <cell r="D342" t="e">
            <v>#REF!</v>
          </cell>
          <cell r="E342" t="e">
            <v>#REF!</v>
          </cell>
          <cell r="F342" t="e">
            <v>#REF!</v>
          </cell>
          <cell r="G342" t="e">
            <v>#REF!</v>
          </cell>
          <cell r="H342" t="e">
            <v>#REF!</v>
          </cell>
          <cell r="I342" t="e">
            <v>#REF!</v>
          </cell>
          <cell r="J342" t="e">
            <v>#REF!</v>
          </cell>
          <cell r="K342" t="e">
            <v>#REF!</v>
          </cell>
          <cell r="L342" t="e">
            <v>#REF!</v>
          </cell>
          <cell r="M342" t="e">
            <v>#REF!</v>
          </cell>
        </row>
        <row r="343">
          <cell r="A343" t="str">
            <v>30.1.4 () Внутренние командировки, топливо</v>
          </cell>
          <cell r="B343" t="e">
            <v>#REF!</v>
          </cell>
          <cell r="C343" t="e">
            <v>#REF!</v>
          </cell>
          <cell r="D343" t="e">
            <v>#REF!</v>
          </cell>
          <cell r="E343" t="e">
            <v>#REF!</v>
          </cell>
          <cell r="F343" t="e">
            <v>#REF!</v>
          </cell>
          <cell r="G343" t="e">
            <v>#REF!</v>
          </cell>
          <cell r="H343" t="e">
            <v>#REF!</v>
          </cell>
          <cell r="I343" t="e">
            <v>#REF!</v>
          </cell>
          <cell r="J343" t="e">
            <v>#REF!</v>
          </cell>
          <cell r="K343" t="e">
            <v>#REF!</v>
          </cell>
          <cell r="L343" t="e">
            <v>#REF!</v>
          </cell>
          <cell r="M343" t="e">
            <v>#REF!</v>
          </cell>
        </row>
        <row r="344">
          <cell r="A344" t="str">
            <v>30.1.5 () Внутренние командировки, прочие</v>
          </cell>
          <cell r="B344" t="e">
            <v>#REF!</v>
          </cell>
          <cell r="C344" t="e">
            <v>#REF!</v>
          </cell>
          <cell r="D344" t="e">
            <v>#REF!</v>
          </cell>
          <cell r="E344" t="e">
            <v>#REF!</v>
          </cell>
          <cell r="F344" t="e">
            <v>#REF!</v>
          </cell>
          <cell r="G344" t="e">
            <v>#REF!</v>
          </cell>
          <cell r="H344" t="e">
            <v>#REF!</v>
          </cell>
          <cell r="I344" t="e">
            <v>#REF!</v>
          </cell>
          <cell r="J344" t="e">
            <v>#REF!</v>
          </cell>
          <cell r="K344" t="e">
            <v>#REF!</v>
          </cell>
          <cell r="L344" t="e">
            <v>#REF!</v>
          </cell>
          <cell r="M344" t="e">
            <v>#REF!</v>
          </cell>
        </row>
        <row r="345">
          <cell r="A345" t="str">
            <v>30.1.6 () Внутренние командировки, автостоянка</v>
          </cell>
          <cell r="B345" t="e">
            <v>#REF!</v>
          </cell>
          <cell r="C345" t="e">
            <v>#REF!</v>
          </cell>
          <cell r="D345" t="e">
            <v>#REF!</v>
          </cell>
          <cell r="E345" t="e">
            <v>#REF!</v>
          </cell>
          <cell r="F345" t="e">
            <v>#REF!</v>
          </cell>
          <cell r="G345" t="e">
            <v>#REF!</v>
          </cell>
          <cell r="H345" t="e">
            <v>#REF!</v>
          </cell>
          <cell r="I345" t="e">
            <v>#REF!</v>
          </cell>
          <cell r="J345" t="e">
            <v>#REF!</v>
          </cell>
          <cell r="K345" t="e">
            <v>#REF!</v>
          </cell>
          <cell r="L345" t="e">
            <v>#REF!</v>
          </cell>
          <cell r="M345" t="e">
            <v>#REF!</v>
          </cell>
        </row>
        <row r="346">
          <cell r="A346" t="str">
            <v>30.1.7 () Внутренние командировки, представительские расх</v>
          </cell>
          <cell r="B346" t="e">
            <v>#REF!</v>
          </cell>
          <cell r="C346" t="e">
            <v>#REF!</v>
          </cell>
          <cell r="D346" t="e">
            <v>#REF!</v>
          </cell>
          <cell r="E346" t="e">
            <v>#REF!</v>
          </cell>
          <cell r="F346" t="e">
            <v>#REF!</v>
          </cell>
          <cell r="G346" t="e">
            <v>#REF!</v>
          </cell>
          <cell r="H346" t="e">
            <v>#REF!</v>
          </cell>
          <cell r="I346" t="e">
            <v>#REF!</v>
          </cell>
          <cell r="J346" t="e">
            <v>#REF!</v>
          </cell>
          <cell r="K346" t="e">
            <v>#REF!</v>
          </cell>
          <cell r="L346" t="e">
            <v>#REF!</v>
          </cell>
          <cell r="M346" t="e">
            <v>#REF!</v>
          </cell>
        </row>
        <row r="347">
          <cell r="A347" t="str">
            <v>30.2 Загран.командировки АУП</v>
          </cell>
          <cell r="B347" t="e">
            <v>#REF!</v>
          </cell>
          <cell r="C347" t="e">
            <v>#REF!</v>
          </cell>
          <cell r="D347" t="e">
            <v>#REF!</v>
          </cell>
          <cell r="E347" t="e">
            <v>#REF!</v>
          </cell>
          <cell r="F347" t="e">
            <v>#REF!</v>
          </cell>
          <cell r="G347" t="e">
            <v>#REF!</v>
          </cell>
          <cell r="H347" t="e">
            <v>#REF!</v>
          </cell>
          <cell r="I347" t="e">
            <v>#REF!</v>
          </cell>
          <cell r="J347" t="e">
            <v>#REF!</v>
          </cell>
          <cell r="K347" t="e">
            <v>#REF!</v>
          </cell>
          <cell r="L347" t="e">
            <v>#REF!</v>
          </cell>
          <cell r="M347" t="e">
            <v>#REF!</v>
          </cell>
        </row>
        <row r="348">
          <cell r="A348" t="str">
            <v>30.2.1 () Загранкомандировки АУП, суточные</v>
          </cell>
          <cell r="B348" t="e">
            <v>#REF!</v>
          </cell>
          <cell r="C348" t="e">
            <v>#REF!</v>
          </cell>
          <cell r="D348" t="e">
            <v>#REF!</v>
          </cell>
          <cell r="E348" t="e">
            <v>#REF!</v>
          </cell>
          <cell r="F348" t="e">
            <v>#REF!</v>
          </cell>
          <cell r="G348" t="e">
            <v>#REF!</v>
          </cell>
          <cell r="H348" t="e">
            <v>#REF!</v>
          </cell>
          <cell r="I348" t="e">
            <v>#REF!</v>
          </cell>
          <cell r="J348" t="e">
            <v>#REF!</v>
          </cell>
          <cell r="K348" t="e">
            <v>#REF!</v>
          </cell>
          <cell r="L348" t="e">
            <v>#REF!</v>
          </cell>
          <cell r="M348" t="e">
            <v>#REF!</v>
          </cell>
        </row>
        <row r="349">
          <cell r="A349" t="str">
            <v>30.2.2 () Загранкомандировки АУП, жильё</v>
          </cell>
          <cell r="B349" t="e">
            <v>#REF!</v>
          </cell>
          <cell r="C349" t="e">
            <v>#REF!</v>
          </cell>
          <cell r="D349" t="e">
            <v>#REF!</v>
          </cell>
          <cell r="E349" t="e">
            <v>#REF!</v>
          </cell>
          <cell r="F349" t="e">
            <v>#REF!</v>
          </cell>
          <cell r="G349" t="e">
            <v>#REF!</v>
          </cell>
          <cell r="H349" t="e">
            <v>#REF!</v>
          </cell>
          <cell r="I349" t="e">
            <v>#REF!</v>
          </cell>
          <cell r="J349" t="e">
            <v>#REF!</v>
          </cell>
          <cell r="K349" t="e">
            <v>#REF!</v>
          </cell>
          <cell r="L349" t="e">
            <v>#REF!</v>
          </cell>
          <cell r="M349" t="e">
            <v>#REF!</v>
          </cell>
        </row>
        <row r="350">
          <cell r="A350" t="str">
            <v>30.2.3 () Загранкомандировки АУП, транспорт</v>
          </cell>
          <cell r="B350" t="e">
            <v>#REF!</v>
          </cell>
          <cell r="C350" t="e">
            <v>#REF!</v>
          </cell>
          <cell r="D350" t="e">
            <v>#REF!</v>
          </cell>
          <cell r="E350" t="e">
            <v>#REF!</v>
          </cell>
          <cell r="F350" t="e">
            <v>#REF!</v>
          </cell>
          <cell r="G350" t="e">
            <v>#REF!</v>
          </cell>
          <cell r="H350" t="e">
            <v>#REF!</v>
          </cell>
          <cell r="I350" t="e">
            <v>#REF!</v>
          </cell>
          <cell r="J350" t="e">
            <v>#REF!</v>
          </cell>
          <cell r="K350" t="e">
            <v>#REF!</v>
          </cell>
          <cell r="L350" t="e">
            <v>#REF!</v>
          </cell>
          <cell r="M350" t="e">
            <v>#REF!</v>
          </cell>
        </row>
        <row r="351">
          <cell r="A351" t="str">
            <v>30.2.4 () Загранкомандировки АУП, топливо</v>
          </cell>
          <cell r="B351" t="e">
            <v>#REF!</v>
          </cell>
          <cell r="C351" t="e">
            <v>#REF!</v>
          </cell>
          <cell r="D351" t="e">
            <v>#REF!</v>
          </cell>
          <cell r="E351" t="e">
            <v>#REF!</v>
          </cell>
          <cell r="F351" t="e">
            <v>#REF!</v>
          </cell>
          <cell r="G351" t="e">
            <v>#REF!</v>
          </cell>
          <cell r="H351" t="e">
            <v>#REF!</v>
          </cell>
          <cell r="I351" t="e">
            <v>#REF!</v>
          </cell>
          <cell r="J351" t="e">
            <v>#REF!</v>
          </cell>
          <cell r="K351" t="e">
            <v>#REF!</v>
          </cell>
          <cell r="L351" t="e">
            <v>#REF!</v>
          </cell>
          <cell r="M351" t="e">
            <v>#REF!</v>
          </cell>
        </row>
        <row r="352">
          <cell r="A352" t="str">
            <v>30.2.5 () Загранкомандировки АУП, прочие</v>
          </cell>
          <cell r="B352" t="e">
            <v>#REF!</v>
          </cell>
          <cell r="C352" t="e">
            <v>#REF!</v>
          </cell>
          <cell r="D352" t="e">
            <v>#REF!</v>
          </cell>
          <cell r="E352" t="e">
            <v>#REF!</v>
          </cell>
          <cell r="F352" t="e">
            <v>#REF!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K352" t="e">
            <v>#REF!</v>
          </cell>
          <cell r="L352" t="e">
            <v>#REF!</v>
          </cell>
          <cell r="M352" t="e">
            <v>#REF!</v>
          </cell>
        </row>
        <row r="353">
          <cell r="A353" t="str">
            <v>30.2.6 () Загранкомандировки АУП, автостоянка</v>
          </cell>
          <cell r="B353" t="e">
            <v>#REF!</v>
          </cell>
          <cell r="C353" t="e">
            <v>#REF!</v>
          </cell>
          <cell r="D353" t="e">
            <v>#REF!</v>
          </cell>
          <cell r="E353" t="e">
            <v>#REF!</v>
          </cell>
          <cell r="F353" t="e">
            <v>#REF!</v>
          </cell>
          <cell r="G353" t="e">
            <v>#REF!</v>
          </cell>
          <cell r="H353" t="e">
            <v>#REF!</v>
          </cell>
          <cell r="I353" t="e">
            <v>#REF!</v>
          </cell>
          <cell r="J353" t="e">
            <v>#REF!</v>
          </cell>
          <cell r="K353" t="e">
            <v>#REF!</v>
          </cell>
          <cell r="L353" t="e">
            <v>#REF!</v>
          </cell>
          <cell r="M353" t="e">
            <v>#REF!</v>
          </cell>
        </row>
        <row r="354">
          <cell r="A354" t="str">
            <v>30.2.7 () Загранкомандировки АУП, представительские расхо</v>
          </cell>
          <cell r="B354" t="e">
            <v>#REF!</v>
          </cell>
          <cell r="C354" t="e">
            <v>#REF!</v>
          </cell>
          <cell r="D354" t="e">
            <v>#REF!</v>
          </cell>
          <cell r="E354" t="e">
            <v>#REF!</v>
          </cell>
          <cell r="F354" t="e">
            <v>#REF!</v>
          </cell>
          <cell r="G354" t="e">
            <v>#REF!</v>
          </cell>
          <cell r="H354" t="e">
            <v>#REF!</v>
          </cell>
          <cell r="I354" t="e">
            <v>#REF!</v>
          </cell>
          <cell r="J354" t="e">
            <v>#REF!</v>
          </cell>
          <cell r="K354" t="e">
            <v>#REF!</v>
          </cell>
          <cell r="L354" t="e">
            <v>#REF!</v>
          </cell>
          <cell r="M354" t="e">
            <v>#REF!</v>
          </cell>
        </row>
        <row r="355">
          <cell r="A355" t="str">
            <v>30.3 Командировки учебные</v>
          </cell>
          <cell r="B355" t="e">
            <v>#REF!</v>
          </cell>
          <cell r="C355" t="e">
            <v>#REF!</v>
          </cell>
          <cell r="D355" t="e">
            <v>#REF!</v>
          </cell>
          <cell r="E355" t="e">
            <v>#REF!</v>
          </cell>
          <cell r="F355" t="e">
            <v>#REF!</v>
          </cell>
          <cell r="G355" t="e">
            <v>#REF!</v>
          </cell>
          <cell r="H355" t="e">
            <v>#REF!</v>
          </cell>
          <cell r="I355" t="e">
            <v>#REF!</v>
          </cell>
          <cell r="J355" t="e">
            <v>#REF!</v>
          </cell>
          <cell r="K355" t="e">
            <v>#REF!</v>
          </cell>
          <cell r="L355" t="e">
            <v>#REF!</v>
          </cell>
          <cell r="M355" t="e">
            <v>#REF!</v>
          </cell>
        </row>
        <row r="356">
          <cell r="A356" t="str">
            <v>30.3.1 () Командировки учебные, суточные</v>
          </cell>
          <cell r="B356" t="e">
            <v>#REF!</v>
          </cell>
          <cell r="C356" t="e">
            <v>#REF!</v>
          </cell>
          <cell r="D356" t="e">
            <v>#REF!</v>
          </cell>
          <cell r="E356" t="e">
            <v>#REF!</v>
          </cell>
          <cell r="F356" t="e">
            <v>#REF!</v>
          </cell>
          <cell r="G356" t="e">
            <v>#REF!</v>
          </cell>
          <cell r="H356" t="e">
            <v>#REF!</v>
          </cell>
          <cell r="I356" t="e">
            <v>#REF!</v>
          </cell>
          <cell r="J356" t="e">
            <v>#REF!</v>
          </cell>
          <cell r="K356" t="e">
            <v>#REF!</v>
          </cell>
          <cell r="L356" t="e">
            <v>#REF!</v>
          </cell>
          <cell r="M356" t="e">
            <v>#REF!</v>
          </cell>
        </row>
        <row r="357">
          <cell r="A357" t="str">
            <v>30.3.2 () Командировки учебные, жильё</v>
          </cell>
          <cell r="B357" t="e">
            <v>#REF!</v>
          </cell>
          <cell r="C357" t="e">
            <v>#REF!</v>
          </cell>
          <cell r="D357" t="e">
            <v>#REF!</v>
          </cell>
          <cell r="E357" t="e">
            <v>#REF!</v>
          </cell>
          <cell r="F357" t="e">
            <v>#REF!</v>
          </cell>
          <cell r="G357" t="e">
            <v>#REF!</v>
          </cell>
          <cell r="H357" t="e">
            <v>#REF!</v>
          </cell>
          <cell r="I357" t="e">
            <v>#REF!</v>
          </cell>
          <cell r="J357" t="e">
            <v>#REF!</v>
          </cell>
          <cell r="K357" t="e">
            <v>#REF!</v>
          </cell>
          <cell r="L357" t="e">
            <v>#REF!</v>
          </cell>
          <cell r="M357" t="e">
            <v>#REF!</v>
          </cell>
        </row>
        <row r="358">
          <cell r="A358" t="str">
            <v>30.3.3 () Командировки учебные, транспорт</v>
          </cell>
          <cell r="B358" t="e">
            <v>#REF!</v>
          </cell>
          <cell r="C358" t="e">
            <v>#REF!</v>
          </cell>
          <cell r="D358" t="e">
            <v>#REF!</v>
          </cell>
          <cell r="E358" t="e">
            <v>#REF!</v>
          </cell>
          <cell r="F358" t="e">
            <v>#REF!</v>
          </cell>
          <cell r="G358" t="e">
            <v>#REF!</v>
          </cell>
          <cell r="H358" t="e">
            <v>#REF!</v>
          </cell>
          <cell r="I358" t="e">
            <v>#REF!</v>
          </cell>
          <cell r="J358" t="e">
            <v>#REF!</v>
          </cell>
          <cell r="K358" t="e">
            <v>#REF!</v>
          </cell>
          <cell r="L358" t="e">
            <v>#REF!</v>
          </cell>
          <cell r="M358" t="e">
            <v>#REF!</v>
          </cell>
        </row>
        <row r="359">
          <cell r="A359" t="str">
            <v>30.3.4 () Командировки учебные, топливо</v>
          </cell>
          <cell r="B359" t="e">
            <v>#REF!</v>
          </cell>
          <cell r="C359" t="e">
            <v>#REF!</v>
          </cell>
          <cell r="D359" t="e">
            <v>#REF!</v>
          </cell>
          <cell r="E359" t="e">
            <v>#REF!</v>
          </cell>
          <cell r="F359" t="e">
            <v>#REF!</v>
          </cell>
          <cell r="G359" t="e">
            <v>#REF!</v>
          </cell>
          <cell r="H359" t="e">
            <v>#REF!</v>
          </cell>
          <cell r="I359" t="e">
            <v>#REF!</v>
          </cell>
          <cell r="J359" t="e">
            <v>#REF!</v>
          </cell>
          <cell r="K359" t="e">
            <v>#REF!</v>
          </cell>
          <cell r="L359" t="e">
            <v>#REF!</v>
          </cell>
          <cell r="M359" t="e">
            <v>#REF!</v>
          </cell>
        </row>
        <row r="360">
          <cell r="A360" t="str">
            <v>30.3.5 () Командировки учебные, прочие</v>
          </cell>
          <cell r="B360" t="e">
            <v>#REF!</v>
          </cell>
          <cell r="C360" t="e">
            <v>#REF!</v>
          </cell>
          <cell r="D360" t="e">
            <v>#REF!</v>
          </cell>
          <cell r="E360" t="e">
            <v>#REF!</v>
          </cell>
          <cell r="F360" t="e">
            <v>#REF!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K360" t="e">
            <v>#REF!</v>
          </cell>
          <cell r="L360" t="e">
            <v>#REF!</v>
          </cell>
          <cell r="M360" t="e">
            <v>#REF!</v>
          </cell>
        </row>
        <row r="361">
          <cell r="A361" t="str">
            <v>30.3.6 () Командировки учебные, автостоянка</v>
          </cell>
          <cell r="B361" t="e">
            <v>#REF!</v>
          </cell>
          <cell r="C361" t="e">
            <v>#REF!</v>
          </cell>
          <cell r="D361" t="e">
            <v>#REF!</v>
          </cell>
          <cell r="E361" t="e">
            <v>#REF!</v>
          </cell>
          <cell r="F361" t="e">
            <v>#REF!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K361" t="e">
            <v>#REF!</v>
          </cell>
          <cell r="L361" t="e">
            <v>#REF!</v>
          </cell>
          <cell r="M361" t="e">
            <v>#REF!</v>
          </cell>
        </row>
        <row r="362">
          <cell r="A362" t="str">
            <v>30.3.7 () Командировки учебные, представительские расходы</v>
          </cell>
          <cell r="B362" t="e">
            <v>#REF!</v>
          </cell>
          <cell r="C362" t="e">
            <v>#REF!</v>
          </cell>
          <cell r="D362" t="e">
            <v>#REF!</v>
          </cell>
          <cell r="E362" t="e">
            <v>#REF!</v>
          </cell>
          <cell r="F362" t="e">
            <v>#REF!</v>
          </cell>
          <cell r="G362" t="e">
            <v>#REF!</v>
          </cell>
          <cell r="H362" t="e">
            <v>#REF!</v>
          </cell>
          <cell r="I362" t="e">
            <v>#REF!</v>
          </cell>
          <cell r="J362" t="e">
            <v>#REF!</v>
          </cell>
          <cell r="K362" t="e">
            <v>#REF!</v>
          </cell>
          <cell r="L362" t="e">
            <v>#REF!</v>
          </cell>
          <cell r="M362" t="e">
            <v>#REF!</v>
          </cell>
        </row>
        <row r="363">
          <cell r="A363" t="str">
            <v>30.4 Расходы на командировки по программам ОНТИ</v>
          </cell>
          <cell r="B363" t="e">
            <v>#REF!</v>
          </cell>
          <cell r="C363" t="e">
            <v>#REF!</v>
          </cell>
          <cell r="D363" t="e">
            <v>#REF!</v>
          </cell>
          <cell r="E363" t="e">
            <v>#REF!</v>
          </cell>
          <cell r="F363" t="e">
            <v>#REF!</v>
          </cell>
          <cell r="G363" t="e">
            <v>#REF!</v>
          </cell>
          <cell r="H363" t="e">
            <v>#REF!</v>
          </cell>
          <cell r="I363" t="e">
            <v>#REF!</v>
          </cell>
          <cell r="J363" t="e">
            <v>#REF!</v>
          </cell>
          <cell r="K363" t="e">
            <v>#REF!</v>
          </cell>
          <cell r="L363" t="e">
            <v>#REF!</v>
          </cell>
          <cell r="M363" t="e">
            <v>#REF!</v>
          </cell>
        </row>
        <row r="364">
          <cell r="A364" t="str">
            <v>30.4.1 () Расходы на командировки по программам ОНТИ, сут</v>
          </cell>
          <cell r="B364" t="e">
            <v>#REF!</v>
          </cell>
          <cell r="C364" t="e">
            <v>#REF!</v>
          </cell>
          <cell r="D364" t="e">
            <v>#REF!</v>
          </cell>
          <cell r="E364" t="e">
            <v>#REF!</v>
          </cell>
          <cell r="F364" t="e">
            <v>#REF!</v>
          </cell>
          <cell r="G364" t="e">
            <v>#REF!</v>
          </cell>
          <cell r="H364" t="e">
            <v>#REF!</v>
          </cell>
          <cell r="I364" t="e">
            <v>#REF!</v>
          </cell>
          <cell r="J364" t="e">
            <v>#REF!</v>
          </cell>
          <cell r="K364" t="e">
            <v>#REF!</v>
          </cell>
          <cell r="L364" t="e">
            <v>#REF!</v>
          </cell>
          <cell r="M364" t="e">
            <v>#REF!</v>
          </cell>
        </row>
        <row r="365">
          <cell r="A365" t="str">
            <v>30.4.2 () Расходы на командировки по программам ОНТИ, жил</v>
          </cell>
          <cell r="B365" t="e">
            <v>#REF!</v>
          </cell>
          <cell r="C365" t="e">
            <v>#REF!</v>
          </cell>
          <cell r="D365" t="e">
            <v>#REF!</v>
          </cell>
          <cell r="E365" t="e">
            <v>#REF!</v>
          </cell>
          <cell r="F365" t="e">
            <v>#REF!</v>
          </cell>
          <cell r="G365" t="e">
            <v>#REF!</v>
          </cell>
          <cell r="H365" t="e">
            <v>#REF!</v>
          </cell>
          <cell r="I365" t="e">
            <v>#REF!</v>
          </cell>
          <cell r="J365" t="e">
            <v>#REF!</v>
          </cell>
          <cell r="K365" t="e">
            <v>#REF!</v>
          </cell>
          <cell r="L365" t="e">
            <v>#REF!</v>
          </cell>
          <cell r="M365" t="e">
            <v>#REF!</v>
          </cell>
        </row>
        <row r="366">
          <cell r="A366" t="str">
            <v>30.4.3 () Расходы на командировки по программам ОНТИ, тра</v>
          </cell>
          <cell r="B366" t="e">
            <v>#REF!</v>
          </cell>
          <cell r="C366" t="e">
            <v>#REF!</v>
          </cell>
          <cell r="D366" t="e">
            <v>#REF!</v>
          </cell>
          <cell r="E366" t="e">
            <v>#REF!</v>
          </cell>
          <cell r="F366" t="e">
            <v>#REF!</v>
          </cell>
          <cell r="G366" t="e">
            <v>#REF!</v>
          </cell>
          <cell r="H366" t="e">
            <v>#REF!</v>
          </cell>
          <cell r="I366" t="e">
            <v>#REF!</v>
          </cell>
          <cell r="J366" t="e">
            <v>#REF!</v>
          </cell>
          <cell r="K366" t="e">
            <v>#REF!</v>
          </cell>
          <cell r="L366" t="e">
            <v>#REF!</v>
          </cell>
          <cell r="M366" t="e">
            <v>#REF!</v>
          </cell>
        </row>
        <row r="367">
          <cell r="A367" t="str">
            <v>30.4.4 () Расходы на командировки по программам ОНТИ, топ</v>
          </cell>
          <cell r="B367" t="e">
            <v>#REF!</v>
          </cell>
          <cell r="C367" t="e">
            <v>#REF!</v>
          </cell>
          <cell r="D367" t="e">
            <v>#REF!</v>
          </cell>
          <cell r="E367" t="e">
            <v>#REF!</v>
          </cell>
          <cell r="F367" t="e">
            <v>#REF!</v>
          </cell>
          <cell r="G367" t="e">
            <v>#REF!</v>
          </cell>
          <cell r="H367" t="e">
            <v>#REF!</v>
          </cell>
          <cell r="I367" t="e">
            <v>#REF!</v>
          </cell>
          <cell r="J367" t="e">
            <v>#REF!</v>
          </cell>
          <cell r="K367" t="e">
            <v>#REF!</v>
          </cell>
          <cell r="L367" t="e">
            <v>#REF!</v>
          </cell>
          <cell r="M367" t="e">
            <v>#REF!</v>
          </cell>
        </row>
        <row r="368">
          <cell r="A368" t="str">
            <v>30.4.5 () Расходы на командировки по программам ОНТИ, про</v>
          </cell>
          <cell r="B368" t="e">
            <v>#REF!</v>
          </cell>
          <cell r="C368" t="e">
            <v>#REF!</v>
          </cell>
          <cell r="D368" t="e">
            <v>#REF!</v>
          </cell>
          <cell r="E368" t="e">
            <v>#REF!</v>
          </cell>
          <cell r="F368" t="e">
            <v>#REF!</v>
          </cell>
          <cell r="G368" t="e">
            <v>#REF!</v>
          </cell>
          <cell r="H368" t="e">
            <v>#REF!</v>
          </cell>
          <cell r="I368" t="e">
            <v>#REF!</v>
          </cell>
          <cell r="J368" t="e">
            <v>#REF!</v>
          </cell>
          <cell r="K368" t="e">
            <v>#REF!</v>
          </cell>
          <cell r="L368" t="e">
            <v>#REF!</v>
          </cell>
          <cell r="M368" t="e">
            <v>#REF!</v>
          </cell>
        </row>
        <row r="369">
          <cell r="A369" t="str">
            <v>30.4.6 () Расходы на командировки по программам ОНТИ, авт</v>
          </cell>
          <cell r="B369" t="e">
            <v>#REF!</v>
          </cell>
          <cell r="C369" t="e">
            <v>#REF!</v>
          </cell>
          <cell r="D369" t="e">
            <v>#REF!</v>
          </cell>
          <cell r="E369" t="e">
            <v>#REF!</v>
          </cell>
          <cell r="F369" t="e">
            <v>#REF!</v>
          </cell>
          <cell r="G369" t="e">
            <v>#REF!</v>
          </cell>
          <cell r="H369" t="e">
            <v>#REF!</v>
          </cell>
          <cell r="I369" t="e">
            <v>#REF!</v>
          </cell>
          <cell r="J369" t="e">
            <v>#REF!</v>
          </cell>
          <cell r="K369" t="e">
            <v>#REF!</v>
          </cell>
          <cell r="L369" t="e">
            <v>#REF!</v>
          </cell>
          <cell r="M369" t="e">
            <v>#REF!</v>
          </cell>
        </row>
        <row r="370">
          <cell r="A370" t="str">
            <v>30.4.7 () Расходы на командировки по программам ОНТИ, пре</v>
          </cell>
          <cell r="B370" t="e">
            <v>#REF!</v>
          </cell>
          <cell r="C370" t="e">
            <v>#REF!</v>
          </cell>
          <cell r="D370" t="e">
            <v>#REF!</v>
          </cell>
          <cell r="E370" t="e">
            <v>#REF!</v>
          </cell>
          <cell r="F370" t="e">
            <v>#REF!</v>
          </cell>
          <cell r="G370" t="e">
            <v>#REF!</v>
          </cell>
          <cell r="H370" t="e">
            <v>#REF!</v>
          </cell>
          <cell r="I370" t="e">
            <v>#REF!</v>
          </cell>
          <cell r="J370" t="e">
            <v>#REF!</v>
          </cell>
          <cell r="K370" t="e">
            <v>#REF!</v>
          </cell>
          <cell r="L370" t="e">
            <v>#REF!</v>
          </cell>
          <cell r="M370" t="e">
            <v>#REF!</v>
          </cell>
        </row>
        <row r="371">
          <cell r="A371" t="str">
            <v>302. Возмещение жд тарифа за реализацию</v>
          </cell>
          <cell r="B371" t="e">
            <v>#REF!</v>
          </cell>
          <cell r="C371" t="e">
            <v>#REF!</v>
          </cell>
          <cell r="D371" t="e">
            <v>#REF!</v>
          </cell>
          <cell r="E371" t="e">
            <v>#REF!</v>
          </cell>
          <cell r="F371" t="e">
            <v>#REF!</v>
          </cell>
          <cell r="G371" t="e">
            <v>#REF!</v>
          </cell>
          <cell r="H371" t="e">
            <v>#REF!</v>
          </cell>
          <cell r="I371" t="e">
            <v>#REF!</v>
          </cell>
          <cell r="J371" t="e">
            <v>#REF!</v>
          </cell>
          <cell r="K371" t="e">
            <v>#REF!</v>
          </cell>
          <cell r="L371" t="e">
            <v>#REF!</v>
          </cell>
          <cell r="M371" t="e">
            <v>#REF!</v>
          </cell>
        </row>
        <row r="372">
          <cell r="A372" t="str">
            <v>302.1. Возмещение жд тарифа за реализацию металлопродукци</v>
          </cell>
          <cell r="B372" t="e">
            <v>#REF!</v>
          </cell>
          <cell r="C372" t="e">
            <v>#REF!</v>
          </cell>
          <cell r="D372" t="e">
            <v>#REF!</v>
          </cell>
          <cell r="E372" t="e">
            <v>#REF!</v>
          </cell>
          <cell r="F372" t="e">
            <v>#REF!</v>
          </cell>
          <cell r="G372" t="e">
            <v>#REF!</v>
          </cell>
          <cell r="H372" t="e">
            <v>#REF!</v>
          </cell>
          <cell r="I372" t="e">
            <v>#REF!</v>
          </cell>
          <cell r="J372" t="e">
            <v>#REF!</v>
          </cell>
          <cell r="K372" t="e">
            <v>#REF!</v>
          </cell>
          <cell r="L372" t="e">
            <v>#REF!</v>
          </cell>
          <cell r="M372" t="e">
            <v>#REF!</v>
          </cell>
        </row>
        <row r="373">
          <cell r="A373" t="str">
            <v>302.1.1 Возмещение жд тарифа за реализацию металлопродукции на внутренний рынок</v>
          </cell>
          <cell r="B373" t="e">
            <v>#REF!</v>
          </cell>
          <cell r="C373" t="e">
            <v>#REF!</v>
          </cell>
          <cell r="D373" t="e">
            <v>#REF!</v>
          </cell>
          <cell r="E373" t="e">
            <v>#REF!</v>
          </cell>
          <cell r="F373" t="e">
            <v>#REF!</v>
          </cell>
          <cell r="G373" t="e">
            <v>#REF!</v>
          </cell>
          <cell r="H373" t="e">
            <v>#REF!</v>
          </cell>
          <cell r="I373" t="e">
            <v>#REF!</v>
          </cell>
          <cell r="J373" t="e">
            <v>#REF!</v>
          </cell>
          <cell r="K373" t="e">
            <v>#REF!</v>
          </cell>
          <cell r="L373" t="e">
            <v>#REF!</v>
          </cell>
          <cell r="M373" t="e">
            <v>#REF!</v>
          </cell>
        </row>
        <row r="374">
          <cell r="A374" t="str">
            <v>302.1.2 Возмещение жд тарифа за реализацию металлопродукции по СНГ</v>
          </cell>
          <cell r="B374" t="e">
            <v>#REF!</v>
          </cell>
          <cell r="C374" t="e">
            <v>#REF!</v>
          </cell>
          <cell r="D374" t="e">
            <v>#REF!</v>
          </cell>
          <cell r="E374" t="e">
            <v>#REF!</v>
          </cell>
          <cell r="F374" t="e">
            <v>#REF!</v>
          </cell>
          <cell r="G374" t="e">
            <v>#REF!</v>
          </cell>
          <cell r="H374" t="e">
            <v>#REF!</v>
          </cell>
          <cell r="I374" t="e">
            <v>#REF!</v>
          </cell>
          <cell r="J374" t="e">
            <v>#REF!</v>
          </cell>
          <cell r="K374" t="e">
            <v>#REF!</v>
          </cell>
          <cell r="L374" t="e">
            <v>#REF!</v>
          </cell>
          <cell r="M374" t="e">
            <v>#REF!</v>
          </cell>
        </row>
        <row r="375">
          <cell r="A375" t="str">
            <v>302.2 Возмещение жд тарифа за реализацию прочей продукци</v>
          </cell>
          <cell r="B375" t="e">
            <v>#REF!</v>
          </cell>
          <cell r="C375" t="e">
            <v>#REF!</v>
          </cell>
          <cell r="D375" t="e">
            <v>#REF!</v>
          </cell>
          <cell r="E375" t="e">
            <v>#REF!</v>
          </cell>
          <cell r="F375" t="e">
            <v>#REF!</v>
          </cell>
          <cell r="G375" t="e">
            <v>#REF!</v>
          </cell>
          <cell r="H375" t="e">
            <v>#REF!</v>
          </cell>
          <cell r="I375" t="e">
            <v>#REF!</v>
          </cell>
          <cell r="J375" t="e">
            <v>#REF!</v>
          </cell>
          <cell r="K375" t="e">
            <v>#REF!</v>
          </cell>
          <cell r="L375" t="e">
            <v>#REF!</v>
          </cell>
          <cell r="M375" t="e">
            <v>#REF!</v>
          </cell>
        </row>
        <row r="376">
          <cell r="A376" t="str">
            <v>303. Реализация металлопродукции</v>
          </cell>
          <cell r="B376" t="e">
            <v>#REF!</v>
          </cell>
          <cell r="C376" t="e">
            <v>#REF!</v>
          </cell>
          <cell r="D376" t="e">
            <v>#REF!</v>
          </cell>
          <cell r="E376" t="e">
            <v>#REF!</v>
          </cell>
          <cell r="F376" t="e">
            <v>#REF!</v>
          </cell>
          <cell r="G376" t="e">
            <v>#REF!</v>
          </cell>
          <cell r="H376" t="e">
            <v>#REF!</v>
          </cell>
          <cell r="I376" t="e">
            <v>#REF!</v>
          </cell>
          <cell r="J376" t="e">
            <v>#REF!</v>
          </cell>
          <cell r="K376" t="e">
            <v>#REF!</v>
          </cell>
          <cell r="L376" t="e">
            <v>#REF!</v>
          </cell>
          <cell r="M376" t="e">
            <v>#REF!</v>
          </cell>
        </row>
        <row r="377">
          <cell r="A377" t="str">
            <v>303.1. Реализация металлопродукции на внутренний рынок</v>
          </cell>
          <cell r="B377" t="e">
            <v>#REF!</v>
          </cell>
          <cell r="C377" t="e">
            <v>#REF!</v>
          </cell>
          <cell r="D377" t="e">
            <v>#REF!</v>
          </cell>
          <cell r="E377" t="e">
            <v>#REF!</v>
          </cell>
          <cell r="F377" t="e">
            <v>#REF!</v>
          </cell>
          <cell r="G377" t="e">
            <v>#REF!</v>
          </cell>
          <cell r="H377" t="e">
            <v>#REF!</v>
          </cell>
          <cell r="I377" t="e">
            <v>#REF!</v>
          </cell>
          <cell r="J377" t="e">
            <v>#REF!</v>
          </cell>
          <cell r="K377" t="e">
            <v>#REF!</v>
          </cell>
          <cell r="L377" t="e">
            <v>#REF!</v>
          </cell>
          <cell r="M377" t="e">
            <v>#REF!</v>
          </cell>
        </row>
        <row r="378">
          <cell r="A378" t="str">
            <v>303.1.1 Реализация металлопродукции через проект по операт</v>
          </cell>
          <cell r="B378" t="e">
            <v>#REF!</v>
          </cell>
          <cell r="C378" t="e">
            <v>#REF!</v>
          </cell>
          <cell r="D378" t="e">
            <v>#REF!</v>
          </cell>
          <cell r="E378" t="e">
            <v>#REF!</v>
          </cell>
          <cell r="F378" t="e">
            <v>#REF!</v>
          </cell>
          <cell r="G378" t="e">
            <v>#REF!</v>
          </cell>
          <cell r="H378" t="e">
            <v>#REF!</v>
          </cell>
          <cell r="I378" t="e">
            <v>#REF!</v>
          </cell>
          <cell r="J378" t="e">
            <v>#REF!</v>
          </cell>
          <cell r="K378" t="e">
            <v>#REF!</v>
          </cell>
          <cell r="L378" t="e">
            <v>#REF!</v>
          </cell>
          <cell r="M378" t="e">
            <v>#REF!</v>
          </cell>
        </row>
        <row r="379">
          <cell r="A379" t="str">
            <v>303.1.2 Реализация металлопродукции через Центр оптово-роз</v>
          </cell>
          <cell r="B379" t="e">
            <v>#REF!</v>
          </cell>
          <cell r="C379" t="e">
            <v>#REF!</v>
          </cell>
          <cell r="D379" t="e">
            <v>#REF!</v>
          </cell>
          <cell r="E379" t="e">
            <v>#REF!</v>
          </cell>
          <cell r="F379" t="e">
            <v>#REF!</v>
          </cell>
          <cell r="G379" t="e">
            <v>#REF!</v>
          </cell>
          <cell r="H379" t="e">
            <v>#REF!</v>
          </cell>
          <cell r="I379" t="e">
            <v>#REF!</v>
          </cell>
          <cell r="J379" t="e">
            <v>#REF!</v>
          </cell>
          <cell r="K379" t="e">
            <v>#REF!</v>
          </cell>
          <cell r="L379" t="e">
            <v>#REF!</v>
          </cell>
          <cell r="M379" t="e">
            <v>#REF!</v>
          </cell>
        </row>
        <row r="380">
          <cell r="A380" t="str">
            <v>303.2 Реализация металлопродукции на внешний рынок</v>
          </cell>
          <cell r="B380" t="e">
            <v>#REF!</v>
          </cell>
          <cell r="C380" t="e">
            <v>#REF!</v>
          </cell>
          <cell r="D380" t="e">
            <v>#REF!</v>
          </cell>
          <cell r="E380" t="e">
            <v>#REF!</v>
          </cell>
          <cell r="F380" t="e">
            <v>#REF!</v>
          </cell>
          <cell r="G380" t="e">
            <v>#REF!</v>
          </cell>
          <cell r="H380" t="e">
            <v>#REF!</v>
          </cell>
          <cell r="I380" t="e">
            <v>#REF!</v>
          </cell>
          <cell r="J380" t="e">
            <v>#REF!</v>
          </cell>
          <cell r="K380" t="e">
            <v>#REF!</v>
          </cell>
          <cell r="L380" t="e">
            <v>#REF!</v>
          </cell>
          <cell r="M380" t="e">
            <v>#REF!</v>
          </cell>
        </row>
        <row r="381">
          <cell r="A381" t="str">
            <v>303.3. Реализация металлопродукции по СНГ</v>
          </cell>
          <cell r="B381" t="e">
            <v>#REF!</v>
          </cell>
          <cell r="C381" t="e">
            <v>#REF!</v>
          </cell>
          <cell r="D381" t="e">
            <v>#REF!</v>
          </cell>
          <cell r="E381" t="e">
            <v>#REF!</v>
          </cell>
          <cell r="F381" t="e">
            <v>#REF!</v>
          </cell>
          <cell r="G381" t="e">
            <v>#REF!</v>
          </cell>
          <cell r="H381" t="e">
            <v>#REF!</v>
          </cell>
          <cell r="I381" t="e">
            <v>#REF!</v>
          </cell>
          <cell r="J381" t="e">
            <v>#REF!</v>
          </cell>
          <cell r="K381" t="e">
            <v>#REF!</v>
          </cell>
          <cell r="L381" t="e">
            <v>#REF!</v>
          </cell>
          <cell r="M381" t="e">
            <v>#REF!</v>
          </cell>
        </row>
        <row r="382">
          <cell r="A382" t="str">
            <v>303.3.1 Реализация металлопродукции за валюту по СНГ</v>
          </cell>
          <cell r="B382" t="e">
            <v>#REF!</v>
          </cell>
          <cell r="C382" t="e">
            <v>#REF!</v>
          </cell>
          <cell r="D382" t="e">
            <v>#REF!</v>
          </cell>
          <cell r="E382" t="e">
            <v>#REF!</v>
          </cell>
          <cell r="F382" t="e">
            <v>#REF!</v>
          </cell>
          <cell r="G382" t="e">
            <v>#REF!</v>
          </cell>
          <cell r="H382" t="e">
            <v>#REF!</v>
          </cell>
          <cell r="I382" t="e">
            <v>#REF!</v>
          </cell>
          <cell r="J382" t="e">
            <v>#REF!</v>
          </cell>
          <cell r="K382" t="e">
            <v>#REF!</v>
          </cell>
          <cell r="L382" t="e">
            <v>#REF!</v>
          </cell>
          <cell r="M382" t="e">
            <v>#REF!</v>
          </cell>
        </row>
        <row r="383">
          <cell r="A383" t="str">
            <v>303.3.2 Реализация металлопродукции за рубли по СНГ</v>
          </cell>
          <cell r="B383" t="e">
            <v>#REF!</v>
          </cell>
          <cell r="C383" t="e">
            <v>#REF!</v>
          </cell>
          <cell r="D383" t="e">
            <v>#REF!</v>
          </cell>
          <cell r="E383" t="e">
            <v>#REF!</v>
          </cell>
          <cell r="F383" t="e">
            <v>#REF!</v>
          </cell>
          <cell r="G383" t="e">
            <v>#REF!</v>
          </cell>
          <cell r="H383" t="e">
            <v>#REF!</v>
          </cell>
          <cell r="I383" t="e">
            <v>#REF!</v>
          </cell>
          <cell r="J383" t="e">
            <v>#REF!</v>
          </cell>
          <cell r="K383" t="e">
            <v>#REF!</v>
          </cell>
          <cell r="L383" t="e">
            <v>#REF!</v>
          </cell>
          <cell r="M383" t="e">
            <v>#REF!</v>
          </cell>
        </row>
        <row r="384">
          <cell r="A384" t="str">
            <v>303.4 Страхование грузов</v>
          </cell>
          <cell r="B384" t="e">
            <v>#REF!</v>
          </cell>
          <cell r="C384" t="e">
            <v>#REF!</v>
          </cell>
          <cell r="D384" t="e">
            <v>#REF!</v>
          </cell>
          <cell r="E384" t="e">
            <v>#REF!</v>
          </cell>
          <cell r="F384" t="e">
            <v>#REF!</v>
          </cell>
          <cell r="G384" t="e">
            <v>#REF!</v>
          </cell>
          <cell r="H384" t="e">
            <v>#REF!</v>
          </cell>
          <cell r="I384" t="e">
            <v>#REF!</v>
          </cell>
          <cell r="J384" t="e">
            <v>#REF!</v>
          </cell>
          <cell r="K384" t="e">
            <v>#REF!</v>
          </cell>
          <cell r="L384" t="e">
            <v>#REF!</v>
          </cell>
          <cell r="M384" t="e">
            <v>#REF!</v>
          </cell>
        </row>
        <row r="385">
          <cell r="A385" t="str">
            <v>304. Оказание услуг УЖДТ</v>
          </cell>
          <cell r="B385" t="e">
            <v>#REF!</v>
          </cell>
          <cell r="C385" t="e">
            <v>#REF!</v>
          </cell>
          <cell r="D385" t="e">
            <v>#REF!</v>
          </cell>
          <cell r="E385" t="e">
            <v>#REF!</v>
          </cell>
          <cell r="F385" t="e">
            <v>#REF!</v>
          </cell>
          <cell r="G385" t="e">
            <v>#REF!</v>
          </cell>
          <cell r="H385" t="e">
            <v>#REF!</v>
          </cell>
          <cell r="I385" t="e">
            <v>#REF!</v>
          </cell>
          <cell r="J385" t="e">
            <v>#REF!</v>
          </cell>
          <cell r="K385" t="e">
            <v>#REF!</v>
          </cell>
          <cell r="L385" t="e">
            <v>#REF!</v>
          </cell>
          <cell r="M385" t="e">
            <v>#REF!</v>
          </cell>
        </row>
        <row r="386">
          <cell r="A386" t="str">
            <v>304.1 Услуги по переоборудованию ЖД платформ</v>
          </cell>
          <cell r="B386" t="e">
            <v>#REF!</v>
          </cell>
          <cell r="C386" t="e">
            <v>#REF!</v>
          </cell>
          <cell r="D386" t="e">
            <v>#REF!</v>
          </cell>
          <cell r="E386" t="e">
            <v>#REF!</v>
          </cell>
          <cell r="F386" t="e">
            <v>#REF!</v>
          </cell>
          <cell r="G386" t="e">
            <v>#REF!</v>
          </cell>
          <cell r="H386" t="e">
            <v>#REF!</v>
          </cell>
          <cell r="I386" t="e">
            <v>#REF!</v>
          </cell>
          <cell r="J386" t="e">
            <v>#REF!</v>
          </cell>
          <cell r="K386" t="e">
            <v>#REF!</v>
          </cell>
          <cell r="L386" t="e">
            <v>#REF!</v>
          </cell>
          <cell r="M386" t="e">
            <v>#REF!</v>
          </cell>
        </row>
        <row r="387">
          <cell r="A387" t="str">
            <v>304.2 Услуги по организации перевозок маршрутными отправ</v>
          </cell>
          <cell r="B387" t="e">
            <v>#REF!</v>
          </cell>
          <cell r="C387" t="e">
            <v>#REF!</v>
          </cell>
          <cell r="D387" t="e">
            <v>#REF!</v>
          </cell>
          <cell r="E387" t="e">
            <v>#REF!</v>
          </cell>
          <cell r="F387" t="e">
            <v>#REF!</v>
          </cell>
          <cell r="G387" t="e">
            <v>#REF!</v>
          </cell>
          <cell r="H387" t="e">
            <v>#REF!</v>
          </cell>
          <cell r="I387" t="e">
            <v>#REF!</v>
          </cell>
          <cell r="J387" t="e">
            <v>#REF!</v>
          </cell>
          <cell r="K387" t="e">
            <v>#REF!</v>
          </cell>
          <cell r="L387" t="e">
            <v>#REF!</v>
          </cell>
          <cell r="M387" t="e">
            <v>#REF!</v>
          </cell>
        </row>
        <row r="388">
          <cell r="A388" t="str">
            <v>304.3 Услуги УЖДТ по перевозкам</v>
          </cell>
          <cell r="B388" t="e">
            <v>#REF!</v>
          </cell>
          <cell r="C388" t="e">
            <v>#REF!</v>
          </cell>
          <cell r="D388" t="e">
            <v>#REF!</v>
          </cell>
          <cell r="E388" t="e">
            <v>#REF!</v>
          </cell>
          <cell r="F388" t="e">
            <v>#REF!</v>
          </cell>
          <cell r="G388" t="e">
            <v>#REF!</v>
          </cell>
          <cell r="H388" t="e">
            <v>#REF!</v>
          </cell>
          <cell r="I388" t="e">
            <v>#REF!</v>
          </cell>
          <cell r="J388" t="e">
            <v>#REF!</v>
          </cell>
          <cell r="K388" t="e">
            <v>#REF!</v>
          </cell>
          <cell r="L388" t="e">
            <v>#REF!</v>
          </cell>
          <cell r="M388" t="e">
            <v>#REF!</v>
          </cell>
        </row>
        <row r="389">
          <cell r="A389" t="str">
            <v>305. Реализация прочей продукции</v>
          </cell>
          <cell r="B389" t="e">
            <v>#REF!</v>
          </cell>
          <cell r="C389" t="e">
            <v>#REF!</v>
          </cell>
          <cell r="D389" t="e">
            <v>#REF!</v>
          </cell>
          <cell r="E389" t="e">
            <v>#REF!</v>
          </cell>
          <cell r="F389" t="e">
            <v>#REF!</v>
          </cell>
          <cell r="G389" t="e">
            <v>#REF!</v>
          </cell>
          <cell r="H389" t="e">
            <v>#REF!</v>
          </cell>
          <cell r="I389" t="e">
            <v>#REF!</v>
          </cell>
          <cell r="J389" t="e">
            <v>#REF!</v>
          </cell>
          <cell r="K389" t="e">
            <v>#REF!</v>
          </cell>
          <cell r="L389" t="e">
            <v>#REF!</v>
          </cell>
          <cell r="M389" t="e">
            <v>#REF!</v>
          </cell>
        </row>
        <row r="390">
          <cell r="A390" t="str">
            <v>305.1 Реализация прочей продукции через проект по продаж</v>
          </cell>
          <cell r="B390" t="e">
            <v>#REF!</v>
          </cell>
          <cell r="C390" t="e">
            <v>#REF!</v>
          </cell>
          <cell r="D390" t="e">
            <v>#REF!</v>
          </cell>
          <cell r="E390" t="e">
            <v>#REF!</v>
          </cell>
          <cell r="F390" t="e">
            <v>#REF!</v>
          </cell>
          <cell r="G390" t="e">
            <v>#REF!</v>
          </cell>
          <cell r="H390" t="e">
            <v>#REF!</v>
          </cell>
          <cell r="I390" t="e">
            <v>#REF!</v>
          </cell>
          <cell r="J390" t="e">
            <v>#REF!</v>
          </cell>
          <cell r="K390" t="e">
            <v>#REF!</v>
          </cell>
          <cell r="L390" t="e">
            <v>#REF!</v>
          </cell>
          <cell r="M390" t="e">
            <v>#REF!</v>
          </cell>
        </row>
        <row r="391">
          <cell r="A391" t="str">
            <v>305.3 Реализация прочей продукции по СНГ</v>
          </cell>
          <cell r="B391" t="e">
            <v>#REF!</v>
          </cell>
          <cell r="C391" t="e">
            <v>#REF!</v>
          </cell>
          <cell r="D391" t="e">
            <v>#REF!</v>
          </cell>
          <cell r="E391" t="e">
            <v>#REF!</v>
          </cell>
          <cell r="F391" t="e">
            <v>#REF!</v>
          </cell>
          <cell r="G391" t="e">
            <v>#REF!</v>
          </cell>
          <cell r="H391" t="e">
            <v>#REF!</v>
          </cell>
          <cell r="I391" t="e">
            <v>#REF!</v>
          </cell>
          <cell r="J391" t="e">
            <v>#REF!</v>
          </cell>
          <cell r="K391" t="e">
            <v>#REF!</v>
          </cell>
          <cell r="L391" t="e">
            <v>#REF!</v>
          </cell>
          <cell r="M391" t="e">
            <v>#REF!</v>
          </cell>
        </row>
        <row r="392">
          <cell r="A392" t="str">
            <v>306 Отпуск энергоресурсов</v>
          </cell>
          <cell r="B392" t="e">
            <v>#REF!</v>
          </cell>
          <cell r="C392" t="e">
            <v>#REF!</v>
          </cell>
          <cell r="D392" t="e">
            <v>#REF!</v>
          </cell>
          <cell r="E392" t="e">
            <v>#REF!</v>
          </cell>
          <cell r="F392" t="e">
            <v>#REF!</v>
          </cell>
          <cell r="G392" t="e">
            <v>#REF!</v>
          </cell>
          <cell r="H392" t="e">
            <v>#REF!</v>
          </cell>
          <cell r="I392" t="e">
            <v>#REF!</v>
          </cell>
          <cell r="J392" t="e">
            <v>#REF!</v>
          </cell>
          <cell r="K392" t="e">
            <v>#REF!</v>
          </cell>
          <cell r="L392" t="e">
            <v>#REF!</v>
          </cell>
          <cell r="M392" t="e">
            <v>#REF!</v>
          </cell>
        </row>
        <row r="393">
          <cell r="A393" t="str">
            <v>307 Отпуск материалов УМТС</v>
          </cell>
          <cell r="B393" t="e">
            <v>#REF!</v>
          </cell>
          <cell r="C393" t="e">
            <v>#REF!</v>
          </cell>
          <cell r="D393" t="e">
            <v>#REF!</v>
          </cell>
          <cell r="E393" t="e">
            <v>#REF!</v>
          </cell>
          <cell r="F393" t="e">
            <v>#REF!</v>
          </cell>
          <cell r="G393" t="e">
            <v>#REF!</v>
          </cell>
          <cell r="H393" t="e">
            <v>#REF!</v>
          </cell>
          <cell r="I393" t="e">
            <v>#REF!</v>
          </cell>
          <cell r="J393" t="e">
            <v>#REF!</v>
          </cell>
          <cell r="K393" t="e">
            <v>#REF!</v>
          </cell>
          <cell r="L393" t="e">
            <v>#REF!</v>
          </cell>
          <cell r="M393" t="e">
            <v>#REF!</v>
          </cell>
        </row>
        <row r="394">
          <cell r="A394" t="str">
            <v>308. Отпуск оборудования Управлением оборудования</v>
          </cell>
          <cell r="B394" t="e">
            <v>#REF!</v>
          </cell>
          <cell r="C394" t="e">
            <v>#REF!</v>
          </cell>
          <cell r="D394" t="e">
            <v>#REF!</v>
          </cell>
          <cell r="E394" t="e">
            <v>#REF!</v>
          </cell>
          <cell r="F394" t="e">
            <v>#REF!</v>
          </cell>
          <cell r="G394" t="e">
            <v>#REF!</v>
          </cell>
          <cell r="H394" t="e">
            <v>#REF!</v>
          </cell>
          <cell r="I394" t="e">
            <v>#REF!</v>
          </cell>
          <cell r="J394" t="e">
            <v>#REF!</v>
          </cell>
          <cell r="K394" t="e">
            <v>#REF!</v>
          </cell>
          <cell r="L394" t="e">
            <v>#REF!</v>
          </cell>
          <cell r="M394" t="e">
            <v>#REF!</v>
          </cell>
        </row>
        <row r="395">
          <cell r="A395" t="str">
            <v>308.1 Реализация оборудования</v>
          </cell>
          <cell r="B395" t="e">
            <v>#REF!</v>
          </cell>
          <cell r="C395" t="e">
            <v>#REF!</v>
          </cell>
          <cell r="D395" t="e">
            <v>#REF!</v>
          </cell>
          <cell r="E395" t="e">
            <v>#REF!</v>
          </cell>
          <cell r="F395" t="e">
            <v>#REF!</v>
          </cell>
          <cell r="G395" t="e">
            <v>#REF!</v>
          </cell>
          <cell r="H395" t="e">
            <v>#REF!</v>
          </cell>
          <cell r="I395" t="e">
            <v>#REF!</v>
          </cell>
          <cell r="J395" t="e">
            <v>#REF!</v>
          </cell>
          <cell r="K395" t="e">
            <v>#REF!</v>
          </cell>
          <cell r="L395" t="e">
            <v>#REF!</v>
          </cell>
          <cell r="M395" t="e">
            <v>#REF!</v>
          </cell>
        </row>
        <row r="396">
          <cell r="A396" t="str">
            <v>308.2 Сублизинг</v>
          </cell>
          <cell r="B396" t="e">
            <v>#REF!</v>
          </cell>
          <cell r="C396" t="e">
            <v>#REF!</v>
          </cell>
          <cell r="D396" t="e">
            <v>#REF!</v>
          </cell>
          <cell r="E396" t="e">
            <v>#REF!</v>
          </cell>
          <cell r="F396" t="e">
            <v>#REF!</v>
          </cell>
          <cell r="G396" t="e">
            <v>#REF!</v>
          </cell>
          <cell r="H396" t="e">
            <v>#REF!</v>
          </cell>
          <cell r="I396" t="e">
            <v>#REF!</v>
          </cell>
          <cell r="J396" t="e">
            <v>#REF!</v>
          </cell>
          <cell r="K396" t="e">
            <v>#REF!</v>
          </cell>
          <cell r="L396" t="e">
            <v>#REF!</v>
          </cell>
          <cell r="M396" t="e">
            <v>#REF!</v>
          </cell>
        </row>
        <row r="397">
          <cell r="A397" t="str">
            <v>309. Оказание услуг управлением собственностью</v>
          </cell>
          <cell r="B397" t="e">
            <v>#REF!</v>
          </cell>
          <cell r="C397" t="e">
            <v>#REF!</v>
          </cell>
          <cell r="D397" t="e">
            <v>#REF!</v>
          </cell>
          <cell r="E397" t="e">
            <v>#REF!</v>
          </cell>
          <cell r="F397" t="e">
            <v>#REF!</v>
          </cell>
          <cell r="G397" t="e">
            <v>#REF!</v>
          </cell>
          <cell r="H397" t="e">
            <v>#REF!</v>
          </cell>
          <cell r="I397" t="e">
            <v>#REF!</v>
          </cell>
          <cell r="J397" t="e">
            <v>#REF!</v>
          </cell>
          <cell r="K397" t="e">
            <v>#REF!</v>
          </cell>
          <cell r="L397" t="e">
            <v>#REF!</v>
          </cell>
          <cell r="M397" t="e">
            <v>#REF!</v>
          </cell>
        </row>
        <row r="398">
          <cell r="A398" t="str">
            <v>309.1 Аренда производственных помещений и оборудования</v>
          </cell>
          <cell r="B398" t="e">
            <v>#REF!</v>
          </cell>
          <cell r="C398" t="e">
            <v>#REF!</v>
          </cell>
          <cell r="D398" t="e">
            <v>#REF!</v>
          </cell>
          <cell r="E398" t="e">
            <v>#REF!</v>
          </cell>
          <cell r="F398" t="e">
            <v>#REF!</v>
          </cell>
          <cell r="G398" t="e">
            <v>#REF!</v>
          </cell>
          <cell r="H398" t="e">
            <v>#REF!</v>
          </cell>
          <cell r="I398" t="e">
            <v>#REF!</v>
          </cell>
          <cell r="J398" t="e">
            <v>#REF!</v>
          </cell>
          <cell r="K398" t="e">
            <v>#REF!</v>
          </cell>
          <cell r="L398" t="e">
            <v>#REF!</v>
          </cell>
          <cell r="M398" t="e">
            <v>#REF!</v>
          </cell>
        </row>
        <row r="399">
          <cell r="A399" t="str">
            <v>309.2 Договоры аренды земельного участка</v>
          </cell>
          <cell r="B399" t="e">
            <v>#REF!</v>
          </cell>
          <cell r="C399" t="e">
            <v>#REF!</v>
          </cell>
          <cell r="D399" t="e">
            <v>#REF!</v>
          </cell>
          <cell r="E399" t="e">
            <v>#REF!</v>
          </cell>
          <cell r="F399" t="e">
            <v>#REF!</v>
          </cell>
          <cell r="G399" t="e">
            <v>#REF!</v>
          </cell>
          <cell r="H399" t="e">
            <v>#REF!</v>
          </cell>
          <cell r="I399" t="e">
            <v>#REF!</v>
          </cell>
          <cell r="J399" t="e">
            <v>#REF!</v>
          </cell>
          <cell r="K399" t="e">
            <v>#REF!</v>
          </cell>
          <cell r="L399" t="e">
            <v>#REF!</v>
          </cell>
          <cell r="M399" t="e">
            <v>#REF!</v>
          </cell>
        </row>
        <row r="400">
          <cell r="A400" t="str">
            <v>309.3 Договоры субаренды земли</v>
          </cell>
          <cell r="B400" t="e">
            <v>#REF!</v>
          </cell>
          <cell r="C400" t="e">
            <v>#REF!</v>
          </cell>
          <cell r="D400" t="e">
            <v>#REF!</v>
          </cell>
          <cell r="E400" t="e">
            <v>#REF!</v>
          </cell>
          <cell r="F400" t="e">
            <v>#REF!</v>
          </cell>
          <cell r="G400" t="e">
            <v>#REF!</v>
          </cell>
          <cell r="H400" t="e">
            <v>#REF!</v>
          </cell>
          <cell r="I400" t="e">
            <v>#REF!</v>
          </cell>
          <cell r="J400" t="e">
            <v>#REF!</v>
          </cell>
          <cell r="K400" t="e">
            <v>#REF!</v>
          </cell>
          <cell r="L400" t="e">
            <v>#REF!</v>
          </cell>
          <cell r="M400" t="e">
            <v>#REF!</v>
          </cell>
        </row>
        <row r="401">
          <cell r="A401" t="str">
            <v>309.4 Договоры купли-продажи</v>
          </cell>
          <cell r="B401" t="e">
            <v>#REF!</v>
          </cell>
          <cell r="C401" t="e">
            <v>#REF!</v>
          </cell>
          <cell r="D401" t="e">
            <v>#REF!</v>
          </cell>
          <cell r="E401" t="e">
            <v>#REF!</v>
          </cell>
          <cell r="F401" t="e">
            <v>#REF!</v>
          </cell>
          <cell r="G401" t="e">
            <v>#REF!</v>
          </cell>
          <cell r="H401" t="e">
            <v>#REF!</v>
          </cell>
          <cell r="I401" t="e">
            <v>#REF!</v>
          </cell>
          <cell r="J401" t="e">
            <v>#REF!</v>
          </cell>
          <cell r="K401" t="e">
            <v>#REF!</v>
          </cell>
          <cell r="L401" t="e">
            <v>#REF!</v>
          </cell>
          <cell r="M401" t="e">
            <v>#REF!</v>
          </cell>
        </row>
        <row r="402">
          <cell r="A402" t="str">
            <v>309.5 Договоры по выполнению геодезических работ</v>
          </cell>
          <cell r="B402" t="e">
            <v>#REF!</v>
          </cell>
          <cell r="C402" t="e">
            <v>#REF!</v>
          </cell>
          <cell r="D402" t="e">
            <v>#REF!</v>
          </cell>
          <cell r="E402" t="e">
            <v>#REF!</v>
          </cell>
          <cell r="F402" t="e">
            <v>#REF!</v>
          </cell>
          <cell r="G402" t="e">
            <v>#REF!</v>
          </cell>
          <cell r="H402" t="e">
            <v>#REF!</v>
          </cell>
          <cell r="I402" t="e">
            <v>#REF!</v>
          </cell>
          <cell r="J402" t="e">
            <v>#REF!</v>
          </cell>
          <cell r="K402" t="e">
            <v>#REF!</v>
          </cell>
          <cell r="L402" t="e">
            <v>#REF!</v>
          </cell>
          <cell r="M402" t="e">
            <v>#REF!</v>
          </cell>
        </row>
        <row r="403">
          <cell r="A403" t="str">
            <v>31. Расходы на охрану труда</v>
          </cell>
          <cell r="B403" t="e">
            <v>#REF!</v>
          </cell>
          <cell r="C403" t="e">
            <v>#REF!</v>
          </cell>
          <cell r="D403" t="e">
            <v>#REF!</v>
          </cell>
          <cell r="E403" t="e">
            <v>#REF!</v>
          </cell>
          <cell r="F403" t="e">
            <v>#REF!</v>
          </cell>
          <cell r="G403" t="e">
            <v>#REF!</v>
          </cell>
          <cell r="H403" t="e">
            <v>#REF!</v>
          </cell>
          <cell r="I403" t="e">
            <v>#REF!</v>
          </cell>
          <cell r="J403" t="e">
            <v>#REF!</v>
          </cell>
          <cell r="K403" t="e">
            <v>#REF!</v>
          </cell>
          <cell r="L403" t="e">
            <v>#REF!</v>
          </cell>
          <cell r="M403" t="e">
            <v>#REF!</v>
          </cell>
        </row>
        <row r="404">
          <cell r="A404" t="str">
            <v>31.1 Медосмотры (оказание оздоровительных услуг)</v>
          </cell>
          <cell r="B404" t="e">
            <v>#REF!</v>
          </cell>
          <cell r="C404" t="e">
            <v>#REF!</v>
          </cell>
          <cell r="D404" t="e">
            <v>#REF!</v>
          </cell>
          <cell r="E404" t="e">
            <v>#REF!</v>
          </cell>
          <cell r="F404" t="e">
            <v>#REF!</v>
          </cell>
          <cell r="G404" t="e">
            <v>#REF!</v>
          </cell>
          <cell r="H404" t="e">
            <v>#REF!</v>
          </cell>
          <cell r="I404" t="e">
            <v>#REF!</v>
          </cell>
          <cell r="J404" t="e">
            <v>#REF!</v>
          </cell>
          <cell r="K404" t="e">
            <v>#REF!</v>
          </cell>
          <cell r="L404" t="e">
            <v>#REF!</v>
          </cell>
          <cell r="M404" t="e">
            <v>#REF!</v>
          </cell>
        </row>
        <row r="405">
          <cell r="A405" t="str">
            <v>31.2 Услуги по приобретению и выдаче витаминов работник</v>
          </cell>
          <cell r="B405" t="e">
            <v>#REF!</v>
          </cell>
          <cell r="C405" t="e">
            <v>#REF!</v>
          </cell>
          <cell r="D405" t="e">
            <v>#REF!</v>
          </cell>
          <cell r="E405" t="e">
            <v>#REF!</v>
          </cell>
          <cell r="F405" t="e">
            <v>#REF!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K405" t="e">
            <v>#REF!</v>
          </cell>
          <cell r="L405" t="e">
            <v>#REF!</v>
          </cell>
          <cell r="M405" t="e">
            <v>#REF!</v>
          </cell>
        </row>
        <row r="406">
          <cell r="A406" t="str">
            <v>310 Оказание услуг прокатными цехами</v>
          </cell>
          <cell r="B406" t="e">
            <v>#REF!</v>
          </cell>
          <cell r="C406" t="e">
            <v>#REF!</v>
          </cell>
          <cell r="D406" t="e">
            <v>#REF!</v>
          </cell>
          <cell r="E406" t="e">
            <v>#REF!</v>
          </cell>
          <cell r="F406" t="e">
            <v>#REF!</v>
          </cell>
          <cell r="G406" t="e">
            <v>#REF!</v>
          </cell>
          <cell r="H406" t="e">
            <v>#REF!</v>
          </cell>
          <cell r="I406" t="e">
            <v>#REF!</v>
          </cell>
          <cell r="J406" t="e">
            <v>#REF!</v>
          </cell>
          <cell r="K406" t="e">
            <v>#REF!</v>
          </cell>
          <cell r="L406" t="e">
            <v>#REF!</v>
          </cell>
          <cell r="M406" t="e">
            <v>#REF!</v>
          </cell>
        </row>
        <row r="407">
          <cell r="A407" t="str">
            <v>311 Оказание услуг металлургическими цехами</v>
          </cell>
          <cell r="B407" t="e">
            <v>#REF!</v>
          </cell>
          <cell r="C407" t="e">
            <v>#REF!</v>
          </cell>
          <cell r="D407" t="e">
            <v>#REF!</v>
          </cell>
          <cell r="E407" t="e">
            <v>#REF!</v>
          </cell>
          <cell r="F407" t="e">
            <v>#REF!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K407" t="e">
            <v>#REF!</v>
          </cell>
          <cell r="L407" t="e">
            <v>#REF!</v>
          </cell>
          <cell r="M407" t="e">
            <v>#REF!</v>
          </cell>
        </row>
        <row r="408">
          <cell r="A408" t="str">
            <v>312 Оказание услуг электросвязи</v>
          </cell>
          <cell r="B408" t="e">
            <v>#REF!</v>
          </cell>
          <cell r="C408" t="e">
            <v>#REF!</v>
          </cell>
          <cell r="D408" t="e">
            <v>#REF!</v>
          </cell>
          <cell r="E408" t="e">
            <v>#REF!</v>
          </cell>
          <cell r="F408" t="e">
            <v>#REF!</v>
          </cell>
          <cell r="G408" t="e">
            <v>#REF!</v>
          </cell>
          <cell r="H408" t="e">
            <v>#REF!</v>
          </cell>
          <cell r="I408" t="e">
            <v>#REF!</v>
          </cell>
          <cell r="J408" t="e">
            <v>#REF!</v>
          </cell>
          <cell r="K408" t="e">
            <v>#REF!</v>
          </cell>
          <cell r="L408" t="e">
            <v>#REF!</v>
          </cell>
          <cell r="M408" t="e">
            <v>#REF!</v>
          </cell>
        </row>
        <row r="409">
          <cell r="A409" t="str">
            <v>312. (4120000) Оказание услуг электросвязи</v>
          </cell>
          <cell r="B409" t="e">
            <v>#REF!</v>
          </cell>
          <cell r="C409" t="e">
            <v>#REF!</v>
          </cell>
          <cell r="D409" t="e">
            <v>#REF!</v>
          </cell>
          <cell r="E409" t="e">
            <v>#REF!</v>
          </cell>
          <cell r="F409" t="e">
            <v>#REF!</v>
          </cell>
          <cell r="G409" t="e">
            <v>#REF!</v>
          </cell>
          <cell r="H409" t="e">
            <v>#REF!</v>
          </cell>
          <cell r="I409" t="e">
            <v>#REF!</v>
          </cell>
          <cell r="J409" t="e">
            <v>#REF!</v>
          </cell>
          <cell r="K409" t="e">
            <v>#REF!</v>
          </cell>
          <cell r="L409" t="e">
            <v>#REF!</v>
          </cell>
          <cell r="M409" t="e">
            <v>#REF!</v>
          </cell>
        </row>
        <row r="410">
          <cell r="A410" t="str">
            <v>312.1 (3120100) В безакцептном порядке</v>
          </cell>
          <cell r="B410" t="e">
            <v>#REF!</v>
          </cell>
          <cell r="C410" t="e">
            <v>#REF!</v>
          </cell>
          <cell r="D410" t="e">
            <v>#REF!</v>
          </cell>
          <cell r="E410" t="e">
            <v>#REF!</v>
          </cell>
          <cell r="F410" t="e">
            <v>#REF!</v>
          </cell>
          <cell r="G410" t="e">
            <v>#REF!</v>
          </cell>
          <cell r="H410" t="e">
            <v>#REF!</v>
          </cell>
          <cell r="I410" t="e">
            <v>#REF!</v>
          </cell>
          <cell r="J410" t="e">
            <v>#REF!</v>
          </cell>
          <cell r="K410" t="e">
            <v>#REF!</v>
          </cell>
          <cell r="L410" t="e">
            <v>#REF!</v>
          </cell>
          <cell r="M410" t="e">
            <v>#REF!</v>
          </cell>
        </row>
        <row r="411">
          <cell r="A411" t="str">
            <v>312.2 (3120200) В акцептном порядке</v>
          </cell>
          <cell r="B411" t="e">
            <v>#REF!</v>
          </cell>
          <cell r="C411" t="e">
            <v>#REF!</v>
          </cell>
          <cell r="D411" t="e">
            <v>#REF!</v>
          </cell>
          <cell r="E411" t="e">
            <v>#REF!</v>
          </cell>
          <cell r="F411" t="e">
            <v>#REF!</v>
          </cell>
          <cell r="G411" t="e">
            <v>#REF!</v>
          </cell>
          <cell r="H411" t="e">
            <v>#REF!</v>
          </cell>
          <cell r="I411" t="e">
            <v>#REF!</v>
          </cell>
          <cell r="J411" t="e">
            <v>#REF!</v>
          </cell>
          <cell r="K411" t="e">
            <v>#REF!</v>
          </cell>
          <cell r="L411" t="e">
            <v>#REF!</v>
          </cell>
          <cell r="M411" t="e">
            <v>#REF!</v>
          </cell>
        </row>
        <row r="412">
          <cell r="A412" t="str">
            <v>313 Оказание услуг ремонтно-механическими цехами</v>
          </cell>
          <cell r="B412" t="e">
            <v>#REF!</v>
          </cell>
          <cell r="C412" t="e">
            <v>#REF!</v>
          </cell>
          <cell r="D412" t="e">
            <v>#REF!</v>
          </cell>
          <cell r="E412" t="e">
            <v>#REF!</v>
          </cell>
          <cell r="F412" t="e">
            <v>#REF!</v>
          </cell>
          <cell r="G412" t="e">
            <v>#REF!</v>
          </cell>
          <cell r="H412" t="e">
            <v>#REF!</v>
          </cell>
          <cell r="I412" t="e">
            <v>#REF!</v>
          </cell>
          <cell r="J412" t="e">
            <v>#REF!</v>
          </cell>
          <cell r="K412" t="e">
            <v>#REF!</v>
          </cell>
          <cell r="L412" t="e">
            <v>#REF!</v>
          </cell>
          <cell r="M412" t="e">
            <v>#REF!</v>
          </cell>
        </row>
        <row r="413">
          <cell r="A413" t="str">
            <v>314 Оказание услуг подразделениями ГОП</v>
          </cell>
          <cell r="B413" t="e">
            <v>#REF!</v>
          </cell>
          <cell r="C413" t="e">
            <v>#REF!</v>
          </cell>
          <cell r="D413" t="e">
            <v>#REF!</v>
          </cell>
          <cell r="E413" t="e">
            <v>#REF!</v>
          </cell>
          <cell r="F413" t="e">
            <v>#REF!</v>
          </cell>
          <cell r="G413" t="e">
            <v>#REF!</v>
          </cell>
          <cell r="H413" t="e">
            <v>#REF!</v>
          </cell>
          <cell r="I413" t="e">
            <v>#REF!</v>
          </cell>
          <cell r="J413" t="e">
            <v>#REF!</v>
          </cell>
          <cell r="K413" t="e">
            <v>#REF!</v>
          </cell>
          <cell r="L413" t="e">
            <v>#REF!</v>
          </cell>
          <cell r="M413" t="e">
            <v>#REF!</v>
          </cell>
        </row>
        <row r="414">
          <cell r="A414" t="str">
            <v>315 Оказание услуг подразделениями ОЗХ</v>
          </cell>
          <cell r="B414" t="e">
            <v>#REF!</v>
          </cell>
          <cell r="C414" t="e">
            <v>#REF!</v>
          </cell>
          <cell r="D414" t="e">
            <v>#REF!</v>
          </cell>
          <cell r="E414" t="e">
            <v>#REF!</v>
          </cell>
          <cell r="F414" t="e">
            <v>#REF!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K414" t="e">
            <v>#REF!</v>
          </cell>
          <cell r="L414" t="e">
            <v>#REF!</v>
          </cell>
          <cell r="M414" t="e">
            <v>#REF!</v>
          </cell>
        </row>
        <row r="415">
          <cell r="A415" t="str">
            <v>316 Оказание услуг техническими службами главного инже</v>
          </cell>
          <cell r="B415" t="e">
            <v>#REF!</v>
          </cell>
          <cell r="C415" t="e">
            <v>#REF!</v>
          </cell>
          <cell r="D415" t="e">
            <v>#REF!</v>
          </cell>
          <cell r="E415" t="e">
            <v>#REF!</v>
          </cell>
          <cell r="F415" t="e">
            <v>#REF!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K415" t="e">
            <v>#REF!</v>
          </cell>
          <cell r="L415" t="e">
            <v>#REF!</v>
          </cell>
          <cell r="M415" t="e">
            <v>#REF!</v>
          </cell>
        </row>
        <row r="416">
          <cell r="A416" t="str">
            <v>317. Оказание услуг ДИТ</v>
          </cell>
          <cell r="B416" t="e">
            <v>#REF!</v>
          </cell>
          <cell r="C416" t="e">
            <v>#REF!</v>
          </cell>
          <cell r="D416" t="e">
            <v>#REF!</v>
          </cell>
          <cell r="E416" t="e">
            <v>#REF!</v>
          </cell>
          <cell r="F416" t="e">
            <v>#REF!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K416" t="e">
            <v>#REF!</v>
          </cell>
          <cell r="L416" t="e">
            <v>#REF!</v>
          </cell>
          <cell r="M416" t="e">
            <v>#REF!</v>
          </cell>
        </row>
        <row r="417">
          <cell r="A417" t="str">
            <v>317.1 Оказание услуг УИТ</v>
          </cell>
          <cell r="B417" t="e">
            <v>#REF!</v>
          </cell>
          <cell r="C417" t="e">
            <v>#REF!</v>
          </cell>
          <cell r="D417" t="e">
            <v>#REF!</v>
          </cell>
          <cell r="E417" t="e">
            <v>#REF!</v>
          </cell>
          <cell r="F417" t="e">
            <v>#REF!</v>
          </cell>
          <cell r="G417" t="e">
            <v>#REF!</v>
          </cell>
          <cell r="H417" t="e">
            <v>#REF!</v>
          </cell>
          <cell r="I417" t="e">
            <v>#REF!</v>
          </cell>
          <cell r="J417" t="e">
            <v>#REF!</v>
          </cell>
          <cell r="K417" t="e">
            <v>#REF!</v>
          </cell>
          <cell r="L417" t="e">
            <v>#REF!</v>
          </cell>
          <cell r="M417" t="e">
            <v>#REF!</v>
          </cell>
        </row>
        <row r="418">
          <cell r="A418" t="str">
            <v>317.2 Оказание услуг цехом связи</v>
          </cell>
          <cell r="B418" t="e">
            <v>#REF!</v>
          </cell>
          <cell r="C418" t="e">
            <v>#REF!</v>
          </cell>
          <cell r="D418" t="e">
            <v>#REF!</v>
          </cell>
          <cell r="E418" t="e">
            <v>#REF!</v>
          </cell>
          <cell r="F418" t="e">
            <v>#REF!</v>
          </cell>
          <cell r="G418" t="e">
            <v>#REF!</v>
          </cell>
          <cell r="H418" t="e">
            <v>#REF!</v>
          </cell>
          <cell r="I418" t="e">
            <v>#REF!</v>
          </cell>
          <cell r="J418" t="e">
            <v>#REF!</v>
          </cell>
          <cell r="K418" t="e">
            <v>#REF!</v>
          </cell>
          <cell r="L418" t="e">
            <v>#REF!</v>
          </cell>
          <cell r="M418" t="e">
            <v>#REF!</v>
          </cell>
        </row>
        <row r="419">
          <cell r="A419" t="str">
            <v>317.3 () Предоставление доступа на интернет-сайт ОАО ММК</v>
          </cell>
          <cell r="B419" t="e">
            <v>#REF!</v>
          </cell>
          <cell r="C419" t="e">
            <v>#REF!</v>
          </cell>
          <cell r="D419" t="e">
            <v>#REF!</v>
          </cell>
          <cell r="E419" t="e">
            <v>#REF!</v>
          </cell>
          <cell r="F419" t="e">
            <v>#REF!</v>
          </cell>
          <cell r="G419" t="e">
            <v>#REF!</v>
          </cell>
          <cell r="H419" t="e">
            <v>#REF!</v>
          </cell>
          <cell r="I419" t="e">
            <v>#REF!</v>
          </cell>
          <cell r="J419" t="e">
            <v>#REF!</v>
          </cell>
          <cell r="K419" t="e">
            <v>#REF!</v>
          </cell>
          <cell r="L419" t="e">
            <v>#REF!</v>
          </cell>
          <cell r="M419" t="e">
            <v>#REF!</v>
          </cell>
        </row>
        <row r="420">
          <cell r="A420" t="str">
            <v>317.4 () Оказание услуг цехом связи</v>
          </cell>
          <cell r="B420" t="e">
            <v>#REF!</v>
          </cell>
          <cell r="C420" t="e">
            <v>#REF!</v>
          </cell>
          <cell r="D420" t="e">
            <v>#REF!</v>
          </cell>
          <cell r="E420" t="e">
            <v>#REF!</v>
          </cell>
          <cell r="F420" t="e">
            <v>#REF!</v>
          </cell>
          <cell r="G420" t="e">
            <v>#REF!</v>
          </cell>
          <cell r="H420" t="e">
            <v>#REF!</v>
          </cell>
          <cell r="I420" t="e">
            <v>#REF!</v>
          </cell>
          <cell r="J420" t="e">
            <v>#REF!</v>
          </cell>
          <cell r="K420" t="e">
            <v>#REF!</v>
          </cell>
          <cell r="L420" t="e">
            <v>#REF!</v>
          </cell>
          <cell r="M420" t="e">
            <v>#REF!</v>
          </cell>
        </row>
        <row r="421">
          <cell r="A421" t="str">
            <v>318. Оказание услуг подразделениями, подчиненными дирек</v>
          </cell>
          <cell r="B421" t="e">
            <v>#REF!</v>
          </cell>
          <cell r="C421" t="e">
            <v>#REF!</v>
          </cell>
          <cell r="D421" t="e">
            <v>#REF!</v>
          </cell>
          <cell r="E421" t="e">
            <v>#REF!</v>
          </cell>
          <cell r="F421" t="e">
            <v>#REF!</v>
          </cell>
          <cell r="G421" t="e">
            <v>#REF!</v>
          </cell>
          <cell r="H421" t="e">
            <v>#REF!</v>
          </cell>
          <cell r="I421" t="e">
            <v>#REF!</v>
          </cell>
          <cell r="J421" t="e">
            <v>#REF!</v>
          </cell>
          <cell r="K421" t="e">
            <v>#REF!</v>
          </cell>
          <cell r="L421" t="e">
            <v>#REF!</v>
          </cell>
          <cell r="M421" t="e">
            <v>#REF!</v>
          </cell>
        </row>
        <row r="422">
          <cell r="A422" t="str">
            <v>318.1 Оказание услуг прочими подразделениями</v>
          </cell>
          <cell r="B422" t="e">
            <v>#REF!</v>
          </cell>
          <cell r="C422" t="e">
            <v>#REF!</v>
          </cell>
          <cell r="D422" t="e">
            <v>#REF!</v>
          </cell>
          <cell r="E422" t="e">
            <v>#REF!</v>
          </cell>
          <cell r="F422" t="e">
            <v>#REF!</v>
          </cell>
          <cell r="G422" t="e">
            <v>#REF!</v>
          </cell>
          <cell r="H422" t="e">
            <v>#REF!</v>
          </cell>
          <cell r="I422" t="e">
            <v>#REF!</v>
          </cell>
          <cell r="J422" t="e">
            <v>#REF!</v>
          </cell>
          <cell r="K422" t="e">
            <v>#REF!</v>
          </cell>
          <cell r="L422" t="e">
            <v>#REF!</v>
          </cell>
          <cell r="M422" t="e">
            <v>#REF!</v>
          </cell>
        </row>
        <row r="423">
          <cell r="A423" t="str">
            <v>318.2 Оказание услуг ГЛЦ "Металлург-Магнитогорск"</v>
          </cell>
          <cell r="B423" t="e">
            <v>#REF!</v>
          </cell>
          <cell r="C423" t="e">
            <v>#REF!</v>
          </cell>
          <cell r="D423" t="e">
            <v>#REF!</v>
          </cell>
          <cell r="E423" t="e">
            <v>#REF!</v>
          </cell>
          <cell r="F423" t="e">
            <v>#REF!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K423" t="e">
            <v>#REF!</v>
          </cell>
          <cell r="L423" t="e">
            <v>#REF!</v>
          </cell>
          <cell r="M423" t="e">
            <v>#REF!</v>
          </cell>
        </row>
        <row r="424">
          <cell r="A424" t="str">
            <v>318.3 Оказание услуг жилищным отделом</v>
          </cell>
          <cell r="B424" t="e">
            <v>#REF!</v>
          </cell>
          <cell r="C424" t="e">
            <v>#REF!</v>
          </cell>
          <cell r="D424" t="e">
            <v>#REF!</v>
          </cell>
          <cell r="E424" t="e">
            <v>#REF!</v>
          </cell>
          <cell r="F424" t="e">
            <v>#REF!</v>
          </cell>
          <cell r="G424" t="e">
            <v>#REF!</v>
          </cell>
          <cell r="H424" t="e">
            <v>#REF!</v>
          </cell>
          <cell r="I424" t="e">
            <v>#REF!</v>
          </cell>
          <cell r="J424" t="e">
            <v>#REF!</v>
          </cell>
          <cell r="K424" t="e">
            <v>#REF!</v>
          </cell>
          <cell r="L424" t="e">
            <v>#REF!</v>
          </cell>
          <cell r="M424" t="e">
            <v>#REF!</v>
          </cell>
        </row>
        <row r="425">
          <cell r="A425" t="str">
            <v>318.4 Информационные услуги (размещение материалов в газ</v>
          </cell>
          <cell r="B425" t="e">
            <v>#REF!</v>
          </cell>
          <cell r="C425" t="e">
            <v>#REF!</v>
          </cell>
          <cell r="D425" t="e">
            <v>#REF!</v>
          </cell>
          <cell r="E425" t="e">
            <v>#REF!</v>
          </cell>
          <cell r="F425" t="e">
            <v>#REF!</v>
          </cell>
          <cell r="G425" t="e">
            <v>#REF!</v>
          </cell>
          <cell r="H425" t="e">
            <v>#REF!</v>
          </cell>
          <cell r="I425" t="e">
            <v>#REF!</v>
          </cell>
          <cell r="J425" t="e">
            <v>#REF!</v>
          </cell>
          <cell r="K425" t="e">
            <v>#REF!</v>
          </cell>
          <cell r="L425" t="e">
            <v>#REF!</v>
          </cell>
          <cell r="M425" t="e">
            <v>#REF!</v>
          </cell>
        </row>
        <row r="426">
          <cell r="A426" t="str">
            <v>318.5 Оказание услуг по работе с кадрами ДАО</v>
          </cell>
          <cell r="B426" t="e">
            <v>#REF!</v>
          </cell>
          <cell r="C426" t="e">
            <v>#REF!</v>
          </cell>
          <cell r="D426" t="e">
            <v>#REF!</v>
          </cell>
          <cell r="E426" t="e">
            <v>#REF!</v>
          </cell>
          <cell r="F426" t="e">
            <v>#REF!</v>
          </cell>
          <cell r="G426" t="e">
            <v>#REF!</v>
          </cell>
          <cell r="H426" t="e">
            <v>#REF!</v>
          </cell>
          <cell r="I426" t="e">
            <v>#REF!</v>
          </cell>
          <cell r="J426" t="e">
            <v>#REF!</v>
          </cell>
          <cell r="K426" t="e">
            <v>#REF!</v>
          </cell>
          <cell r="L426" t="e">
            <v>#REF!</v>
          </cell>
          <cell r="M426" t="e">
            <v>#REF!</v>
          </cell>
        </row>
        <row r="427">
          <cell r="A427" t="str">
            <v>318.6 Оказание услуг в сфере образования</v>
          </cell>
          <cell r="B427" t="e">
            <v>#REF!</v>
          </cell>
          <cell r="C427" t="e">
            <v>#REF!</v>
          </cell>
          <cell r="D427" t="e">
            <v>#REF!</v>
          </cell>
          <cell r="E427" t="e">
            <v>#REF!</v>
          </cell>
          <cell r="F427" t="e">
            <v>#REF!</v>
          </cell>
          <cell r="G427" t="e">
            <v>#REF!</v>
          </cell>
          <cell r="H427" t="e">
            <v>#REF!</v>
          </cell>
          <cell r="I427" t="e">
            <v>#REF!</v>
          </cell>
          <cell r="J427" t="e">
            <v>#REF!</v>
          </cell>
          <cell r="K427" t="e">
            <v>#REF!</v>
          </cell>
          <cell r="L427" t="e">
            <v>#REF!</v>
          </cell>
          <cell r="M427" t="e">
            <v>#REF!</v>
          </cell>
        </row>
        <row r="428">
          <cell r="A428" t="str">
            <v>319 Оказание услуг УПП</v>
          </cell>
          <cell r="B428" t="e">
            <v>#REF!</v>
          </cell>
          <cell r="C428" t="e">
            <v>#REF!</v>
          </cell>
          <cell r="D428" t="e">
            <v>#REF!</v>
          </cell>
          <cell r="E428" t="e">
            <v>#REF!</v>
          </cell>
          <cell r="F428" t="e">
            <v>#REF!</v>
          </cell>
          <cell r="G428" t="e">
            <v>#REF!</v>
          </cell>
          <cell r="H428" t="e">
            <v>#REF!</v>
          </cell>
          <cell r="I428" t="e">
            <v>#REF!</v>
          </cell>
          <cell r="J428" t="e">
            <v>#REF!</v>
          </cell>
          <cell r="K428" t="e">
            <v>#REF!</v>
          </cell>
          <cell r="L428" t="e">
            <v>#REF!</v>
          </cell>
          <cell r="M428" t="e">
            <v>#REF!</v>
          </cell>
        </row>
        <row r="429">
          <cell r="A429" t="str">
            <v>32. Затраты на рекламу</v>
          </cell>
          <cell r="B429" t="e">
            <v>#REF!</v>
          </cell>
          <cell r="C429" t="e">
            <v>#REF!</v>
          </cell>
          <cell r="D429" t="e">
            <v>#REF!</v>
          </cell>
          <cell r="E429" t="e">
            <v>#REF!</v>
          </cell>
          <cell r="F429" t="e">
            <v>#REF!</v>
          </cell>
          <cell r="G429" t="e">
            <v>#REF!</v>
          </cell>
          <cell r="H429" t="e">
            <v>#REF!</v>
          </cell>
          <cell r="I429" t="e">
            <v>#REF!</v>
          </cell>
          <cell r="J429" t="e">
            <v>#REF!</v>
          </cell>
          <cell r="K429" t="e">
            <v>#REF!</v>
          </cell>
          <cell r="L429" t="e">
            <v>#REF!</v>
          </cell>
          <cell r="M429" t="e">
            <v>#REF!</v>
          </cell>
        </row>
        <row r="430">
          <cell r="A430" t="str">
            <v>32.1 Расходы на разработку, издание и приобретение рекл</v>
          </cell>
          <cell r="B430" t="e">
            <v>#REF!</v>
          </cell>
          <cell r="C430" t="e">
            <v>#REF!</v>
          </cell>
          <cell r="D430" t="e">
            <v>#REF!</v>
          </cell>
          <cell r="E430" t="e">
            <v>#REF!</v>
          </cell>
          <cell r="F430" t="e">
            <v>#REF!</v>
          </cell>
          <cell r="G430" t="e">
            <v>#REF!</v>
          </cell>
          <cell r="H430" t="e">
            <v>#REF!</v>
          </cell>
          <cell r="I430" t="e">
            <v>#REF!</v>
          </cell>
          <cell r="J430" t="e">
            <v>#REF!</v>
          </cell>
          <cell r="K430" t="e">
            <v>#REF!</v>
          </cell>
          <cell r="L430" t="e">
            <v>#REF!</v>
          </cell>
          <cell r="M430" t="e">
            <v>#REF!</v>
          </cell>
        </row>
        <row r="431">
          <cell r="A431" t="str">
            <v>32.2 Рекламно-информационные затраты</v>
          </cell>
          <cell r="B431" t="e">
            <v>#REF!</v>
          </cell>
          <cell r="C431" t="e">
            <v>#REF!</v>
          </cell>
          <cell r="D431" t="e">
            <v>#REF!</v>
          </cell>
          <cell r="E431" t="e">
            <v>#REF!</v>
          </cell>
          <cell r="F431" t="e">
            <v>#REF!</v>
          </cell>
          <cell r="G431" t="e">
            <v>#REF!</v>
          </cell>
          <cell r="H431" t="e">
            <v>#REF!</v>
          </cell>
          <cell r="I431" t="e">
            <v>#REF!</v>
          </cell>
          <cell r="J431" t="e">
            <v>#REF!</v>
          </cell>
          <cell r="K431" t="e">
            <v>#REF!</v>
          </cell>
          <cell r="L431" t="e">
            <v>#REF!</v>
          </cell>
          <cell r="M431" t="e">
            <v>#REF!</v>
          </cell>
        </row>
        <row r="432">
          <cell r="A432" t="str">
            <v>32.5 () Расходы на приобретение и изготовление рекламно</v>
          </cell>
          <cell r="B432" t="e">
            <v>#REF!</v>
          </cell>
          <cell r="C432" t="e">
            <v>#REF!</v>
          </cell>
          <cell r="D432" t="e">
            <v>#REF!</v>
          </cell>
          <cell r="E432" t="e">
            <v>#REF!</v>
          </cell>
          <cell r="F432" t="e">
            <v>#REF!</v>
          </cell>
          <cell r="G432" t="e">
            <v>#REF!</v>
          </cell>
          <cell r="H432" t="e">
            <v>#REF!</v>
          </cell>
          <cell r="I432" t="e">
            <v>#REF!</v>
          </cell>
          <cell r="J432" t="e">
            <v>#REF!</v>
          </cell>
          <cell r="K432" t="e">
            <v>#REF!</v>
          </cell>
          <cell r="L432" t="e">
            <v>#REF!</v>
          </cell>
          <cell r="M432" t="e">
            <v>#REF!</v>
          </cell>
        </row>
        <row r="433">
          <cell r="A433" t="str">
            <v>32.6 Участие в выставках</v>
          </cell>
          <cell r="B433" t="e">
            <v>#REF!</v>
          </cell>
          <cell r="C433" t="e">
            <v>#REF!</v>
          </cell>
          <cell r="D433" t="e">
            <v>#REF!</v>
          </cell>
          <cell r="E433" t="e">
            <v>#REF!</v>
          </cell>
          <cell r="F433" t="e">
            <v>#REF!</v>
          </cell>
          <cell r="G433" t="e">
            <v>#REF!</v>
          </cell>
          <cell r="H433" t="e">
            <v>#REF!</v>
          </cell>
          <cell r="I433" t="e">
            <v>#REF!</v>
          </cell>
          <cell r="J433" t="e">
            <v>#REF!</v>
          </cell>
          <cell r="K433" t="e">
            <v>#REF!</v>
          </cell>
          <cell r="L433" t="e">
            <v>#REF!</v>
          </cell>
          <cell r="M433" t="e">
            <v>#REF!</v>
          </cell>
        </row>
        <row r="434">
          <cell r="A434" t="str">
            <v>320 Стоимость, штрафы по взысканию за многооборотные с</v>
          </cell>
          <cell r="B434" t="e">
            <v>#REF!</v>
          </cell>
          <cell r="C434" t="e">
            <v>#REF!</v>
          </cell>
          <cell r="D434" t="e">
            <v>#REF!</v>
          </cell>
          <cell r="E434" t="e">
            <v>#REF!</v>
          </cell>
          <cell r="F434" t="e">
            <v>#REF!</v>
          </cell>
          <cell r="G434" t="e">
            <v>#REF!</v>
          </cell>
          <cell r="H434" t="e">
            <v>#REF!</v>
          </cell>
          <cell r="I434" t="e">
            <v>#REF!</v>
          </cell>
          <cell r="J434" t="e">
            <v>#REF!</v>
          </cell>
          <cell r="K434" t="e">
            <v>#REF!</v>
          </cell>
          <cell r="L434" t="e">
            <v>#REF!</v>
          </cell>
          <cell r="M434" t="e">
            <v>#REF!</v>
          </cell>
        </row>
        <row r="435">
          <cell r="A435" t="str">
            <v>321 Оказание услуг по рекламе</v>
          </cell>
          <cell r="B435" t="e">
            <v>#REF!</v>
          </cell>
          <cell r="C435" t="e">
            <v>#REF!</v>
          </cell>
          <cell r="D435" t="e">
            <v>#REF!</v>
          </cell>
          <cell r="E435" t="e">
            <v>#REF!</v>
          </cell>
          <cell r="F435" t="e">
            <v>#REF!</v>
          </cell>
          <cell r="G435" t="e">
            <v>#REF!</v>
          </cell>
          <cell r="H435" t="e">
            <v>#REF!</v>
          </cell>
          <cell r="I435" t="e">
            <v>#REF!</v>
          </cell>
          <cell r="J435" t="e">
            <v>#REF!</v>
          </cell>
          <cell r="K435" t="e">
            <v>#REF!</v>
          </cell>
          <cell r="L435" t="e">
            <v>#REF!</v>
          </cell>
          <cell r="M435" t="e">
            <v>#REF!</v>
          </cell>
        </row>
        <row r="436">
          <cell r="A436" t="str">
            <v>322 Возмещение убытков страховыми компаниями</v>
          </cell>
          <cell r="B436" t="e">
            <v>#REF!</v>
          </cell>
          <cell r="C436" t="e">
            <v>#REF!</v>
          </cell>
          <cell r="D436" t="e">
            <v>#REF!</v>
          </cell>
          <cell r="E436" t="e">
            <v>#REF!</v>
          </cell>
          <cell r="F436" t="e">
            <v>#REF!</v>
          </cell>
          <cell r="G436" t="e">
            <v>#REF!</v>
          </cell>
          <cell r="H436" t="e">
            <v>#REF!</v>
          </cell>
          <cell r="I436" t="e">
            <v>#REF!</v>
          </cell>
          <cell r="J436" t="e">
            <v>#REF!</v>
          </cell>
          <cell r="K436" t="e">
            <v>#REF!</v>
          </cell>
          <cell r="L436" t="e">
            <v>#REF!</v>
          </cell>
          <cell r="M436" t="e">
            <v>#REF!</v>
          </cell>
        </row>
        <row r="437">
          <cell r="A437" t="str">
            <v>323 Оказание услуг по привлечению клиентов для СК "СКМ</v>
          </cell>
          <cell r="B437" t="e">
            <v>#REF!</v>
          </cell>
          <cell r="C437" t="e">
            <v>#REF!</v>
          </cell>
          <cell r="D437" t="e">
            <v>#REF!</v>
          </cell>
          <cell r="E437" t="e">
            <v>#REF!</v>
          </cell>
          <cell r="F437" t="e">
            <v>#REF!</v>
          </cell>
          <cell r="G437" t="e">
            <v>#REF!</v>
          </cell>
          <cell r="H437" t="e">
            <v>#REF!</v>
          </cell>
          <cell r="I437" t="e">
            <v>#REF!</v>
          </cell>
          <cell r="J437" t="e">
            <v>#REF!</v>
          </cell>
          <cell r="K437" t="e">
            <v>#REF!</v>
          </cell>
          <cell r="L437" t="e">
            <v>#REF!</v>
          </cell>
          <cell r="M437" t="e">
            <v>#REF!</v>
          </cell>
        </row>
        <row r="438">
          <cell r="A438" t="str">
            <v>324 Штрафы, пени, неустойки по финансовым вложениям</v>
          </cell>
          <cell r="B438" t="e">
            <v>#REF!</v>
          </cell>
          <cell r="C438" t="e">
            <v>#REF!</v>
          </cell>
          <cell r="D438" t="e">
            <v>#REF!</v>
          </cell>
          <cell r="E438" t="e">
            <v>#REF!</v>
          </cell>
          <cell r="F438" t="e">
            <v>#REF!</v>
          </cell>
          <cell r="G438" t="e">
            <v>#REF!</v>
          </cell>
          <cell r="H438" t="e">
            <v>#REF!</v>
          </cell>
          <cell r="I438" t="e">
            <v>#REF!</v>
          </cell>
          <cell r="J438" t="e">
            <v>#REF!</v>
          </cell>
          <cell r="K438" t="e">
            <v>#REF!</v>
          </cell>
          <cell r="L438" t="e">
            <v>#REF!</v>
          </cell>
          <cell r="M438" t="e">
            <v>#REF!</v>
          </cell>
        </row>
        <row r="439">
          <cell r="A439" t="str">
            <v>326. Краткосрочные кредиты и займы</v>
          </cell>
          <cell r="B439" t="e">
            <v>#REF!</v>
          </cell>
          <cell r="C439" t="e">
            <v>#REF!</v>
          </cell>
          <cell r="D439" t="e">
            <v>#REF!</v>
          </cell>
          <cell r="E439" t="e">
            <v>#REF!</v>
          </cell>
          <cell r="F439" t="e">
            <v>#REF!</v>
          </cell>
          <cell r="G439" t="e">
            <v>#REF!</v>
          </cell>
          <cell r="H439" t="e">
            <v>#REF!</v>
          </cell>
          <cell r="I439" t="e">
            <v>#REF!</v>
          </cell>
          <cell r="J439" t="e">
            <v>#REF!</v>
          </cell>
          <cell r="K439" t="e">
            <v>#REF!</v>
          </cell>
          <cell r="L439" t="e">
            <v>#REF!</v>
          </cell>
          <cell r="M439" t="e">
            <v>#REF!</v>
          </cell>
        </row>
        <row r="440">
          <cell r="A440" t="str">
            <v>326.1 Кредиты банков</v>
          </cell>
          <cell r="B440" t="e">
            <v>#REF!</v>
          </cell>
          <cell r="C440" t="e">
            <v>#REF!</v>
          </cell>
          <cell r="D440" t="e">
            <v>#REF!</v>
          </cell>
          <cell r="E440" t="e">
            <v>#REF!</v>
          </cell>
          <cell r="F440" t="e">
            <v>#REF!</v>
          </cell>
          <cell r="G440" t="e">
            <v>#REF!</v>
          </cell>
          <cell r="H440" t="e">
            <v>#REF!</v>
          </cell>
          <cell r="I440" t="e">
            <v>#REF!</v>
          </cell>
          <cell r="J440" t="e">
            <v>#REF!</v>
          </cell>
          <cell r="K440" t="e">
            <v>#REF!</v>
          </cell>
          <cell r="L440" t="e">
            <v>#REF!</v>
          </cell>
          <cell r="M440" t="e">
            <v>#REF!</v>
          </cell>
        </row>
        <row r="441">
          <cell r="A441" t="str">
            <v>326.2 Займы организаций</v>
          </cell>
          <cell r="B441" t="e">
            <v>#REF!</v>
          </cell>
          <cell r="C441" t="e">
            <v>#REF!</v>
          </cell>
          <cell r="D441" t="e">
            <v>#REF!</v>
          </cell>
          <cell r="E441" t="e">
            <v>#REF!</v>
          </cell>
          <cell r="F441" t="e">
            <v>#REF!</v>
          </cell>
          <cell r="G441" t="e">
            <v>#REF!</v>
          </cell>
          <cell r="H441" t="e">
            <v>#REF!</v>
          </cell>
          <cell r="I441" t="e">
            <v>#REF!</v>
          </cell>
          <cell r="J441" t="e">
            <v>#REF!</v>
          </cell>
          <cell r="K441" t="e">
            <v>#REF!</v>
          </cell>
          <cell r="L441" t="e">
            <v>#REF!</v>
          </cell>
          <cell r="M441" t="e">
            <v>#REF!</v>
          </cell>
        </row>
        <row r="442">
          <cell r="A442" t="str">
            <v>326.3 Инвестиционные кредиты</v>
          </cell>
          <cell r="B442" t="e">
            <v>#REF!</v>
          </cell>
          <cell r="C442" t="e">
            <v>#REF!</v>
          </cell>
          <cell r="D442" t="e">
            <v>#REF!</v>
          </cell>
          <cell r="E442" t="e">
            <v>#REF!</v>
          </cell>
          <cell r="F442" t="e">
            <v>#REF!</v>
          </cell>
          <cell r="G442" t="e">
            <v>#REF!</v>
          </cell>
          <cell r="H442" t="e">
            <v>#REF!</v>
          </cell>
          <cell r="I442" t="e">
            <v>#REF!</v>
          </cell>
          <cell r="J442" t="e">
            <v>#REF!</v>
          </cell>
          <cell r="K442" t="e">
            <v>#REF!</v>
          </cell>
          <cell r="L442" t="e">
            <v>#REF!</v>
          </cell>
          <cell r="M442" t="e">
            <v>#REF!</v>
          </cell>
        </row>
        <row r="443">
          <cell r="A443" t="str">
            <v>327. Долгосрочные кредиты и займы</v>
          </cell>
          <cell r="B443" t="e">
            <v>#REF!</v>
          </cell>
          <cell r="C443" t="e">
            <v>#REF!</v>
          </cell>
          <cell r="D443" t="e">
            <v>#REF!</v>
          </cell>
          <cell r="E443" t="e">
            <v>#REF!</v>
          </cell>
          <cell r="F443" t="e">
            <v>#REF!</v>
          </cell>
          <cell r="G443" t="e">
            <v>#REF!</v>
          </cell>
          <cell r="H443" t="e">
            <v>#REF!</v>
          </cell>
          <cell r="I443" t="e">
            <v>#REF!</v>
          </cell>
          <cell r="J443" t="e">
            <v>#REF!</v>
          </cell>
          <cell r="K443" t="e">
            <v>#REF!</v>
          </cell>
          <cell r="L443" t="e">
            <v>#REF!</v>
          </cell>
          <cell r="M443" t="e">
            <v>#REF!</v>
          </cell>
        </row>
        <row r="444">
          <cell r="A444" t="str">
            <v>327.1 Кредиты банков</v>
          </cell>
          <cell r="B444" t="e">
            <v>#REF!</v>
          </cell>
          <cell r="C444" t="e">
            <v>#REF!</v>
          </cell>
          <cell r="D444" t="e">
            <v>#REF!</v>
          </cell>
          <cell r="E444" t="e">
            <v>#REF!</v>
          </cell>
          <cell r="F444" t="e">
            <v>#REF!</v>
          </cell>
          <cell r="G444" t="e">
            <v>#REF!</v>
          </cell>
          <cell r="H444" t="e">
            <v>#REF!</v>
          </cell>
          <cell r="I444" t="e">
            <v>#REF!</v>
          </cell>
          <cell r="J444" t="e">
            <v>#REF!</v>
          </cell>
          <cell r="K444" t="e">
            <v>#REF!</v>
          </cell>
          <cell r="L444" t="e">
            <v>#REF!</v>
          </cell>
          <cell r="M444" t="e">
            <v>#REF!</v>
          </cell>
        </row>
        <row r="445">
          <cell r="A445" t="str">
            <v>327.2 Займы организаций</v>
          </cell>
          <cell r="B445" t="e">
            <v>#REF!</v>
          </cell>
          <cell r="C445" t="e">
            <v>#REF!</v>
          </cell>
          <cell r="D445" t="e">
            <v>#REF!</v>
          </cell>
          <cell r="E445" t="e">
            <v>#REF!</v>
          </cell>
          <cell r="F445" t="e">
            <v>#REF!</v>
          </cell>
          <cell r="G445" t="e">
            <v>#REF!</v>
          </cell>
          <cell r="H445" t="e">
            <v>#REF!</v>
          </cell>
          <cell r="I445" t="e">
            <v>#REF!</v>
          </cell>
          <cell r="J445" t="e">
            <v>#REF!</v>
          </cell>
          <cell r="K445" t="e">
            <v>#REF!</v>
          </cell>
          <cell r="L445" t="e">
            <v>#REF!</v>
          </cell>
          <cell r="M445" t="e">
            <v>#REF!</v>
          </cell>
        </row>
        <row r="446">
          <cell r="A446" t="str">
            <v>327.3 Инвестиционные кредиты</v>
          </cell>
          <cell r="B446" t="e">
            <v>#REF!</v>
          </cell>
          <cell r="C446" t="e">
            <v>#REF!</v>
          </cell>
          <cell r="D446" t="e">
            <v>#REF!</v>
          </cell>
          <cell r="E446" t="e">
            <v>#REF!</v>
          </cell>
          <cell r="F446" t="e">
            <v>#REF!</v>
          </cell>
          <cell r="G446" t="e">
            <v>#REF!</v>
          </cell>
          <cell r="H446" t="e">
            <v>#REF!</v>
          </cell>
          <cell r="I446" t="e">
            <v>#REF!</v>
          </cell>
          <cell r="J446" t="e">
            <v>#REF!</v>
          </cell>
          <cell r="K446" t="e">
            <v>#REF!</v>
          </cell>
          <cell r="L446" t="e">
            <v>#REF!</v>
          </cell>
          <cell r="M446" t="e">
            <v>#REF!</v>
          </cell>
        </row>
        <row r="447">
          <cell r="A447" t="str">
            <v>328. Поступления от операций по краткосрочным финансовы</v>
          </cell>
          <cell r="B447" t="e">
            <v>#REF!</v>
          </cell>
          <cell r="C447" t="e">
            <v>#REF!</v>
          </cell>
          <cell r="D447" t="e">
            <v>#REF!</v>
          </cell>
          <cell r="E447" t="e">
            <v>#REF!</v>
          </cell>
          <cell r="F447" t="e">
            <v>#REF!</v>
          </cell>
          <cell r="G447" t="e">
            <v>#REF!</v>
          </cell>
          <cell r="H447" t="e">
            <v>#REF!</v>
          </cell>
          <cell r="I447" t="e">
            <v>#REF!</v>
          </cell>
          <cell r="J447" t="e">
            <v>#REF!</v>
          </cell>
          <cell r="K447" t="e">
            <v>#REF!</v>
          </cell>
          <cell r="L447" t="e">
            <v>#REF!</v>
          </cell>
          <cell r="M447" t="e">
            <v>#REF!</v>
          </cell>
        </row>
        <row r="448">
          <cell r="A448" t="str">
            <v>328.1 Погашение займов, предоставленных на срок до 1 год</v>
          </cell>
          <cell r="B448" t="e">
            <v>#REF!</v>
          </cell>
          <cell r="C448" t="e">
            <v>#REF!</v>
          </cell>
          <cell r="D448" t="e">
            <v>#REF!</v>
          </cell>
          <cell r="E448" t="e">
            <v>#REF!</v>
          </cell>
          <cell r="F448" t="e">
            <v>#REF!</v>
          </cell>
          <cell r="G448" t="e">
            <v>#REF!</v>
          </cell>
          <cell r="H448" t="e">
            <v>#REF!</v>
          </cell>
          <cell r="I448" t="e">
            <v>#REF!</v>
          </cell>
          <cell r="J448" t="e">
            <v>#REF!</v>
          </cell>
          <cell r="K448" t="e">
            <v>#REF!</v>
          </cell>
          <cell r="L448" t="e">
            <v>#REF!</v>
          </cell>
          <cell r="M448" t="e">
            <v>#REF!</v>
          </cell>
        </row>
        <row r="449">
          <cell r="A449" t="str">
            <v>328.2 Реализация векселей и депозитных сертификатов со с</v>
          </cell>
          <cell r="B449" t="e">
            <v>#REF!</v>
          </cell>
          <cell r="C449" t="e">
            <v>#REF!</v>
          </cell>
          <cell r="D449" t="e">
            <v>#REF!</v>
          </cell>
          <cell r="E449" t="e">
            <v>#REF!</v>
          </cell>
          <cell r="F449" t="e">
            <v>#REF!</v>
          </cell>
          <cell r="G449" t="e">
            <v>#REF!</v>
          </cell>
          <cell r="H449" t="e">
            <v>#REF!</v>
          </cell>
          <cell r="I449" t="e">
            <v>#REF!</v>
          </cell>
          <cell r="J449" t="e">
            <v>#REF!</v>
          </cell>
          <cell r="K449" t="e">
            <v>#REF!</v>
          </cell>
          <cell r="L449" t="e">
            <v>#REF!</v>
          </cell>
          <cell r="M449" t="e">
            <v>#REF!</v>
          </cell>
        </row>
        <row r="450">
          <cell r="A450" t="str">
            <v>328.3 Поступления от уступки права требования через УФР</v>
          </cell>
          <cell r="B450" t="e">
            <v>#REF!</v>
          </cell>
          <cell r="C450" t="e">
            <v>#REF!</v>
          </cell>
          <cell r="D450" t="e">
            <v>#REF!</v>
          </cell>
          <cell r="E450" t="e">
            <v>#REF!</v>
          </cell>
          <cell r="F450" t="e">
            <v>#REF!</v>
          </cell>
          <cell r="G450" t="e">
            <v>#REF!</v>
          </cell>
          <cell r="H450" t="e">
            <v>#REF!</v>
          </cell>
          <cell r="I450" t="e">
            <v>#REF!</v>
          </cell>
          <cell r="J450" t="e">
            <v>#REF!</v>
          </cell>
          <cell r="K450" t="e">
            <v>#REF!</v>
          </cell>
          <cell r="L450" t="e">
            <v>#REF!</v>
          </cell>
          <cell r="M450" t="e">
            <v>#REF!</v>
          </cell>
        </row>
        <row r="451">
          <cell r="A451" t="str">
            <v>328.4 Вклады по договору простого товарищества на срок д</v>
          </cell>
          <cell r="B451" t="e">
            <v>#REF!</v>
          </cell>
          <cell r="C451" t="e">
            <v>#REF!</v>
          </cell>
          <cell r="D451" t="e">
            <v>#REF!</v>
          </cell>
          <cell r="E451" t="e">
            <v>#REF!</v>
          </cell>
          <cell r="F451" t="e">
            <v>#REF!</v>
          </cell>
          <cell r="G451" t="e">
            <v>#REF!</v>
          </cell>
          <cell r="H451" t="e">
            <v>#REF!</v>
          </cell>
          <cell r="I451" t="e">
            <v>#REF!</v>
          </cell>
          <cell r="J451" t="e">
            <v>#REF!</v>
          </cell>
          <cell r="K451" t="e">
            <v>#REF!</v>
          </cell>
          <cell r="L451" t="e">
            <v>#REF!</v>
          </cell>
          <cell r="M451" t="e">
            <v>#REF!</v>
          </cell>
        </row>
        <row r="452">
          <cell r="A452" t="str">
            <v>328.5 Поступления от уступки права требования дочерних о</v>
          </cell>
          <cell r="B452" t="e">
            <v>#REF!</v>
          </cell>
          <cell r="C452" t="e">
            <v>#REF!</v>
          </cell>
          <cell r="D452" t="e">
            <v>#REF!</v>
          </cell>
          <cell r="E452" t="e">
            <v>#REF!</v>
          </cell>
          <cell r="F452" t="e">
            <v>#REF!</v>
          </cell>
          <cell r="G452" t="e">
            <v>#REF!</v>
          </cell>
          <cell r="H452" t="e">
            <v>#REF!</v>
          </cell>
          <cell r="I452" t="e">
            <v>#REF!</v>
          </cell>
          <cell r="J452" t="e">
            <v>#REF!</v>
          </cell>
          <cell r="K452" t="e">
            <v>#REF!</v>
          </cell>
          <cell r="L452" t="e">
            <v>#REF!</v>
          </cell>
          <cell r="M452" t="e">
            <v>#REF!</v>
          </cell>
        </row>
        <row r="453">
          <cell r="A453" t="str">
            <v>329. Поступления от операций по долгосрочным финансовым</v>
          </cell>
          <cell r="B453" t="e">
            <v>#REF!</v>
          </cell>
          <cell r="C453" t="e">
            <v>#REF!</v>
          </cell>
          <cell r="D453" t="e">
            <v>#REF!</v>
          </cell>
          <cell r="E453" t="e">
            <v>#REF!</v>
          </cell>
          <cell r="F453" t="e">
            <v>#REF!</v>
          </cell>
          <cell r="G453" t="e">
            <v>#REF!</v>
          </cell>
          <cell r="H453" t="e">
            <v>#REF!</v>
          </cell>
          <cell r="I453" t="e">
            <v>#REF!</v>
          </cell>
          <cell r="J453" t="e">
            <v>#REF!</v>
          </cell>
          <cell r="K453" t="e">
            <v>#REF!</v>
          </cell>
          <cell r="L453" t="e">
            <v>#REF!</v>
          </cell>
          <cell r="M453" t="e">
            <v>#REF!</v>
          </cell>
        </row>
        <row r="454">
          <cell r="A454" t="str">
            <v>329.1 Погашение займов, предоставленных на срок свыше 1</v>
          </cell>
          <cell r="B454" t="e">
            <v>#REF!</v>
          </cell>
          <cell r="C454" t="e">
            <v>#REF!</v>
          </cell>
          <cell r="D454" t="e">
            <v>#REF!</v>
          </cell>
          <cell r="E454" t="e">
            <v>#REF!</v>
          </cell>
          <cell r="F454" t="e">
            <v>#REF!</v>
          </cell>
          <cell r="G454" t="e">
            <v>#REF!</v>
          </cell>
          <cell r="H454" t="e">
            <v>#REF!</v>
          </cell>
          <cell r="I454" t="e">
            <v>#REF!</v>
          </cell>
          <cell r="J454" t="e">
            <v>#REF!</v>
          </cell>
          <cell r="K454" t="e">
            <v>#REF!</v>
          </cell>
          <cell r="L454" t="e">
            <v>#REF!</v>
          </cell>
          <cell r="M454" t="e">
            <v>#REF!</v>
          </cell>
        </row>
        <row r="455">
          <cell r="A455" t="str">
            <v>329.2 Реализация векселей и депозитных сертификатов со с</v>
          </cell>
          <cell r="B455" t="e">
            <v>#REF!</v>
          </cell>
          <cell r="C455" t="e">
            <v>#REF!</v>
          </cell>
          <cell r="D455" t="e">
            <v>#REF!</v>
          </cell>
          <cell r="E455" t="e">
            <v>#REF!</v>
          </cell>
          <cell r="F455" t="e">
            <v>#REF!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K455" t="e">
            <v>#REF!</v>
          </cell>
          <cell r="L455" t="e">
            <v>#REF!</v>
          </cell>
          <cell r="M455" t="e">
            <v>#REF!</v>
          </cell>
        </row>
        <row r="456">
          <cell r="A456" t="str">
            <v>329.3 Реализаций паев, акций, взносов в уставный капитал</v>
          </cell>
          <cell r="B456" t="e">
            <v>#REF!</v>
          </cell>
          <cell r="C456" t="e">
            <v>#REF!</v>
          </cell>
          <cell r="D456" t="e">
            <v>#REF!</v>
          </cell>
          <cell r="E456" t="e">
            <v>#REF!</v>
          </cell>
          <cell r="F456" t="e">
            <v>#REF!</v>
          </cell>
          <cell r="G456" t="e">
            <v>#REF!</v>
          </cell>
          <cell r="H456" t="e">
            <v>#REF!</v>
          </cell>
          <cell r="I456" t="e">
            <v>#REF!</v>
          </cell>
          <cell r="J456" t="e">
            <v>#REF!</v>
          </cell>
          <cell r="K456" t="e">
            <v>#REF!</v>
          </cell>
          <cell r="L456" t="e">
            <v>#REF!</v>
          </cell>
          <cell r="M456" t="e">
            <v>#REF!</v>
          </cell>
        </row>
        <row r="457">
          <cell r="A457" t="str">
            <v>329.4 Вклады по договору простого товарищества на срок с</v>
          </cell>
          <cell r="B457" t="e">
            <v>#REF!</v>
          </cell>
          <cell r="C457" t="e">
            <v>#REF!</v>
          </cell>
          <cell r="D457" t="e">
            <v>#REF!</v>
          </cell>
          <cell r="E457" t="e">
            <v>#REF!</v>
          </cell>
          <cell r="F457" t="e">
            <v>#REF!</v>
          </cell>
          <cell r="G457" t="e">
            <v>#REF!</v>
          </cell>
          <cell r="H457" t="e">
            <v>#REF!</v>
          </cell>
          <cell r="I457" t="e">
            <v>#REF!</v>
          </cell>
          <cell r="J457" t="e">
            <v>#REF!</v>
          </cell>
          <cell r="K457" t="e">
            <v>#REF!</v>
          </cell>
          <cell r="L457" t="e">
            <v>#REF!</v>
          </cell>
          <cell r="M457" t="e">
            <v>#REF!</v>
          </cell>
        </row>
        <row r="458">
          <cell r="A458" t="str">
            <v>329.5 Поступления от уступки права требования</v>
          </cell>
          <cell r="B458" t="e">
            <v>#REF!</v>
          </cell>
          <cell r="C458" t="e">
            <v>#REF!</v>
          </cell>
          <cell r="D458" t="e">
            <v>#REF!</v>
          </cell>
          <cell r="E458" t="e">
            <v>#REF!</v>
          </cell>
          <cell r="F458" t="e">
            <v>#REF!</v>
          </cell>
          <cell r="G458" t="e">
            <v>#REF!</v>
          </cell>
          <cell r="H458" t="e">
            <v>#REF!</v>
          </cell>
          <cell r="I458" t="e">
            <v>#REF!</v>
          </cell>
          <cell r="J458" t="e">
            <v>#REF!</v>
          </cell>
          <cell r="K458" t="e">
            <v>#REF!</v>
          </cell>
          <cell r="L458" t="e">
            <v>#REF!</v>
          </cell>
          <cell r="M458" t="e">
            <v>#REF!</v>
          </cell>
        </row>
        <row r="459">
          <cell r="A459" t="str">
            <v>33. Услуги по переработке</v>
          </cell>
          <cell r="B459" t="e">
            <v>#REF!</v>
          </cell>
          <cell r="C459" t="e">
            <v>#REF!</v>
          </cell>
          <cell r="D459" t="e">
            <v>#REF!</v>
          </cell>
          <cell r="E459" t="e">
            <v>#REF!</v>
          </cell>
          <cell r="F459" t="e">
            <v>#REF!</v>
          </cell>
          <cell r="G459" t="e">
            <v>#REF!</v>
          </cell>
          <cell r="H459" t="e">
            <v>#REF!</v>
          </cell>
          <cell r="I459" t="e">
            <v>#REF!</v>
          </cell>
          <cell r="J459" t="e">
            <v>#REF!</v>
          </cell>
          <cell r="K459" t="e">
            <v>#REF!</v>
          </cell>
          <cell r="L459" t="e">
            <v>#REF!</v>
          </cell>
          <cell r="M459" t="e">
            <v>#REF!</v>
          </cell>
        </row>
        <row r="460">
          <cell r="A460" t="str">
            <v>33.1. Услуги по переработке металла</v>
          </cell>
          <cell r="B460" t="e">
            <v>#REF!</v>
          </cell>
          <cell r="C460" t="e">
            <v>#REF!</v>
          </cell>
          <cell r="D460" t="e">
            <v>#REF!</v>
          </cell>
          <cell r="E460" t="e">
            <v>#REF!</v>
          </cell>
          <cell r="F460" t="e">
            <v>#REF!</v>
          </cell>
          <cell r="G460" t="e">
            <v>#REF!</v>
          </cell>
          <cell r="H460" t="e">
            <v>#REF!</v>
          </cell>
          <cell r="I460" t="e">
            <v>#REF!</v>
          </cell>
          <cell r="J460" t="e">
            <v>#REF!</v>
          </cell>
          <cell r="K460" t="e">
            <v>#REF!</v>
          </cell>
          <cell r="L460" t="e">
            <v>#REF!</v>
          </cell>
          <cell r="M460" t="e">
            <v>#REF!</v>
          </cell>
        </row>
        <row r="461">
          <cell r="A461" t="str">
            <v>33.1.1 Изготовление номенклатуры УМТС</v>
          </cell>
          <cell r="B461" t="e">
            <v>#REF!</v>
          </cell>
          <cell r="C461" t="e">
            <v>#REF!</v>
          </cell>
          <cell r="D461" t="e">
            <v>#REF!</v>
          </cell>
          <cell r="E461" t="e">
            <v>#REF!</v>
          </cell>
          <cell r="F461" t="e">
            <v>#REF!</v>
          </cell>
          <cell r="G461" t="e">
            <v>#REF!</v>
          </cell>
          <cell r="H461" t="e">
            <v>#REF!</v>
          </cell>
          <cell r="I461" t="e">
            <v>#REF!</v>
          </cell>
          <cell r="J461" t="e">
            <v>#REF!</v>
          </cell>
          <cell r="K461" t="e">
            <v>#REF!</v>
          </cell>
          <cell r="L461" t="e">
            <v>#REF!</v>
          </cell>
          <cell r="M461" t="e">
            <v>#REF!</v>
          </cell>
        </row>
        <row r="462">
          <cell r="A462" t="str">
            <v>33.1.2 Изготовление валков</v>
          </cell>
          <cell r="B462" t="e">
            <v>#REF!</v>
          </cell>
          <cell r="C462" t="e">
            <v>#REF!</v>
          </cell>
          <cell r="D462" t="e">
            <v>#REF!</v>
          </cell>
          <cell r="E462" t="e">
            <v>#REF!</v>
          </cell>
          <cell r="F462" t="e">
            <v>#REF!</v>
          </cell>
          <cell r="G462" t="e">
            <v>#REF!</v>
          </cell>
          <cell r="H462" t="e">
            <v>#REF!</v>
          </cell>
          <cell r="I462" t="e">
            <v>#REF!</v>
          </cell>
          <cell r="J462" t="e">
            <v>#REF!</v>
          </cell>
          <cell r="K462" t="e">
            <v>#REF!</v>
          </cell>
          <cell r="L462" t="e">
            <v>#REF!</v>
          </cell>
          <cell r="M462" t="e">
            <v>#REF!</v>
          </cell>
        </row>
        <row r="463">
          <cell r="A463" t="str">
            <v>33.1.3 Изготовление нестандартного оборудования для КВЛ</v>
          </cell>
          <cell r="B463" t="e">
            <v>#REF!</v>
          </cell>
          <cell r="C463" t="e">
            <v>#REF!</v>
          </cell>
          <cell r="D463" t="e">
            <v>#REF!</v>
          </cell>
          <cell r="E463" t="e">
            <v>#REF!</v>
          </cell>
          <cell r="F463" t="e">
            <v>#REF!</v>
          </cell>
          <cell r="G463" t="e">
            <v>#REF!</v>
          </cell>
          <cell r="H463" t="e">
            <v>#REF!</v>
          </cell>
          <cell r="I463" t="e">
            <v>#REF!</v>
          </cell>
          <cell r="J463" t="e">
            <v>#REF!</v>
          </cell>
          <cell r="K463" t="e">
            <v>#REF!</v>
          </cell>
          <cell r="L463" t="e">
            <v>#REF!</v>
          </cell>
          <cell r="M463" t="e">
            <v>#REF!</v>
          </cell>
        </row>
        <row r="464">
          <cell r="A464" t="str">
            <v>33.1.4 Изготовление запчастей, сменного оборудования</v>
          </cell>
          <cell r="B464" t="e">
            <v>#REF!</v>
          </cell>
          <cell r="C464" t="e">
            <v>#REF!</v>
          </cell>
          <cell r="D464" t="e">
            <v>#REF!</v>
          </cell>
          <cell r="E464" t="e">
            <v>#REF!</v>
          </cell>
          <cell r="F464" t="e">
            <v>#REF!</v>
          </cell>
          <cell r="G464" t="e">
            <v>#REF!</v>
          </cell>
          <cell r="H464" t="e">
            <v>#REF!</v>
          </cell>
          <cell r="I464" t="e">
            <v>#REF!</v>
          </cell>
          <cell r="J464" t="e">
            <v>#REF!</v>
          </cell>
          <cell r="K464" t="e">
            <v>#REF!</v>
          </cell>
          <cell r="L464" t="e">
            <v>#REF!</v>
          </cell>
          <cell r="M464" t="e">
            <v>#REF!</v>
          </cell>
        </row>
        <row r="465">
          <cell r="A465" t="str">
            <v>33.1.5 Изготовление рам для переоборудования Ж/Д платформ</v>
          </cell>
          <cell r="B465" t="e">
            <v>#REF!</v>
          </cell>
          <cell r="C465" t="e">
            <v>#REF!</v>
          </cell>
          <cell r="D465" t="e">
            <v>#REF!</v>
          </cell>
          <cell r="E465" t="e">
            <v>#REF!</v>
          </cell>
          <cell r="F465" t="e">
            <v>#REF!</v>
          </cell>
          <cell r="G465" t="e">
            <v>#REF!</v>
          </cell>
          <cell r="H465" t="e">
            <v>#REF!</v>
          </cell>
          <cell r="I465" t="e">
            <v>#REF!</v>
          </cell>
          <cell r="J465" t="e">
            <v>#REF!</v>
          </cell>
          <cell r="K465" t="e">
            <v>#REF!</v>
          </cell>
          <cell r="L465" t="e">
            <v>#REF!</v>
          </cell>
          <cell r="M465" t="e">
            <v>#REF!</v>
          </cell>
        </row>
        <row r="466">
          <cell r="A466" t="str">
            <v>33.2 Услуги по переработке сырья</v>
          </cell>
          <cell r="B466" t="e">
            <v>#REF!</v>
          </cell>
          <cell r="C466" t="e">
            <v>#REF!</v>
          </cell>
          <cell r="D466" t="e">
            <v>#REF!</v>
          </cell>
          <cell r="E466" t="e">
            <v>#REF!</v>
          </cell>
          <cell r="F466" t="e">
            <v>#REF!</v>
          </cell>
          <cell r="G466" t="e">
            <v>#REF!</v>
          </cell>
          <cell r="H466" t="e">
            <v>#REF!</v>
          </cell>
          <cell r="I466" t="e">
            <v>#REF!</v>
          </cell>
          <cell r="J466" t="e">
            <v>#REF!</v>
          </cell>
          <cell r="K466" t="e">
            <v>#REF!</v>
          </cell>
          <cell r="L466" t="e">
            <v>#REF!</v>
          </cell>
          <cell r="M466" t="e">
            <v>#REF!</v>
          </cell>
        </row>
        <row r="467">
          <cell r="A467" t="str">
            <v>33.3. Услуги по переработке отходов производства</v>
          </cell>
          <cell r="B467" t="e">
            <v>#REF!</v>
          </cell>
          <cell r="C467" t="e">
            <v>#REF!</v>
          </cell>
          <cell r="D467" t="e">
            <v>#REF!</v>
          </cell>
          <cell r="E467" t="e">
            <v>#REF!</v>
          </cell>
          <cell r="F467" t="e">
            <v>#REF!</v>
          </cell>
          <cell r="G467" t="e">
            <v>#REF!</v>
          </cell>
          <cell r="H467" t="e">
            <v>#REF!</v>
          </cell>
          <cell r="I467" t="e">
            <v>#REF!</v>
          </cell>
          <cell r="J467" t="e">
            <v>#REF!</v>
          </cell>
          <cell r="K467" t="e">
            <v>#REF!</v>
          </cell>
          <cell r="L467" t="e">
            <v>#REF!</v>
          </cell>
          <cell r="M467" t="e">
            <v>#REF!</v>
          </cell>
        </row>
        <row r="468">
          <cell r="A468" t="str">
            <v>33.3.1 Услуги по переработке шлаков</v>
          </cell>
          <cell r="B468" t="e">
            <v>#REF!</v>
          </cell>
          <cell r="C468" t="e">
            <v>#REF!</v>
          </cell>
          <cell r="D468" t="e">
            <v>#REF!</v>
          </cell>
          <cell r="E468" t="e">
            <v>#REF!</v>
          </cell>
          <cell r="F468" t="e">
            <v>#REF!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K468" t="e">
            <v>#REF!</v>
          </cell>
          <cell r="L468" t="e">
            <v>#REF!</v>
          </cell>
          <cell r="M468" t="e">
            <v>#REF!</v>
          </cell>
        </row>
        <row r="469">
          <cell r="A469" t="str">
            <v>33.3.2 Услуги по переработке отходов КХП</v>
          </cell>
          <cell r="B469" t="e">
            <v>#REF!</v>
          </cell>
          <cell r="C469" t="e">
            <v>#REF!</v>
          </cell>
          <cell r="D469" t="e">
            <v>#REF!</v>
          </cell>
          <cell r="E469" t="e">
            <v>#REF!</v>
          </cell>
          <cell r="F469" t="e">
            <v>#REF!</v>
          </cell>
          <cell r="G469" t="e">
            <v>#REF!</v>
          </cell>
          <cell r="H469" t="e">
            <v>#REF!</v>
          </cell>
          <cell r="I469" t="e">
            <v>#REF!</v>
          </cell>
          <cell r="J469" t="e">
            <v>#REF!</v>
          </cell>
          <cell r="K469" t="e">
            <v>#REF!</v>
          </cell>
          <cell r="L469" t="e">
            <v>#REF!</v>
          </cell>
          <cell r="M469" t="e">
            <v>#REF!</v>
          </cell>
        </row>
        <row r="470">
          <cell r="A470" t="str">
            <v>33.3.3 Услуги по регенерации травильных растворов</v>
          </cell>
          <cell r="B470" t="e">
            <v>#REF!</v>
          </cell>
          <cell r="C470" t="e">
            <v>#REF!</v>
          </cell>
          <cell r="D470" t="e">
            <v>#REF!</v>
          </cell>
          <cell r="E470" t="e">
            <v>#REF!</v>
          </cell>
          <cell r="F470" t="e">
            <v>#REF!</v>
          </cell>
          <cell r="G470" t="e">
            <v>#REF!</v>
          </cell>
          <cell r="H470" t="e">
            <v>#REF!</v>
          </cell>
          <cell r="I470" t="e">
            <v>#REF!</v>
          </cell>
          <cell r="J470" t="e">
            <v>#REF!</v>
          </cell>
          <cell r="K470" t="e">
            <v>#REF!</v>
          </cell>
          <cell r="L470" t="e">
            <v>#REF!</v>
          </cell>
          <cell r="M470" t="e">
            <v>#REF!</v>
          </cell>
        </row>
        <row r="471">
          <cell r="A471" t="str">
            <v>33.4 Услуги по сбору и извлечению металлолома</v>
          </cell>
          <cell r="B471" t="e">
            <v>#REF!</v>
          </cell>
          <cell r="C471" t="e">
            <v>#REF!</v>
          </cell>
          <cell r="D471" t="e">
            <v>#REF!</v>
          </cell>
          <cell r="E471" t="e">
            <v>#REF!</v>
          </cell>
          <cell r="F471" t="e">
            <v>#REF!</v>
          </cell>
          <cell r="G471" t="e">
            <v>#REF!</v>
          </cell>
          <cell r="H471" t="e">
            <v>#REF!</v>
          </cell>
          <cell r="I471" t="e">
            <v>#REF!</v>
          </cell>
          <cell r="J471" t="e">
            <v>#REF!</v>
          </cell>
          <cell r="K471" t="e">
            <v>#REF!</v>
          </cell>
          <cell r="L471" t="e">
            <v>#REF!</v>
          </cell>
          <cell r="M471" t="e">
            <v>#REF!</v>
          </cell>
        </row>
        <row r="472">
          <cell r="A472" t="str">
            <v>330. Получение % по краткосрочным финансовым вложениям</v>
          </cell>
          <cell r="B472" t="e">
            <v>#REF!</v>
          </cell>
          <cell r="C472" t="e">
            <v>#REF!</v>
          </cell>
          <cell r="D472" t="e">
            <v>#REF!</v>
          </cell>
          <cell r="E472" t="e">
            <v>#REF!</v>
          </cell>
          <cell r="F472" t="e">
            <v>#REF!</v>
          </cell>
          <cell r="G472" t="e">
            <v>#REF!</v>
          </cell>
          <cell r="H472" t="e">
            <v>#REF!</v>
          </cell>
          <cell r="I472" t="e">
            <v>#REF!</v>
          </cell>
          <cell r="J472" t="e">
            <v>#REF!</v>
          </cell>
          <cell r="K472" t="e">
            <v>#REF!</v>
          </cell>
          <cell r="L472" t="e">
            <v>#REF!</v>
          </cell>
          <cell r="M472" t="e">
            <v>#REF!</v>
          </cell>
        </row>
        <row r="473">
          <cell r="A473" t="str">
            <v>330.1 Проценты по кредитам и займам, выданным до 1 года</v>
          </cell>
          <cell r="B473" t="e">
            <v>#REF!</v>
          </cell>
          <cell r="C473" t="e">
            <v>#REF!</v>
          </cell>
          <cell r="D473" t="e">
            <v>#REF!</v>
          </cell>
          <cell r="E473" t="e">
            <v>#REF!</v>
          </cell>
          <cell r="F473" t="e">
            <v>#REF!</v>
          </cell>
          <cell r="G473" t="e">
            <v>#REF!</v>
          </cell>
          <cell r="H473" t="e">
            <v>#REF!</v>
          </cell>
          <cell r="I473" t="e">
            <v>#REF!</v>
          </cell>
          <cell r="J473" t="e">
            <v>#REF!</v>
          </cell>
          <cell r="K473" t="e">
            <v>#REF!</v>
          </cell>
          <cell r="L473" t="e">
            <v>#REF!</v>
          </cell>
          <cell r="M473" t="e">
            <v>#REF!</v>
          </cell>
        </row>
        <row r="474">
          <cell r="A474" t="str">
            <v>330.2 Дивиденды по акциям, паям и взносам в уставный кап</v>
          </cell>
          <cell r="B474" t="e">
            <v>#REF!</v>
          </cell>
          <cell r="C474" t="e">
            <v>#REF!</v>
          </cell>
          <cell r="D474" t="e">
            <v>#REF!</v>
          </cell>
          <cell r="E474" t="e">
            <v>#REF!</v>
          </cell>
          <cell r="F474" t="e">
            <v>#REF!</v>
          </cell>
          <cell r="G474" t="e">
            <v>#REF!</v>
          </cell>
          <cell r="H474" t="e">
            <v>#REF!</v>
          </cell>
          <cell r="I474" t="e">
            <v>#REF!</v>
          </cell>
          <cell r="J474" t="e">
            <v>#REF!</v>
          </cell>
          <cell r="K474" t="e">
            <v>#REF!</v>
          </cell>
          <cell r="L474" t="e">
            <v>#REF!</v>
          </cell>
          <cell r="M474" t="e">
            <v>#REF!</v>
          </cell>
        </row>
        <row r="475">
          <cell r="A475" t="str">
            <v>330.3 Проценты по депозитному сертификату, проценты по в</v>
          </cell>
          <cell r="B475" t="e">
            <v>#REF!</v>
          </cell>
          <cell r="C475" t="e">
            <v>#REF!</v>
          </cell>
          <cell r="D475" t="e">
            <v>#REF!</v>
          </cell>
          <cell r="E475" t="e">
            <v>#REF!</v>
          </cell>
          <cell r="F475" t="e">
            <v>#REF!</v>
          </cell>
          <cell r="G475" t="e">
            <v>#REF!</v>
          </cell>
          <cell r="H475" t="e">
            <v>#REF!</v>
          </cell>
          <cell r="I475" t="e">
            <v>#REF!</v>
          </cell>
          <cell r="J475" t="e">
            <v>#REF!</v>
          </cell>
          <cell r="K475" t="e">
            <v>#REF!</v>
          </cell>
          <cell r="L475" t="e">
            <v>#REF!</v>
          </cell>
          <cell r="M475" t="e">
            <v>#REF!</v>
          </cell>
        </row>
        <row r="476">
          <cell r="A476" t="str">
            <v>330.4 % по векселям</v>
          </cell>
          <cell r="B476" t="e">
            <v>#REF!</v>
          </cell>
          <cell r="C476" t="e">
            <v>#REF!</v>
          </cell>
          <cell r="D476" t="e">
            <v>#REF!</v>
          </cell>
          <cell r="E476" t="e">
            <v>#REF!</v>
          </cell>
          <cell r="F476" t="e">
            <v>#REF!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K476" t="e">
            <v>#REF!</v>
          </cell>
          <cell r="L476" t="e">
            <v>#REF!</v>
          </cell>
          <cell r="M476" t="e">
            <v>#REF!</v>
          </cell>
        </row>
        <row r="477">
          <cell r="A477" t="str">
            <v>331. Получение % по долгосрочным финансовым вложениям</v>
          </cell>
          <cell r="B477" t="e">
            <v>#REF!</v>
          </cell>
          <cell r="C477" t="e">
            <v>#REF!</v>
          </cell>
          <cell r="D477" t="e">
            <v>#REF!</v>
          </cell>
          <cell r="E477" t="e">
            <v>#REF!</v>
          </cell>
          <cell r="F477" t="e">
            <v>#REF!</v>
          </cell>
          <cell r="G477" t="e">
            <v>#REF!</v>
          </cell>
          <cell r="H477" t="e">
            <v>#REF!</v>
          </cell>
          <cell r="I477" t="e">
            <v>#REF!</v>
          </cell>
          <cell r="J477" t="e">
            <v>#REF!</v>
          </cell>
          <cell r="K477" t="e">
            <v>#REF!</v>
          </cell>
          <cell r="L477" t="e">
            <v>#REF!</v>
          </cell>
          <cell r="M477" t="e">
            <v>#REF!</v>
          </cell>
        </row>
        <row r="478">
          <cell r="A478" t="str">
            <v>331.1 Проценты по кредитам и займам, выданным свыше 1 го</v>
          </cell>
          <cell r="B478" t="e">
            <v>#REF!</v>
          </cell>
          <cell r="C478" t="e">
            <v>#REF!</v>
          </cell>
          <cell r="D478" t="e">
            <v>#REF!</v>
          </cell>
          <cell r="E478" t="e">
            <v>#REF!</v>
          </cell>
          <cell r="F478" t="e">
            <v>#REF!</v>
          </cell>
          <cell r="G478" t="e">
            <v>#REF!</v>
          </cell>
          <cell r="H478" t="e">
            <v>#REF!</v>
          </cell>
          <cell r="I478" t="e">
            <v>#REF!</v>
          </cell>
          <cell r="J478" t="e">
            <v>#REF!</v>
          </cell>
          <cell r="K478" t="e">
            <v>#REF!</v>
          </cell>
          <cell r="L478" t="e">
            <v>#REF!</v>
          </cell>
          <cell r="M478" t="e">
            <v>#REF!</v>
          </cell>
        </row>
        <row r="479">
          <cell r="A479" t="str">
            <v>331.2 Дивиденды по акциям, паям и взносам в уставный кап</v>
          </cell>
          <cell r="B479" t="e">
            <v>#REF!</v>
          </cell>
          <cell r="C479" t="e">
            <v>#REF!</v>
          </cell>
          <cell r="D479" t="e">
            <v>#REF!</v>
          </cell>
          <cell r="E479" t="e">
            <v>#REF!</v>
          </cell>
          <cell r="F479" t="e">
            <v>#REF!</v>
          </cell>
          <cell r="G479" t="e">
            <v>#REF!</v>
          </cell>
          <cell r="H479" t="e">
            <v>#REF!</v>
          </cell>
          <cell r="I479" t="e">
            <v>#REF!</v>
          </cell>
          <cell r="J479" t="e">
            <v>#REF!</v>
          </cell>
          <cell r="K479" t="e">
            <v>#REF!</v>
          </cell>
          <cell r="L479" t="e">
            <v>#REF!</v>
          </cell>
          <cell r="M479" t="e">
            <v>#REF!</v>
          </cell>
        </row>
        <row r="480">
          <cell r="A480" t="str">
            <v>331.3 Проценты по депозитному сертификату, проценты по в</v>
          </cell>
          <cell r="B480" t="e">
            <v>#REF!</v>
          </cell>
          <cell r="C480" t="e">
            <v>#REF!</v>
          </cell>
          <cell r="D480" t="e">
            <v>#REF!</v>
          </cell>
          <cell r="E480" t="e">
            <v>#REF!</v>
          </cell>
          <cell r="F480" t="e">
            <v>#REF!</v>
          </cell>
          <cell r="G480" t="e">
            <v>#REF!</v>
          </cell>
          <cell r="H480" t="e">
            <v>#REF!</v>
          </cell>
          <cell r="I480" t="e">
            <v>#REF!</v>
          </cell>
          <cell r="J480" t="e">
            <v>#REF!</v>
          </cell>
          <cell r="K480" t="e">
            <v>#REF!</v>
          </cell>
          <cell r="L480" t="e">
            <v>#REF!</v>
          </cell>
          <cell r="M480" t="e">
            <v>#REF!</v>
          </cell>
        </row>
        <row r="481">
          <cell r="A481" t="str">
            <v>331.4 % по векселям</v>
          </cell>
          <cell r="B481" t="e">
            <v>#REF!</v>
          </cell>
          <cell r="C481" t="e">
            <v>#REF!</v>
          </cell>
          <cell r="D481" t="e">
            <v>#REF!</v>
          </cell>
          <cell r="E481" t="e">
            <v>#REF!</v>
          </cell>
          <cell r="F481" t="e">
            <v>#REF!</v>
          </cell>
          <cell r="G481" t="e">
            <v>#REF!</v>
          </cell>
          <cell r="H481" t="e">
            <v>#REF!</v>
          </cell>
          <cell r="I481" t="e">
            <v>#REF!</v>
          </cell>
          <cell r="J481" t="e">
            <v>#REF!</v>
          </cell>
          <cell r="K481" t="e">
            <v>#REF!</v>
          </cell>
          <cell r="L481" t="e">
            <v>#REF!</v>
          </cell>
          <cell r="M481" t="e">
            <v>#REF!</v>
          </cell>
        </row>
        <row r="482">
          <cell r="A482" t="str">
            <v>332. Результат от участия в других организациях</v>
          </cell>
          <cell r="B482" t="e">
            <v>#REF!</v>
          </cell>
          <cell r="C482" t="e">
            <v>#REF!</v>
          </cell>
          <cell r="D482" t="e">
            <v>#REF!</v>
          </cell>
          <cell r="E482" t="e">
            <v>#REF!</v>
          </cell>
          <cell r="F482" t="e">
            <v>#REF!</v>
          </cell>
          <cell r="G482" t="e">
            <v>#REF!</v>
          </cell>
          <cell r="H482" t="e">
            <v>#REF!</v>
          </cell>
          <cell r="I482" t="e">
            <v>#REF!</v>
          </cell>
          <cell r="J482" t="e">
            <v>#REF!</v>
          </cell>
          <cell r="K482" t="e">
            <v>#REF!</v>
          </cell>
          <cell r="L482" t="e">
            <v>#REF!</v>
          </cell>
          <cell r="M482" t="e">
            <v>#REF!</v>
          </cell>
        </row>
        <row r="483">
          <cell r="A483" t="str">
            <v>332.1 Результат от участия в совместной деятельности</v>
          </cell>
          <cell r="B483" t="e">
            <v>#REF!</v>
          </cell>
          <cell r="C483" t="e">
            <v>#REF!</v>
          </cell>
          <cell r="D483" t="e">
            <v>#REF!</v>
          </cell>
          <cell r="E483" t="e">
            <v>#REF!</v>
          </cell>
          <cell r="F483" t="e">
            <v>#REF!</v>
          </cell>
          <cell r="G483" t="e">
            <v>#REF!</v>
          </cell>
          <cell r="H483" t="e">
            <v>#REF!</v>
          </cell>
          <cell r="I483" t="e">
            <v>#REF!</v>
          </cell>
          <cell r="J483" t="e">
            <v>#REF!</v>
          </cell>
          <cell r="K483" t="e">
            <v>#REF!</v>
          </cell>
          <cell r="L483" t="e">
            <v>#REF!</v>
          </cell>
          <cell r="M483" t="e">
            <v>#REF!</v>
          </cell>
        </row>
        <row r="484">
          <cell r="A484" t="str">
            <v>332.2 Прибыль или убыток от реализации активов (вклад в</v>
          </cell>
          <cell r="B484" t="e">
            <v>#REF!</v>
          </cell>
          <cell r="C484" t="e">
            <v>#REF!</v>
          </cell>
          <cell r="D484" t="e">
            <v>#REF!</v>
          </cell>
          <cell r="E484" t="e">
            <v>#REF!</v>
          </cell>
          <cell r="F484" t="e">
            <v>#REF!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K484" t="e">
            <v>#REF!</v>
          </cell>
          <cell r="L484" t="e">
            <v>#REF!</v>
          </cell>
          <cell r="M484" t="e">
            <v>#REF!</v>
          </cell>
        </row>
        <row r="485">
          <cell r="A485" t="str">
            <v>332.3 Результат деятельности по договорам доверительного</v>
          </cell>
          <cell r="B485" t="e">
            <v>#REF!</v>
          </cell>
          <cell r="C485" t="e">
            <v>#REF!</v>
          </cell>
          <cell r="D485" t="e">
            <v>#REF!</v>
          </cell>
          <cell r="E485" t="e">
            <v>#REF!</v>
          </cell>
          <cell r="F485" t="e">
            <v>#REF!</v>
          </cell>
          <cell r="G485" t="e">
            <v>#REF!</v>
          </cell>
          <cell r="H485" t="e">
            <v>#REF!</v>
          </cell>
          <cell r="I485" t="e">
            <v>#REF!</v>
          </cell>
          <cell r="J485" t="e">
            <v>#REF!</v>
          </cell>
          <cell r="K485" t="e">
            <v>#REF!</v>
          </cell>
          <cell r="L485" t="e">
            <v>#REF!</v>
          </cell>
          <cell r="M485" t="e">
            <v>#REF!</v>
          </cell>
        </row>
        <row r="486">
          <cell r="A486" t="str">
            <v>333 Выручка от реализации постоянных активов</v>
          </cell>
          <cell r="B486" t="e">
            <v>#REF!</v>
          </cell>
          <cell r="C486" t="e">
            <v>#REF!</v>
          </cell>
          <cell r="D486" t="e">
            <v>#REF!</v>
          </cell>
          <cell r="E486" t="e">
            <v>#REF!</v>
          </cell>
          <cell r="F486" t="e">
            <v>#REF!</v>
          </cell>
          <cell r="G486" t="e">
            <v>#REF!</v>
          </cell>
          <cell r="H486" t="e">
            <v>#REF!</v>
          </cell>
          <cell r="I486" t="e">
            <v>#REF!</v>
          </cell>
          <cell r="J486" t="e">
            <v>#REF!</v>
          </cell>
          <cell r="K486" t="e">
            <v>#REF!</v>
          </cell>
          <cell r="L486" t="e">
            <v>#REF!</v>
          </cell>
          <cell r="M486" t="e">
            <v>#REF!</v>
          </cell>
        </row>
        <row r="487">
          <cell r="A487" t="str">
            <v xml:space="preserve">  334 Возврат НДС</v>
          </cell>
          <cell r="B487" t="e">
            <v>#REF!</v>
          </cell>
          <cell r="C487" t="e">
            <v>#REF!</v>
          </cell>
          <cell r="D487" t="e">
            <v>#REF!</v>
          </cell>
          <cell r="E487" t="e">
            <v>#REF!</v>
          </cell>
          <cell r="F487" t="e">
            <v>#REF!</v>
          </cell>
          <cell r="G487" t="e">
            <v>#REF!</v>
          </cell>
          <cell r="H487" t="e">
            <v>#REF!</v>
          </cell>
          <cell r="I487" t="e">
            <v>#REF!</v>
          </cell>
          <cell r="J487" t="e">
            <v>#REF!</v>
          </cell>
          <cell r="K487" t="e">
            <v>#REF!</v>
          </cell>
          <cell r="L487" t="e">
            <v>#REF!</v>
          </cell>
          <cell r="M487" t="e">
            <v>#REF!</v>
          </cell>
        </row>
        <row r="488">
          <cell r="A488" t="str">
            <v>335. Привлечение облигационных займов</v>
          </cell>
          <cell r="B488" t="e">
            <v>#REF!</v>
          </cell>
          <cell r="C488" t="e">
            <v>#REF!</v>
          </cell>
          <cell r="D488" t="e">
            <v>#REF!</v>
          </cell>
          <cell r="E488" t="e">
            <v>#REF!</v>
          </cell>
          <cell r="F488" t="e">
            <v>#REF!</v>
          </cell>
          <cell r="G488" t="e">
            <v>#REF!</v>
          </cell>
          <cell r="H488" t="e">
            <v>#REF!</v>
          </cell>
          <cell r="I488" t="e">
            <v>#REF!</v>
          </cell>
          <cell r="J488" t="e">
            <v>#REF!</v>
          </cell>
          <cell r="K488" t="e">
            <v>#REF!</v>
          </cell>
          <cell r="L488" t="e">
            <v>#REF!</v>
          </cell>
          <cell r="M488" t="e">
            <v>#REF!</v>
          </cell>
        </row>
        <row r="489">
          <cell r="A489" t="str">
            <v>335.1 Привлечение рублевых облигаций</v>
          </cell>
          <cell r="B489" t="e">
            <v>#REF!</v>
          </cell>
          <cell r="C489" t="e">
            <v>#REF!</v>
          </cell>
          <cell r="D489" t="e">
            <v>#REF!</v>
          </cell>
          <cell r="E489" t="e">
            <v>#REF!</v>
          </cell>
          <cell r="F489" t="e">
            <v>#REF!</v>
          </cell>
          <cell r="G489" t="e">
            <v>#REF!</v>
          </cell>
          <cell r="H489" t="e">
            <v>#REF!</v>
          </cell>
          <cell r="I489" t="e">
            <v>#REF!</v>
          </cell>
          <cell r="J489" t="e">
            <v>#REF!</v>
          </cell>
          <cell r="K489" t="e">
            <v>#REF!</v>
          </cell>
          <cell r="L489" t="e">
            <v>#REF!</v>
          </cell>
          <cell r="M489" t="e">
            <v>#REF!</v>
          </cell>
        </row>
        <row r="490">
          <cell r="A490" t="str">
            <v>335.2 Привлечение еврооблигаций</v>
          </cell>
          <cell r="B490" t="e">
            <v>#REF!</v>
          </cell>
          <cell r="C490" t="e">
            <v>#REF!</v>
          </cell>
          <cell r="D490" t="e">
            <v>#REF!</v>
          </cell>
          <cell r="E490" t="e">
            <v>#REF!</v>
          </cell>
          <cell r="F490" t="e">
            <v>#REF!</v>
          </cell>
          <cell r="G490" t="e">
            <v>#REF!</v>
          </cell>
          <cell r="H490" t="e">
            <v>#REF!</v>
          </cell>
          <cell r="I490" t="e">
            <v>#REF!</v>
          </cell>
          <cell r="J490" t="e">
            <v>#REF!</v>
          </cell>
          <cell r="K490" t="e">
            <v>#REF!</v>
          </cell>
          <cell r="L490" t="e">
            <v>#REF!</v>
          </cell>
          <cell r="M490" t="e">
            <v>#REF!</v>
          </cell>
        </row>
        <row r="491">
          <cell r="A491" t="str">
            <v>337 Оказание услуг энергетическими цехами</v>
          </cell>
          <cell r="B491" t="e">
            <v>#REF!</v>
          </cell>
          <cell r="C491" t="e">
            <v>#REF!</v>
          </cell>
          <cell r="D491" t="e">
            <v>#REF!</v>
          </cell>
          <cell r="E491" t="e">
            <v>#REF!</v>
          </cell>
          <cell r="F491" t="e">
            <v>#REF!</v>
          </cell>
          <cell r="G491" t="e">
            <v>#REF!</v>
          </cell>
          <cell r="H491" t="e">
            <v>#REF!</v>
          </cell>
          <cell r="I491" t="e">
            <v>#REF!</v>
          </cell>
          <cell r="J491" t="e">
            <v>#REF!</v>
          </cell>
          <cell r="K491" t="e">
            <v>#REF!</v>
          </cell>
          <cell r="L491" t="e">
            <v>#REF!</v>
          </cell>
          <cell r="M491" t="e">
            <v>#REF!</v>
          </cell>
        </row>
        <row r="492">
          <cell r="A492" t="str">
            <v>338 Компенсация расходов, связанных с исполнением работниками ОАО "ММК" воинских обязанностей</v>
          </cell>
          <cell r="B492" t="e">
            <v>#REF!</v>
          </cell>
          <cell r="C492" t="e">
            <v>#REF!</v>
          </cell>
          <cell r="D492" t="e">
            <v>#REF!</v>
          </cell>
          <cell r="E492" t="e">
            <v>#REF!</v>
          </cell>
          <cell r="F492" t="e">
            <v>#REF!</v>
          </cell>
          <cell r="G492" t="e">
            <v>#REF!</v>
          </cell>
          <cell r="H492" t="e">
            <v>#REF!</v>
          </cell>
          <cell r="I492" t="e">
            <v>#REF!</v>
          </cell>
          <cell r="J492" t="e">
            <v>#REF!</v>
          </cell>
          <cell r="K492" t="e">
            <v>#REF!</v>
          </cell>
          <cell r="L492" t="e">
            <v>#REF!</v>
          </cell>
          <cell r="M492" t="e">
            <v>#REF!</v>
          </cell>
        </row>
        <row r="493">
          <cell r="A493" t="str">
            <v>34 Полуфабрикаты</v>
          </cell>
          <cell r="B493" t="e">
            <v>#REF!</v>
          </cell>
          <cell r="C493" t="e">
            <v>#REF!</v>
          </cell>
          <cell r="D493" t="e">
            <v>#REF!</v>
          </cell>
          <cell r="E493" t="e">
            <v>#REF!</v>
          </cell>
          <cell r="F493" t="e">
            <v>#REF!</v>
          </cell>
          <cell r="G493" t="e">
            <v>#REF!</v>
          </cell>
          <cell r="H493" t="e">
            <v>#REF!</v>
          </cell>
          <cell r="I493" t="e">
            <v>#REF!</v>
          </cell>
          <cell r="J493" t="e">
            <v>#REF!</v>
          </cell>
          <cell r="K493" t="e">
            <v>#REF!</v>
          </cell>
          <cell r="L493" t="e">
            <v>#REF!</v>
          </cell>
          <cell r="M493" t="e">
            <v>#REF!</v>
          </cell>
        </row>
        <row r="494">
          <cell r="A494" t="str">
            <v>35. Возврат авансов полученных</v>
          </cell>
          <cell r="B494" t="e">
            <v>#REF!</v>
          </cell>
          <cell r="C494" t="e">
            <v>#REF!</v>
          </cell>
          <cell r="D494" t="e">
            <v>#REF!</v>
          </cell>
          <cell r="E494" t="e">
            <v>#REF!</v>
          </cell>
          <cell r="F494" t="e">
            <v>#REF!</v>
          </cell>
          <cell r="G494" t="e">
            <v>#REF!</v>
          </cell>
          <cell r="H494" t="e">
            <v>#REF!</v>
          </cell>
          <cell r="I494" t="e">
            <v>#REF!</v>
          </cell>
          <cell r="J494" t="e">
            <v>#REF!</v>
          </cell>
          <cell r="K494" t="e">
            <v>#REF!</v>
          </cell>
          <cell r="L494" t="e">
            <v>#REF!</v>
          </cell>
          <cell r="M494" t="e">
            <v>#REF!</v>
          </cell>
        </row>
        <row r="495">
          <cell r="A495" t="str">
            <v>35.1. Возврат авансов полученных по внутреннему рынку</v>
          </cell>
          <cell r="B495" t="e">
            <v>#REF!</v>
          </cell>
          <cell r="C495" t="e">
            <v>#REF!</v>
          </cell>
          <cell r="D495" t="e">
            <v>#REF!</v>
          </cell>
          <cell r="E495" t="e">
            <v>#REF!</v>
          </cell>
          <cell r="F495" t="e">
            <v>#REF!</v>
          </cell>
          <cell r="G495" t="e">
            <v>#REF!</v>
          </cell>
          <cell r="H495" t="e">
            <v>#REF!</v>
          </cell>
          <cell r="I495" t="e">
            <v>#REF!</v>
          </cell>
          <cell r="J495" t="e">
            <v>#REF!</v>
          </cell>
          <cell r="K495" t="e">
            <v>#REF!</v>
          </cell>
          <cell r="L495" t="e">
            <v>#REF!</v>
          </cell>
          <cell r="M495" t="e">
            <v>#REF!</v>
          </cell>
        </row>
        <row r="496">
          <cell r="A496" t="str">
            <v>35.1.1 Возврат авансов полученных за металлопродукцию, ре</v>
          </cell>
          <cell r="B496" t="e">
            <v>#REF!</v>
          </cell>
          <cell r="C496" t="e">
            <v>#REF!</v>
          </cell>
          <cell r="D496" t="e">
            <v>#REF!</v>
          </cell>
          <cell r="E496" t="e">
            <v>#REF!</v>
          </cell>
          <cell r="F496" t="e">
            <v>#REF!</v>
          </cell>
          <cell r="G496" t="e">
            <v>#REF!</v>
          </cell>
          <cell r="H496" t="e">
            <v>#REF!</v>
          </cell>
          <cell r="I496" t="e">
            <v>#REF!</v>
          </cell>
          <cell r="J496" t="e">
            <v>#REF!</v>
          </cell>
          <cell r="K496" t="e">
            <v>#REF!</v>
          </cell>
          <cell r="L496" t="e">
            <v>#REF!</v>
          </cell>
          <cell r="M496" t="e">
            <v>#REF!</v>
          </cell>
        </row>
        <row r="497">
          <cell r="A497" t="str">
            <v>35.1.10 Возврат авансов полученных за электроэнергию и усл</v>
          </cell>
          <cell r="B497" t="e">
            <v>#REF!</v>
          </cell>
          <cell r="C497" t="e">
            <v>#REF!</v>
          </cell>
          <cell r="D497" t="e">
            <v>#REF!</v>
          </cell>
          <cell r="E497" t="e">
            <v>#REF!</v>
          </cell>
          <cell r="F497" t="e">
            <v>#REF!</v>
          </cell>
          <cell r="G497" t="e">
            <v>#REF!</v>
          </cell>
          <cell r="H497" t="e">
            <v>#REF!</v>
          </cell>
          <cell r="I497" t="e">
            <v>#REF!</v>
          </cell>
          <cell r="J497" t="e">
            <v>#REF!</v>
          </cell>
          <cell r="K497" t="e">
            <v>#REF!</v>
          </cell>
          <cell r="L497" t="e">
            <v>#REF!</v>
          </cell>
          <cell r="M497" t="e">
            <v>#REF!</v>
          </cell>
        </row>
        <row r="498">
          <cell r="A498" t="str">
            <v>35.1.2 Возврат авансов полученных за металлопродукцию, ре</v>
          </cell>
          <cell r="B498" t="e">
            <v>#REF!</v>
          </cell>
          <cell r="C498" t="e">
            <v>#REF!</v>
          </cell>
          <cell r="D498" t="e">
            <v>#REF!</v>
          </cell>
          <cell r="E498" t="e">
            <v>#REF!</v>
          </cell>
          <cell r="F498" t="e">
            <v>#REF!</v>
          </cell>
          <cell r="G498" t="e">
            <v>#REF!</v>
          </cell>
          <cell r="H498" t="e">
            <v>#REF!</v>
          </cell>
          <cell r="I498" t="e">
            <v>#REF!</v>
          </cell>
          <cell r="J498" t="e">
            <v>#REF!</v>
          </cell>
          <cell r="K498" t="e">
            <v>#REF!</v>
          </cell>
          <cell r="L498" t="e">
            <v>#REF!</v>
          </cell>
          <cell r="M498" t="e">
            <v>#REF!</v>
          </cell>
        </row>
        <row r="499">
          <cell r="A499" t="str">
            <v>35.1.3 Возврат авансов за прочую продукцию и услуги</v>
          </cell>
          <cell r="B499" t="e">
            <v>#REF!</v>
          </cell>
          <cell r="C499" t="e">
            <v>#REF!</v>
          </cell>
          <cell r="D499" t="e">
            <v>#REF!</v>
          </cell>
          <cell r="E499" t="e">
            <v>#REF!</v>
          </cell>
          <cell r="F499" t="e">
            <v>#REF!</v>
          </cell>
          <cell r="G499" t="e">
            <v>#REF!</v>
          </cell>
          <cell r="H499" t="e">
            <v>#REF!</v>
          </cell>
          <cell r="I499" t="e">
            <v>#REF!</v>
          </cell>
          <cell r="J499" t="e">
            <v>#REF!</v>
          </cell>
          <cell r="K499" t="e">
            <v>#REF!</v>
          </cell>
          <cell r="L499" t="e">
            <v>#REF!</v>
          </cell>
          <cell r="M499" t="e">
            <v>#REF!</v>
          </cell>
        </row>
        <row r="500">
          <cell r="A500" t="str">
            <v>35.1.4 Возврат авансов за материалы УМТС</v>
          </cell>
          <cell r="B500" t="e">
            <v>#REF!</v>
          </cell>
          <cell r="C500" t="e">
            <v>#REF!</v>
          </cell>
          <cell r="D500" t="e">
            <v>#REF!</v>
          </cell>
          <cell r="E500" t="e">
            <v>#REF!</v>
          </cell>
          <cell r="F500" t="e">
            <v>#REF!</v>
          </cell>
          <cell r="G500" t="e">
            <v>#REF!</v>
          </cell>
          <cell r="H500" t="e">
            <v>#REF!</v>
          </cell>
          <cell r="I500" t="e">
            <v>#REF!</v>
          </cell>
          <cell r="J500" t="e">
            <v>#REF!</v>
          </cell>
          <cell r="K500" t="e">
            <v>#REF!</v>
          </cell>
          <cell r="L500" t="e">
            <v>#REF!</v>
          </cell>
          <cell r="M500" t="e">
            <v>#REF!</v>
          </cell>
        </row>
        <row r="501">
          <cell r="A501" t="str">
            <v>35.1.5 Возврат авансов за оборудование УО</v>
          </cell>
          <cell r="B501" t="e">
            <v>#REF!</v>
          </cell>
          <cell r="C501" t="e">
            <v>#REF!</v>
          </cell>
          <cell r="D501" t="e">
            <v>#REF!</v>
          </cell>
          <cell r="E501" t="e">
            <v>#REF!</v>
          </cell>
          <cell r="F501" t="e">
            <v>#REF!</v>
          </cell>
          <cell r="G501" t="e">
            <v>#REF!</v>
          </cell>
          <cell r="H501" t="e">
            <v>#REF!</v>
          </cell>
          <cell r="I501" t="e">
            <v>#REF!</v>
          </cell>
          <cell r="J501" t="e">
            <v>#REF!</v>
          </cell>
          <cell r="K501" t="e">
            <v>#REF!</v>
          </cell>
          <cell r="L501" t="e">
            <v>#REF!</v>
          </cell>
          <cell r="M501" t="e">
            <v>#REF!</v>
          </cell>
        </row>
        <row r="502">
          <cell r="A502" t="str">
            <v>35.1.6 Возврат авансов полученных подразделениями, подчин</v>
          </cell>
          <cell r="B502" t="e">
            <v>#REF!</v>
          </cell>
          <cell r="C502" t="e">
            <v>#REF!</v>
          </cell>
          <cell r="D502" t="e">
            <v>#REF!</v>
          </cell>
          <cell r="E502" t="e">
            <v>#REF!</v>
          </cell>
          <cell r="F502" t="e">
            <v>#REF!</v>
          </cell>
          <cell r="G502" t="e">
            <v>#REF!</v>
          </cell>
          <cell r="H502" t="e">
            <v>#REF!</v>
          </cell>
          <cell r="I502" t="e">
            <v>#REF!</v>
          </cell>
          <cell r="J502" t="e">
            <v>#REF!</v>
          </cell>
          <cell r="K502" t="e">
            <v>#REF!</v>
          </cell>
          <cell r="L502" t="e">
            <v>#REF!</v>
          </cell>
          <cell r="M502" t="e">
            <v>#REF!</v>
          </cell>
        </row>
        <row r="503">
          <cell r="A503" t="str">
            <v>35.1.7 Возврат авансов полученных подразделениями, подчин</v>
          </cell>
          <cell r="B503" t="e">
            <v>#REF!</v>
          </cell>
          <cell r="C503" t="e">
            <v>#REF!</v>
          </cell>
          <cell r="D503" t="e">
            <v>#REF!</v>
          </cell>
          <cell r="E503" t="e">
            <v>#REF!</v>
          </cell>
          <cell r="F503" t="e">
            <v>#REF!</v>
          </cell>
          <cell r="G503" t="e">
            <v>#REF!</v>
          </cell>
          <cell r="H503" t="e">
            <v>#REF!</v>
          </cell>
          <cell r="I503" t="e">
            <v>#REF!</v>
          </cell>
          <cell r="J503" t="e">
            <v>#REF!</v>
          </cell>
          <cell r="K503" t="e">
            <v>#REF!</v>
          </cell>
          <cell r="L503" t="e">
            <v>#REF!</v>
          </cell>
          <cell r="M503" t="e">
            <v>#REF!</v>
          </cell>
        </row>
        <row r="504">
          <cell r="A504" t="str">
            <v>35.1.8 Возврат авансов полученных подразелениями, подчине</v>
          </cell>
          <cell r="B504" t="e">
            <v>#REF!</v>
          </cell>
          <cell r="C504" t="e">
            <v>#REF!</v>
          </cell>
          <cell r="D504" t="e">
            <v>#REF!</v>
          </cell>
          <cell r="E504" t="e">
            <v>#REF!</v>
          </cell>
          <cell r="F504" t="e">
            <v>#REF!</v>
          </cell>
          <cell r="G504" t="e">
            <v>#REF!</v>
          </cell>
          <cell r="H504" t="e">
            <v>#REF!</v>
          </cell>
          <cell r="I504" t="e">
            <v>#REF!</v>
          </cell>
          <cell r="J504" t="e">
            <v>#REF!</v>
          </cell>
          <cell r="K504" t="e">
            <v>#REF!</v>
          </cell>
          <cell r="L504" t="e">
            <v>#REF!</v>
          </cell>
          <cell r="M504" t="e">
            <v>#REF!</v>
          </cell>
        </row>
        <row r="505">
          <cell r="A505" t="str">
            <v>35.1.9 Возврат авансов полученных УЖДТ</v>
          </cell>
          <cell r="B505" t="e">
            <v>#REF!</v>
          </cell>
          <cell r="C505" t="e">
            <v>#REF!</v>
          </cell>
          <cell r="D505" t="e">
            <v>#REF!</v>
          </cell>
          <cell r="E505" t="e">
            <v>#REF!</v>
          </cell>
          <cell r="F505" t="e">
            <v>#REF!</v>
          </cell>
          <cell r="G505" t="e">
            <v>#REF!</v>
          </cell>
          <cell r="H505" t="e">
            <v>#REF!</v>
          </cell>
          <cell r="I505" t="e">
            <v>#REF!</v>
          </cell>
          <cell r="J505" t="e">
            <v>#REF!</v>
          </cell>
          <cell r="K505" t="e">
            <v>#REF!</v>
          </cell>
          <cell r="L505" t="e">
            <v>#REF!</v>
          </cell>
          <cell r="M505" t="e">
            <v>#REF!</v>
          </cell>
        </row>
        <row r="506">
          <cell r="A506" t="str">
            <v>35.2 Возврат авансов полученных по внешнему рынку</v>
          </cell>
          <cell r="B506" t="e">
            <v>#REF!</v>
          </cell>
          <cell r="C506" t="e">
            <v>#REF!</v>
          </cell>
          <cell r="D506" t="e">
            <v>#REF!</v>
          </cell>
          <cell r="E506" t="e">
            <v>#REF!</v>
          </cell>
          <cell r="F506" t="e">
            <v>#REF!</v>
          </cell>
          <cell r="G506" t="e">
            <v>#REF!</v>
          </cell>
          <cell r="H506" t="e">
            <v>#REF!</v>
          </cell>
          <cell r="I506" t="e">
            <v>#REF!</v>
          </cell>
          <cell r="J506" t="e">
            <v>#REF!</v>
          </cell>
          <cell r="K506" t="e">
            <v>#REF!</v>
          </cell>
          <cell r="L506" t="e">
            <v>#REF!</v>
          </cell>
          <cell r="M506" t="e">
            <v>#REF!</v>
          </cell>
        </row>
        <row r="507">
          <cell r="A507" t="str">
            <v>35.3 Возврат авансов полученных по СНГ</v>
          </cell>
          <cell r="B507" t="e">
            <v>#REF!</v>
          </cell>
          <cell r="C507" t="e">
            <v>#REF!</v>
          </cell>
          <cell r="D507" t="e">
            <v>#REF!</v>
          </cell>
          <cell r="E507" t="e">
            <v>#REF!</v>
          </cell>
          <cell r="F507" t="e">
            <v>#REF!</v>
          </cell>
          <cell r="G507" t="e">
            <v>#REF!</v>
          </cell>
          <cell r="H507" t="e">
            <v>#REF!</v>
          </cell>
          <cell r="I507" t="e">
            <v>#REF!</v>
          </cell>
          <cell r="J507" t="e">
            <v>#REF!</v>
          </cell>
          <cell r="K507" t="e">
            <v>#REF!</v>
          </cell>
          <cell r="L507" t="e">
            <v>#REF!</v>
          </cell>
          <cell r="M507" t="e">
            <v>#REF!</v>
          </cell>
        </row>
        <row r="508">
          <cell r="A508" t="str">
            <v>36 Рекультивация земельных участков</v>
          </cell>
          <cell r="B508" t="e">
            <v>#REF!</v>
          </cell>
          <cell r="C508" t="e">
            <v>#REF!</v>
          </cell>
          <cell r="D508" t="e">
            <v>#REF!</v>
          </cell>
          <cell r="E508" t="e">
            <v>#REF!</v>
          </cell>
          <cell r="F508" t="e">
            <v>#REF!</v>
          </cell>
          <cell r="G508" t="e">
            <v>#REF!</v>
          </cell>
          <cell r="H508" t="e">
            <v>#REF!</v>
          </cell>
          <cell r="I508" t="e">
            <v>#REF!</v>
          </cell>
          <cell r="J508" t="e">
            <v>#REF!</v>
          </cell>
          <cell r="K508" t="e">
            <v>#REF!</v>
          </cell>
          <cell r="L508" t="e">
            <v>#REF!</v>
          </cell>
          <cell r="M508" t="e">
            <v>#REF!</v>
          </cell>
        </row>
        <row r="509">
          <cell r="A509" t="str">
            <v>37. Металлические средства упаковки</v>
          </cell>
          <cell r="B509" t="e">
            <v>#REF!</v>
          </cell>
          <cell r="C509" t="e">
            <v>#REF!</v>
          </cell>
          <cell r="D509" t="e">
            <v>#REF!</v>
          </cell>
          <cell r="E509" t="e">
            <v>#REF!</v>
          </cell>
          <cell r="F509" t="e">
            <v>#REF!</v>
          </cell>
          <cell r="G509" t="e">
            <v>#REF!</v>
          </cell>
          <cell r="H509" t="e">
            <v>#REF!</v>
          </cell>
          <cell r="I509" t="e">
            <v>#REF!</v>
          </cell>
          <cell r="J509" t="e">
            <v>#REF!</v>
          </cell>
          <cell r="K509" t="e">
            <v>#REF!</v>
          </cell>
          <cell r="L509" t="e">
            <v>#REF!</v>
          </cell>
          <cell r="M509" t="e">
            <v>#REF!</v>
          </cell>
        </row>
        <row r="510">
          <cell r="A510" t="str">
            <v>37.1 Поддоны</v>
          </cell>
          <cell r="B510" t="e">
            <v>#REF!</v>
          </cell>
          <cell r="C510" t="e">
            <v>#REF!</v>
          </cell>
          <cell r="D510" t="e">
            <v>#REF!</v>
          </cell>
          <cell r="E510" t="e">
            <v>#REF!</v>
          </cell>
          <cell r="F510" t="e">
            <v>#REF!</v>
          </cell>
          <cell r="G510" t="e">
            <v>#REF!</v>
          </cell>
          <cell r="H510" t="e">
            <v>#REF!</v>
          </cell>
          <cell r="I510" t="e">
            <v>#REF!</v>
          </cell>
          <cell r="J510" t="e">
            <v>#REF!</v>
          </cell>
          <cell r="K510" t="e">
            <v>#REF!</v>
          </cell>
          <cell r="L510" t="e">
            <v>#REF!</v>
          </cell>
          <cell r="M510" t="e">
            <v>#REF!</v>
          </cell>
        </row>
        <row r="511">
          <cell r="A511" t="str">
            <v>37.2 Рамы</v>
          </cell>
          <cell r="B511" t="e">
            <v>#REF!</v>
          </cell>
          <cell r="C511" t="e">
            <v>#REF!</v>
          </cell>
          <cell r="D511" t="e">
            <v>#REF!</v>
          </cell>
          <cell r="E511" t="e">
            <v>#REF!</v>
          </cell>
          <cell r="F511" t="e">
            <v>#REF!</v>
          </cell>
          <cell r="G511" t="e">
            <v>#REF!</v>
          </cell>
          <cell r="H511" t="e">
            <v>#REF!</v>
          </cell>
          <cell r="I511" t="e">
            <v>#REF!</v>
          </cell>
          <cell r="J511" t="e">
            <v>#REF!</v>
          </cell>
          <cell r="K511" t="e">
            <v>#REF!</v>
          </cell>
          <cell r="L511" t="e">
            <v>#REF!</v>
          </cell>
          <cell r="M511" t="e">
            <v>#REF!</v>
          </cell>
        </row>
        <row r="512">
          <cell r="A512" t="str">
            <v>38. Расходы по эксплуатацией вычислительной техники и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38.1. Расходные материалы и комплектующие для вычтехники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38.1.2 Расходные материалы и комплектующие изделия для вы</v>
          </cell>
          <cell r="B514" t="e">
            <v>#REF!</v>
          </cell>
          <cell r="C514" t="e">
            <v>#REF!</v>
          </cell>
          <cell r="D514" t="e">
            <v>#REF!</v>
          </cell>
          <cell r="E514" t="e">
            <v>#REF!</v>
          </cell>
          <cell r="F514" t="e">
            <v>#REF!</v>
          </cell>
          <cell r="G514" t="e">
            <v>#REF!</v>
          </cell>
          <cell r="H514" t="e">
            <v>#REF!</v>
          </cell>
          <cell r="I514" t="e">
            <v>#REF!</v>
          </cell>
          <cell r="J514" t="e">
            <v>#REF!</v>
          </cell>
          <cell r="K514" t="e">
            <v>#REF!</v>
          </cell>
          <cell r="L514" t="e">
            <v>#REF!</v>
          </cell>
          <cell r="M514" t="e">
            <v>#REF!</v>
          </cell>
        </row>
        <row r="515">
          <cell r="A515" t="str">
            <v>38.1.1 Расходные материалы и комплектующие для вычислител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38.2 Техническое обслуживание оборудования ДИТ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38.2. Техническое обслуживание оборудования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38.2.1 Техническое обслуживание оборудования ДИТ</v>
          </cell>
          <cell r="B518" t="e">
            <v>#REF!</v>
          </cell>
          <cell r="C518" t="e">
            <v>#REF!</v>
          </cell>
          <cell r="D518" t="e">
            <v>#REF!</v>
          </cell>
          <cell r="E518" t="e">
            <v>#REF!</v>
          </cell>
          <cell r="F518" t="e">
            <v>#REF!</v>
          </cell>
          <cell r="G518" t="e">
            <v>#REF!</v>
          </cell>
          <cell r="H518" t="e">
            <v>#REF!</v>
          </cell>
          <cell r="I518" t="e">
            <v>#REF!</v>
          </cell>
          <cell r="J518" t="e">
            <v>#REF!</v>
          </cell>
          <cell r="K518" t="e">
            <v>#REF!</v>
          </cell>
          <cell r="L518" t="e">
            <v>#REF!</v>
          </cell>
          <cell r="M518" t="e">
            <v>#REF!</v>
          </cell>
        </row>
        <row r="519">
          <cell r="A519" t="str">
            <v>38.2.2 (0380202) Техническое обслуживание оборудования КИ</v>
          </cell>
          <cell r="B519" t="e">
            <v>#REF!</v>
          </cell>
          <cell r="C519" t="e">
            <v>#REF!</v>
          </cell>
          <cell r="D519" t="e">
            <v>#REF!</v>
          </cell>
          <cell r="E519" t="e">
            <v>#REF!</v>
          </cell>
          <cell r="F519" t="e">
            <v>#REF!</v>
          </cell>
          <cell r="G519" t="e">
            <v>#REF!</v>
          </cell>
          <cell r="H519" t="e">
            <v>#REF!</v>
          </cell>
          <cell r="I519" t="e">
            <v>#REF!</v>
          </cell>
          <cell r="J519" t="e">
            <v>#REF!</v>
          </cell>
          <cell r="K519" t="e">
            <v>#REF!</v>
          </cell>
          <cell r="L519" t="e">
            <v>#REF!</v>
          </cell>
          <cell r="M519" t="e">
            <v>#REF!</v>
          </cell>
        </row>
        <row r="520">
          <cell r="A520" t="str">
            <v>38.3 Техническое обслуживание кабельной сети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38.3. (0380300) Техническое обслуживание кабельной сети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38.3.1 (0380301) Техническое обслуживание кабельной сети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38.3.2 (0380302) Техническое обслуживание кабельной сети</v>
          </cell>
          <cell r="B523" t="e">
            <v>#REF!</v>
          </cell>
          <cell r="C523" t="e">
            <v>#REF!</v>
          </cell>
          <cell r="D523" t="e">
            <v>#REF!</v>
          </cell>
          <cell r="E523" t="e">
            <v>#REF!</v>
          </cell>
          <cell r="F523" t="e">
            <v>#REF!</v>
          </cell>
          <cell r="G523" t="e">
            <v>#REF!</v>
          </cell>
          <cell r="H523" t="e">
            <v>#REF!</v>
          </cell>
          <cell r="I523" t="e">
            <v>#REF!</v>
          </cell>
          <cell r="J523" t="e">
            <v>#REF!</v>
          </cell>
          <cell r="K523" t="e">
            <v>#REF!</v>
          </cell>
          <cell r="L523" t="e">
            <v>#REF!</v>
          </cell>
          <cell r="M523" t="e">
            <v>#REF!</v>
          </cell>
        </row>
        <row r="524">
          <cell r="A524" t="str">
            <v>38.4 Услуги, связанные с деятельностью цеха связи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38.5 Выплаты в управление госнадзора за связью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38.6 Услуги по ремонту средств связи</v>
          </cell>
          <cell r="B526" t="e">
            <v>#REF!</v>
          </cell>
          <cell r="C526" t="e">
            <v>#REF!</v>
          </cell>
          <cell r="D526" t="e">
            <v>#REF!</v>
          </cell>
          <cell r="E526" t="e">
            <v>#REF!</v>
          </cell>
          <cell r="F526" t="e">
            <v>#REF!</v>
          </cell>
          <cell r="G526" t="e">
            <v>#REF!</v>
          </cell>
          <cell r="H526" t="e">
            <v>#REF!</v>
          </cell>
          <cell r="I526" t="e">
            <v>#REF!</v>
          </cell>
          <cell r="J526" t="e">
            <v>#REF!</v>
          </cell>
          <cell r="K526" t="e">
            <v>#REF!</v>
          </cell>
          <cell r="L526" t="e">
            <v>#REF!</v>
          </cell>
          <cell r="M526" t="e">
            <v>#REF!</v>
          </cell>
        </row>
        <row r="527">
          <cell r="A527" t="str">
            <v>39. Топографо - геодезические работы</v>
          </cell>
          <cell r="B527" t="e">
            <v>#REF!</v>
          </cell>
          <cell r="C527" t="e">
            <v>#REF!</v>
          </cell>
          <cell r="D527" t="e">
            <v>#REF!</v>
          </cell>
          <cell r="E527" t="e">
            <v>#REF!</v>
          </cell>
          <cell r="F527" t="e">
            <v>#REF!</v>
          </cell>
          <cell r="G527" t="e">
            <v>#REF!</v>
          </cell>
          <cell r="H527" t="e">
            <v>#REF!</v>
          </cell>
          <cell r="I527" t="e">
            <v>#REF!</v>
          </cell>
          <cell r="J527" t="e">
            <v>#REF!</v>
          </cell>
          <cell r="K527" t="e">
            <v>#REF!</v>
          </cell>
          <cell r="L527" t="e">
            <v>#REF!</v>
          </cell>
          <cell r="M527" t="e">
            <v>#REF!</v>
          </cell>
        </row>
        <row r="528">
          <cell r="A528" t="str">
            <v>39.1 Топографо - геодезические работы производственного</v>
          </cell>
          <cell r="B528" t="e">
            <v>#REF!</v>
          </cell>
          <cell r="C528" t="e">
            <v>#REF!</v>
          </cell>
          <cell r="D528" t="e">
            <v>#REF!</v>
          </cell>
          <cell r="E528" t="e">
            <v>#REF!</v>
          </cell>
          <cell r="F528" t="e">
            <v>#REF!</v>
          </cell>
          <cell r="G528" t="e">
            <v>#REF!</v>
          </cell>
          <cell r="H528" t="e">
            <v>#REF!</v>
          </cell>
          <cell r="I528" t="e">
            <v>#REF!</v>
          </cell>
          <cell r="J528" t="e">
            <v>#REF!</v>
          </cell>
          <cell r="K528" t="e">
            <v>#REF!</v>
          </cell>
          <cell r="L528" t="e">
            <v>#REF!</v>
          </cell>
          <cell r="M528" t="e">
            <v>#REF!</v>
          </cell>
        </row>
        <row r="529">
          <cell r="A529" t="str">
            <v>39.1.1 () Топографо - геодезические работы производственн</v>
          </cell>
          <cell r="B529" t="e">
            <v>#REF!</v>
          </cell>
          <cell r="C529" t="e">
            <v>#REF!</v>
          </cell>
          <cell r="D529" t="e">
            <v>#REF!</v>
          </cell>
          <cell r="E529" t="e">
            <v>#REF!</v>
          </cell>
          <cell r="F529" t="e">
            <v>#REF!</v>
          </cell>
          <cell r="G529" t="e">
            <v>#REF!</v>
          </cell>
          <cell r="H529" t="e">
            <v>#REF!</v>
          </cell>
          <cell r="I529" t="e">
            <v>#REF!</v>
          </cell>
          <cell r="J529" t="e">
            <v>#REF!</v>
          </cell>
          <cell r="K529" t="e">
            <v>#REF!</v>
          </cell>
          <cell r="L529" t="e">
            <v>#REF!</v>
          </cell>
          <cell r="M529" t="e">
            <v>#REF!</v>
          </cell>
        </row>
        <row r="530">
          <cell r="A530" t="str">
            <v>39.2 Топографо - геодезические работы непроизводственно</v>
          </cell>
          <cell r="B530" t="e">
            <v>#REF!</v>
          </cell>
          <cell r="C530" t="e">
            <v>#REF!</v>
          </cell>
          <cell r="D530" t="e">
            <v>#REF!</v>
          </cell>
          <cell r="E530" t="e">
            <v>#REF!</v>
          </cell>
          <cell r="F530" t="e">
            <v>#REF!</v>
          </cell>
          <cell r="G530" t="e">
            <v>#REF!</v>
          </cell>
          <cell r="H530" t="e">
            <v>#REF!</v>
          </cell>
          <cell r="I530" t="e">
            <v>#REF!</v>
          </cell>
          <cell r="J530" t="e">
            <v>#REF!</v>
          </cell>
          <cell r="K530" t="e">
            <v>#REF!</v>
          </cell>
          <cell r="L530" t="e">
            <v>#REF!</v>
          </cell>
          <cell r="M530" t="e">
            <v>#REF!</v>
          </cell>
        </row>
        <row r="531">
          <cell r="A531" t="str">
            <v>39.2.1 () Топографо - геодезические работы непроизводстве</v>
          </cell>
          <cell r="B531" t="e">
            <v>#REF!</v>
          </cell>
          <cell r="C531" t="e">
            <v>#REF!</v>
          </cell>
          <cell r="D531" t="e">
            <v>#REF!</v>
          </cell>
          <cell r="E531" t="e">
            <v>#REF!</v>
          </cell>
          <cell r="F531" t="e">
            <v>#REF!</v>
          </cell>
          <cell r="G531" t="e">
            <v>#REF!</v>
          </cell>
          <cell r="H531" t="e">
            <v>#REF!</v>
          </cell>
          <cell r="I531" t="e">
            <v>#REF!</v>
          </cell>
          <cell r="J531" t="e">
            <v>#REF!</v>
          </cell>
          <cell r="K531" t="e">
            <v>#REF!</v>
          </cell>
          <cell r="L531" t="e">
            <v>#REF!</v>
          </cell>
          <cell r="M531" t="e">
            <v>#REF!</v>
          </cell>
        </row>
        <row r="532">
          <cell r="A532" t="str">
            <v>390 Возврат средств, зарезервированных в качестве обес</v>
          </cell>
          <cell r="B532" t="e">
            <v>#REF!</v>
          </cell>
          <cell r="C532" t="e">
            <v>#REF!</v>
          </cell>
          <cell r="D532" t="e">
            <v>#REF!</v>
          </cell>
          <cell r="E532" t="e">
            <v>#REF!</v>
          </cell>
          <cell r="F532" t="e">
            <v>#REF!</v>
          </cell>
          <cell r="G532" t="e">
            <v>#REF!</v>
          </cell>
          <cell r="H532" t="e">
            <v>#REF!</v>
          </cell>
          <cell r="I532" t="e">
            <v>#REF!</v>
          </cell>
          <cell r="J532" t="e">
            <v>#REF!</v>
          </cell>
          <cell r="K532" t="e">
            <v>#REF!</v>
          </cell>
          <cell r="L532" t="e">
            <v>#REF!</v>
          </cell>
          <cell r="M532" t="e">
            <v>#REF!</v>
          </cell>
        </row>
        <row r="533">
          <cell r="A533" t="str">
            <v>390.1 Под проведение экспортных сделок</v>
          </cell>
          <cell r="B533" t="e">
            <v>#REF!</v>
          </cell>
          <cell r="C533" t="e">
            <v>#REF!</v>
          </cell>
          <cell r="D533" t="e">
            <v>#REF!</v>
          </cell>
          <cell r="E533" t="e">
            <v>#REF!</v>
          </cell>
          <cell r="F533" t="e">
            <v>#REF!</v>
          </cell>
          <cell r="G533" t="e">
            <v>#REF!</v>
          </cell>
          <cell r="H533" t="e">
            <v>#REF!</v>
          </cell>
          <cell r="I533" t="e">
            <v>#REF!</v>
          </cell>
          <cell r="J533" t="e">
            <v>#REF!</v>
          </cell>
          <cell r="K533" t="e">
            <v>#REF!</v>
          </cell>
          <cell r="L533" t="e">
            <v>#REF!</v>
          </cell>
          <cell r="M533" t="e">
            <v>#REF!</v>
          </cell>
        </row>
        <row r="534">
          <cell r="A534" t="str">
            <v>390.10 Под проведение прочих операций</v>
          </cell>
          <cell r="B534" t="e">
            <v>#REF!</v>
          </cell>
          <cell r="C534" t="e">
            <v>#REF!</v>
          </cell>
          <cell r="D534" t="e">
            <v>#REF!</v>
          </cell>
          <cell r="E534" t="e">
            <v>#REF!</v>
          </cell>
          <cell r="F534" t="e">
            <v>#REF!</v>
          </cell>
          <cell r="G534" t="e">
            <v>#REF!</v>
          </cell>
          <cell r="H534" t="e">
            <v>#REF!</v>
          </cell>
          <cell r="I534" t="e">
            <v>#REF!</v>
          </cell>
          <cell r="J534" t="e">
            <v>#REF!</v>
          </cell>
          <cell r="K534" t="e">
            <v>#REF!</v>
          </cell>
          <cell r="L534" t="e">
            <v>#REF!</v>
          </cell>
          <cell r="M534" t="e">
            <v>#REF!</v>
          </cell>
        </row>
        <row r="535">
          <cell r="A535" t="str">
            <v>390.2 Под проведение импортных сделок</v>
          </cell>
          <cell r="B535" t="e">
            <v>#REF!</v>
          </cell>
          <cell r="C535" t="e">
            <v>#REF!</v>
          </cell>
          <cell r="D535" t="e">
            <v>#REF!</v>
          </cell>
          <cell r="E535" t="e">
            <v>#REF!</v>
          </cell>
          <cell r="F535" t="e">
            <v>#REF!</v>
          </cell>
          <cell r="G535" t="e">
            <v>#REF!</v>
          </cell>
          <cell r="H535" t="e">
            <v>#REF!</v>
          </cell>
          <cell r="I535" t="e">
            <v>#REF!</v>
          </cell>
          <cell r="J535" t="e">
            <v>#REF!</v>
          </cell>
          <cell r="K535" t="e">
            <v>#REF!</v>
          </cell>
          <cell r="L535" t="e">
            <v>#REF!</v>
          </cell>
          <cell r="M535" t="e">
            <v>#REF!</v>
          </cell>
        </row>
        <row r="536">
          <cell r="A536" t="str">
            <v>390.3 Под получение кредитов</v>
          </cell>
          <cell r="B536" t="e">
            <v>#REF!</v>
          </cell>
          <cell r="C536" t="e">
            <v>#REF!</v>
          </cell>
          <cell r="D536" t="e">
            <v>#REF!</v>
          </cell>
          <cell r="E536" t="e">
            <v>#REF!</v>
          </cell>
          <cell r="F536" t="e">
            <v>#REF!</v>
          </cell>
          <cell r="G536" t="e">
            <v>#REF!</v>
          </cell>
          <cell r="H536" t="e">
            <v>#REF!</v>
          </cell>
          <cell r="I536" t="e">
            <v>#REF!</v>
          </cell>
          <cell r="J536" t="e">
            <v>#REF!</v>
          </cell>
          <cell r="K536" t="e">
            <v>#REF!</v>
          </cell>
          <cell r="L536" t="e">
            <v>#REF!</v>
          </cell>
          <cell r="M536" t="e">
            <v>#REF!</v>
          </cell>
        </row>
        <row r="537">
          <cell r="A537" t="str">
            <v>390.4 Под предоставление кредитов</v>
          </cell>
          <cell r="B537" t="e">
            <v>#REF!</v>
          </cell>
          <cell r="C537" t="e">
            <v>#REF!</v>
          </cell>
          <cell r="D537" t="e">
            <v>#REF!</v>
          </cell>
          <cell r="E537" t="e">
            <v>#REF!</v>
          </cell>
          <cell r="F537" t="e">
            <v>#REF!</v>
          </cell>
          <cell r="G537" t="e">
            <v>#REF!</v>
          </cell>
          <cell r="H537" t="e">
            <v>#REF!</v>
          </cell>
          <cell r="I537" t="e">
            <v>#REF!</v>
          </cell>
          <cell r="J537" t="e">
            <v>#REF!</v>
          </cell>
          <cell r="K537" t="e">
            <v>#REF!</v>
          </cell>
          <cell r="L537" t="e">
            <v>#REF!</v>
          </cell>
          <cell r="M537" t="e">
            <v>#REF!</v>
          </cell>
        </row>
        <row r="538">
          <cell r="A538" t="str">
            <v>390.5 Под перевод средств на свои счета в зарубежные бан</v>
          </cell>
          <cell r="B538" t="e">
            <v>#REF!</v>
          </cell>
          <cell r="C538" t="e">
            <v>#REF!</v>
          </cell>
          <cell r="D538" t="e">
            <v>#REF!</v>
          </cell>
          <cell r="E538" t="e">
            <v>#REF!</v>
          </cell>
          <cell r="F538" t="e">
            <v>#REF!</v>
          </cell>
          <cell r="G538" t="e">
            <v>#REF!</v>
          </cell>
          <cell r="H538" t="e">
            <v>#REF!</v>
          </cell>
          <cell r="I538" t="e">
            <v>#REF!</v>
          </cell>
          <cell r="J538" t="e">
            <v>#REF!</v>
          </cell>
          <cell r="K538" t="e">
            <v>#REF!</v>
          </cell>
          <cell r="L538" t="e">
            <v>#REF!</v>
          </cell>
          <cell r="M538" t="e">
            <v>#REF!</v>
          </cell>
        </row>
        <row r="539">
          <cell r="A539" t="str">
            <v>390.6 Под операции приобретения прав на ценные бумаги</v>
          </cell>
          <cell r="B539" t="e">
            <v>#REF!</v>
          </cell>
          <cell r="C539" t="e">
            <v>#REF!</v>
          </cell>
          <cell r="D539" t="e">
            <v>#REF!</v>
          </cell>
          <cell r="E539" t="e">
            <v>#REF!</v>
          </cell>
          <cell r="F539" t="e">
            <v>#REF!</v>
          </cell>
          <cell r="G539" t="e">
            <v>#REF!</v>
          </cell>
          <cell r="H539" t="e">
            <v>#REF!</v>
          </cell>
          <cell r="I539" t="e">
            <v>#REF!</v>
          </cell>
          <cell r="J539" t="e">
            <v>#REF!</v>
          </cell>
          <cell r="K539" t="e">
            <v>#REF!</v>
          </cell>
          <cell r="L539" t="e">
            <v>#REF!</v>
          </cell>
          <cell r="M539" t="e">
            <v>#REF!</v>
          </cell>
        </row>
        <row r="540">
          <cell r="A540" t="str">
            <v>390.7 Под исполнение обязательств по внешним ценным бума</v>
          </cell>
          <cell r="B540" t="e">
            <v>#REF!</v>
          </cell>
          <cell r="C540" t="e">
            <v>#REF!</v>
          </cell>
          <cell r="D540" t="e">
            <v>#REF!</v>
          </cell>
          <cell r="E540" t="e">
            <v>#REF!</v>
          </cell>
          <cell r="F540" t="e">
            <v>#REF!</v>
          </cell>
          <cell r="G540" t="e">
            <v>#REF!</v>
          </cell>
          <cell r="H540" t="e">
            <v>#REF!</v>
          </cell>
          <cell r="I540" t="e">
            <v>#REF!</v>
          </cell>
          <cell r="J540" t="e">
            <v>#REF!</v>
          </cell>
          <cell r="K540" t="e">
            <v>#REF!</v>
          </cell>
          <cell r="L540" t="e">
            <v>#REF!</v>
          </cell>
          <cell r="M540" t="e">
            <v>#REF!</v>
          </cell>
        </row>
        <row r="541">
          <cell r="A541" t="str">
            <v>390.8 Под операции купли-продажи иностранной валюты и че</v>
          </cell>
          <cell r="B541" t="e">
            <v>#REF!</v>
          </cell>
          <cell r="C541" t="e">
            <v>#REF!</v>
          </cell>
          <cell r="D541" t="e">
            <v>#REF!</v>
          </cell>
          <cell r="E541" t="e">
            <v>#REF!</v>
          </cell>
          <cell r="F541" t="e">
            <v>#REF!</v>
          </cell>
          <cell r="G541" t="e">
            <v>#REF!</v>
          </cell>
          <cell r="H541" t="e">
            <v>#REF!</v>
          </cell>
          <cell r="I541" t="e">
            <v>#REF!</v>
          </cell>
          <cell r="J541" t="e">
            <v>#REF!</v>
          </cell>
          <cell r="K541" t="e">
            <v>#REF!</v>
          </cell>
          <cell r="L541" t="e">
            <v>#REF!</v>
          </cell>
          <cell r="M541" t="e">
            <v>#REF!</v>
          </cell>
        </row>
        <row r="542">
          <cell r="A542" t="str">
            <v>390.9 Под приобретение долей, вкладов, паев и т.д.</v>
          </cell>
          <cell r="B542" t="e">
            <v>#REF!</v>
          </cell>
          <cell r="C542" t="e">
            <v>#REF!</v>
          </cell>
          <cell r="D542" t="e">
            <v>#REF!</v>
          </cell>
          <cell r="E542" t="e">
            <v>#REF!</v>
          </cell>
          <cell r="F542" t="e">
            <v>#REF!</v>
          </cell>
          <cell r="G542" t="e">
            <v>#REF!</v>
          </cell>
          <cell r="H542" t="e">
            <v>#REF!</v>
          </cell>
          <cell r="I542" t="e">
            <v>#REF!</v>
          </cell>
          <cell r="J542" t="e">
            <v>#REF!</v>
          </cell>
          <cell r="K542" t="e">
            <v>#REF!</v>
          </cell>
          <cell r="L542" t="e">
            <v>#REF!</v>
          </cell>
          <cell r="M542" t="e">
            <v>#REF!</v>
          </cell>
        </row>
        <row r="543">
          <cell r="A543" t="str">
            <v>4. Ферросплавы</v>
          </cell>
          <cell r="B543" t="e">
            <v>#REF!</v>
          </cell>
          <cell r="C543" t="e">
            <v>#REF!</v>
          </cell>
          <cell r="D543" t="e">
            <v>#REF!</v>
          </cell>
          <cell r="E543" t="e">
            <v>#REF!</v>
          </cell>
          <cell r="F543" t="e">
            <v>#REF!</v>
          </cell>
          <cell r="G543" t="e">
            <v>#REF!</v>
          </cell>
          <cell r="H543" t="e">
            <v>#REF!</v>
          </cell>
          <cell r="I543" t="e">
            <v>#REF!</v>
          </cell>
          <cell r="J543" t="e">
            <v>#REF!</v>
          </cell>
          <cell r="K543" t="e">
            <v>#REF!</v>
          </cell>
          <cell r="L543" t="e">
            <v>#REF!</v>
          </cell>
          <cell r="M543" t="e">
            <v>#REF!</v>
          </cell>
        </row>
        <row r="544">
          <cell r="A544" t="str">
            <v>4.1 Феррофосфор</v>
          </cell>
          <cell r="B544" t="e">
            <v>#REF!</v>
          </cell>
          <cell r="C544" t="e">
            <v>#REF!</v>
          </cell>
          <cell r="D544" t="e">
            <v>#REF!</v>
          </cell>
          <cell r="E544" t="e">
            <v>#REF!</v>
          </cell>
          <cell r="F544" t="e">
            <v>#REF!</v>
          </cell>
          <cell r="G544" t="e">
            <v>#REF!</v>
          </cell>
          <cell r="H544" t="e">
            <v>#REF!</v>
          </cell>
          <cell r="I544" t="e">
            <v>#REF!</v>
          </cell>
          <cell r="J544" t="e">
            <v>#REF!</v>
          </cell>
          <cell r="K544" t="e">
            <v>#REF!</v>
          </cell>
          <cell r="L544" t="e">
            <v>#REF!</v>
          </cell>
          <cell r="M544" t="e">
            <v>#REF!</v>
          </cell>
        </row>
        <row r="545">
          <cell r="A545" t="str">
            <v>4.10 Феррониобий</v>
          </cell>
          <cell r="B545" t="e">
            <v>#REF!</v>
          </cell>
          <cell r="C545" t="e">
            <v>#REF!</v>
          </cell>
          <cell r="D545" t="e">
            <v>#REF!</v>
          </cell>
          <cell r="E545" t="e">
            <v>#REF!</v>
          </cell>
          <cell r="F545" t="e">
            <v>#REF!</v>
          </cell>
          <cell r="G545" t="e">
            <v>#REF!</v>
          </cell>
          <cell r="H545" t="e">
            <v>#REF!</v>
          </cell>
          <cell r="I545" t="e">
            <v>#REF!</v>
          </cell>
          <cell r="J545" t="e">
            <v>#REF!</v>
          </cell>
          <cell r="K545" t="e">
            <v>#REF!</v>
          </cell>
          <cell r="L545" t="e">
            <v>#REF!</v>
          </cell>
          <cell r="M545" t="e">
            <v>#REF!</v>
          </cell>
        </row>
        <row r="546">
          <cell r="A546" t="str">
            <v>4.11 Губка титановая</v>
          </cell>
          <cell r="B546" t="e">
            <v>#REF!</v>
          </cell>
          <cell r="C546" t="e">
            <v>#REF!</v>
          </cell>
          <cell r="D546" t="e">
            <v>#REF!</v>
          </cell>
          <cell r="E546" t="e">
            <v>#REF!</v>
          </cell>
          <cell r="F546" t="e">
            <v>#REF!</v>
          </cell>
          <cell r="G546" t="e">
            <v>#REF!</v>
          </cell>
          <cell r="H546" t="e">
            <v>#REF!</v>
          </cell>
          <cell r="I546" t="e">
            <v>#REF!</v>
          </cell>
          <cell r="J546" t="e">
            <v>#REF!</v>
          </cell>
          <cell r="K546" t="e">
            <v>#REF!</v>
          </cell>
          <cell r="L546" t="e">
            <v>#REF!</v>
          </cell>
          <cell r="M546" t="e">
            <v>#REF!</v>
          </cell>
        </row>
        <row r="547">
          <cell r="A547" t="str">
            <v>4.12 Ферромарганец доменный</v>
          </cell>
          <cell r="B547" t="e">
            <v>#REF!</v>
          </cell>
          <cell r="C547" t="e">
            <v>#REF!</v>
          </cell>
          <cell r="D547" t="e">
            <v>#REF!</v>
          </cell>
          <cell r="E547" t="e">
            <v>#REF!</v>
          </cell>
          <cell r="F547" t="e">
            <v>#REF!</v>
          </cell>
          <cell r="G547" t="e">
            <v>#REF!</v>
          </cell>
          <cell r="H547" t="e">
            <v>#REF!</v>
          </cell>
          <cell r="I547" t="e">
            <v>#REF!</v>
          </cell>
          <cell r="J547" t="e">
            <v>#REF!</v>
          </cell>
          <cell r="K547" t="e">
            <v>#REF!</v>
          </cell>
          <cell r="L547" t="e">
            <v>#REF!</v>
          </cell>
          <cell r="M547" t="e">
            <v>#REF!</v>
          </cell>
        </row>
        <row r="548">
          <cell r="A548" t="str">
            <v>4.13 Силикомарганец</v>
          </cell>
          <cell r="B548" t="e">
            <v>#REF!</v>
          </cell>
          <cell r="C548" t="e">
            <v>#REF!</v>
          </cell>
          <cell r="D548" t="e">
            <v>#REF!</v>
          </cell>
          <cell r="E548" t="e">
            <v>#REF!</v>
          </cell>
          <cell r="F548" t="e">
            <v>#REF!</v>
          </cell>
          <cell r="G548" t="e">
            <v>#REF!</v>
          </cell>
          <cell r="H548" t="e">
            <v>#REF!</v>
          </cell>
          <cell r="I548" t="e">
            <v>#REF!</v>
          </cell>
          <cell r="J548" t="e">
            <v>#REF!</v>
          </cell>
          <cell r="K548" t="e">
            <v>#REF!</v>
          </cell>
          <cell r="L548" t="e">
            <v>#REF!</v>
          </cell>
          <cell r="M548" t="e">
            <v>#REF!</v>
          </cell>
        </row>
        <row r="549">
          <cell r="A549" t="str">
            <v>4.14 Ферромарганец 76,78 %</v>
          </cell>
          <cell r="B549" t="e">
            <v>#REF!</v>
          </cell>
          <cell r="C549" t="e">
            <v>#REF!</v>
          </cell>
          <cell r="D549" t="e">
            <v>#REF!</v>
          </cell>
          <cell r="E549" t="e">
            <v>#REF!</v>
          </cell>
          <cell r="F549" t="e">
            <v>#REF!</v>
          </cell>
          <cell r="G549" t="e">
            <v>#REF!</v>
          </cell>
          <cell r="H549" t="e">
            <v>#REF!</v>
          </cell>
          <cell r="I549" t="e">
            <v>#REF!</v>
          </cell>
          <cell r="J549" t="e">
            <v>#REF!</v>
          </cell>
          <cell r="K549" t="e">
            <v>#REF!</v>
          </cell>
          <cell r="L549" t="e">
            <v>#REF!</v>
          </cell>
          <cell r="M549" t="e">
            <v>#REF!</v>
          </cell>
        </row>
        <row r="550">
          <cell r="A550" t="str">
            <v>4.15 Ферромарганец 88%</v>
          </cell>
          <cell r="B550" t="e">
            <v>#REF!</v>
          </cell>
          <cell r="C550" t="e">
            <v>#REF!</v>
          </cell>
          <cell r="D550" t="e">
            <v>#REF!</v>
          </cell>
          <cell r="E550" t="e">
            <v>#REF!</v>
          </cell>
          <cell r="F550" t="e">
            <v>#REF!</v>
          </cell>
          <cell r="G550" t="e">
            <v>#REF!</v>
          </cell>
          <cell r="H550" t="e">
            <v>#REF!</v>
          </cell>
          <cell r="I550" t="e">
            <v>#REF!</v>
          </cell>
          <cell r="J550" t="e">
            <v>#REF!</v>
          </cell>
          <cell r="K550" t="e">
            <v>#REF!</v>
          </cell>
          <cell r="L550" t="e">
            <v>#REF!</v>
          </cell>
          <cell r="M550" t="e">
            <v>#REF!</v>
          </cell>
        </row>
        <row r="551">
          <cell r="A551" t="str">
            <v>4.16 Магний</v>
          </cell>
          <cell r="B551" t="e">
            <v>#REF!</v>
          </cell>
          <cell r="C551" t="e">
            <v>#REF!</v>
          </cell>
          <cell r="D551" t="e">
            <v>#REF!</v>
          </cell>
          <cell r="E551" t="e">
            <v>#REF!</v>
          </cell>
          <cell r="F551" t="e">
            <v>#REF!</v>
          </cell>
          <cell r="G551" t="e">
            <v>#REF!</v>
          </cell>
          <cell r="H551" t="e">
            <v>#REF!</v>
          </cell>
          <cell r="I551" t="e">
            <v>#REF!</v>
          </cell>
          <cell r="J551" t="e">
            <v>#REF!</v>
          </cell>
          <cell r="K551" t="e">
            <v>#REF!</v>
          </cell>
          <cell r="L551" t="e">
            <v>#REF!</v>
          </cell>
          <cell r="M551" t="e">
            <v>#REF!</v>
          </cell>
        </row>
        <row r="552">
          <cell r="A552" t="str">
            <v>4.17 Ферробор</v>
          </cell>
          <cell r="B552" t="e">
            <v>#REF!</v>
          </cell>
          <cell r="C552" t="e">
            <v>#REF!</v>
          </cell>
          <cell r="D552" t="e">
            <v>#REF!</v>
          </cell>
          <cell r="E552" t="e">
            <v>#REF!</v>
          </cell>
          <cell r="F552" t="e">
            <v>#REF!</v>
          </cell>
          <cell r="G552" t="e">
            <v>#REF!</v>
          </cell>
          <cell r="H552" t="e">
            <v>#REF!</v>
          </cell>
          <cell r="I552" t="e">
            <v>#REF!</v>
          </cell>
          <cell r="J552" t="e">
            <v>#REF!</v>
          </cell>
          <cell r="K552" t="e">
            <v>#REF!</v>
          </cell>
          <cell r="L552" t="e">
            <v>#REF!</v>
          </cell>
          <cell r="M552" t="e">
            <v>#REF!</v>
          </cell>
        </row>
        <row r="553">
          <cell r="A553" t="str">
            <v>4.18 Порошковая проволока</v>
          </cell>
          <cell r="B553" t="e">
            <v>#REF!</v>
          </cell>
          <cell r="C553" t="e">
            <v>#REF!</v>
          </cell>
          <cell r="D553" t="e">
            <v>#REF!</v>
          </cell>
          <cell r="E553" t="e">
            <v>#REF!</v>
          </cell>
          <cell r="F553" t="e">
            <v>#REF!</v>
          </cell>
          <cell r="G553" t="e">
            <v>#REF!</v>
          </cell>
          <cell r="H553" t="e">
            <v>#REF!</v>
          </cell>
          <cell r="I553" t="e">
            <v>#REF!</v>
          </cell>
          <cell r="J553" t="e">
            <v>#REF!</v>
          </cell>
          <cell r="K553" t="e">
            <v>#REF!</v>
          </cell>
          <cell r="L553" t="e">
            <v>#REF!</v>
          </cell>
          <cell r="M553" t="e">
            <v>#REF!</v>
          </cell>
        </row>
        <row r="554">
          <cell r="A554" t="str">
            <v>4.19 Прочие ферросплавы</v>
          </cell>
          <cell r="B554" t="e">
            <v>#REF!</v>
          </cell>
          <cell r="C554" t="e">
            <v>#REF!</v>
          </cell>
          <cell r="D554" t="e">
            <v>#REF!</v>
          </cell>
          <cell r="E554" t="e">
            <v>#REF!</v>
          </cell>
          <cell r="F554" t="e">
            <v>#REF!</v>
          </cell>
          <cell r="G554" t="e">
            <v>#REF!</v>
          </cell>
          <cell r="H554" t="e">
            <v>#REF!</v>
          </cell>
          <cell r="I554" t="e">
            <v>#REF!</v>
          </cell>
          <cell r="J554" t="e">
            <v>#REF!</v>
          </cell>
          <cell r="K554" t="e">
            <v>#REF!</v>
          </cell>
          <cell r="L554" t="e">
            <v>#REF!</v>
          </cell>
          <cell r="M554" t="e">
            <v>#REF!</v>
          </cell>
        </row>
        <row r="555">
          <cell r="A555" t="str">
            <v>4.2 Ферросилиций 65%</v>
          </cell>
          <cell r="B555" t="e">
            <v>#REF!</v>
          </cell>
          <cell r="C555" t="e">
            <v>#REF!</v>
          </cell>
          <cell r="D555" t="e">
            <v>#REF!</v>
          </cell>
          <cell r="E555" t="e">
            <v>#REF!</v>
          </cell>
          <cell r="F555" t="e">
            <v>#REF!</v>
          </cell>
          <cell r="G555" t="e">
            <v>#REF!</v>
          </cell>
          <cell r="H555" t="e">
            <v>#REF!</v>
          </cell>
          <cell r="I555" t="e">
            <v>#REF!</v>
          </cell>
          <cell r="J555" t="e">
            <v>#REF!</v>
          </cell>
          <cell r="K555" t="e">
            <v>#REF!</v>
          </cell>
          <cell r="L555" t="e">
            <v>#REF!</v>
          </cell>
          <cell r="M555" t="e">
            <v>#REF!</v>
          </cell>
        </row>
        <row r="556">
          <cell r="A556" t="str">
            <v>4.20 Марганец металлический</v>
          </cell>
          <cell r="B556" t="e">
            <v>#REF!</v>
          </cell>
          <cell r="C556" t="e">
            <v>#REF!</v>
          </cell>
          <cell r="D556" t="e">
            <v>#REF!</v>
          </cell>
          <cell r="E556" t="e">
            <v>#REF!</v>
          </cell>
          <cell r="F556" t="e">
            <v>#REF!</v>
          </cell>
          <cell r="G556" t="e">
            <v>#REF!</v>
          </cell>
          <cell r="H556" t="e">
            <v>#REF!</v>
          </cell>
          <cell r="I556" t="e">
            <v>#REF!</v>
          </cell>
          <cell r="J556" t="e">
            <v>#REF!</v>
          </cell>
          <cell r="K556" t="e">
            <v>#REF!</v>
          </cell>
          <cell r="L556" t="e">
            <v>#REF!</v>
          </cell>
          <cell r="M556" t="e">
            <v>#REF!</v>
          </cell>
        </row>
        <row r="557">
          <cell r="A557" t="str">
            <v>4.21 Хром металлический</v>
          </cell>
          <cell r="B557" t="e">
            <v>#REF!</v>
          </cell>
          <cell r="C557" t="e">
            <v>#REF!</v>
          </cell>
          <cell r="D557" t="e">
            <v>#REF!</v>
          </cell>
          <cell r="E557" t="e">
            <v>#REF!</v>
          </cell>
          <cell r="F557" t="e">
            <v>#REF!</v>
          </cell>
          <cell r="G557" t="e">
            <v>#REF!</v>
          </cell>
          <cell r="H557" t="e">
            <v>#REF!</v>
          </cell>
          <cell r="I557" t="e">
            <v>#REF!</v>
          </cell>
          <cell r="J557" t="e">
            <v>#REF!</v>
          </cell>
          <cell r="K557" t="e">
            <v>#REF!</v>
          </cell>
          <cell r="L557" t="e">
            <v>#REF!</v>
          </cell>
          <cell r="M557" t="e">
            <v>#REF!</v>
          </cell>
        </row>
        <row r="558">
          <cell r="A558" t="str">
            <v>4.22 Ферросилиций 75%</v>
          </cell>
          <cell r="B558" t="e">
            <v>#REF!</v>
          </cell>
          <cell r="C558" t="e">
            <v>#REF!</v>
          </cell>
          <cell r="D558" t="e">
            <v>#REF!</v>
          </cell>
          <cell r="E558" t="e">
            <v>#REF!</v>
          </cell>
          <cell r="F558" t="e">
            <v>#REF!</v>
          </cell>
          <cell r="G558" t="e">
            <v>#REF!</v>
          </cell>
          <cell r="H558" t="e">
            <v>#REF!</v>
          </cell>
          <cell r="I558" t="e">
            <v>#REF!</v>
          </cell>
          <cell r="J558" t="e">
            <v>#REF!</v>
          </cell>
          <cell r="K558" t="e">
            <v>#REF!</v>
          </cell>
          <cell r="L558" t="e">
            <v>#REF!</v>
          </cell>
          <cell r="M558" t="e">
            <v>#REF!</v>
          </cell>
        </row>
        <row r="559">
          <cell r="A559" t="str">
            <v>4.23 Феррохромовый шлак</v>
          </cell>
          <cell r="B559" t="e">
            <v>#REF!</v>
          </cell>
          <cell r="C559" t="e">
            <v>#REF!</v>
          </cell>
          <cell r="D559" t="e">
            <v>#REF!</v>
          </cell>
          <cell r="E559" t="e">
            <v>#REF!</v>
          </cell>
          <cell r="F559" t="e">
            <v>#REF!</v>
          </cell>
          <cell r="G559" t="e">
            <v>#REF!</v>
          </cell>
          <cell r="H559" t="e">
            <v>#REF!</v>
          </cell>
          <cell r="I559" t="e">
            <v>#REF!</v>
          </cell>
          <cell r="J559" t="e">
            <v>#REF!</v>
          </cell>
          <cell r="K559" t="e">
            <v>#REF!</v>
          </cell>
          <cell r="L559" t="e">
            <v>#REF!</v>
          </cell>
          <cell r="M559" t="e">
            <v>#REF!</v>
          </cell>
        </row>
        <row r="560">
          <cell r="A560" t="str">
            <v>4.3 Ферросилиций 45%</v>
          </cell>
          <cell r="B560" t="e">
            <v>#REF!</v>
          </cell>
          <cell r="C560" t="e">
            <v>#REF!</v>
          </cell>
          <cell r="D560" t="e">
            <v>#REF!</v>
          </cell>
          <cell r="E560" t="e">
            <v>#REF!</v>
          </cell>
          <cell r="F560" t="e">
            <v>#REF!</v>
          </cell>
          <cell r="G560" t="e">
            <v>#REF!</v>
          </cell>
          <cell r="H560" t="e">
            <v>#REF!</v>
          </cell>
          <cell r="I560" t="e">
            <v>#REF!</v>
          </cell>
          <cell r="J560" t="e">
            <v>#REF!</v>
          </cell>
          <cell r="K560" t="e">
            <v>#REF!</v>
          </cell>
          <cell r="L560" t="e">
            <v>#REF!</v>
          </cell>
          <cell r="M560" t="e">
            <v>#REF!</v>
          </cell>
        </row>
        <row r="561">
          <cell r="A561" t="str">
            <v>4.4 Силикокальций</v>
          </cell>
          <cell r="B561" t="e">
            <v>#REF!</v>
          </cell>
          <cell r="C561" t="e">
            <v>#REF!</v>
          </cell>
          <cell r="D561" t="e">
            <v>#REF!</v>
          </cell>
          <cell r="E561" t="e">
            <v>#REF!</v>
          </cell>
          <cell r="F561" t="e">
            <v>#REF!</v>
          </cell>
          <cell r="G561" t="e">
            <v>#REF!</v>
          </cell>
          <cell r="H561" t="e">
            <v>#REF!</v>
          </cell>
          <cell r="I561" t="e">
            <v>#REF!</v>
          </cell>
          <cell r="J561" t="e">
            <v>#REF!</v>
          </cell>
          <cell r="K561" t="e">
            <v>#REF!</v>
          </cell>
          <cell r="L561" t="e">
            <v>#REF!</v>
          </cell>
          <cell r="M561" t="e">
            <v>#REF!</v>
          </cell>
        </row>
        <row r="562">
          <cell r="A562" t="str">
            <v>4.5 Феррохром</v>
          </cell>
          <cell r="B562" t="e">
            <v>#REF!</v>
          </cell>
          <cell r="C562" t="e">
            <v>#REF!</v>
          </cell>
          <cell r="D562" t="e">
            <v>#REF!</v>
          </cell>
          <cell r="E562" t="e">
            <v>#REF!</v>
          </cell>
          <cell r="F562" t="e">
            <v>#REF!</v>
          </cell>
          <cell r="G562" t="e">
            <v>#REF!</v>
          </cell>
          <cell r="H562" t="e">
            <v>#REF!</v>
          </cell>
          <cell r="I562" t="e">
            <v>#REF!</v>
          </cell>
          <cell r="J562" t="e">
            <v>#REF!</v>
          </cell>
          <cell r="K562" t="e">
            <v>#REF!</v>
          </cell>
          <cell r="L562" t="e">
            <v>#REF!</v>
          </cell>
          <cell r="M562" t="e">
            <v>#REF!</v>
          </cell>
        </row>
        <row r="563">
          <cell r="A563" t="str">
            <v>4.6 Силикохром</v>
          </cell>
          <cell r="B563" t="e">
            <v>#REF!</v>
          </cell>
          <cell r="C563" t="e">
            <v>#REF!</v>
          </cell>
          <cell r="D563" t="e">
            <v>#REF!</v>
          </cell>
          <cell r="E563" t="e">
            <v>#REF!</v>
          </cell>
          <cell r="F563" t="e">
            <v>#REF!</v>
          </cell>
          <cell r="G563" t="e">
            <v>#REF!</v>
          </cell>
          <cell r="H563" t="e">
            <v>#REF!</v>
          </cell>
          <cell r="I563" t="e">
            <v>#REF!</v>
          </cell>
          <cell r="J563" t="e">
            <v>#REF!</v>
          </cell>
          <cell r="K563" t="e">
            <v>#REF!</v>
          </cell>
          <cell r="L563" t="e">
            <v>#REF!</v>
          </cell>
          <cell r="M563" t="e">
            <v>#REF!</v>
          </cell>
        </row>
        <row r="564">
          <cell r="A564" t="str">
            <v>4.7 Ферротитан</v>
          </cell>
          <cell r="B564" t="e">
            <v>#REF!</v>
          </cell>
          <cell r="C564" t="e">
            <v>#REF!</v>
          </cell>
          <cell r="D564" t="e">
            <v>#REF!</v>
          </cell>
          <cell r="E564" t="e">
            <v>#REF!</v>
          </cell>
          <cell r="F564" t="e">
            <v>#REF!</v>
          </cell>
          <cell r="G564" t="e">
            <v>#REF!</v>
          </cell>
          <cell r="H564" t="e">
            <v>#REF!</v>
          </cell>
          <cell r="I564" t="e">
            <v>#REF!</v>
          </cell>
          <cell r="J564" t="e">
            <v>#REF!</v>
          </cell>
          <cell r="K564" t="e">
            <v>#REF!</v>
          </cell>
          <cell r="L564" t="e">
            <v>#REF!</v>
          </cell>
          <cell r="M564" t="e">
            <v>#REF!</v>
          </cell>
        </row>
        <row r="565">
          <cell r="A565" t="str">
            <v>4.8 Феррованадий</v>
          </cell>
          <cell r="B565" t="e">
            <v>#REF!</v>
          </cell>
          <cell r="C565" t="e">
            <v>#REF!</v>
          </cell>
          <cell r="D565" t="e">
            <v>#REF!</v>
          </cell>
          <cell r="E565" t="e">
            <v>#REF!</v>
          </cell>
          <cell r="F565" t="e">
            <v>#REF!</v>
          </cell>
          <cell r="G565" t="e">
            <v>#REF!</v>
          </cell>
          <cell r="H565" t="e">
            <v>#REF!</v>
          </cell>
          <cell r="I565" t="e">
            <v>#REF!</v>
          </cell>
          <cell r="J565" t="e">
            <v>#REF!</v>
          </cell>
          <cell r="K565" t="e">
            <v>#REF!</v>
          </cell>
          <cell r="L565" t="e">
            <v>#REF!</v>
          </cell>
          <cell r="M565" t="e">
            <v>#REF!</v>
          </cell>
        </row>
        <row r="566">
          <cell r="A566" t="str">
            <v>4.9 Ферромолибден</v>
          </cell>
          <cell r="B566" t="e">
            <v>#REF!</v>
          </cell>
          <cell r="C566" t="e">
            <v>#REF!</v>
          </cell>
          <cell r="D566" t="e">
            <v>#REF!</v>
          </cell>
          <cell r="E566" t="e">
            <v>#REF!</v>
          </cell>
          <cell r="F566" t="e">
            <v>#REF!</v>
          </cell>
          <cell r="G566" t="e">
            <v>#REF!</v>
          </cell>
          <cell r="H566" t="e">
            <v>#REF!</v>
          </cell>
          <cell r="I566" t="e">
            <v>#REF!</v>
          </cell>
          <cell r="J566" t="e">
            <v>#REF!</v>
          </cell>
          <cell r="K566" t="e">
            <v>#REF!</v>
          </cell>
          <cell r="L566" t="e">
            <v>#REF!</v>
          </cell>
          <cell r="M566" t="e">
            <v>#REF!</v>
          </cell>
        </row>
        <row r="567">
          <cell r="A567" t="str">
            <v>40. Запасные части, сменное оборудование, инструменты</v>
          </cell>
          <cell r="B567" t="e">
            <v>#REF!</v>
          </cell>
          <cell r="C567" t="e">
            <v>#REF!</v>
          </cell>
          <cell r="D567" t="e">
            <v>#REF!</v>
          </cell>
          <cell r="E567" t="e">
            <v>#REF!</v>
          </cell>
          <cell r="F567" t="e">
            <v>#REF!</v>
          </cell>
          <cell r="G567" t="e">
            <v>#REF!</v>
          </cell>
          <cell r="H567" t="e">
            <v>#REF!</v>
          </cell>
          <cell r="I567" t="e">
            <v>#REF!</v>
          </cell>
          <cell r="J567" t="e">
            <v>#REF!</v>
          </cell>
          <cell r="K567" t="e">
            <v>#REF!</v>
          </cell>
          <cell r="L567" t="e">
            <v>#REF!</v>
          </cell>
          <cell r="M567" t="e">
            <v>#REF!</v>
          </cell>
        </row>
        <row r="568">
          <cell r="A568" t="str">
            <v>40.1. Оборудование отечественное</v>
          </cell>
          <cell r="B568" t="e">
            <v>#REF!</v>
          </cell>
          <cell r="C568" t="e">
            <v>#REF!</v>
          </cell>
          <cell r="D568" t="e">
            <v>#REF!</v>
          </cell>
          <cell r="E568" t="e">
            <v>#REF!</v>
          </cell>
          <cell r="F568" t="e">
            <v>#REF!</v>
          </cell>
          <cell r="G568" t="e">
            <v>#REF!</v>
          </cell>
          <cell r="H568" t="e">
            <v>#REF!</v>
          </cell>
          <cell r="I568" t="e">
            <v>#REF!</v>
          </cell>
          <cell r="J568" t="e">
            <v>#REF!</v>
          </cell>
          <cell r="K568" t="e">
            <v>#REF!</v>
          </cell>
          <cell r="L568" t="e">
            <v>#REF!</v>
          </cell>
          <cell r="M568" t="e">
            <v>#REF!</v>
          </cell>
        </row>
        <row r="569">
          <cell r="A569" t="str">
            <v>40.1.1 Технологическое оборудование</v>
          </cell>
          <cell r="B569" t="e">
            <v>#REF!</v>
          </cell>
          <cell r="C569" t="e">
            <v>#REF!</v>
          </cell>
          <cell r="D569" t="e">
            <v>#REF!</v>
          </cell>
          <cell r="E569" t="e">
            <v>#REF!</v>
          </cell>
          <cell r="F569" t="e">
            <v>#REF!</v>
          </cell>
          <cell r="G569" t="e">
            <v>#REF!</v>
          </cell>
          <cell r="H569" t="e">
            <v>#REF!</v>
          </cell>
          <cell r="I569" t="e">
            <v>#REF!</v>
          </cell>
          <cell r="J569" t="e">
            <v>#REF!</v>
          </cell>
          <cell r="K569" t="e">
            <v>#REF!</v>
          </cell>
          <cell r="L569" t="e">
            <v>#REF!</v>
          </cell>
          <cell r="M569" t="e">
            <v>#REF!</v>
          </cell>
        </row>
        <row r="570">
          <cell r="A570" t="str">
            <v>40.1.2 Подшипники и гидросмазочное</v>
          </cell>
          <cell r="B570" t="e">
            <v>#REF!</v>
          </cell>
          <cell r="C570" t="e">
            <v>#REF!</v>
          </cell>
          <cell r="D570" t="e">
            <v>#REF!</v>
          </cell>
          <cell r="E570" t="e">
            <v>#REF!</v>
          </cell>
          <cell r="F570" t="e">
            <v>#REF!</v>
          </cell>
          <cell r="G570" t="e">
            <v>#REF!</v>
          </cell>
          <cell r="H570" t="e">
            <v>#REF!</v>
          </cell>
          <cell r="I570" t="e">
            <v>#REF!</v>
          </cell>
          <cell r="J570" t="e">
            <v>#REF!</v>
          </cell>
          <cell r="K570" t="e">
            <v>#REF!</v>
          </cell>
          <cell r="L570" t="e">
            <v>#REF!</v>
          </cell>
          <cell r="M570" t="e">
            <v>#REF!</v>
          </cell>
        </row>
        <row r="571">
          <cell r="A571" t="str">
            <v>40.1.3 Нестандартное оборудование</v>
          </cell>
          <cell r="B571" t="e">
            <v>#REF!</v>
          </cell>
          <cell r="C571" t="e">
            <v>#REF!</v>
          </cell>
          <cell r="D571" t="e">
            <v>#REF!</v>
          </cell>
          <cell r="E571" t="e">
            <v>#REF!</v>
          </cell>
          <cell r="F571" t="e">
            <v>#REF!</v>
          </cell>
          <cell r="G571" t="e">
            <v>#REF!</v>
          </cell>
          <cell r="H571" t="e">
            <v>#REF!</v>
          </cell>
          <cell r="I571" t="e">
            <v>#REF!</v>
          </cell>
          <cell r="J571" t="e">
            <v>#REF!</v>
          </cell>
          <cell r="K571" t="e">
            <v>#REF!</v>
          </cell>
          <cell r="L571" t="e">
            <v>#REF!</v>
          </cell>
          <cell r="M571" t="e">
            <v>#REF!</v>
          </cell>
        </row>
        <row r="572">
          <cell r="A572" t="str">
            <v>40.1.4 (0400102) Валки</v>
          </cell>
          <cell r="B572" t="e">
            <v>#REF!</v>
          </cell>
          <cell r="C572" t="e">
            <v>#REF!</v>
          </cell>
          <cell r="D572" t="e">
            <v>#REF!</v>
          </cell>
          <cell r="E572" t="e">
            <v>#REF!</v>
          </cell>
          <cell r="F572" t="e">
            <v>#REF!</v>
          </cell>
          <cell r="G572" t="e">
            <v>#REF!</v>
          </cell>
          <cell r="H572" t="e">
            <v>#REF!</v>
          </cell>
          <cell r="I572" t="e">
            <v>#REF!</v>
          </cell>
          <cell r="J572" t="e">
            <v>#REF!</v>
          </cell>
          <cell r="K572" t="e">
            <v>#REF!</v>
          </cell>
          <cell r="L572" t="e">
            <v>#REF!</v>
          </cell>
          <cell r="M572" t="e">
            <v>#REF!</v>
          </cell>
        </row>
        <row r="573">
          <cell r="A573" t="str">
            <v>40.1.5 Средства автоматики и связи</v>
          </cell>
          <cell r="B573" t="e">
            <v>#REF!</v>
          </cell>
          <cell r="C573" t="e">
            <v>#REF!</v>
          </cell>
          <cell r="D573" t="e">
            <v>#REF!</v>
          </cell>
          <cell r="E573" t="e">
            <v>#REF!</v>
          </cell>
          <cell r="F573" t="e">
            <v>#REF!</v>
          </cell>
          <cell r="G573" t="e">
            <v>#REF!</v>
          </cell>
          <cell r="H573" t="e">
            <v>#REF!</v>
          </cell>
          <cell r="I573" t="e">
            <v>#REF!</v>
          </cell>
          <cell r="J573" t="e">
            <v>#REF!</v>
          </cell>
          <cell r="K573" t="e">
            <v>#REF!</v>
          </cell>
          <cell r="L573" t="e">
            <v>#REF!</v>
          </cell>
          <cell r="M573" t="e">
            <v>#REF!</v>
          </cell>
        </row>
        <row r="574">
          <cell r="A574" t="str">
            <v>40.1.6 Электротехническое оборудование</v>
          </cell>
          <cell r="B574" t="e">
            <v>#REF!</v>
          </cell>
          <cell r="C574" t="e">
            <v>#REF!</v>
          </cell>
          <cell r="D574" t="e">
            <v>#REF!</v>
          </cell>
          <cell r="E574" t="e">
            <v>#REF!</v>
          </cell>
          <cell r="F574" t="e">
            <v>#REF!</v>
          </cell>
          <cell r="G574" t="e">
            <v>#REF!</v>
          </cell>
          <cell r="H574" t="e">
            <v>#REF!</v>
          </cell>
          <cell r="I574" t="e">
            <v>#REF!</v>
          </cell>
          <cell r="J574" t="e">
            <v>#REF!</v>
          </cell>
          <cell r="K574" t="e">
            <v>#REF!</v>
          </cell>
          <cell r="L574" t="e">
            <v>#REF!</v>
          </cell>
          <cell r="M574" t="e">
            <v>#REF!</v>
          </cell>
        </row>
        <row r="575">
          <cell r="A575" t="str">
            <v>40.1.7 Энергетическое оборудование</v>
          </cell>
          <cell r="B575" t="e">
            <v>#REF!</v>
          </cell>
          <cell r="C575" t="e">
            <v>#REF!</v>
          </cell>
          <cell r="D575" t="e">
            <v>#REF!</v>
          </cell>
          <cell r="E575" t="e">
            <v>#REF!</v>
          </cell>
          <cell r="F575" t="e">
            <v>#REF!</v>
          </cell>
          <cell r="G575" t="e">
            <v>#REF!</v>
          </cell>
          <cell r="H575" t="e">
            <v>#REF!</v>
          </cell>
          <cell r="I575" t="e">
            <v>#REF!</v>
          </cell>
          <cell r="J575" t="e">
            <v>#REF!</v>
          </cell>
          <cell r="K575" t="e">
            <v>#REF!</v>
          </cell>
          <cell r="L575" t="e">
            <v>#REF!</v>
          </cell>
          <cell r="M575" t="e">
            <v>#REF!</v>
          </cell>
        </row>
        <row r="576">
          <cell r="A576" t="str">
            <v>40.1.8 Прочее общезаводское оборудование</v>
          </cell>
          <cell r="B576" t="e">
            <v>#REF!</v>
          </cell>
          <cell r="C576" t="e">
            <v>#REF!</v>
          </cell>
          <cell r="D576" t="e">
            <v>#REF!</v>
          </cell>
          <cell r="E576" t="e">
            <v>#REF!</v>
          </cell>
          <cell r="F576" t="e">
            <v>#REF!</v>
          </cell>
          <cell r="G576" t="e">
            <v>#REF!</v>
          </cell>
          <cell r="H576" t="e">
            <v>#REF!</v>
          </cell>
          <cell r="I576" t="e">
            <v>#REF!</v>
          </cell>
          <cell r="J576" t="e">
            <v>#REF!</v>
          </cell>
          <cell r="K576" t="e">
            <v>#REF!</v>
          </cell>
          <cell r="L576" t="e">
            <v>#REF!</v>
          </cell>
          <cell r="M576" t="e">
            <v>#REF!</v>
          </cell>
        </row>
        <row r="577">
          <cell r="A577" t="str">
            <v>40.2 Импортное оборудование</v>
          </cell>
          <cell r="B577" t="e">
            <v>#REF!</v>
          </cell>
          <cell r="C577" t="e">
            <v>#REF!</v>
          </cell>
          <cell r="D577" t="e">
            <v>#REF!</v>
          </cell>
          <cell r="E577" t="e">
            <v>#REF!</v>
          </cell>
          <cell r="F577" t="e">
            <v>#REF!</v>
          </cell>
          <cell r="G577" t="e">
            <v>#REF!</v>
          </cell>
          <cell r="H577" t="e">
            <v>#REF!</v>
          </cell>
          <cell r="I577" t="e">
            <v>#REF!</v>
          </cell>
          <cell r="J577" t="e">
            <v>#REF!</v>
          </cell>
          <cell r="K577" t="e">
            <v>#REF!</v>
          </cell>
          <cell r="L577" t="e">
            <v>#REF!</v>
          </cell>
          <cell r="M577" t="e">
            <v>#REF!</v>
          </cell>
        </row>
        <row r="578">
          <cell r="A578" t="str">
            <v>40.3. Таможенные процедуры, связанные с закупкой оборудо</v>
          </cell>
          <cell r="B578" t="e">
            <v>#REF!</v>
          </cell>
          <cell r="C578" t="e">
            <v>#REF!</v>
          </cell>
          <cell r="D578" t="e">
            <v>#REF!</v>
          </cell>
          <cell r="E578" t="e">
            <v>#REF!</v>
          </cell>
          <cell r="F578" t="e">
            <v>#REF!</v>
          </cell>
          <cell r="G578" t="e">
            <v>#REF!</v>
          </cell>
          <cell r="H578" t="e">
            <v>#REF!</v>
          </cell>
          <cell r="I578" t="e">
            <v>#REF!</v>
          </cell>
          <cell r="J578" t="e">
            <v>#REF!</v>
          </cell>
          <cell r="K578" t="e">
            <v>#REF!</v>
          </cell>
          <cell r="L578" t="e">
            <v>#REF!</v>
          </cell>
          <cell r="M578" t="e">
            <v>#REF!</v>
          </cell>
        </row>
        <row r="579">
          <cell r="A579" t="str">
            <v>40.3.1 Таможенные процедуры, связанные с закупкой оборудо</v>
          </cell>
          <cell r="B579" t="e">
            <v>#REF!</v>
          </cell>
          <cell r="C579" t="e">
            <v>#REF!</v>
          </cell>
          <cell r="D579" t="e">
            <v>#REF!</v>
          </cell>
          <cell r="E579" t="e">
            <v>#REF!</v>
          </cell>
          <cell r="F579" t="e">
            <v>#REF!</v>
          </cell>
          <cell r="G579" t="e">
            <v>#REF!</v>
          </cell>
          <cell r="H579" t="e">
            <v>#REF!</v>
          </cell>
          <cell r="I579" t="e">
            <v>#REF!</v>
          </cell>
          <cell r="J579" t="e">
            <v>#REF!</v>
          </cell>
          <cell r="K579" t="e">
            <v>#REF!</v>
          </cell>
          <cell r="L579" t="e">
            <v>#REF!</v>
          </cell>
          <cell r="M579" t="e">
            <v>#REF!</v>
          </cell>
        </row>
        <row r="580">
          <cell r="A580" t="str">
            <v>40.3.2 Таможенные процедуры, связанные с закупкой оборудо</v>
          </cell>
          <cell r="B580" t="e">
            <v>#REF!</v>
          </cell>
          <cell r="C580" t="e">
            <v>#REF!</v>
          </cell>
          <cell r="D580" t="e">
            <v>#REF!</v>
          </cell>
          <cell r="E580" t="e">
            <v>#REF!</v>
          </cell>
          <cell r="F580" t="e">
            <v>#REF!</v>
          </cell>
          <cell r="G580" t="e">
            <v>#REF!</v>
          </cell>
          <cell r="H580" t="e">
            <v>#REF!</v>
          </cell>
          <cell r="I580" t="e">
            <v>#REF!</v>
          </cell>
          <cell r="J580" t="e">
            <v>#REF!</v>
          </cell>
          <cell r="K580" t="e">
            <v>#REF!</v>
          </cell>
          <cell r="L580" t="e">
            <v>#REF!</v>
          </cell>
          <cell r="M580" t="e">
            <v>#REF!</v>
          </cell>
        </row>
        <row r="581">
          <cell r="A581" t="str">
            <v>40.3.3 Услуги по оформлению ГТД по импортному сменному об</v>
          </cell>
          <cell r="B581" t="e">
            <v>#REF!</v>
          </cell>
          <cell r="C581" t="e">
            <v>#REF!</v>
          </cell>
          <cell r="D581" t="e">
            <v>#REF!</v>
          </cell>
          <cell r="E581" t="e">
            <v>#REF!</v>
          </cell>
          <cell r="F581" t="e">
            <v>#REF!</v>
          </cell>
          <cell r="G581" t="e">
            <v>#REF!</v>
          </cell>
          <cell r="H581" t="e">
            <v>#REF!</v>
          </cell>
          <cell r="I581" t="e">
            <v>#REF!</v>
          </cell>
          <cell r="J581" t="e">
            <v>#REF!</v>
          </cell>
          <cell r="K581" t="e">
            <v>#REF!</v>
          </cell>
          <cell r="L581" t="e">
            <v>#REF!</v>
          </cell>
          <cell r="M581" t="e">
            <v>#REF!</v>
          </cell>
        </row>
        <row r="582">
          <cell r="A582" t="str">
            <v>40.4 Валки рабочие (импортные)</v>
          </cell>
          <cell r="B582" t="e">
            <v>#REF!</v>
          </cell>
          <cell r="C582" t="e">
            <v>#REF!</v>
          </cell>
          <cell r="D582" t="e">
            <v>#REF!</v>
          </cell>
          <cell r="E582" t="e">
            <v>#REF!</v>
          </cell>
          <cell r="F582" t="e">
            <v>#REF!</v>
          </cell>
          <cell r="G582" t="e">
            <v>#REF!</v>
          </cell>
          <cell r="H582" t="e">
            <v>#REF!</v>
          </cell>
          <cell r="I582" t="e">
            <v>#REF!</v>
          </cell>
          <cell r="J582" t="e">
            <v>#REF!</v>
          </cell>
          <cell r="K582" t="e">
            <v>#REF!</v>
          </cell>
          <cell r="L582" t="e">
            <v>#REF!</v>
          </cell>
          <cell r="M582" t="e">
            <v>#REF!</v>
          </cell>
        </row>
        <row r="583">
          <cell r="A583" t="str">
            <v>41 Услуги по провешиванию ТМЦ УМТС</v>
          </cell>
          <cell r="B583" t="e">
            <v>#REF!</v>
          </cell>
          <cell r="C583" t="e">
            <v>#REF!</v>
          </cell>
          <cell r="D583" t="e">
            <v>#REF!</v>
          </cell>
          <cell r="E583" t="e">
            <v>#REF!</v>
          </cell>
          <cell r="F583" t="e">
            <v>#REF!</v>
          </cell>
          <cell r="G583" t="e">
            <v>#REF!</v>
          </cell>
          <cell r="H583" t="e">
            <v>#REF!</v>
          </cell>
          <cell r="I583" t="e">
            <v>#REF!</v>
          </cell>
          <cell r="J583" t="e">
            <v>#REF!</v>
          </cell>
          <cell r="K583" t="e">
            <v>#REF!</v>
          </cell>
          <cell r="L583" t="e">
            <v>#REF!</v>
          </cell>
          <cell r="M583" t="e">
            <v>#REF!</v>
          </cell>
        </row>
        <row r="584">
          <cell r="A584" t="str">
            <v>42. Услуги по проведению текущих ремонтов</v>
          </cell>
          <cell r="B584" t="e">
            <v>#REF!</v>
          </cell>
          <cell r="C584" t="e">
            <v>#REF!</v>
          </cell>
          <cell r="D584" t="e">
            <v>#REF!</v>
          </cell>
          <cell r="E584" t="e">
            <v>#REF!</v>
          </cell>
          <cell r="F584" t="e">
            <v>#REF!</v>
          </cell>
          <cell r="G584" t="e">
            <v>#REF!</v>
          </cell>
          <cell r="H584" t="e">
            <v>#REF!</v>
          </cell>
          <cell r="I584" t="e">
            <v>#REF!</v>
          </cell>
          <cell r="J584" t="e">
            <v>#REF!</v>
          </cell>
          <cell r="K584" t="e">
            <v>#REF!</v>
          </cell>
          <cell r="L584" t="e">
            <v>#REF!</v>
          </cell>
          <cell r="M584" t="e">
            <v>#REF!</v>
          </cell>
        </row>
        <row r="585">
          <cell r="A585" t="str">
            <v>42.1. Услуги по ремонту механического и сменного оборудо</v>
          </cell>
          <cell r="B585" t="e">
            <v>#REF!</v>
          </cell>
          <cell r="C585" t="e">
            <v>#REF!</v>
          </cell>
          <cell r="D585" t="e">
            <v>#REF!</v>
          </cell>
          <cell r="E585" t="e">
            <v>#REF!</v>
          </cell>
          <cell r="F585" t="e">
            <v>#REF!</v>
          </cell>
          <cell r="G585" t="e">
            <v>#REF!</v>
          </cell>
          <cell r="H585" t="e">
            <v>#REF!</v>
          </cell>
          <cell r="I585" t="e">
            <v>#REF!</v>
          </cell>
          <cell r="J585" t="e">
            <v>#REF!</v>
          </cell>
          <cell r="K585" t="e">
            <v>#REF!</v>
          </cell>
          <cell r="L585" t="e">
            <v>#REF!</v>
          </cell>
          <cell r="M585" t="e">
            <v>#REF!</v>
          </cell>
        </row>
        <row r="586">
          <cell r="A586" t="str">
            <v>42.1.1 Ремонт механического оборудования по заказам УГМ (</v>
          </cell>
          <cell r="B586" t="e">
            <v>#REF!</v>
          </cell>
          <cell r="C586" t="e">
            <v>#REF!</v>
          </cell>
          <cell r="D586" t="e">
            <v>#REF!</v>
          </cell>
          <cell r="E586" t="e">
            <v>#REF!</v>
          </cell>
          <cell r="F586" t="e">
            <v>#REF!</v>
          </cell>
          <cell r="G586" t="e">
            <v>#REF!</v>
          </cell>
          <cell r="H586" t="e">
            <v>#REF!</v>
          </cell>
          <cell r="I586" t="e">
            <v>#REF!</v>
          </cell>
          <cell r="J586" t="e">
            <v>#REF!</v>
          </cell>
          <cell r="K586" t="e">
            <v>#REF!</v>
          </cell>
          <cell r="L586" t="e">
            <v>#REF!</v>
          </cell>
          <cell r="M586" t="e">
            <v>#REF!</v>
          </cell>
        </row>
        <row r="587">
          <cell r="A587" t="str">
            <v>42.1.2 Восстановление оборудования по заказам УГМ (текущи</v>
          </cell>
          <cell r="B587" t="e">
            <v>#REF!</v>
          </cell>
          <cell r="C587" t="e">
            <v>#REF!</v>
          </cell>
          <cell r="D587" t="e">
            <v>#REF!</v>
          </cell>
          <cell r="E587" t="e">
            <v>#REF!</v>
          </cell>
          <cell r="F587" t="e">
            <v>#REF!</v>
          </cell>
          <cell r="G587" t="e">
            <v>#REF!</v>
          </cell>
          <cell r="H587" t="e">
            <v>#REF!</v>
          </cell>
          <cell r="I587" t="e">
            <v>#REF!</v>
          </cell>
          <cell r="J587" t="e">
            <v>#REF!</v>
          </cell>
          <cell r="K587" t="e">
            <v>#REF!</v>
          </cell>
          <cell r="L587" t="e">
            <v>#REF!</v>
          </cell>
          <cell r="M587" t="e">
            <v>#REF!</v>
          </cell>
        </row>
        <row r="588">
          <cell r="A588" t="str">
            <v>42.2. Услуги по ремонту энергетического оборудования (те</v>
          </cell>
          <cell r="B588" t="e">
            <v>#REF!</v>
          </cell>
          <cell r="C588" t="e">
            <v>#REF!</v>
          </cell>
          <cell r="D588" t="e">
            <v>#REF!</v>
          </cell>
          <cell r="E588" t="e">
            <v>#REF!</v>
          </cell>
          <cell r="F588" t="e">
            <v>#REF!</v>
          </cell>
          <cell r="G588" t="e">
            <v>#REF!</v>
          </cell>
          <cell r="H588" t="e">
            <v>#REF!</v>
          </cell>
          <cell r="I588" t="e">
            <v>#REF!</v>
          </cell>
          <cell r="J588" t="e">
            <v>#REF!</v>
          </cell>
          <cell r="K588" t="e">
            <v>#REF!</v>
          </cell>
          <cell r="L588" t="e">
            <v>#REF!</v>
          </cell>
          <cell r="M588" t="e">
            <v>#REF!</v>
          </cell>
        </row>
        <row r="589">
          <cell r="A589" t="str">
            <v>42.2.1 Ремонт энергетического оборудования по заказам УГМ</v>
          </cell>
          <cell r="B589" t="e">
            <v>#REF!</v>
          </cell>
          <cell r="C589" t="e">
            <v>#REF!</v>
          </cell>
          <cell r="D589" t="e">
            <v>#REF!</v>
          </cell>
          <cell r="E589" t="e">
            <v>#REF!</v>
          </cell>
          <cell r="F589" t="e">
            <v>#REF!</v>
          </cell>
          <cell r="G589" t="e">
            <v>#REF!</v>
          </cell>
          <cell r="H589" t="e">
            <v>#REF!</v>
          </cell>
          <cell r="I589" t="e">
            <v>#REF!</v>
          </cell>
          <cell r="J589" t="e">
            <v>#REF!</v>
          </cell>
          <cell r="K589" t="e">
            <v>#REF!</v>
          </cell>
          <cell r="L589" t="e">
            <v>#REF!</v>
          </cell>
          <cell r="M589" t="e">
            <v>#REF!</v>
          </cell>
        </row>
        <row r="590">
          <cell r="A590" t="str">
            <v>42.2.2 Ремонт оборудования по заказам УГЭ (текущий ремонт</v>
          </cell>
          <cell r="B590" t="e">
            <v>#REF!</v>
          </cell>
          <cell r="C590" t="e">
            <v>#REF!</v>
          </cell>
          <cell r="D590" t="e">
            <v>#REF!</v>
          </cell>
          <cell r="E590" t="e">
            <v>#REF!</v>
          </cell>
          <cell r="F590" t="e">
            <v>#REF!</v>
          </cell>
          <cell r="G590" t="e">
            <v>#REF!</v>
          </cell>
          <cell r="H590" t="e">
            <v>#REF!</v>
          </cell>
          <cell r="I590" t="e">
            <v>#REF!</v>
          </cell>
          <cell r="J590" t="e">
            <v>#REF!</v>
          </cell>
          <cell r="K590" t="e">
            <v>#REF!</v>
          </cell>
          <cell r="L590" t="e">
            <v>#REF!</v>
          </cell>
          <cell r="M590" t="e">
            <v>#REF!</v>
          </cell>
        </row>
        <row r="591">
          <cell r="A591" t="str">
            <v>42.3 Услуги по ремонту электрического оборудования УГЭ</v>
          </cell>
          <cell r="B591" t="e">
            <v>#REF!</v>
          </cell>
          <cell r="C591" t="e">
            <v>#REF!</v>
          </cell>
          <cell r="D591" t="e">
            <v>#REF!</v>
          </cell>
          <cell r="E591" t="e">
            <v>#REF!</v>
          </cell>
          <cell r="F591" t="e">
            <v>#REF!</v>
          </cell>
          <cell r="G591" t="e">
            <v>#REF!</v>
          </cell>
          <cell r="H591" t="e">
            <v>#REF!</v>
          </cell>
          <cell r="I591" t="e">
            <v>#REF!</v>
          </cell>
          <cell r="J591" t="e">
            <v>#REF!</v>
          </cell>
          <cell r="K591" t="e">
            <v>#REF!</v>
          </cell>
          <cell r="L591" t="e">
            <v>#REF!</v>
          </cell>
          <cell r="M591" t="e">
            <v>#REF!</v>
          </cell>
        </row>
        <row r="592">
          <cell r="A592" t="str">
            <v>42.4 Текущий ремонт зданий и сооружений</v>
          </cell>
          <cell r="B592" t="e">
            <v>#REF!</v>
          </cell>
          <cell r="C592" t="e">
            <v>#REF!</v>
          </cell>
          <cell r="D592" t="e">
            <v>#REF!</v>
          </cell>
          <cell r="E592" t="e">
            <v>#REF!</v>
          </cell>
          <cell r="F592" t="e">
            <v>#REF!</v>
          </cell>
          <cell r="G592" t="e">
            <v>#REF!</v>
          </cell>
          <cell r="H592" t="e">
            <v>#REF!</v>
          </cell>
          <cell r="I592" t="e">
            <v>#REF!</v>
          </cell>
          <cell r="J592" t="e">
            <v>#REF!</v>
          </cell>
          <cell r="K592" t="e">
            <v>#REF!</v>
          </cell>
          <cell r="L592" t="e">
            <v>#REF!</v>
          </cell>
          <cell r="M592" t="e">
            <v>#REF!</v>
          </cell>
        </row>
        <row r="593">
          <cell r="A593" t="str">
            <v>42.5. Проектные работы для проведения текущих ремонтов о</v>
          </cell>
          <cell r="B593" t="e">
            <v>#REF!</v>
          </cell>
          <cell r="C593" t="e">
            <v>#REF!</v>
          </cell>
          <cell r="D593" t="e">
            <v>#REF!</v>
          </cell>
          <cell r="E593" t="e">
            <v>#REF!</v>
          </cell>
          <cell r="F593" t="e">
            <v>#REF!</v>
          </cell>
          <cell r="G593" t="e">
            <v>#REF!</v>
          </cell>
          <cell r="H593" t="e">
            <v>#REF!</v>
          </cell>
          <cell r="I593" t="e">
            <v>#REF!</v>
          </cell>
          <cell r="J593" t="e">
            <v>#REF!</v>
          </cell>
          <cell r="K593" t="e">
            <v>#REF!</v>
          </cell>
          <cell r="L593" t="e">
            <v>#REF!</v>
          </cell>
          <cell r="M593" t="e">
            <v>#REF!</v>
          </cell>
        </row>
        <row r="594">
          <cell r="A594" t="str">
            <v>42.5.1 Проектные работы для проведения текущих ремонтов о</v>
          </cell>
          <cell r="B594" t="e">
            <v>#REF!</v>
          </cell>
          <cell r="C594" t="e">
            <v>#REF!</v>
          </cell>
          <cell r="D594" t="e">
            <v>#REF!</v>
          </cell>
          <cell r="E594" t="e">
            <v>#REF!</v>
          </cell>
          <cell r="F594" t="e">
            <v>#REF!</v>
          </cell>
          <cell r="G594" t="e">
            <v>#REF!</v>
          </cell>
          <cell r="H594" t="e">
            <v>#REF!</v>
          </cell>
          <cell r="I594" t="e">
            <v>#REF!</v>
          </cell>
          <cell r="J594" t="e">
            <v>#REF!</v>
          </cell>
          <cell r="K594" t="e">
            <v>#REF!</v>
          </cell>
          <cell r="L594" t="e">
            <v>#REF!</v>
          </cell>
          <cell r="M594" t="e">
            <v>#REF!</v>
          </cell>
        </row>
        <row r="595">
          <cell r="A595" t="str">
            <v>42.5.2 Проектные работы для проведения текущих ремонтов о</v>
          </cell>
          <cell r="B595" t="e">
            <v>#REF!</v>
          </cell>
          <cell r="C595" t="e">
            <v>#REF!</v>
          </cell>
          <cell r="D595" t="e">
            <v>#REF!</v>
          </cell>
          <cell r="E595" t="e">
            <v>#REF!</v>
          </cell>
          <cell r="F595" t="e">
            <v>#REF!</v>
          </cell>
          <cell r="G595" t="e">
            <v>#REF!</v>
          </cell>
          <cell r="H595" t="e">
            <v>#REF!</v>
          </cell>
          <cell r="I595" t="e">
            <v>#REF!</v>
          </cell>
          <cell r="J595" t="e">
            <v>#REF!</v>
          </cell>
          <cell r="K595" t="e">
            <v>#REF!</v>
          </cell>
          <cell r="L595" t="e">
            <v>#REF!</v>
          </cell>
          <cell r="M595" t="e">
            <v>#REF!</v>
          </cell>
        </row>
        <row r="596">
          <cell r="A596" t="str">
            <v>42.6 Сервисное обслуживание оборудования (текущий ремон</v>
          </cell>
          <cell r="B596" t="e">
            <v>#REF!</v>
          </cell>
          <cell r="C596" t="e">
            <v>#REF!</v>
          </cell>
          <cell r="D596" t="e">
            <v>#REF!</v>
          </cell>
          <cell r="E596" t="e">
            <v>#REF!</v>
          </cell>
          <cell r="F596" t="e">
            <v>#REF!</v>
          </cell>
          <cell r="G596" t="e">
            <v>#REF!</v>
          </cell>
          <cell r="H596" t="e">
            <v>#REF!</v>
          </cell>
          <cell r="I596" t="e">
            <v>#REF!</v>
          </cell>
          <cell r="J596" t="e">
            <v>#REF!</v>
          </cell>
          <cell r="K596" t="e">
            <v>#REF!</v>
          </cell>
          <cell r="L596" t="e">
            <v>#REF!</v>
          </cell>
          <cell r="M596" t="e">
            <v>#REF!</v>
          </cell>
        </row>
        <row r="597">
          <cell r="A597" t="str">
            <v>43. Услуги по проведению капитальных ремонтов</v>
          </cell>
          <cell r="B597" t="e">
            <v>#REF!</v>
          </cell>
          <cell r="C597" t="e">
            <v>#REF!</v>
          </cell>
          <cell r="D597" t="e">
            <v>#REF!</v>
          </cell>
          <cell r="E597" t="e">
            <v>#REF!</v>
          </cell>
          <cell r="F597" t="e">
            <v>#REF!</v>
          </cell>
          <cell r="G597" t="e">
            <v>#REF!</v>
          </cell>
          <cell r="H597" t="e">
            <v>#REF!</v>
          </cell>
          <cell r="I597" t="e">
            <v>#REF!</v>
          </cell>
          <cell r="J597" t="e">
            <v>#REF!</v>
          </cell>
          <cell r="K597" t="e">
            <v>#REF!</v>
          </cell>
          <cell r="L597" t="e">
            <v>#REF!</v>
          </cell>
          <cell r="M597" t="e">
            <v>#REF!</v>
          </cell>
        </row>
        <row r="598">
          <cell r="A598" t="str">
            <v>43.1. Услуги по ремонту механического оборудования (кап.</v>
          </cell>
          <cell r="B598" t="e">
            <v>#REF!</v>
          </cell>
          <cell r="C598" t="e">
            <v>#REF!</v>
          </cell>
          <cell r="D598" t="e">
            <v>#REF!</v>
          </cell>
          <cell r="E598" t="e">
            <v>#REF!</v>
          </cell>
          <cell r="F598" t="e">
            <v>#REF!</v>
          </cell>
          <cell r="G598" t="e">
            <v>#REF!</v>
          </cell>
          <cell r="H598" t="e">
            <v>#REF!</v>
          </cell>
          <cell r="I598" t="e">
            <v>#REF!</v>
          </cell>
          <cell r="J598" t="e">
            <v>#REF!</v>
          </cell>
          <cell r="K598" t="e">
            <v>#REF!</v>
          </cell>
          <cell r="L598" t="e">
            <v>#REF!</v>
          </cell>
          <cell r="M598" t="e">
            <v>#REF!</v>
          </cell>
        </row>
        <row r="599">
          <cell r="A599" t="str">
            <v>43.1.1 Ремонт оборудования технологических цехов (кап. ре</v>
          </cell>
          <cell r="B599" t="e">
            <v>#REF!</v>
          </cell>
          <cell r="C599" t="e">
            <v>#REF!</v>
          </cell>
          <cell r="D599" t="e">
            <v>#REF!</v>
          </cell>
          <cell r="E599" t="e">
            <v>#REF!</v>
          </cell>
          <cell r="F599" t="e">
            <v>#REF!</v>
          </cell>
          <cell r="G599" t="e">
            <v>#REF!</v>
          </cell>
          <cell r="H599" t="e">
            <v>#REF!</v>
          </cell>
          <cell r="I599" t="e">
            <v>#REF!</v>
          </cell>
          <cell r="J599" t="e">
            <v>#REF!</v>
          </cell>
          <cell r="K599" t="e">
            <v>#REF!</v>
          </cell>
          <cell r="L599" t="e">
            <v>#REF!</v>
          </cell>
          <cell r="M599" t="e">
            <v>#REF!</v>
          </cell>
        </row>
        <row r="600">
          <cell r="A600" t="str">
            <v>43.1.2 Восстановление и сборка оборудования по заказам УГ</v>
          </cell>
          <cell r="B600" t="e">
            <v>#REF!</v>
          </cell>
          <cell r="C600" t="e">
            <v>#REF!</v>
          </cell>
          <cell r="D600" t="e">
            <v>#REF!</v>
          </cell>
          <cell r="E600" t="e">
            <v>#REF!</v>
          </cell>
          <cell r="F600" t="e">
            <v>#REF!</v>
          </cell>
          <cell r="G600" t="e">
            <v>#REF!</v>
          </cell>
          <cell r="H600" t="e">
            <v>#REF!</v>
          </cell>
          <cell r="I600" t="e">
            <v>#REF!</v>
          </cell>
          <cell r="J600" t="e">
            <v>#REF!</v>
          </cell>
          <cell r="K600" t="e">
            <v>#REF!</v>
          </cell>
          <cell r="L600" t="e">
            <v>#REF!</v>
          </cell>
          <cell r="M600" t="e">
            <v>#REF!</v>
          </cell>
        </row>
        <row r="601">
          <cell r="A601" t="str">
            <v>43.1.3 Услуги по ремонту энергетического оборудования тех</v>
          </cell>
          <cell r="B601" t="e">
            <v>#REF!</v>
          </cell>
          <cell r="C601" t="e">
            <v>#REF!</v>
          </cell>
          <cell r="D601" t="e">
            <v>#REF!</v>
          </cell>
          <cell r="E601" t="e">
            <v>#REF!</v>
          </cell>
          <cell r="F601" t="e">
            <v>#REF!</v>
          </cell>
          <cell r="G601" t="e">
            <v>#REF!</v>
          </cell>
          <cell r="H601" t="e">
            <v>#REF!</v>
          </cell>
          <cell r="I601" t="e">
            <v>#REF!</v>
          </cell>
          <cell r="J601" t="e">
            <v>#REF!</v>
          </cell>
          <cell r="K601" t="e">
            <v>#REF!</v>
          </cell>
          <cell r="L601" t="e">
            <v>#REF!</v>
          </cell>
          <cell r="M601" t="e">
            <v>#REF!</v>
          </cell>
        </row>
        <row r="602">
          <cell r="A602" t="str">
            <v>43.2 Услуги по ремонту энергетического оборудования УГЭ</v>
          </cell>
          <cell r="B602" t="e">
            <v>#REF!</v>
          </cell>
          <cell r="C602" t="e">
            <v>#REF!</v>
          </cell>
          <cell r="D602" t="e">
            <v>#REF!</v>
          </cell>
          <cell r="E602" t="e">
            <v>#REF!</v>
          </cell>
          <cell r="F602" t="e">
            <v>#REF!</v>
          </cell>
          <cell r="G602" t="e">
            <v>#REF!</v>
          </cell>
          <cell r="H602" t="e">
            <v>#REF!</v>
          </cell>
          <cell r="I602" t="e">
            <v>#REF!</v>
          </cell>
          <cell r="J602" t="e">
            <v>#REF!</v>
          </cell>
          <cell r="K602" t="e">
            <v>#REF!</v>
          </cell>
          <cell r="L602" t="e">
            <v>#REF!</v>
          </cell>
          <cell r="M602" t="e">
            <v>#REF!</v>
          </cell>
        </row>
        <row r="603">
          <cell r="A603" t="str">
            <v>43.3 Услуги по ремонту электрического оборудования УГЭ</v>
          </cell>
          <cell r="B603" t="e">
            <v>#REF!</v>
          </cell>
          <cell r="C603" t="e">
            <v>#REF!</v>
          </cell>
          <cell r="D603" t="e">
            <v>#REF!</v>
          </cell>
          <cell r="E603" t="e">
            <v>#REF!</v>
          </cell>
          <cell r="F603" t="e">
            <v>#REF!</v>
          </cell>
          <cell r="G603" t="e">
            <v>#REF!</v>
          </cell>
          <cell r="H603" t="e">
            <v>#REF!</v>
          </cell>
          <cell r="I603" t="e">
            <v>#REF!</v>
          </cell>
          <cell r="J603" t="e">
            <v>#REF!</v>
          </cell>
          <cell r="K603" t="e">
            <v>#REF!</v>
          </cell>
          <cell r="L603" t="e">
            <v>#REF!</v>
          </cell>
          <cell r="M603" t="e">
            <v>#REF!</v>
          </cell>
        </row>
        <row r="604">
          <cell r="A604" t="str">
            <v>43.4 Услуги по ремонту ЖД оборудования (кап. ремонт)</v>
          </cell>
          <cell r="B604" t="e">
            <v>#REF!</v>
          </cell>
          <cell r="C604" t="e">
            <v>#REF!</v>
          </cell>
          <cell r="D604" t="e">
            <v>#REF!</v>
          </cell>
          <cell r="E604" t="e">
            <v>#REF!</v>
          </cell>
          <cell r="F604" t="e">
            <v>#REF!</v>
          </cell>
          <cell r="G604" t="e">
            <v>#REF!</v>
          </cell>
          <cell r="H604" t="e">
            <v>#REF!</v>
          </cell>
          <cell r="I604" t="e">
            <v>#REF!</v>
          </cell>
          <cell r="J604" t="e">
            <v>#REF!</v>
          </cell>
          <cell r="K604" t="e">
            <v>#REF!</v>
          </cell>
          <cell r="L604" t="e">
            <v>#REF!</v>
          </cell>
          <cell r="M604" t="e">
            <v>#REF!</v>
          </cell>
        </row>
        <row r="605">
          <cell r="A605" t="str">
            <v>43.5 Ремонт автотракторной техники (кап. ремонт)</v>
          </cell>
          <cell r="B605" t="e">
            <v>#REF!</v>
          </cell>
          <cell r="C605" t="e">
            <v>#REF!</v>
          </cell>
          <cell r="D605" t="e">
            <v>#REF!</v>
          </cell>
          <cell r="E605" t="e">
            <v>#REF!</v>
          </cell>
          <cell r="F605" t="e">
            <v>#REF!</v>
          </cell>
          <cell r="G605" t="e">
            <v>#REF!</v>
          </cell>
          <cell r="H605" t="e">
            <v>#REF!</v>
          </cell>
          <cell r="I605" t="e">
            <v>#REF!</v>
          </cell>
          <cell r="J605" t="e">
            <v>#REF!</v>
          </cell>
          <cell r="K605" t="e">
            <v>#REF!</v>
          </cell>
          <cell r="L605" t="e">
            <v>#REF!</v>
          </cell>
          <cell r="M605" t="e">
            <v>#REF!</v>
          </cell>
        </row>
        <row r="606">
          <cell r="A606" t="str">
            <v>43.6. Услуги по ремонту зданий и сооружений (кап. ремонт</v>
          </cell>
          <cell r="B606" t="e">
            <v>#REF!</v>
          </cell>
          <cell r="C606" t="e">
            <v>#REF!</v>
          </cell>
          <cell r="D606" t="e">
            <v>#REF!</v>
          </cell>
          <cell r="E606" t="e">
            <v>#REF!</v>
          </cell>
          <cell r="F606" t="e">
            <v>#REF!</v>
          </cell>
          <cell r="G606" t="e">
            <v>#REF!</v>
          </cell>
          <cell r="H606" t="e">
            <v>#REF!</v>
          </cell>
          <cell r="I606" t="e">
            <v>#REF!</v>
          </cell>
          <cell r="J606" t="e">
            <v>#REF!</v>
          </cell>
          <cell r="K606" t="e">
            <v>#REF!</v>
          </cell>
          <cell r="L606" t="e">
            <v>#REF!</v>
          </cell>
          <cell r="M606" t="e">
            <v>#REF!</v>
          </cell>
        </row>
        <row r="607">
          <cell r="A607" t="str">
            <v>43.6.1 Услуги по ремонту зданий и сооружений технологичес</v>
          </cell>
          <cell r="B607" t="e">
            <v>#REF!</v>
          </cell>
          <cell r="C607" t="e">
            <v>#REF!</v>
          </cell>
          <cell r="D607" t="e">
            <v>#REF!</v>
          </cell>
          <cell r="E607" t="e">
            <v>#REF!</v>
          </cell>
          <cell r="F607" t="e">
            <v>#REF!</v>
          </cell>
          <cell r="G607" t="e">
            <v>#REF!</v>
          </cell>
          <cell r="H607" t="e">
            <v>#REF!</v>
          </cell>
          <cell r="I607" t="e">
            <v>#REF!</v>
          </cell>
          <cell r="J607" t="e">
            <v>#REF!</v>
          </cell>
          <cell r="K607" t="e">
            <v>#REF!</v>
          </cell>
          <cell r="L607" t="e">
            <v>#REF!</v>
          </cell>
          <cell r="M607" t="e">
            <v>#REF!</v>
          </cell>
        </row>
        <row r="608">
          <cell r="A608" t="str">
            <v>43.6.2 Услуги по ремонту зданий и сооружений цехов УГЭ (к</v>
          </cell>
          <cell r="B608" t="e">
            <v>#REF!</v>
          </cell>
          <cell r="C608" t="e">
            <v>#REF!</v>
          </cell>
          <cell r="D608" t="e">
            <v>#REF!</v>
          </cell>
          <cell r="E608" t="e">
            <v>#REF!</v>
          </cell>
          <cell r="F608" t="e">
            <v>#REF!</v>
          </cell>
          <cell r="G608" t="e">
            <v>#REF!</v>
          </cell>
          <cell r="H608" t="e">
            <v>#REF!</v>
          </cell>
          <cell r="I608" t="e">
            <v>#REF!</v>
          </cell>
          <cell r="J608" t="e">
            <v>#REF!</v>
          </cell>
          <cell r="K608" t="e">
            <v>#REF!</v>
          </cell>
          <cell r="L608" t="e">
            <v>#REF!</v>
          </cell>
          <cell r="M608" t="e">
            <v>#REF!</v>
          </cell>
        </row>
        <row r="609">
          <cell r="A609" t="str">
            <v>43.7. Проектно-конструкторские работы (кап. ремонт)</v>
          </cell>
          <cell r="B609" t="e">
            <v>#REF!</v>
          </cell>
          <cell r="C609" t="e">
            <v>#REF!</v>
          </cell>
          <cell r="D609" t="e">
            <v>#REF!</v>
          </cell>
          <cell r="E609" t="e">
            <v>#REF!</v>
          </cell>
          <cell r="F609" t="e">
            <v>#REF!</v>
          </cell>
          <cell r="G609" t="e">
            <v>#REF!</v>
          </cell>
          <cell r="H609" t="e">
            <v>#REF!</v>
          </cell>
          <cell r="I609" t="e">
            <v>#REF!</v>
          </cell>
          <cell r="J609" t="e">
            <v>#REF!</v>
          </cell>
          <cell r="K609" t="e">
            <v>#REF!</v>
          </cell>
          <cell r="L609" t="e">
            <v>#REF!</v>
          </cell>
          <cell r="M609" t="e">
            <v>#REF!</v>
          </cell>
        </row>
        <row r="610">
          <cell r="A610" t="str">
            <v>43.7.1 Проектно-конструкторские работы мехоборудования (к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43.7.2 Проектно-конструкторские работы энергетического, э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43.7.3 Проектно-конструкторские работы для проведения кап</v>
          </cell>
          <cell r="B612" t="e">
            <v>#REF!</v>
          </cell>
          <cell r="C612" t="e">
            <v>#REF!</v>
          </cell>
          <cell r="D612" t="e">
            <v>#REF!</v>
          </cell>
          <cell r="E612" t="e">
            <v>#REF!</v>
          </cell>
          <cell r="F612" t="e">
            <v>#REF!</v>
          </cell>
          <cell r="G612" t="e">
            <v>#REF!</v>
          </cell>
          <cell r="H612" t="e">
            <v>#REF!</v>
          </cell>
          <cell r="I612" t="e">
            <v>#REF!</v>
          </cell>
          <cell r="J612" t="e">
            <v>#REF!</v>
          </cell>
          <cell r="K612" t="e">
            <v>#REF!</v>
          </cell>
          <cell r="L612" t="e">
            <v>#REF!</v>
          </cell>
          <cell r="M612" t="e">
            <v>#REF!</v>
          </cell>
        </row>
        <row r="613">
          <cell r="A613" t="str">
            <v>44. Прочие общепроизводственные расходы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44.1 Авторские вознаграждения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</row>
        <row r="615">
          <cell r="A615" t="str">
            <v>44.2. НИОКР</v>
          </cell>
          <cell r="B615" t="e">
            <v>#REF!</v>
          </cell>
          <cell r="C615" t="e">
            <v>#REF!</v>
          </cell>
          <cell r="D615" t="e">
            <v>#REF!</v>
          </cell>
          <cell r="E615" t="e">
            <v>#REF!</v>
          </cell>
          <cell r="F615" t="e">
            <v>#REF!</v>
          </cell>
          <cell r="G615" t="e">
            <v>#REF!</v>
          </cell>
          <cell r="H615" t="e">
            <v>#REF!</v>
          </cell>
          <cell r="I615" t="e">
            <v>#REF!</v>
          </cell>
          <cell r="J615" t="e">
            <v>#REF!</v>
          </cell>
          <cell r="K615" t="e">
            <v>#REF!</v>
          </cell>
          <cell r="L615" t="e">
            <v>#REF!</v>
          </cell>
          <cell r="M615" t="e">
            <v>#REF!</v>
          </cell>
        </row>
        <row r="616">
          <cell r="A616" t="str">
            <v>44.2.1 Расходы УГМ</v>
          </cell>
          <cell r="B616" t="e">
            <v>#REF!</v>
          </cell>
          <cell r="C616" t="e">
            <v>#REF!</v>
          </cell>
          <cell r="D616" t="e">
            <v>#REF!</v>
          </cell>
          <cell r="E616" t="e">
            <v>#REF!</v>
          </cell>
          <cell r="F616" t="e">
            <v>#REF!</v>
          </cell>
          <cell r="G616" t="e">
            <v>#REF!</v>
          </cell>
          <cell r="H616" t="e">
            <v>#REF!</v>
          </cell>
          <cell r="I616" t="e">
            <v>#REF!</v>
          </cell>
          <cell r="J616" t="e">
            <v>#REF!</v>
          </cell>
          <cell r="K616" t="e">
            <v>#REF!</v>
          </cell>
          <cell r="L616" t="e">
            <v>#REF!</v>
          </cell>
          <cell r="M616" t="e">
            <v>#REF!</v>
          </cell>
        </row>
        <row r="617">
          <cell r="A617" t="str">
            <v>44.2.2 Технологические расходы</v>
          </cell>
          <cell r="B617" t="e">
            <v>#REF!</v>
          </cell>
          <cell r="C617" t="e">
            <v>#REF!</v>
          </cell>
          <cell r="D617" t="e">
            <v>#REF!</v>
          </cell>
          <cell r="E617" t="e">
            <v>#REF!</v>
          </cell>
          <cell r="F617" t="e">
            <v>#REF!</v>
          </cell>
          <cell r="G617" t="e">
            <v>#REF!</v>
          </cell>
          <cell r="H617" t="e">
            <v>#REF!</v>
          </cell>
          <cell r="I617" t="e">
            <v>#REF!</v>
          </cell>
          <cell r="J617" t="e">
            <v>#REF!</v>
          </cell>
          <cell r="K617" t="e">
            <v>#REF!</v>
          </cell>
          <cell r="L617" t="e">
            <v>#REF!</v>
          </cell>
          <cell r="M617" t="e">
            <v>#REF!</v>
          </cell>
        </row>
        <row r="618">
          <cell r="A618" t="str">
            <v>44.2.3 Расходы УГЭ</v>
          </cell>
          <cell r="B618" t="e">
            <v>#REF!</v>
          </cell>
          <cell r="C618" t="e">
            <v>#REF!</v>
          </cell>
          <cell r="D618" t="e">
            <v>#REF!</v>
          </cell>
          <cell r="E618" t="e">
            <v>#REF!</v>
          </cell>
          <cell r="F618" t="e">
            <v>#REF!</v>
          </cell>
          <cell r="G618" t="e">
            <v>#REF!</v>
          </cell>
          <cell r="H618" t="e">
            <v>#REF!</v>
          </cell>
          <cell r="I618" t="e">
            <v>#REF!</v>
          </cell>
          <cell r="J618" t="e">
            <v>#REF!</v>
          </cell>
          <cell r="K618" t="e">
            <v>#REF!</v>
          </cell>
          <cell r="L618" t="e">
            <v>#REF!</v>
          </cell>
          <cell r="M618" t="e">
            <v>#REF!</v>
          </cell>
        </row>
        <row r="619">
          <cell r="A619" t="str">
            <v>44.2.4 Предпроектные работы, связанные с дальнейшими инве</v>
          </cell>
          <cell r="B619" t="e">
            <v>#REF!</v>
          </cell>
          <cell r="C619" t="e">
            <v>#REF!</v>
          </cell>
          <cell r="D619" t="e">
            <v>#REF!</v>
          </cell>
          <cell r="E619" t="e">
            <v>#REF!</v>
          </cell>
          <cell r="F619" t="e">
            <v>#REF!</v>
          </cell>
          <cell r="G619" t="e">
            <v>#REF!</v>
          </cell>
          <cell r="H619" t="e">
            <v>#REF!</v>
          </cell>
          <cell r="I619" t="e">
            <v>#REF!</v>
          </cell>
          <cell r="J619" t="e">
            <v>#REF!</v>
          </cell>
          <cell r="K619" t="e">
            <v>#REF!</v>
          </cell>
          <cell r="L619" t="e">
            <v>#REF!</v>
          </cell>
          <cell r="M619" t="e">
            <v>#REF!</v>
          </cell>
        </row>
        <row r="620">
          <cell r="A620" t="str">
            <v>44.4. Расходы на стандартизацию, метрологию и сертификац</v>
          </cell>
          <cell r="B620" t="e">
            <v>#REF!</v>
          </cell>
          <cell r="C620" t="e">
            <v>#REF!</v>
          </cell>
          <cell r="D620" t="e">
            <v>#REF!</v>
          </cell>
          <cell r="E620" t="e">
            <v>#REF!</v>
          </cell>
          <cell r="F620" t="e">
            <v>#REF!</v>
          </cell>
          <cell r="G620" t="e">
            <v>#REF!</v>
          </cell>
          <cell r="H620" t="e">
            <v>#REF!</v>
          </cell>
          <cell r="I620" t="e">
            <v>#REF!</v>
          </cell>
          <cell r="J620" t="e">
            <v>#REF!</v>
          </cell>
          <cell r="K620" t="e">
            <v>#REF!</v>
          </cell>
          <cell r="L620" t="e">
            <v>#REF!</v>
          </cell>
          <cell r="M620" t="e">
            <v>#REF!</v>
          </cell>
        </row>
        <row r="621">
          <cell r="A621" t="str">
            <v>44.4.1 Расходы на метрологию</v>
          </cell>
          <cell r="B621" t="e">
            <v>#REF!</v>
          </cell>
          <cell r="C621" t="e">
            <v>#REF!</v>
          </cell>
          <cell r="D621" t="e">
            <v>#REF!</v>
          </cell>
          <cell r="E621" t="e">
            <v>#REF!</v>
          </cell>
          <cell r="F621" t="e">
            <v>#REF!</v>
          </cell>
          <cell r="G621" t="e">
            <v>#REF!</v>
          </cell>
          <cell r="H621" t="e">
            <v>#REF!</v>
          </cell>
          <cell r="I621" t="e">
            <v>#REF!</v>
          </cell>
          <cell r="J621" t="e">
            <v>#REF!</v>
          </cell>
          <cell r="K621" t="e">
            <v>#REF!</v>
          </cell>
          <cell r="L621" t="e">
            <v>#REF!</v>
          </cell>
          <cell r="M621" t="e">
            <v>#REF!</v>
          </cell>
        </row>
        <row r="622">
          <cell r="A622" t="str">
            <v>44.4.2 Расходы на стандартизацию и сертификацию</v>
          </cell>
          <cell r="B622" t="e">
            <v>#REF!</v>
          </cell>
          <cell r="C622" t="e">
            <v>#REF!</v>
          </cell>
          <cell r="D622" t="e">
            <v>#REF!</v>
          </cell>
          <cell r="E622" t="e">
            <v>#REF!</v>
          </cell>
          <cell r="F622" t="e">
            <v>#REF!</v>
          </cell>
          <cell r="G622" t="e">
            <v>#REF!</v>
          </cell>
          <cell r="H622" t="e">
            <v>#REF!</v>
          </cell>
          <cell r="I622" t="e">
            <v>#REF!</v>
          </cell>
          <cell r="J622" t="e">
            <v>#REF!</v>
          </cell>
          <cell r="K622" t="e">
            <v>#REF!</v>
          </cell>
          <cell r="L622" t="e">
            <v>#REF!</v>
          </cell>
          <cell r="M622" t="e">
            <v>#REF!</v>
          </cell>
        </row>
        <row r="623">
          <cell r="A623" t="str">
            <v>44.5 Техосмотр, замена техпаспортов и номеров</v>
          </cell>
          <cell r="B623" t="e">
            <v>#REF!</v>
          </cell>
          <cell r="C623" t="e">
            <v>#REF!</v>
          </cell>
          <cell r="D623" t="e">
            <v>#REF!</v>
          </cell>
          <cell r="E623" t="e">
            <v>#REF!</v>
          </cell>
          <cell r="F623" t="e">
            <v>#REF!</v>
          </cell>
          <cell r="G623" t="e">
            <v>#REF!</v>
          </cell>
          <cell r="H623" t="e">
            <v>#REF!</v>
          </cell>
          <cell r="I623" t="e">
            <v>#REF!</v>
          </cell>
          <cell r="J623" t="e">
            <v>#REF!</v>
          </cell>
          <cell r="K623" t="e">
            <v>#REF!</v>
          </cell>
          <cell r="L623" t="e">
            <v>#REF!</v>
          </cell>
          <cell r="M623" t="e">
            <v>#REF!</v>
          </cell>
        </row>
        <row r="624">
          <cell r="A624" t="str">
            <v>44.6. Работы на освоение природных ресурсов</v>
          </cell>
          <cell r="B624" t="e">
            <v>#REF!</v>
          </cell>
          <cell r="C624" t="e">
            <v>#REF!</v>
          </cell>
          <cell r="D624" t="e">
            <v>#REF!</v>
          </cell>
          <cell r="E624" t="e">
            <v>#REF!</v>
          </cell>
          <cell r="F624" t="e">
            <v>#REF!</v>
          </cell>
          <cell r="G624" t="e">
            <v>#REF!</v>
          </cell>
          <cell r="H624" t="e">
            <v>#REF!</v>
          </cell>
          <cell r="I624" t="e">
            <v>#REF!</v>
          </cell>
          <cell r="J624" t="e">
            <v>#REF!</v>
          </cell>
          <cell r="K624" t="e">
            <v>#REF!</v>
          </cell>
          <cell r="L624" t="e">
            <v>#REF!</v>
          </cell>
          <cell r="M624" t="e">
            <v>#REF!</v>
          </cell>
        </row>
        <row r="625">
          <cell r="A625" t="str">
            <v>44.6.1 Геолого - разведочные работы</v>
          </cell>
          <cell r="B625" t="e">
            <v>#REF!</v>
          </cell>
          <cell r="C625" t="e">
            <v>#REF!</v>
          </cell>
          <cell r="D625" t="e">
            <v>#REF!</v>
          </cell>
          <cell r="E625" t="e">
            <v>#REF!</v>
          </cell>
          <cell r="F625" t="e">
            <v>#REF!</v>
          </cell>
          <cell r="G625" t="e">
            <v>#REF!</v>
          </cell>
          <cell r="H625" t="e">
            <v>#REF!</v>
          </cell>
          <cell r="I625" t="e">
            <v>#REF!</v>
          </cell>
          <cell r="J625" t="e">
            <v>#REF!</v>
          </cell>
          <cell r="K625" t="e">
            <v>#REF!</v>
          </cell>
          <cell r="L625" t="e">
            <v>#REF!</v>
          </cell>
          <cell r="M625" t="e">
            <v>#REF!</v>
          </cell>
        </row>
        <row r="626">
          <cell r="A626" t="str">
            <v>44.6.2 Маркшейдерские работы</v>
          </cell>
          <cell r="B626" t="e">
            <v>#REF!</v>
          </cell>
          <cell r="C626" t="e">
            <v>#REF!</v>
          </cell>
          <cell r="D626" t="e">
            <v>#REF!</v>
          </cell>
          <cell r="E626" t="e">
            <v>#REF!</v>
          </cell>
          <cell r="F626" t="e">
            <v>#REF!</v>
          </cell>
          <cell r="G626" t="e">
            <v>#REF!</v>
          </cell>
          <cell r="H626" t="e">
            <v>#REF!</v>
          </cell>
          <cell r="I626" t="e">
            <v>#REF!</v>
          </cell>
          <cell r="J626" t="e">
            <v>#REF!</v>
          </cell>
          <cell r="K626" t="e">
            <v>#REF!</v>
          </cell>
          <cell r="L626" t="e">
            <v>#REF!</v>
          </cell>
          <cell r="M626" t="e">
            <v>#REF!</v>
          </cell>
        </row>
        <row r="627">
          <cell r="A627" t="str">
            <v>44.7 Техосмотр и освидетельствование плавсредств</v>
          </cell>
          <cell r="B627" t="e">
            <v>#REF!</v>
          </cell>
          <cell r="C627" t="e">
            <v>#REF!</v>
          </cell>
          <cell r="D627" t="e">
            <v>#REF!</v>
          </cell>
          <cell r="E627" t="e">
            <v>#REF!</v>
          </cell>
          <cell r="F627" t="e">
            <v>#REF!</v>
          </cell>
          <cell r="G627" t="e">
            <v>#REF!</v>
          </cell>
          <cell r="H627" t="e">
            <v>#REF!</v>
          </cell>
          <cell r="I627" t="e">
            <v>#REF!</v>
          </cell>
          <cell r="J627" t="e">
            <v>#REF!</v>
          </cell>
          <cell r="K627" t="e">
            <v>#REF!</v>
          </cell>
          <cell r="L627" t="e">
            <v>#REF!</v>
          </cell>
          <cell r="M627" t="e">
            <v>#REF!</v>
          </cell>
        </row>
        <row r="628">
          <cell r="A628" t="str">
            <v>45. Услуги по перемещению грузов</v>
          </cell>
          <cell r="B628" t="e">
            <v>#REF!</v>
          </cell>
          <cell r="C628" t="e">
            <v>#REF!</v>
          </cell>
          <cell r="D628" t="e">
            <v>#REF!</v>
          </cell>
          <cell r="E628" t="e">
            <v>#REF!</v>
          </cell>
          <cell r="F628" t="e">
            <v>#REF!</v>
          </cell>
          <cell r="G628" t="e">
            <v>#REF!</v>
          </cell>
          <cell r="H628" t="e">
            <v>#REF!</v>
          </cell>
          <cell r="I628" t="e">
            <v>#REF!</v>
          </cell>
          <cell r="J628" t="e">
            <v>#REF!</v>
          </cell>
          <cell r="K628" t="e">
            <v>#REF!</v>
          </cell>
          <cell r="L628" t="e">
            <v>#REF!</v>
          </cell>
          <cell r="M628" t="e">
            <v>#REF!</v>
          </cell>
        </row>
        <row r="629">
          <cell r="A629" t="str">
            <v>45.1 Использование автотранспорта</v>
          </cell>
          <cell r="B629" t="e">
            <v>#REF!</v>
          </cell>
          <cell r="C629" t="e">
            <v>#REF!</v>
          </cell>
          <cell r="D629" t="e">
            <v>#REF!</v>
          </cell>
          <cell r="E629" t="e">
            <v>#REF!</v>
          </cell>
          <cell r="F629" t="e">
            <v>#REF!</v>
          </cell>
          <cell r="G629" t="e">
            <v>#REF!</v>
          </cell>
          <cell r="H629" t="e">
            <v>#REF!</v>
          </cell>
          <cell r="I629" t="e">
            <v>#REF!</v>
          </cell>
          <cell r="J629" t="e">
            <v>#REF!</v>
          </cell>
          <cell r="K629" t="e">
            <v>#REF!</v>
          </cell>
          <cell r="L629" t="e">
            <v>#REF!</v>
          </cell>
          <cell r="M629" t="e">
            <v>#REF!</v>
          </cell>
        </row>
        <row r="630">
          <cell r="A630" t="str">
            <v>45.2 Использование ЖД транспорта</v>
          </cell>
          <cell r="B630" t="e">
            <v>#REF!</v>
          </cell>
          <cell r="C630" t="e">
            <v>#REF!</v>
          </cell>
          <cell r="D630" t="e">
            <v>#REF!</v>
          </cell>
          <cell r="E630" t="e">
            <v>#REF!</v>
          </cell>
          <cell r="F630" t="e">
            <v>#REF!</v>
          </cell>
          <cell r="G630" t="e">
            <v>#REF!</v>
          </cell>
          <cell r="H630" t="e">
            <v>#REF!</v>
          </cell>
          <cell r="I630" t="e">
            <v>#REF!</v>
          </cell>
          <cell r="J630" t="e">
            <v>#REF!</v>
          </cell>
          <cell r="K630" t="e">
            <v>#REF!</v>
          </cell>
          <cell r="L630" t="e">
            <v>#REF!</v>
          </cell>
          <cell r="M630" t="e">
            <v>#REF!</v>
          </cell>
        </row>
        <row r="631">
          <cell r="A631" t="str">
            <v>46. Общепроизводственные расходы</v>
          </cell>
          <cell r="B631" t="e">
            <v>#REF!</v>
          </cell>
          <cell r="C631" t="e">
            <v>#REF!</v>
          </cell>
          <cell r="D631" t="e">
            <v>#REF!</v>
          </cell>
          <cell r="E631" t="e">
            <v>#REF!</v>
          </cell>
          <cell r="F631" t="e">
            <v>#REF!</v>
          </cell>
          <cell r="G631" t="e">
            <v>#REF!</v>
          </cell>
          <cell r="H631" t="e">
            <v>#REF!</v>
          </cell>
          <cell r="I631" t="e">
            <v>#REF!</v>
          </cell>
          <cell r="J631" t="e">
            <v>#REF!</v>
          </cell>
          <cell r="K631" t="e">
            <v>#REF!</v>
          </cell>
          <cell r="L631" t="e">
            <v>#REF!</v>
          </cell>
          <cell r="M631" t="e">
            <v>#REF!</v>
          </cell>
        </row>
        <row r="632">
          <cell r="A632" t="str">
            <v>46.1. Услуги по содержанию и ремонту производственных зд</v>
          </cell>
          <cell r="B632" t="e">
            <v>#REF!</v>
          </cell>
          <cell r="C632" t="e">
            <v>#REF!</v>
          </cell>
          <cell r="D632" t="e">
            <v>#REF!</v>
          </cell>
          <cell r="E632" t="e">
            <v>#REF!</v>
          </cell>
          <cell r="F632" t="e">
            <v>#REF!</v>
          </cell>
          <cell r="G632" t="e">
            <v>#REF!</v>
          </cell>
          <cell r="H632" t="e">
            <v>#REF!</v>
          </cell>
          <cell r="I632" t="e">
            <v>#REF!</v>
          </cell>
          <cell r="J632" t="e">
            <v>#REF!</v>
          </cell>
          <cell r="K632" t="e">
            <v>#REF!</v>
          </cell>
          <cell r="L632" t="e">
            <v>#REF!</v>
          </cell>
          <cell r="M632" t="e">
            <v>#REF!</v>
          </cell>
        </row>
        <row r="633">
          <cell r="A633" t="str">
            <v>46.1.1 Услуги по содержанию и ремонту зданий Управления г</v>
          </cell>
          <cell r="B633" t="e">
            <v>#REF!</v>
          </cell>
          <cell r="C633" t="e">
            <v>#REF!</v>
          </cell>
          <cell r="D633" t="e">
            <v>#REF!</v>
          </cell>
          <cell r="E633" t="e">
            <v>#REF!</v>
          </cell>
          <cell r="F633" t="e">
            <v>#REF!</v>
          </cell>
          <cell r="G633" t="e">
            <v>#REF!</v>
          </cell>
          <cell r="H633" t="e">
            <v>#REF!</v>
          </cell>
          <cell r="I633" t="e">
            <v>#REF!</v>
          </cell>
          <cell r="J633" t="e">
            <v>#REF!</v>
          </cell>
          <cell r="K633" t="e">
            <v>#REF!</v>
          </cell>
          <cell r="L633" t="e">
            <v>#REF!</v>
          </cell>
          <cell r="M633" t="e">
            <v>#REF!</v>
          </cell>
        </row>
        <row r="634">
          <cell r="A634" t="str">
            <v>46.1.2 Услуги по содержанию и ремонту зданий Управления г</v>
          </cell>
          <cell r="B634" t="e">
            <v>#REF!</v>
          </cell>
          <cell r="C634" t="e">
            <v>#REF!</v>
          </cell>
          <cell r="D634" t="e">
            <v>#REF!</v>
          </cell>
          <cell r="E634" t="e">
            <v>#REF!</v>
          </cell>
          <cell r="F634" t="e">
            <v>#REF!</v>
          </cell>
          <cell r="G634" t="e">
            <v>#REF!</v>
          </cell>
          <cell r="H634" t="e">
            <v>#REF!</v>
          </cell>
          <cell r="I634" t="e">
            <v>#REF!</v>
          </cell>
          <cell r="J634" t="e">
            <v>#REF!</v>
          </cell>
          <cell r="K634" t="e">
            <v>#REF!</v>
          </cell>
          <cell r="L634" t="e">
            <v>#REF!</v>
          </cell>
          <cell r="M634" t="e">
            <v>#REF!</v>
          </cell>
        </row>
        <row r="635">
          <cell r="A635" t="str">
            <v>46.10 (0461001) Услуги по переточке валков</v>
          </cell>
          <cell r="B635" t="e">
            <v>#REF!</v>
          </cell>
          <cell r="C635" t="e">
            <v>#REF!</v>
          </cell>
          <cell r="D635" t="e">
            <v>#REF!</v>
          </cell>
          <cell r="E635" t="e">
            <v>#REF!</v>
          </cell>
          <cell r="F635" t="e">
            <v>#REF!</v>
          </cell>
          <cell r="G635" t="e">
            <v>#REF!</v>
          </cell>
          <cell r="H635" t="e">
            <v>#REF!</v>
          </cell>
          <cell r="I635" t="e">
            <v>#REF!</v>
          </cell>
          <cell r="J635" t="e">
            <v>#REF!</v>
          </cell>
          <cell r="K635" t="e">
            <v>#REF!</v>
          </cell>
          <cell r="L635" t="e">
            <v>#REF!</v>
          </cell>
          <cell r="M635" t="e">
            <v>#REF!</v>
          </cell>
        </row>
        <row r="636">
          <cell r="A636" t="str">
            <v>46.2 Услуги по содержанию и ремонту ЖД техники</v>
          </cell>
          <cell r="B636" t="e">
            <v>#REF!</v>
          </cell>
          <cell r="C636" t="e">
            <v>#REF!</v>
          </cell>
          <cell r="D636" t="e">
            <v>#REF!</v>
          </cell>
          <cell r="E636" t="e">
            <v>#REF!</v>
          </cell>
          <cell r="F636" t="e">
            <v>#REF!</v>
          </cell>
          <cell r="G636" t="e">
            <v>#REF!</v>
          </cell>
          <cell r="H636" t="e">
            <v>#REF!</v>
          </cell>
          <cell r="I636" t="e">
            <v>#REF!</v>
          </cell>
          <cell r="J636" t="e">
            <v>#REF!</v>
          </cell>
          <cell r="K636" t="e">
            <v>#REF!</v>
          </cell>
          <cell r="L636" t="e">
            <v>#REF!</v>
          </cell>
          <cell r="M636" t="e">
            <v>#REF!</v>
          </cell>
        </row>
        <row r="637">
          <cell r="A637" t="str">
            <v>46.3 Услуги по содержанию и ремонту инженерных сетей и</v>
          </cell>
          <cell r="B637" t="e">
            <v>#REF!</v>
          </cell>
          <cell r="C637" t="e">
            <v>#REF!</v>
          </cell>
          <cell r="D637" t="e">
            <v>#REF!</v>
          </cell>
          <cell r="E637" t="e">
            <v>#REF!</v>
          </cell>
          <cell r="F637" t="e">
            <v>#REF!</v>
          </cell>
          <cell r="G637" t="e">
            <v>#REF!</v>
          </cell>
          <cell r="H637" t="e">
            <v>#REF!</v>
          </cell>
          <cell r="I637" t="e">
            <v>#REF!</v>
          </cell>
          <cell r="J637" t="e">
            <v>#REF!</v>
          </cell>
          <cell r="K637" t="e">
            <v>#REF!</v>
          </cell>
          <cell r="L637" t="e">
            <v>#REF!</v>
          </cell>
          <cell r="M637" t="e">
            <v>#REF!</v>
          </cell>
        </row>
        <row r="638">
          <cell r="A638" t="str">
            <v>46.4. Обеспечение нормальных условий труда и ТБ</v>
          </cell>
          <cell r="B638" t="e">
            <v>#REF!</v>
          </cell>
          <cell r="C638" t="e">
            <v>#REF!</v>
          </cell>
          <cell r="D638" t="e">
            <v>#REF!</v>
          </cell>
          <cell r="E638" t="e">
            <v>#REF!</v>
          </cell>
          <cell r="F638" t="e">
            <v>#REF!</v>
          </cell>
          <cell r="G638" t="e">
            <v>#REF!</v>
          </cell>
          <cell r="H638" t="e">
            <v>#REF!</v>
          </cell>
          <cell r="I638" t="e">
            <v>#REF!</v>
          </cell>
          <cell r="J638" t="e">
            <v>#REF!</v>
          </cell>
          <cell r="K638" t="e">
            <v>#REF!</v>
          </cell>
          <cell r="L638" t="e">
            <v>#REF!</v>
          </cell>
          <cell r="M638" t="e">
            <v>#REF!</v>
          </cell>
        </row>
        <row r="639">
          <cell r="A639" t="str">
            <v>46.4.1 Аттестация рабочих мест</v>
          </cell>
          <cell r="B639" t="e">
            <v>#REF!</v>
          </cell>
          <cell r="C639" t="e">
            <v>#REF!</v>
          </cell>
          <cell r="D639" t="e">
            <v>#REF!</v>
          </cell>
          <cell r="E639" t="e">
            <v>#REF!</v>
          </cell>
          <cell r="F639" t="e">
            <v>#REF!</v>
          </cell>
          <cell r="G639" t="e">
            <v>#REF!</v>
          </cell>
          <cell r="H639" t="e">
            <v>#REF!</v>
          </cell>
          <cell r="I639" t="e">
            <v>#REF!</v>
          </cell>
          <cell r="J639" t="e">
            <v>#REF!</v>
          </cell>
          <cell r="K639" t="e">
            <v>#REF!</v>
          </cell>
          <cell r="L639" t="e">
            <v>#REF!</v>
          </cell>
          <cell r="M639" t="e">
            <v>#REF!</v>
          </cell>
        </row>
        <row r="640">
          <cell r="A640" t="str">
            <v>46.4.2 Затраты на обеспечение ТБ по заказам УГМ</v>
          </cell>
          <cell r="B640" t="e">
            <v>#REF!</v>
          </cell>
          <cell r="C640" t="e">
            <v>#REF!</v>
          </cell>
          <cell r="D640" t="e">
            <v>#REF!</v>
          </cell>
          <cell r="E640" t="e">
            <v>#REF!</v>
          </cell>
          <cell r="F640" t="e">
            <v>#REF!</v>
          </cell>
          <cell r="G640" t="e">
            <v>#REF!</v>
          </cell>
          <cell r="H640" t="e">
            <v>#REF!</v>
          </cell>
          <cell r="I640" t="e">
            <v>#REF!</v>
          </cell>
          <cell r="J640" t="e">
            <v>#REF!</v>
          </cell>
          <cell r="K640" t="e">
            <v>#REF!</v>
          </cell>
          <cell r="L640" t="e">
            <v>#REF!</v>
          </cell>
          <cell r="M640" t="e">
            <v>#REF!</v>
          </cell>
        </row>
        <row r="641">
          <cell r="A641" t="str">
            <v>46.4.3 Услуги по чистке одежды и уборке помещений</v>
          </cell>
          <cell r="B641" t="e">
            <v>#REF!</v>
          </cell>
          <cell r="C641" t="e">
            <v>#REF!</v>
          </cell>
          <cell r="D641" t="e">
            <v>#REF!</v>
          </cell>
          <cell r="E641" t="e">
            <v>#REF!</v>
          </cell>
          <cell r="F641" t="e">
            <v>#REF!</v>
          </cell>
          <cell r="G641" t="e">
            <v>#REF!</v>
          </cell>
          <cell r="H641" t="e">
            <v>#REF!</v>
          </cell>
          <cell r="I641" t="e">
            <v>#REF!</v>
          </cell>
          <cell r="J641" t="e">
            <v>#REF!</v>
          </cell>
          <cell r="K641" t="e">
            <v>#REF!</v>
          </cell>
          <cell r="L641" t="e">
            <v>#REF!</v>
          </cell>
          <cell r="M641" t="e">
            <v>#REF!</v>
          </cell>
        </row>
        <row r="642">
          <cell r="A642" t="str">
            <v>46.4.5 Обеспечение техники безопасности</v>
          </cell>
          <cell r="B642" t="e">
            <v>#REF!</v>
          </cell>
          <cell r="C642" t="e">
            <v>#REF!</v>
          </cell>
          <cell r="D642" t="e">
            <v>#REF!</v>
          </cell>
          <cell r="E642" t="e">
            <v>#REF!</v>
          </cell>
          <cell r="F642" t="e">
            <v>#REF!</v>
          </cell>
          <cell r="G642" t="e">
            <v>#REF!</v>
          </cell>
          <cell r="H642" t="e">
            <v>#REF!</v>
          </cell>
          <cell r="I642" t="e">
            <v>#REF!</v>
          </cell>
          <cell r="J642" t="e">
            <v>#REF!</v>
          </cell>
          <cell r="K642" t="e">
            <v>#REF!</v>
          </cell>
          <cell r="L642" t="e">
            <v>#REF!</v>
          </cell>
          <cell r="M642" t="e">
            <v>#REF!</v>
          </cell>
        </row>
        <row r="643">
          <cell r="A643" t="str">
            <v>46.5 Демонтаж</v>
          </cell>
          <cell r="B643" t="e">
            <v>#REF!</v>
          </cell>
          <cell r="C643" t="e">
            <v>#REF!</v>
          </cell>
          <cell r="D643" t="e">
            <v>#REF!</v>
          </cell>
          <cell r="E643" t="e">
            <v>#REF!</v>
          </cell>
          <cell r="F643" t="e">
            <v>#REF!</v>
          </cell>
          <cell r="G643" t="e">
            <v>#REF!</v>
          </cell>
          <cell r="H643" t="e">
            <v>#REF!</v>
          </cell>
          <cell r="I643" t="e">
            <v>#REF!</v>
          </cell>
          <cell r="J643" t="e">
            <v>#REF!</v>
          </cell>
          <cell r="K643" t="e">
            <v>#REF!</v>
          </cell>
          <cell r="L643" t="e">
            <v>#REF!</v>
          </cell>
          <cell r="M643" t="e">
            <v>#REF!</v>
          </cell>
        </row>
        <row r="644">
          <cell r="A644" t="str">
            <v>46.6. Пусконаладочные работы</v>
          </cell>
          <cell r="B644" t="e">
            <v>#REF!</v>
          </cell>
          <cell r="C644" t="e">
            <v>#REF!</v>
          </cell>
          <cell r="D644" t="e">
            <v>#REF!</v>
          </cell>
          <cell r="E644" t="e">
            <v>#REF!</v>
          </cell>
          <cell r="F644" t="e">
            <v>#REF!</v>
          </cell>
          <cell r="G644" t="e">
            <v>#REF!</v>
          </cell>
          <cell r="H644" t="e">
            <v>#REF!</v>
          </cell>
          <cell r="I644" t="e">
            <v>#REF!</v>
          </cell>
          <cell r="J644" t="e">
            <v>#REF!</v>
          </cell>
          <cell r="K644" t="e">
            <v>#REF!</v>
          </cell>
          <cell r="L644" t="e">
            <v>#REF!</v>
          </cell>
          <cell r="M644" t="e">
            <v>#REF!</v>
          </cell>
        </row>
        <row r="645">
          <cell r="A645" t="str">
            <v>46.6.1 Пусконаладочные работы по заказам УГМ</v>
          </cell>
          <cell r="B645" t="e">
            <v>#REF!</v>
          </cell>
          <cell r="C645" t="e">
            <v>#REF!</v>
          </cell>
          <cell r="D645" t="e">
            <v>#REF!</v>
          </cell>
          <cell r="E645" t="e">
            <v>#REF!</v>
          </cell>
          <cell r="F645" t="e">
            <v>#REF!</v>
          </cell>
          <cell r="G645" t="e">
            <v>#REF!</v>
          </cell>
          <cell r="H645" t="e">
            <v>#REF!</v>
          </cell>
          <cell r="I645" t="e">
            <v>#REF!</v>
          </cell>
          <cell r="J645" t="e">
            <v>#REF!</v>
          </cell>
          <cell r="K645" t="e">
            <v>#REF!</v>
          </cell>
          <cell r="L645" t="e">
            <v>#REF!</v>
          </cell>
          <cell r="M645" t="e">
            <v>#REF!</v>
          </cell>
        </row>
        <row r="646">
          <cell r="A646" t="str">
            <v>46.6.2 Пусконаладочные работы по заказам УГЭ</v>
          </cell>
          <cell r="B646" t="e">
            <v>#REF!</v>
          </cell>
          <cell r="C646" t="e">
            <v>#REF!</v>
          </cell>
          <cell r="D646" t="e">
            <v>#REF!</v>
          </cell>
          <cell r="E646" t="e">
            <v>#REF!</v>
          </cell>
          <cell r="F646" t="e">
            <v>#REF!</v>
          </cell>
          <cell r="G646" t="e">
            <v>#REF!</v>
          </cell>
          <cell r="H646" t="e">
            <v>#REF!</v>
          </cell>
          <cell r="I646" t="e">
            <v>#REF!</v>
          </cell>
          <cell r="J646" t="e">
            <v>#REF!</v>
          </cell>
          <cell r="K646" t="e">
            <v>#REF!</v>
          </cell>
          <cell r="L646" t="e">
            <v>#REF!</v>
          </cell>
          <cell r="M646" t="e">
            <v>#REF!</v>
          </cell>
        </row>
        <row r="647">
          <cell r="A647" t="str">
            <v>46.8. Техническое обслуживание радиоизотопных приборов</v>
          </cell>
          <cell r="B647" t="e">
            <v>#REF!</v>
          </cell>
          <cell r="C647" t="e">
            <v>#REF!</v>
          </cell>
          <cell r="D647" t="e">
            <v>#REF!</v>
          </cell>
          <cell r="E647" t="e">
            <v>#REF!</v>
          </cell>
          <cell r="F647" t="e">
            <v>#REF!</v>
          </cell>
          <cell r="G647" t="e">
            <v>#REF!</v>
          </cell>
          <cell r="H647" t="e">
            <v>#REF!</v>
          </cell>
          <cell r="I647" t="e">
            <v>#REF!</v>
          </cell>
          <cell r="J647" t="e">
            <v>#REF!</v>
          </cell>
          <cell r="K647" t="e">
            <v>#REF!</v>
          </cell>
          <cell r="L647" t="e">
            <v>#REF!</v>
          </cell>
          <cell r="M647" t="e">
            <v>#REF!</v>
          </cell>
        </row>
        <row r="648">
          <cell r="A648" t="str">
            <v>46.8.1 Техническое обслуживание радиоизотопных приборов</v>
          </cell>
          <cell r="B648" t="e">
            <v>#REF!</v>
          </cell>
          <cell r="C648" t="e">
            <v>#REF!</v>
          </cell>
          <cell r="D648" t="e">
            <v>#REF!</v>
          </cell>
          <cell r="E648" t="e">
            <v>#REF!</v>
          </cell>
          <cell r="F648" t="e">
            <v>#REF!</v>
          </cell>
          <cell r="G648" t="e">
            <v>#REF!</v>
          </cell>
          <cell r="H648" t="e">
            <v>#REF!</v>
          </cell>
          <cell r="I648" t="e">
            <v>#REF!</v>
          </cell>
          <cell r="J648" t="e">
            <v>#REF!</v>
          </cell>
          <cell r="K648" t="e">
            <v>#REF!</v>
          </cell>
          <cell r="L648" t="e">
            <v>#REF!</v>
          </cell>
          <cell r="M648" t="e">
            <v>#REF!</v>
          </cell>
        </row>
        <row r="649">
          <cell r="A649" t="str">
            <v>46.8.2 Перезарядка и захоронение радиоизотопных приборов</v>
          </cell>
          <cell r="B649" t="e">
            <v>#REF!</v>
          </cell>
          <cell r="C649" t="e">
            <v>#REF!</v>
          </cell>
          <cell r="D649" t="e">
            <v>#REF!</v>
          </cell>
          <cell r="E649" t="e">
            <v>#REF!</v>
          </cell>
          <cell r="F649" t="e">
            <v>#REF!</v>
          </cell>
          <cell r="G649" t="e">
            <v>#REF!</v>
          </cell>
          <cell r="H649" t="e">
            <v>#REF!</v>
          </cell>
          <cell r="I649" t="e">
            <v>#REF!</v>
          </cell>
          <cell r="J649" t="e">
            <v>#REF!</v>
          </cell>
          <cell r="K649" t="e">
            <v>#REF!</v>
          </cell>
          <cell r="L649" t="e">
            <v>#REF!</v>
          </cell>
          <cell r="M649" t="e">
            <v>#REF!</v>
          </cell>
        </row>
        <row r="650">
          <cell r="A650" t="str">
            <v>46.9. Обследование основных фондов</v>
          </cell>
          <cell r="B650" t="e">
            <v>#REF!</v>
          </cell>
          <cell r="C650" t="e">
            <v>#REF!</v>
          </cell>
          <cell r="D650" t="e">
            <v>#REF!</v>
          </cell>
          <cell r="E650" t="e">
            <v>#REF!</v>
          </cell>
          <cell r="F650" t="e">
            <v>#REF!</v>
          </cell>
          <cell r="G650" t="e">
            <v>#REF!</v>
          </cell>
          <cell r="H650" t="e">
            <v>#REF!</v>
          </cell>
          <cell r="I650" t="e">
            <v>#REF!</v>
          </cell>
          <cell r="J650" t="e">
            <v>#REF!</v>
          </cell>
          <cell r="K650" t="e">
            <v>#REF!</v>
          </cell>
          <cell r="L650" t="e">
            <v>#REF!</v>
          </cell>
          <cell r="M650" t="e">
            <v>#REF!</v>
          </cell>
        </row>
        <row r="651">
          <cell r="A651" t="str">
            <v>46.9.1 Обследование оборудования по заказам УГМ</v>
          </cell>
          <cell r="B651" t="e">
            <v>#REF!</v>
          </cell>
          <cell r="C651" t="e">
            <v>#REF!</v>
          </cell>
          <cell r="D651" t="e">
            <v>#REF!</v>
          </cell>
          <cell r="E651" t="e">
            <v>#REF!</v>
          </cell>
          <cell r="F651" t="e">
            <v>#REF!</v>
          </cell>
          <cell r="G651" t="e">
            <v>#REF!</v>
          </cell>
          <cell r="H651" t="e">
            <v>#REF!</v>
          </cell>
          <cell r="I651" t="e">
            <v>#REF!</v>
          </cell>
          <cell r="J651" t="e">
            <v>#REF!</v>
          </cell>
          <cell r="K651" t="e">
            <v>#REF!</v>
          </cell>
          <cell r="L651" t="e">
            <v>#REF!</v>
          </cell>
          <cell r="M651" t="e">
            <v>#REF!</v>
          </cell>
        </row>
        <row r="652">
          <cell r="A652" t="str">
            <v>46.9.2 Обследование оборудования по заказам УГЭ</v>
          </cell>
          <cell r="B652" t="e">
            <v>#REF!</v>
          </cell>
          <cell r="C652" t="e">
            <v>#REF!</v>
          </cell>
          <cell r="D652" t="e">
            <v>#REF!</v>
          </cell>
          <cell r="E652" t="e">
            <v>#REF!</v>
          </cell>
          <cell r="F652" t="e">
            <v>#REF!</v>
          </cell>
          <cell r="G652" t="e">
            <v>#REF!</v>
          </cell>
          <cell r="H652" t="e">
            <v>#REF!</v>
          </cell>
          <cell r="I652" t="e">
            <v>#REF!</v>
          </cell>
          <cell r="J652" t="e">
            <v>#REF!</v>
          </cell>
          <cell r="K652" t="e">
            <v>#REF!</v>
          </cell>
          <cell r="L652" t="e">
            <v>#REF!</v>
          </cell>
          <cell r="M652" t="e">
            <v>#REF!</v>
          </cell>
        </row>
        <row r="653">
          <cell r="A653" t="str">
            <v>46.9.3 Обследование зданий и сооружений</v>
          </cell>
          <cell r="B653" t="e">
            <v>#REF!</v>
          </cell>
          <cell r="C653" t="e">
            <v>#REF!</v>
          </cell>
          <cell r="D653" t="e">
            <v>#REF!</v>
          </cell>
          <cell r="E653" t="e">
            <v>#REF!</v>
          </cell>
          <cell r="F653" t="e">
            <v>#REF!</v>
          </cell>
          <cell r="G653" t="e">
            <v>#REF!</v>
          </cell>
          <cell r="H653" t="e">
            <v>#REF!</v>
          </cell>
          <cell r="I653" t="e">
            <v>#REF!</v>
          </cell>
          <cell r="J653" t="e">
            <v>#REF!</v>
          </cell>
          <cell r="K653" t="e">
            <v>#REF!</v>
          </cell>
          <cell r="L653" t="e">
            <v>#REF!</v>
          </cell>
          <cell r="M653" t="e">
            <v>#REF!</v>
          </cell>
        </row>
        <row r="654">
          <cell r="A654" t="str">
            <v>46.9.4 Обследование основных фондов по договорам УО после сдачи объекта в промышленную эксплуатацию</v>
          </cell>
          <cell r="B654" t="e">
            <v>#REF!</v>
          </cell>
          <cell r="C654" t="e">
            <v>#REF!</v>
          </cell>
          <cell r="D654" t="e">
            <v>#REF!</v>
          </cell>
          <cell r="E654" t="e">
            <v>#REF!</v>
          </cell>
          <cell r="F654" t="e">
            <v>#REF!</v>
          </cell>
          <cell r="G654" t="e">
            <v>#REF!</v>
          </cell>
          <cell r="H654" t="e">
            <v>#REF!</v>
          </cell>
          <cell r="I654" t="e">
            <v>#REF!</v>
          </cell>
          <cell r="J654" t="e">
            <v>#REF!</v>
          </cell>
          <cell r="K654" t="e">
            <v>#REF!</v>
          </cell>
          <cell r="L654" t="e">
            <v>#REF!</v>
          </cell>
          <cell r="M654" t="e">
            <v>#REF!</v>
          </cell>
        </row>
        <row r="655">
          <cell r="A655" t="str">
            <v>47 Услуги по переработке шлаков</v>
          </cell>
          <cell r="B655" t="e">
            <v>#REF!</v>
          </cell>
          <cell r="C655" t="e">
            <v>#REF!</v>
          </cell>
          <cell r="D655" t="e">
            <v>#REF!</v>
          </cell>
          <cell r="E655" t="e">
            <v>#REF!</v>
          </cell>
          <cell r="F655" t="e">
            <v>#REF!</v>
          </cell>
          <cell r="G655" t="e">
            <v>#REF!</v>
          </cell>
          <cell r="H655" t="e">
            <v>#REF!</v>
          </cell>
          <cell r="I655" t="e">
            <v>#REF!</v>
          </cell>
          <cell r="J655" t="e">
            <v>#REF!</v>
          </cell>
          <cell r="K655" t="e">
            <v>#REF!</v>
          </cell>
          <cell r="L655" t="e">
            <v>#REF!</v>
          </cell>
          <cell r="M655" t="e">
            <v>#REF!</v>
          </cell>
        </row>
        <row r="656">
          <cell r="A656" t="str">
            <v>48 Полимерные покрытия</v>
          </cell>
          <cell r="B656" t="e">
            <v>#REF!</v>
          </cell>
          <cell r="C656" t="e">
            <v>#REF!</v>
          </cell>
          <cell r="D656" t="e">
            <v>#REF!</v>
          </cell>
          <cell r="E656" t="e">
            <v>#REF!</v>
          </cell>
          <cell r="F656" t="e">
            <v>#REF!</v>
          </cell>
          <cell r="G656" t="e">
            <v>#REF!</v>
          </cell>
          <cell r="H656" t="e">
            <v>#REF!</v>
          </cell>
          <cell r="I656" t="e">
            <v>#REF!</v>
          </cell>
          <cell r="J656" t="e">
            <v>#REF!</v>
          </cell>
          <cell r="K656" t="e">
            <v>#REF!</v>
          </cell>
          <cell r="L656" t="e">
            <v>#REF!</v>
          </cell>
          <cell r="M656" t="e">
            <v>#REF!</v>
          </cell>
        </row>
        <row r="657">
          <cell r="A657" t="str">
            <v>49 Восстановительные работы</v>
          </cell>
          <cell r="B657" t="e">
            <v>#REF!</v>
          </cell>
          <cell r="C657" t="e">
            <v>#REF!</v>
          </cell>
          <cell r="D657" t="e">
            <v>#REF!</v>
          </cell>
          <cell r="E657" t="e">
            <v>#REF!</v>
          </cell>
          <cell r="F657" t="e">
            <v>#REF!</v>
          </cell>
          <cell r="G657" t="e">
            <v>#REF!</v>
          </cell>
          <cell r="H657" t="e">
            <v>#REF!</v>
          </cell>
          <cell r="I657" t="e">
            <v>#REF!</v>
          </cell>
          <cell r="J657" t="e">
            <v>#REF!</v>
          </cell>
          <cell r="K657" t="e">
            <v>#REF!</v>
          </cell>
          <cell r="L657" t="e">
            <v>#REF!</v>
          </cell>
          <cell r="M657" t="e">
            <v>#REF!</v>
          </cell>
        </row>
        <row r="658">
          <cell r="A658" t="str">
            <v>49. Восстановительные работы</v>
          </cell>
          <cell r="B658" t="e">
            <v>#REF!</v>
          </cell>
          <cell r="C658" t="e">
            <v>#REF!</v>
          </cell>
          <cell r="D658" t="e">
            <v>#REF!</v>
          </cell>
          <cell r="E658" t="e">
            <v>#REF!</v>
          </cell>
          <cell r="F658" t="e">
            <v>#REF!</v>
          </cell>
          <cell r="G658" t="e">
            <v>#REF!</v>
          </cell>
          <cell r="H658" t="e">
            <v>#REF!</v>
          </cell>
          <cell r="I658" t="e">
            <v>#REF!</v>
          </cell>
          <cell r="J658" t="e">
            <v>#REF!</v>
          </cell>
          <cell r="K658" t="e">
            <v>#REF!</v>
          </cell>
          <cell r="L658" t="e">
            <v>#REF!</v>
          </cell>
          <cell r="M658" t="e">
            <v>#REF!</v>
          </cell>
        </row>
        <row r="659">
          <cell r="A659" t="str">
            <v>49.1. Восстановительные работы по автотракторной технике</v>
          </cell>
          <cell r="B659" t="e">
            <v>#REF!</v>
          </cell>
          <cell r="C659" t="e">
            <v>#REF!</v>
          </cell>
          <cell r="D659" t="e">
            <v>#REF!</v>
          </cell>
          <cell r="E659" t="e">
            <v>#REF!</v>
          </cell>
          <cell r="F659" t="e">
            <v>#REF!</v>
          </cell>
          <cell r="G659" t="e">
            <v>#REF!</v>
          </cell>
          <cell r="H659" t="e">
            <v>#REF!</v>
          </cell>
          <cell r="I659" t="e">
            <v>#REF!</v>
          </cell>
          <cell r="J659" t="e">
            <v>#REF!</v>
          </cell>
          <cell r="K659" t="e">
            <v>#REF!</v>
          </cell>
          <cell r="L659" t="e">
            <v>#REF!</v>
          </cell>
          <cell r="M659" t="e">
            <v>#REF!</v>
          </cell>
        </row>
        <row r="660">
          <cell r="A660" t="str">
            <v>49.1.1 Восстановительные работы по автотракторной технике</v>
          </cell>
          <cell r="B660" t="e">
            <v>#REF!</v>
          </cell>
          <cell r="C660" t="e">
            <v>#REF!</v>
          </cell>
          <cell r="D660" t="e">
            <v>#REF!</v>
          </cell>
          <cell r="E660" t="e">
            <v>#REF!</v>
          </cell>
          <cell r="F660" t="e">
            <v>#REF!</v>
          </cell>
          <cell r="G660" t="e">
            <v>#REF!</v>
          </cell>
          <cell r="H660" t="e">
            <v>#REF!</v>
          </cell>
          <cell r="I660" t="e">
            <v>#REF!</v>
          </cell>
          <cell r="J660" t="e">
            <v>#REF!</v>
          </cell>
          <cell r="K660" t="e">
            <v>#REF!</v>
          </cell>
          <cell r="L660" t="e">
            <v>#REF!</v>
          </cell>
          <cell r="M660" t="e">
            <v>#REF!</v>
          </cell>
        </row>
        <row r="661">
          <cell r="A661" t="str">
            <v>49.1.2 Восстановительные работы по автотракторной технике</v>
          </cell>
          <cell r="B661" t="e">
            <v>#REF!</v>
          </cell>
          <cell r="C661" t="e">
            <v>#REF!</v>
          </cell>
          <cell r="D661" t="e">
            <v>#REF!</v>
          </cell>
          <cell r="E661" t="e">
            <v>#REF!</v>
          </cell>
          <cell r="F661" t="e">
            <v>#REF!</v>
          </cell>
          <cell r="G661" t="e">
            <v>#REF!</v>
          </cell>
          <cell r="H661" t="e">
            <v>#REF!</v>
          </cell>
          <cell r="I661" t="e">
            <v>#REF!</v>
          </cell>
          <cell r="J661" t="e">
            <v>#REF!</v>
          </cell>
          <cell r="K661" t="e">
            <v>#REF!</v>
          </cell>
          <cell r="L661" t="e">
            <v>#REF!</v>
          </cell>
          <cell r="M661" t="e">
            <v>#REF!</v>
          </cell>
        </row>
        <row r="662">
          <cell r="A662" t="str">
            <v>49.2 Восстановительные работы, подлежащие страховому во</v>
          </cell>
          <cell r="B662" t="e">
            <v>#REF!</v>
          </cell>
          <cell r="C662" t="e">
            <v>#REF!</v>
          </cell>
          <cell r="D662" t="e">
            <v>#REF!</v>
          </cell>
          <cell r="E662" t="e">
            <v>#REF!</v>
          </cell>
          <cell r="F662" t="e">
            <v>#REF!</v>
          </cell>
          <cell r="G662" t="e">
            <v>#REF!</v>
          </cell>
          <cell r="H662" t="e">
            <v>#REF!</v>
          </cell>
          <cell r="I662" t="e">
            <v>#REF!</v>
          </cell>
          <cell r="J662" t="e">
            <v>#REF!</v>
          </cell>
          <cell r="K662" t="e">
            <v>#REF!</v>
          </cell>
          <cell r="L662" t="e">
            <v>#REF!</v>
          </cell>
          <cell r="M662" t="e">
            <v>#REF!</v>
          </cell>
        </row>
        <row r="663">
          <cell r="A663" t="str">
            <v>5. Огнеупоры</v>
          </cell>
          <cell r="B663" t="e">
            <v>#REF!</v>
          </cell>
          <cell r="C663" t="e">
            <v>#REF!</v>
          </cell>
          <cell r="D663" t="e">
            <v>#REF!</v>
          </cell>
          <cell r="E663" t="e">
            <v>#REF!</v>
          </cell>
          <cell r="F663" t="e">
            <v>#REF!</v>
          </cell>
          <cell r="G663" t="e">
            <v>#REF!</v>
          </cell>
          <cell r="H663" t="e">
            <v>#REF!</v>
          </cell>
          <cell r="I663" t="e">
            <v>#REF!</v>
          </cell>
          <cell r="J663" t="e">
            <v>#REF!</v>
          </cell>
          <cell r="K663" t="e">
            <v>#REF!</v>
          </cell>
          <cell r="L663" t="e">
            <v>#REF!</v>
          </cell>
          <cell r="M663" t="e">
            <v>#REF!</v>
          </cell>
        </row>
        <row r="664">
          <cell r="A664" t="str">
            <v>5.1 Алюмосиликатные</v>
          </cell>
          <cell r="B664" t="e">
            <v>#REF!</v>
          </cell>
          <cell r="C664" t="e">
            <v>#REF!</v>
          </cell>
          <cell r="D664" t="e">
            <v>#REF!</v>
          </cell>
          <cell r="E664" t="e">
            <v>#REF!</v>
          </cell>
          <cell r="F664" t="e">
            <v>#REF!</v>
          </cell>
          <cell r="G664" t="e">
            <v>#REF!</v>
          </cell>
          <cell r="H664" t="e">
            <v>#REF!</v>
          </cell>
          <cell r="I664" t="e">
            <v>#REF!</v>
          </cell>
          <cell r="J664" t="e">
            <v>#REF!</v>
          </cell>
          <cell r="K664" t="e">
            <v>#REF!</v>
          </cell>
          <cell r="L664" t="e">
            <v>#REF!</v>
          </cell>
          <cell r="M664" t="e">
            <v>#REF!</v>
          </cell>
        </row>
        <row r="665">
          <cell r="A665" t="str">
            <v>5.10 Глина</v>
          </cell>
          <cell r="B665" t="e">
            <v>#REF!</v>
          </cell>
          <cell r="C665" t="e">
            <v>#REF!</v>
          </cell>
          <cell r="D665" t="e">
            <v>#REF!</v>
          </cell>
          <cell r="E665" t="e">
            <v>#REF!</v>
          </cell>
          <cell r="F665" t="e">
            <v>#REF!</v>
          </cell>
          <cell r="G665" t="e">
            <v>#REF!</v>
          </cell>
          <cell r="H665" t="e">
            <v>#REF!</v>
          </cell>
          <cell r="I665" t="e">
            <v>#REF!</v>
          </cell>
          <cell r="J665" t="e">
            <v>#REF!</v>
          </cell>
          <cell r="K665" t="e">
            <v>#REF!</v>
          </cell>
          <cell r="L665" t="e">
            <v>#REF!</v>
          </cell>
          <cell r="M665" t="e">
            <v>#REF!</v>
          </cell>
        </row>
        <row r="666">
          <cell r="A666" t="str">
            <v>5.11 Огнеупоры прочие</v>
          </cell>
          <cell r="B666" t="e">
            <v>#REF!</v>
          </cell>
          <cell r="C666" t="e">
            <v>#REF!</v>
          </cell>
          <cell r="D666" t="e">
            <v>#REF!</v>
          </cell>
          <cell r="E666" t="e">
            <v>#REF!</v>
          </cell>
          <cell r="F666" t="e">
            <v>#REF!</v>
          </cell>
          <cell r="G666" t="e">
            <v>#REF!</v>
          </cell>
          <cell r="H666" t="e">
            <v>#REF!</v>
          </cell>
          <cell r="I666" t="e">
            <v>#REF!</v>
          </cell>
          <cell r="J666" t="e">
            <v>#REF!</v>
          </cell>
          <cell r="K666" t="e">
            <v>#REF!</v>
          </cell>
          <cell r="L666" t="e">
            <v>#REF!</v>
          </cell>
          <cell r="M666" t="e">
            <v>#REF!</v>
          </cell>
        </row>
        <row r="667">
          <cell r="A667" t="str">
            <v>5.12 Камень гипсангидритовый</v>
          </cell>
          <cell r="B667" t="e">
            <v>#REF!</v>
          </cell>
          <cell r="C667" t="e">
            <v>#REF!</v>
          </cell>
          <cell r="D667" t="e">
            <v>#REF!</v>
          </cell>
          <cell r="E667" t="e">
            <v>#REF!</v>
          </cell>
          <cell r="F667" t="e">
            <v>#REF!</v>
          </cell>
          <cell r="G667" t="e">
            <v>#REF!</v>
          </cell>
          <cell r="H667" t="e">
            <v>#REF!</v>
          </cell>
          <cell r="I667" t="e">
            <v>#REF!</v>
          </cell>
          <cell r="J667" t="e">
            <v>#REF!</v>
          </cell>
          <cell r="K667" t="e">
            <v>#REF!</v>
          </cell>
          <cell r="L667" t="e">
            <v>#REF!</v>
          </cell>
          <cell r="M667" t="e">
            <v>#REF!</v>
          </cell>
        </row>
        <row r="668">
          <cell r="A668" t="str">
            <v>5.13 Слюда</v>
          </cell>
          <cell r="B668" t="e">
            <v>#REF!</v>
          </cell>
          <cell r="C668" t="e">
            <v>#REF!</v>
          </cell>
          <cell r="D668" t="e">
            <v>#REF!</v>
          </cell>
          <cell r="E668" t="e">
            <v>#REF!</v>
          </cell>
          <cell r="F668" t="e">
            <v>#REF!</v>
          </cell>
          <cell r="G668" t="e">
            <v>#REF!</v>
          </cell>
          <cell r="H668" t="e">
            <v>#REF!</v>
          </cell>
          <cell r="I668" t="e">
            <v>#REF!</v>
          </cell>
          <cell r="J668" t="e">
            <v>#REF!</v>
          </cell>
          <cell r="K668" t="e">
            <v>#REF!</v>
          </cell>
          <cell r="L668" t="e">
            <v>#REF!</v>
          </cell>
          <cell r="M668" t="e">
            <v>#REF!</v>
          </cell>
        </row>
        <row r="669">
          <cell r="A669" t="str">
            <v>5.14 Флюоритовый концентрат сварочный</v>
          </cell>
          <cell r="B669" t="e">
            <v>#REF!</v>
          </cell>
          <cell r="C669" t="e">
            <v>#REF!</v>
          </cell>
          <cell r="D669" t="e">
            <v>#REF!</v>
          </cell>
          <cell r="E669" t="e">
            <v>#REF!</v>
          </cell>
          <cell r="F669" t="e">
            <v>#REF!</v>
          </cell>
          <cell r="G669" t="e">
            <v>#REF!</v>
          </cell>
          <cell r="H669" t="e">
            <v>#REF!</v>
          </cell>
          <cell r="I669" t="e">
            <v>#REF!</v>
          </cell>
          <cell r="J669" t="e">
            <v>#REF!</v>
          </cell>
          <cell r="K669" t="e">
            <v>#REF!</v>
          </cell>
          <cell r="L669" t="e">
            <v>#REF!</v>
          </cell>
          <cell r="M669" t="e">
            <v>#REF!</v>
          </cell>
        </row>
        <row r="670">
          <cell r="A670" t="str">
            <v>5.15 Графит</v>
          </cell>
          <cell r="B670" t="e">
            <v>#REF!</v>
          </cell>
          <cell r="C670" t="e">
            <v>#REF!</v>
          </cell>
          <cell r="D670" t="e">
            <v>#REF!</v>
          </cell>
          <cell r="E670" t="e">
            <v>#REF!</v>
          </cell>
          <cell r="F670" t="e">
            <v>#REF!</v>
          </cell>
          <cell r="G670" t="e">
            <v>#REF!</v>
          </cell>
          <cell r="H670" t="e">
            <v>#REF!</v>
          </cell>
          <cell r="I670" t="e">
            <v>#REF!</v>
          </cell>
          <cell r="J670" t="e">
            <v>#REF!</v>
          </cell>
          <cell r="K670" t="e">
            <v>#REF!</v>
          </cell>
          <cell r="L670" t="e">
            <v>#REF!</v>
          </cell>
          <cell r="M670" t="e">
            <v>#REF!</v>
          </cell>
        </row>
        <row r="671">
          <cell r="A671" t="str">
            <v>5.16 Каолин</v>
          </cell>
          <cell r="B671" t="e">
            <v>#REF!</v>
          </cell>
          <cell r="C671" t="e">
            <v>#REF!</v>
          </cell>
          <cell r="D671" t="e">
            <v>#REF!</v>
          </cell>
          <cell r="E671" t="e">
            <v>#REF!</v>
          </cell>
          <cell r="F671" t="e">
            <v>#REF!</v>
          </cell>
          <cell r="G671" t="e">
            <v>#REF!</v>
          </cell>
          <cell r="H671" t="e">
            <v>#REF!</v>
          </cell>
          <cell r="I671" t="e">
            <v>#REF!</v>
          </cell>
          <cell r="J671" t="e">
            <v>#REF!</v>
          </cell>
          <cell r="K671" t="e">
            <v>#REF!</v>
          </cell>
          <cell r="L671" t="e">
            <v>#REF!</v>
          </cell>
          <cell r="M671" t="e">
            <v>#REF!</v>
          </cell>
        </row>
        <row r="672">
          <cell r="A672" t="str">
            <v>5.17 Тальк</v>
          </cell>
          <cell r="B672" t="e">
            <v>#REF!</v>
          </cell>
          <cell r="C672" t="e">
            <v>#REF!</v>
          </cell>
          <cell r="D672" t="e">
            <v>#REF!</v>
          </cell>
          <cell r="E672" t="e">
            <v>#REF!</v>
          </cell>
          <cell r="F672" t="e">
            <v>#REF!</v>
          </cell>
          <cell r="G672" t="e">
            <v>#REF!</v>
          </cell>
          <cell r="H672" t="e">
            <v>#REF!</v>
          </cell>
          <cell r="I672" t="e">
            <v>#REF!</v>
          </cell>
          <cell r="J672" t="e">
            <v>#REF!</v>
          </cell>
          <cell r="K672" t="e">
            <v>#REF!</v>
          </cell>
          <cell r="L672" t="e">
            <v>#REF!</v>
          </cell>
          <cell r="M672" t="e">
            <v>#REF!</v>
          </cell>
        </row>
        <row r="673">
          <cell r="A673" t="str">
            <v>5.18 Стартовая засыпка</v>
          </cell>
          <cell r="B673" t="e">
            <v>#REF!</v>
          </cell>
          <cell r="C673" t="e">
            <v>#REF!</v>
          </cell>
          <cell r="D673" t="e">
            <v>#REF!</v>
          </cell>
          <cell r="E673" t="e">
            <v>#REF!</v>
          </cell>
          <cell r="F673" t="e">
            <v>#REF!</v>
          </cell>
          <cell r="G673" t="e">
            <v>#REF!</v>
          </cell>
          <cell r="H673" t="e">
            <v>#REF!</v>
          </cell>
          <cell r="I673" t="e">
            <v>#REF!</v>
          </cell>
          <cell r="J673" t="e">
            <v>#REF!</v>
          </cell>
          <cell r="K673" t="e">
            <v>#REF!</v>
          </cell>
          <cell r="L673" t="e">
            <v>#REF!</v>
          </cell>
          <cell r="M673" t="e">
            <v>#REF!</v>
          </cell>
        </row>
        <row r="674">
          <cell r="A674" t="str">
            <v>5.19 Алюмосодержащие материалы</v>
          </cell>
          <cell r="B674" t="e">
            <v>#REF!</v>
          </cell>
          <cell r="C674" t="e">
            <v>#REF!</v>
          </cell>
          <cell r="D674" t="e">
            <v>#REF!</v>
          </cell>
          <cell r="E674" t="e">
            <v>#REF!</v>
          </cell>
          <cell r="F674" t="e">
            <v>#REF!</v>
          </cell>
          <cell r="G674" t="e">
            <v>#REF!</v>
          </cell>
          <cell r="H674" t="e">
            <v>#REF!</v>
          </cell>
          <cell r="I674" t="e">
            <v>#REF!</v>
          </cell>
          <cell r="J674" t="e">
            <v>#REF!</v>
          </cell>
          <cell r="K674" t="e">
            <v>#REF!</v>
          </cell>
          <cell r="L674" t="e">
            <v>#REF!</v>
          </cell>
          <cell r="M674" t="e">
            <v>#REF!</v>
          </cell>
        </row>
        <row r="675">
          <cell r="A675" t="str">
            <v>5.2 Динасовые</v>
          </cell>
          <cell r="B675" t="e">
            <v>#REF!</v>
          </cell>
          <cell r="C675" t="e">
            <v>#REF!</v>
          </cell>
          <cell r="D675" t="e">
            <v>#REF!</v>
          </cell>
          <cell r="E675" t="e">
            <v>#REF!</v>
          </cell>
          <cell r="F675" t="e">
            <v>#REF!</v>
          </cell>
          <cell r="G675" t="e">
            <v>#REF!</v>
          </cell>
          <cell r="H675" t="e">
            <v>#REF!</v>
          </cell>
          <cell r="I675" t="e">
            <v>#REF!</v>
          </cell>
          <cell r="J675" t="e">
            <v>#REF!</v>
          </cell>
          <cell r="K675" t="e">
            <v>#REF!</v>
          </cell>
          <cell r="L675" t="e">
            <v>#REF!</v>
          </cell>
          <cell r="M675" t="e">
            <v>#REF!</v>
          </cell>
        </row>
        <row r="676">
          <cell r="A676" t="str">
            <v>5.3 Магнезиальные</v>
          </cell>
          <cell r="B676" t="e">
            <v>#REF!</v>
          </cell>
          <cell r="C676" t="e">
            <v>#REF!</v>
          </cell>
          <cell r="D676" t="e">
            <v>#REF!</v>
          </cell>
          <cell r="E676" t="e">
            <v>#REF!</v>
          </cell>
          <cell r="F676" t="e">
            <v>#REF!</v>
          </cell>
          <cell r="G676" t="e">
            <v>#REF!</v>
          </cell>
          <cell r="H676" t="e">
            <v>#REF!</v>
          </cell>
          <cell r="I676" t="e">
            <v>#REF!</v>
          </cell>
          <cell r="J676" t="e">
            <v>#REF!</v>
          </cell>
          <cell r="K676" t="e">
            <v>#REF!</v>
          </cell>
          <cell r="L676" t="e">
            <v>#REF!</v>
          </cell>
          <cell r="M676" t="e">
            <v>#REF!</v>
          </cell>
        </row>
        <row r="677">
          <cell r="A677" t="str">
            <v>5.4 Магнезитовый порошок</v>
          </cell>
          <cell r="B677" t="e">
            <v>#REF!</v>
          </cell>
          <cell r="C677" t="e">
            <v>#REF!</v>
          </cell>
          <cell r="D677" t="e">
            <v>#REF!</v>
          </cell>
          <cell r="E677" t="e">
            <v>#REF!</v>
          </cell>
          <cell r="F677" t="e">
            <v>#REF!</v>
          </cell>
          <cell r="G677" t="e">
            <v>#REF!</v>
          </cell>
          <cell r="H677" t="e">
            <v>#REF!</v>
          </cell>
          <cell r="I677" t="e">
            <v>#REF!</v>
          </cell>
          <cell r="J677" t="e">
            <v>#REF!</v>
          </cell>
          <cell r="K677" t="e">
            <v>#REF!</v>
          </cell>
          <cell r="L677" t="e">
            <v>#REF!</v>
          </cell>
          <cell r="M677" t="e">
            <v>#REF!</v>
          </cell>
        </row>
        <row r="678">
          <cell r="A678" t="str">
            <v>5.5 Ставролит</v>
          </cell>
          <cell r="B678" t="e">
            <v>#REF!</v>
          </cell>
          <cell r="C678" t="e">
            <v>#REF!</v>
          </cell>
          <cell r="D678" t="e">
            <v>#REF!</v>
          </cell>
          <cell r="E678" t="e">
            <v>#REF!</v>
          </cell>
          <cell r="F678" t="e">
            <v>#REF!</v>
          </cell>
          <cell r="G678" t="e">
            <v>#REF!</v>
          </cell>
          <cell r="H678" t="e">
            <v>#REF!</v>
          </cell>
          <cell r="I678" t="e">
            <v>#REF!</v>
          </cell>
          <cell r="J678" t="e">
            <v>#REF!</v>
          </cell>
          <cell r="K678" t="e">
            <v>#REF!</v>
          </cell>
          <cell r="L678" t="e">
            <v>#REF!</v>
          </cell>
          <cell r="M678" t="e">
            <v>#REF!</v>
          </cell>
        </row>
        <row r="679">
          <cell r="A679" t="str">
            <v>5.6 Плавиковый Шпат</v>
          </cell>
          <cell r="B679" t="e">
            <v>#REF!</v>
          </cell>
          <cell r="C679" t="e">
            <v>#REF!</v>
          </cell>
          <cell r="D679" t="e">
            <v>#REF!</v>
          </cell>
          <cell r="E679" t="e">
            <v>#REF!</v>
          </cell>
          <cell r="F679" t="e">
            <v>#REF!</v>
          </cell>
          <cell r="G679" t="e">
            <v>#REF!</v>
          </cell>
          <cell r="H679" t="e">
            <v>#REF!</v>
          </cell>
          <cell r="I679" t="e">
            <v>#REF!</v>
          </cell>
          <cell r="J679" t="e">
            <v>#REF!</v>
          </cell>
          <cell r="K679" t="e">
            <v>#REF!</v>
          </cell>
          <cell r="L679" t="e">
            <v>#REF!</v>
          </cell>
          <cell r="M679" t="e">
            <v>#REF!</v>
          </cell>
        </row>
        <row r="680">
          <cell r="A680" t="str">
            <v>5.7 Кварцит</v>
          </cell>
          <cell r="B680" t="e">
            <v>#REF!</v>
          </cell>
          <cell r="C680" t="e">
            <v>#REF!</v>
          </cell>
          <cell r="D680" t="e">
            <v>#REF!</v>
          </cell>
          <cell r="E680" t="e">
            <v>#REF!</v>
          </cell>
          <cell r="F680" t="e">
            <v>#REF!</v>
          </cell>
          <cell r="G680" t="e">
            <v>#REF!</v>
          </cell>
          <cell r="H680" t="e">
            <v>#REF!</v>
          </cell>
          <cell r="I680" t="e">
            <v>#REF!</v>
          </cell>
          <cell r="J680" t="e">
            <v>#REF!</v>
          </cell>
          <cell r="K680" t="e">
            <v>#REF!</v>
          </cell>
          <cell r="L680" t="e">
            <v>#REF!</v>
          </cell>
          <cell r="M680" t="e">
            <v>#REF!</v>
          </cell>
        </row>
        <row r="681">
          <cell r="A681" t="str">
            <v>5.8 Корундовая масса</v>
          </cell>
          <cell r="B681" t="e">
            <v>#REF!</v>
          </cell>
          <cell r="C681" t="e">
            <v>#REF!</v>
          </cell>
          <cell r="D681" t="e">
            <v>#REF!</v>
          </cell>
          <cell r="E681" t="e">
            <v>#REF!</v>
          </cell>
          <cell r="F681" t="e">
            <v>#REF!</v>
          </cell>
          <cell r="G681" t="e">
            <v>#REF!</v>
          </cell>
          <cell r="H681" t="e">
            <v>#REF!</v>
          </cell>
          <cell r="I681" t="e">
            <v>#REF!</v>
          </cell>
          <cell r="J681" t="e">
            <v>#REF!</v>
          </cell>
          <cell r="K681" t="e">
            <v>#REF!</v>
          </cell>
          <cell r="L681" t="e">
            <v>#REF!</v>
          </cell>
          <cell r="M681" t="e">
            <v>#REF!</v>
          </cell>
        </row>
        <row r="682">
          <cell r="A682" t="str">
            <v>5.9 Песок</v>
          </cell>
          <cell r="B682" t="e">
            <v>#REF!</v>
          </cell>
          <cell r="C682" t="e">
            <v>#REF!</v>
          </cell>
          <cell r="D682" t="e">
            <v>#REF!</v>
          </cell>
          <cell r="E682" t="e">
            <v>#REF!</v>
          </cell>
          <cell r="F682" t="e">
            <v>#REF!</v>
          </cell>
          <cell r="G682" t="e">
            <v>#REF!</v>
          </cell>
          <cell r="H682" t="e">
            <v>#REF!</v>
          </cell>
          <cell r="I682" t="e">
            <v>#REF!</v>
          </cell>
          <cell r="J682" t="e">
            <v>#REF!</v>
          </cell>
          <cell r="K682" t="e">
            <v>#REF!</v>
          </cell>
          <cell r="L682" t="e">
            <v>#REF!</v>
          </cell>
          <cell r="M682" t="e">
            <v>#REF!</v>
          </cell>
        </row>
        <row r="683">
          <cell r="A683" t="str">
            <v>50 Резервы предстоящих расходов</v>
          </cell>
          <cell r="B683" t="e">
            <v>#REF!</v>
          </cell>
          <cell r="C683" t="e">
            <v>#REF!</v>
          </cell>
          <cell r="D683" t="e">
            <v>#REF!</v>
          </cell>
          <cell r="E683" t="e">
            <v>#REF!</v>
          </cell>
          <cell r="F683" t="e">
            <v>#REF!</v>
          </cell>
          <cell r="G683" t="e">
            <v>#REF!</v>
          </cell>
          <cell r="H683" t="e">
            <v>#REF!</v>
          </cell>
          <cell r="I683" t="e">
            <v>#REF!</v>
          </cell>
          <cell r="J683" t="e">
            <v>#REF!</v>
          </cell>
          <cell r="K683" t="e">
            <v>#REF!</v>
          </cell>
          <cell r="L683" t="e">
            <v>#REF!</v>
          </cell>
          <cell r="M683" t="e">
            <v>#REF!</v>
          </cell>
        </row>
        <row r="684">
          <cell r="A684" t="str">
            <v>50.1 Резерв по неиспользованным отпускам</v>
          </cell>
          <cell r="B684" t="e">
            <v>#REF!</v>
          </cell>
          <cell r="C684" t="e">
            <v>#REF!</v>
          </cell>
          <cell r="D684" t="e">
            <v>#REF!</v>
          </cell>
          <cell r="E684" t="e">
            <v>#REF!</v>
          </cell>
          <cell r="F684" t="e">
            <v>#REF!</v>
          </cell>
          <cell r="G684" t="e">
            <v>#REF!</v>
          </cell>
          <cell r="H684" t="e">
            <v>#REF!</v>
          </cell>
          <cell r="I684" t="e">
            <v>#REF!</v>
          </cell>
          <cell r="J684" t="e">
            <v>#REF!</v>
          </cell>
          <cell r="K684" t="e">
            <v>#REF!</v>
          </cell>
          <cell r="L684" t="e">
            <v>#REF!</v>
          </cell>
          <cell r="M684" t="e">
            <v>#REF!</v>
          </cell>
        </row>
        <row r="685">
          <cell r="A685" t="str">
            <v>50.2 Резерв по сомнительным долгам</v>
          </cell>
          <cell r="B685" t="e">
            <v>#REF!</v>
          </cell>
          <cell r="C685" t="e">
            <v>#REF!</v>
          </cell>
          <cell r="D685" t="e">
            <v>#REF!</v>
          </cell>
          <cell r="E685" t="e">
            <v>#REF!</v>
          </cell>
          <cell r="F685" t="e">
            <v>#REF!</v>
          </cell>
          <cell r="G685" t="e">
            <v>#REF!</v>
          </cell>
          <cell r="H685" t="e">
            <v>#REF!</v>
          </cell>
          <cell r="I685" t="e">
            <v>#REF!</v>
          </cell>
          <cell r="J685" t="e">
            <v>#REF!</v>
          </cell>
          <cell r="K685" t="e">
            <v>#REF!</v>
          </cell>
          <cell r="L685" t="e">
            <v>#REF!</v>
          </cell>
          <cell r="M685" t="e">
            <v>#REF!</v>
          </cell>
        </row>
        <row r="686">
          <cell r="A686" t="str">
            <v>50.3 Резерв по земельному налогу</v>
          </cell>
          <cell r="B686" t="e">
            <v>#REF!</v>
          </cell>
          <cell r="C686" t="e">
            <v>#REF!</v>
          </cell>
          <cell r="D686" t="e">
            <v>#REF!</v>
          </cell>
          <cell r="E686" t="e">
            <v>#REF!</v>
          </cell>
          <cell r="F686" t="e">
            <v>#REF!</v>
          </cell>
          <cell r="G686" t="e">
            <v>#REF!</v>
          </cell>
          <cell r="H686" t="e">
            <v>#REF!</v>
          </cell>
          <cell r="I686" t="e">
            <v>#REF!</v>
          </cell>
          <cell r="J686" t="e">
            <v>#REF!</v>
          </cell>
          <cell r="K686" t="e">
            <v>#REF!</v>
          </cell>
          <cell r="L686" t="e">
            <v>#REF!</v>
          </cell>
          <cell r="M686" t="e">
            <v>#REF!</v>
          </cell>
        </row>
        <row r="687">
          <cell r="A687" t="str">
            <v>50.4 Прочие резервы</v>
          </cell>
          <cell r="B687" t="e">
            <v>#REF!</v>
          </cell>
          <cell r="C687" t="e">
            <v>#REF!</v>
          </cell>
          <cell r="D687" t="e">
            <v>#REF!</v>
          </cell>
          <cell r="E687" t="e">
            <v>#REF!</v>
          </cell>
          <cell r="F687" t="e">
            <v>#REF!</v>
          </cell>
          <cell r="G687" t="e">
            <v>#REF!</v>
          </cell>
          <cell r="H687" t="e">
            <v>#REF!</v>
          </cell>
          <cell r="I687" t="e">
            <v>#REF!</v>
          </cell>
          <cell r="J687" t="e">
            <v>#REF!</v>
          </cell>
          <cell r="K687" t="e">
            <v>#REF!</v>
          </cell>
          <cell r="L687" t="e">
            <v>#REF!</v>
          </cell>
          <cell r="M687" t="e">
            <v>#REF!</v>
          </cell>
        </row>
        <row r="688">
          <cell r="A688" t="str">
            <v>51 Оборудование к установке</v>
          </cell>
          <cell r="B688" t="e">
            <v>#REF!</v>
          </cell>
          <cell r="C688" t="e">
            <v>#REF!</v>
          </cell>
          <cell r="D688" t="e">
            <v>#REF!</v>
          </cell>
          <cell r="E688" t="e">
            <v>#REF!</v>
          </cell>
          <cell r="F688" t="e">
            <v>#REF!</v>
          </cell>
          <cell r="G688" t="e">
            <v>#REF!</v>
          </cell>
          <cell r="H688" t="e">
            <v>#REF!</v>
          </cell>
          <cell r="I688" t="e">
            <v>#REF!</v>
          </cell>
          <cell r="J688" t="e">
            <v>#REF!</v>
          </cell>
          <cell r="K688" t="e">
            <v>#REF!</v>
          </cell>
          <cell r="L688" t="e">
            <v>#REF!</v>
          </cell>
          <cell r="M688" t="e">
            <v>#REF!</v>
          </cell>
        </row>
        <row r="689">
          <cell r="A689" t="str">
            <v>510 Погашение векселей денежными средствами</v>
          </cell>
          <cell r="B689" t="e">
            <v>#REF!</v>
          </cell>
          <cell r="C689" t="e">
            <v>#REF!</v>
          </cell>
          <cell r="D689" t="e">
            <v>#REF!</v>
          </cell>
          <cell r="E689" t="e">
            <v>#REF!</v>
          </cell>
          <cell r="F689" t="e">
            <v>#REF!</v>
          </cell>
          <cell r="G689" t="e">
            <v>#REF!</v>
          </cell>
          <cell r="H689" t="e">
            <v>#REF!</v>
          </cell>
          <cell r="I689" t="e">
            <v>#REF!</v>
          </cell>
          <cell r="J689" t="e">
            <v>#REF!</v>
          </cell>
          <cell r="K689" t="e">
            <v>#REF!</v>
          </cell>
          <cell r="L689" t="e">
            <v>#REF!</v>
          </cell>
          <cell r="M689" t="e">
            <v>#REF!</v>
          </cell>
        </row>
        <row r="690">
          <cell r="A690" t="str">
            <v>52 Незавершенное строительство</v>
          </cell>
          <cell r="B690" t="e">
            <v>#REF!</v>
          </cell>
          <cell r="C690" t="e">
            <v>#REF!</v>
          </cell>
          <cell r="D690" t="e">
            <v>#REF!</v>
          </cell>
          <cell r="E690" t="e">
            <v>#REF!</v>
          </cell>
          <cell r="F690" t="e">
            <v>#REF!</v>
          </cell>
          <cell r="G690" t="e">
            <v>#REF!</v>
          </cell>
          <cell r="H690" t="e">
            <v>#REF!</v>
          </cell>
          <cell r="I690" t="e">
            <v>#REF!</v>
          </cell>
          <cell r="J690" t="e">
            <v>#REF!</v>
          </cell>
          <cell r="K690" t="e">
            <v>#REF!</v>
          </cell>
          <cell r="L690" t="e">
            <v>#REF!</v>
          </cell>
          <cell r="M690" t="e">
            <v>#REF!</v>
          </cell>
        </row>
        <row r="691">
          <cell r="A691" t="str">
            <v>53. Налоговый учет</v>
          </cell>
          <cell r="B691" t="e">
            <v>#REF!</v>
          </cell>
          <cell r="C691" t="e">
            <v>#REF!</v>
          </cell>
          <cell r="D691" t="e">
            <v>#REF!</v>
          </cell>
          <cell r="E691" t="e">
            <v>#REF!</v>
          </cell>
          <cell r="F691" t="e">
            <v>#REF!</v>
          </cell>
          <cell r="G691" t="e">
            <v>#REF!</v>
          </cell>
          <cell r="H691" t="e">
            <v>#REF!</v>
          </cell>
          <cell r="I691" t="e">
            <v>#REF!</v>
          </cell>
          <cell r="J691" t="e">
            <v>#REF!</v>
          </cell>
          <cell r="K691" t="e">
            <v>#REF!</v>
          </cell>
          <cell r="L691" t="e">
            <v>#REF!</v>
          </cell>
          <cell r="M691" t="e">
            <v>#REF!</v>
          </cell>
        </row>
        <row r="692">
          <cell r="A692" t="str">
            <v>53.1 Отложенные налоговые активы</v>
          </cell>
          <cell r="B692" t="e">
            <v>#REF!</v>
          </cell>
          <cell r="C692" t="e">
            <v>#REF!</v>
          </cell>
          <cell r="D692" t="e">
            <v>#REF!</v>
          </cell>
          <cell r="E692" t="e">
            <v>#REF!</v>
          </cell>
          <cell r="F692" t="e">
            <v>#REF!</v>
          </cell>
          <cell r="G692" t="e">
            <v>#REF!</v>
          </cell>
          <cell r="H692" t="e">
            <v>#REF!</v>
          </cell>
          <cell r="I692" t="e">
            <v>#REF!</v>
          </cell>
          <cell r="J692" t="e">
            <v>#REF!</v>
          </cell>
          <cell r="K692" t="e">
            <v>#REF!</v>
          </cell>
          <cell r="L692" t="e">
            <v>#REF!</v>
          </cell>
          <cell r="M692" t="e">
            <v>#REF!</v>
          </cell>
        </row>
        <row r="693">
          <cell r="A693" t="str">
            <v>53.2 Отложенные налоговые обязательства</v>
          </cell>
          <cell r="B693" t="e">
            <v>#REF!</v>
          </cell>
          <cell r="C693" t="e">
            <v>#REF!</v>
          </cell>
          <cell r="D693" t="e">
            <v>#REF!</v>
          </cell>
          <cell r="E693" t="e">
            <v>#REF!</v>
          </cell>
          <cell r="F693" t="e">
            <v>#REF!</v>
          </cell>
          <cell r="G693" t="e">
            <v>#REF!</v>
          </cell>
          <cell r="H693" t="e">
            <v>#REF!</v>
          </cell>
          <cell r="I693" t="e">
            <v>#REF!</v>
          </cell>
          <cell r="J693" t="e">
            <v>#REF!</v>
          </cell>
          <cell r="K693" t="e">
            <v>#REF!</v>
          </cell>
          <cell r="L693" t="e">
            <v>#REF!</v>
          </cell>
          <cell r="M693" t="e">
            <v>#REF!</v>
          </cell>
        </row>
        <row r="694">
          <cell r="A694" t="str">
            <v>54 Готовая продукция</v>
          </cell>
          <cell r="B694" t="e">
            <v>#REF!</v>
          </cell>
          <cell r="C694" t="e">
            <v>#REF!</v>
          </cell>
          <cell r="D694" t="e">
            <v>#REF!</v>
          </cell>
          <cell r="E694" t="e">
            <v>#REF!</v>
          </cell>
          <cell r="F694" t="e">
            <v>#REF!</v>
          </cell>
          <cell r="G694" t="e">
            <v>#REF!</v>
          </cell>
          <cell r="H694" t="e">
            <v>#REF!</v>
          </cell>
          <cell r="I694" t="e">
            <v>#REF!</v>
          </cell>
          <cell r="J694" t="e">
            <v>#REF!</v>
          </cell>
          <cell r="K694" t="e">
            <v>#REF!</v>
          </cell>
          <cell r="L694" t="e">
            <v>#REF!</v>
          </cell>
          <cell r="M694" t="e">
            <v>#REF!</v>
          </cell>
        </row>
        <row r="695">
          <cell r="A695" t="str">
            <v>55 Незавершенное производство</v>
          </cell>
          <cell r="B695" t="e">
            <v>#REF!</v>
          </cell>
          <cell r="C695" t="e">
            <v>#REF!</v>
          </cell>
          <cell r="D695" t="e">
            <v>#REF!</v>
          </cell>
          <cell r="E695" t="e">
            <v>#REF!</v>
          </cell>
          <cell r="F695" t="e">
            <v>#REF!</v>
          </cell>
          <cell r="G695" t="e">
            <v>#REF!</v>
          </cell>
          <cell r="H695" t="e">
            <v>#REF!</v>
          </cell>
          <cell r="I695" t="e">
            <v>#REF!</v>
          </cell>
          <cell r="J695" t="e">
            <v>#REF!</v>
          </cell>
          <cell r="K695" t="e">
            <v>#REF!</v>
          </cell>
          <cell r="L695" t="e">
            <v>#REF!</v>
          </cell>
          <cell r="M695" t="e">
            <v>#REF!</v>
          </cell>
        </row>
        <row r="696">
          <cell r="A696" t="str">
            <v>56 Расходы будущих периодов</v>
          </cell>
          <cell r="B696" t="e">
            <v>#REF!</v>
          </cell>
          <cell r="C696" t="e">
            <v>#REF!</v>
          </cell>
          <cell r="D696" t="e">
            <v>#REF!</v>
          </cell>
          <cell r="E696" t="e">
            <v>#REF!</v>
          </cell>
          <cell r="F696" t="e">
            <v>#REF!</v>
          </cell>
          <cell r="G696" t="e">
            <v>#REF!</v>
          </cell>
          <cell r="H696" t="e">
            <v>#REF!</v>
          </cell>
          <cell r="I696" t="e">
            <v>#REF!</v>
          </cell>
          <cell r="J696" t="e">
            <v>#REF!</v>
          </cell>
          <cell r="K696" t="e">
            <v>#REF!</v>
          </cell>
          <cell r="L696" t="e">
            <v>#REF!</v>
          </cell>
          <cell r="M696" t="e">
            <v>#REF!</v>
          </cell>
        </row>
        <row r="697">
          <cell r="A697" t="str">
            <v>57 Денежные средства (транзитные операции)</v>
          </cell>
          <cell r="B697" t="e">
            <v>#REF!</v>
          </cell>
          <cell r="C697" t="e">
            <v>#REF!</v>
          </cell>
          <cell r="D697" t="e">
            <v>#REF!</v>
          </cell>
          <cell r="E697" t="e">
            <v>#REF!</v>
          </cell>
          <cell r="F697" t="e">
            <v>#REF!</v>
          </cell>
          <cell r="G697" t="e">
            <v>#REF!</v>
          </cell>
          <cell r="H697" t="e">
            <v>#REF!</v>
          </cell>
          <cell r="I697" t="e">
            <v>#REF!</v>
          </cell>
          <cell r="J697" t="e">
            <v>#REF!</v>
          </cell>
          <cell r="K697" t="e">
            <v>#REF!</v>
          </cell>
          <cell r="L697" t="e">
            <v>#REF!</v>
          </cell>
          <cell r="M697" t="e">
            <v>#REF!</v>
          </cell>
        </row>
        <row r="698">
          <cell r="A698" t="str">
            <v>58 НДС по приобретенным ценностям</v>
          </cell>
          <cell r="B698" t="e">
            <v>#REF!</v>
          </cell>
          <cell r="C698" t="e">
            <v>#REF!</v>
          </cell>
          <cell r="D698" t="e">
            <v>#REF!</v>
          </cell>
          <cell r="E698" t="e">
            <v>#REF!</v>
          </cell>
          <cell r="F698" t="e">
            <v>#REF!</v>
          </cell>
          <cell r="G698" t="e">
            <v>#REF!</v>
          </cell>
          <cell r="H698" t="e">
            <v>#REF!</v>
          </cell>
          <cell r="I698" t="e">
            <v>#REF!</v>
          </cell>
          <cell r="J698" t="e">
            <v>#REF!</v>
          </cell>
          <cell r="K698" t="e">
            <v>#REF!</v>
          </cell>
          <cell r="L698" t="e">
            <v>#REF!</v>
          </cell>
          <cell r="M698" t="e">
            <v>#REF!</v>
          </cell>
        </row>
        <row r="699">
          <cell r="A699" t="str">
            <v>59 Доходы будущих периодов</v>
          </cell>
          <cell r="B699" t="e">
            <v>#REF!</v>
          </cell>
          <cell r="C699" t="e">
            <v>#REF!</v>
          </cell>
          <cell r="D699" t="e">
            <v>#REF!</v>
          </cell>
          <cell r="E699" t="e">
            <v>#REF!</v>
          </cell>
          <cell r="F699" t="e">
            <v>#REF!</v>
          </cell>
          <cell r="G699" t="e">
            <v>#REF!</v>
          </cell>
          <cell r="H699" t="e">
            <v>#REF!</v>
          </cell>
          <cell r="I699" t="e">
            <v>#REF!</v>
          </cell>
          <cell r="J699" t="e">
            <v>#REF!</v>
          </cell>
          <cell r="K699" t="e">
            <v>#REF!</v>
          </cell>
          <cell r="L699" t="e">
            <v>#REF!</v>
          </cell>
          <cell r="M699" t="e">
            <v>#REF!</v>
          </cell>
        </row>
        <row r="700">
          <cell r="A700" t="str">
            <v>6 Металлолом</v>
          </cell>
          <cell r="B700" t="e">
            <v>#REF!</v>
          </cell>
          <cell r="C700" t="e">
            <v>#REF!</v>
          </cell>
          <cell r="D700" t="e">
            <v>#REF!</v>
          </cell>
          <cell r="E700" t="e">
            <v>#REF!</v>
          </cell>
          <cell r="F700" t="e">
            <v>#REF!</v>
          </cell>
          <cell r="G700" t="e">
            <v>#REF!</v>
          </cell>
          <cell r="H700" t="e">
            <v>#REF!</v>
          </cell>
          <cell r="I700" t="e">
            <v>#REF!</v>
          </cell>
          <cell r="J700" t="e">
            <v>#REF!</v>
          </cell>
          <cell r="K700" t="e">
            <v>#REF!</v>
          </cell>
          <cell r="L700" t="e">
            <v>#REF!</v>
          </cell>
          <cell r="M700" t="e">
            <v>#REF!</v>
          </cell>
        </row>
        <row r="701">
          <cell r="A701" t="str">
            <v>60. Целевые вложения</v>
          </cell>
          <cell r="B701" t="e">
            <v>#REF!</v>
          </cell>
          <cell r="C701" t="e">
            <v>#REF!</v>
          </cell>
          <cell r="D701" t="e">
            <v>#REF!</v>
          </cell>
          <cell r="E701" t="e">
            <v>#REF!</v>
          </cell>
          <cell r="F701" t="e">
            <v>#REF!</v>
          </cell>
          <cell r="G701" t="e">
            <v>#REF!</v>
          </cell>
          <cell r="H701" t="e">
            <v>#REF!</v>
          </cell>
          <cell r="I701" t="e">
            <v>#REF!</v>
          </cell>
          <cell r="J701" t="e">
            <v>#REF!</v>
          </cell>
          <cell r="K701" t="e">
            <v>#REF!</v>
          </cell>
          <cell r="L701" t="e">
            <v>#REF!</v>
          </cell>
          <cell r="M701" t="e">
            <v>#REF!</v>
          </cell>
        </row>
        <row r="702">
          <cell r="A702" t="str">
            <v>60.1 Целевые накопления</v>
          </cell>
          <cell r="B702" t="e">
            <v>#REF!</v>
          </cell>
          <cell r="C702" t="e">
            <v>#REF!</v>
          </cell>
          <cell r="D702" t="e">
            <v>#REF!</v>
          </cell>
          <cell r="E702" t="e">
            <v>#REF!</v>
          </cell>
          <cell r="F702" t="e">
            <v>#REF!</v>
          </cell>
          <cell r="G702" t="e">
            <v>#REF!</v>
          </cell>
          <cell r="H702" t="e">
            <v>#REF!</v>
          </cell>
          <cell r="I702" t="e">
            <v>#REF!</v>
          </cell>
          <cell r="J702" t="e">
            <v>#REF!</v>
          </cell>
          <cell r="K702" t="e">
            <v>#REF!</v>
          </cell>
          <cell r="L702" t="e">
            <v>#REF!</v>
          </cell>
          <cell r="M702" t="e">
            <v>#REF!</v>
          </cell>
        </row>
        <row r="703">
          <cell r="A703" t="str">
            <v>60.2 Прочие резервы</v>
          </cell>
          <cell r="B703" t="e">
            <v>#REF!</v>
          </cell>
          <cell r="C703" t="e">
            <v>#REF!</v>
          </cell>
          <cell r="D703" t="e">
            <v>#REF!</v>
          </cell>
          <cell r="E703" t="e">
            <v>#REF!</v>
          </cell>
          <cell r="F703" t="e">
            <v>#REF!</v>
          </cell>
          <cell r="G703" t="e">
            <v>#REF!</v>
          </cell>
          <cell r="H703" t="e">
            <v>#REF!</v>
          </cell>
          <cell r="I703" t="e">
            <v>#REF!</v>
          </cell>
          <cell r="J703" t="e">
            <v>#REF!</v>
          </cell>
          <cell r="K703" t="e">
            <v>#REF!</v>
          </cell>
          <cell r="L703" t="e">
            <v>#REF!</v>
          </cell>
          <cell r="M703" t="e">
            <v>#REF!</v>
          </cell>
        </row>
        <row r="704">
          <cell r="A704" t="str">
            <v>61. Расчеты с бюджетом</v>
          </cell>
          <cell r="B704" t="e">
            <v>#REF!</v>
          </cell>
          <cell r="C704" t="e">
            <v>#REF!</v>
          </cell>
          <cell r="D704" t="e">
            <v>#REF!</v>
          </cell>
          <cell r="E704" t="e">
            <v>#REF!</v>
          </cell>
          <cell r="F704" t="e">
            <v>#REF!</v>
          </cell>
          <cell r="G704" t="e">
            <v>#REF!</v>
          </cell>
          <cell r="H704" t="e">
            <v>#REF!</v>
          </cell>
          <cell r="I704" t="e">
            <v>#REF!</v>
          </cell>
          <cell r="J704" t="e">
            <v>#REF!</v>
          </cell>
          <cell r="K704" t="e">
            <v>#REF!</v>
          </cell>
          <cell r="L704" t="e">
            <v>#REF!</v>
          </cell>
          <cell r="M704" t="e">
            <v>#REF!</v>
          </cell>
        </row>
        <row r="705">
          <cell r="A705" t="str">
            <v>61.1. Налог на прибыль</v>
          </cell>
          <cell r="B705" t="e">
            <v>#REF!</v>
          </cell>
          <cell r="C705" t="e">
            <v>#REF!</v>
          </cell>
          <cell r="D705" t="e">
            <v>#REF!</v>
          </cell>
          <cell r="E705" t="e">
            <v>#REF!</v>
          </cell>
          <cell r="F705" t="e">
            <v>#REF!</v>
          </cell>
          <cell r="G705" t="e">
            <v>#REF!</v>
          </cell>
          <cell r="H705" t="e">
            <v>#REF!</v>
          </cell>
          <cell r="I705" t="e">
            <v>#REF!</v>
          </cell>
          <cell r="J705" t="e">
            <v>#REF!</v>
          </cell>
          <cell r="K705" t="e">
            <v>#REF!</v>
          </cell>
          <cell r="L705" t="e">
            <v>#REF!</v>
          </cell>
          <cell r="M705" t="e">
            <v>#REF!</v>
          </cell>
        </row>
        <row r="706">
          <cell r="A706" t="str">
            <v>61.1.1 Налог на прибыль в местный бюджет</v>
          </cell>
          <cell r="B706" t="e">
            <v>#REF!</v>
          </cell>
          <cell r="C706" t="e">
            <v>#REF!</v>
          </cell>
          <cell r="D706" t="e">
            <v>#REF!</v>
          </cell>
          <cell r="E706" t="e">
            <v>#REF!</v>
          </cell>
          <cell r="F706" t="e">
            <v>#REF!</v>
          </cell>
          <cell r="G706" t="e">
            <v>#REF!</v>
          </cell>
          <cell r="H706" t="e">
            <v>#REF!</v>
          </cell>
          <cell r="I706" t="e">
            <v>#REF!</v>
          </cell>
          <cell r="J706" t="e">
            <v>#REF!</v>
          </cell>
          <cell r="K706" t="e">
            <v>#REF!</v>
          </cell>
          <cell r="L706" t="e">
            <v>#REF!</v>
          </cell>
          <cell r="M706" t="e">
            <v>#REF!</v>
          </cell>
        </row>
        <row r="707">
          <cell r="A707" t="str">
            <v>61.1.10 Налог на прибыль (Белорецкий район)</v>
          </cell>
          <cell r="B707" t="e">
            <v>#REF!</v>
          </cell>
          <cell r="C707" t="e">
            <v>#REF!</v>
          </cell>
          <cell r="D707" t="e">
            <v>#REF!</v>
          </cell>
          <cell r="E707" t="e">
            <v>#REF!</v>
          </cell>
          <cell r="F707" t="e">
            <v>#REF!</v>
          </cell>
          <cell r="G707" t="e">
            <v>#REF!</v>
          </cell>
          <cell r="H707" t="e">
            <v>#REF!</v>
          </cell>
          <cell r="I707" t="e">
            <v>#REF!</v>
          </cell>
          <cell r="J707" t="e">
            <v>#REF!</v>
          </cell>
          <cell r="K707" t="e">
            <v>#REF!</v>
          </cell>
          <cell r="L707" t="e">
            <v>#REF!</v>
          </cell>
          <cell r="M707" t="e">
            <v>#REF!</v>
          </cell>
        </row>
        <row r="708">
          <cell r="A708" t="str">
            <v>61.1.11 Налог на прибыль (Верхнеуральский район)</v>
          </cell>
          <cell r="B708" t="e">
            <v>#REF!</v>
          </cell>
          <cell r="C708" t="e">
            <v>#REF!</v>
          </cell>
          <cell r="D708" t="e">
            <v>#REF!</v>
          </cell>
          <cell r="E708" t="e">
            <v>#REF!</v>
          </cell>
          <cell r="F708" t="e">
            <v>#REF!</v>
          </cell>
          <cell r="G708" t="e">
            <v>#REF!</v>
          </cell>
          <cell r="H708" t="e">
            <v>#REF!</v>
          </cell>
          <cell r="I708" t="e">
            <v>#REF!</v>
          </cell>
          <cell r="J708" t="e">
            <v>#REF!</v>
          </cell>
          <cell r="K708" t="e">
            <v>#REF!</v>
          </cell>
          <cell r="L708" t="e">
            <v>#REF!</v>
          </cell>
          <cell r="M708" t="e">
            <v>#REF!</v>
          </cell>
        </row>
        <row r="709">
          <cell r="A709" t="str">
            <v>61.1.12 Налог на прибыль (Чесменский район)</v>
          </cell>
          <cell r="B709" t="e">
            <v>#REF!</v>
          </cell>
          <cell r="C709" t="e">
            <v>#REF!</v>
          </cell>
          <cell r="D709" t="e">
            <v>#REF!</v>
          </cell>
          <cell r="E709" t="e">
            <v>#REF!</v>
          </cell>
          <cell r="F709" t="e">
            <v>#REF!</v>
          </cell>
          <cell r="G709" t="e">
            <v>#REF!</v>
          </cell>
          <cell r="H709" t="e">
            <v>#REF!</v>
          </cell>
          <cell r="I709" t="e">
            <v>#REF!</v>
          </cell>
          <cell r="J709" t="e">
            <v>#REF!</v>
          </cell>
          <cell r="K709" t="e">
            <v>#REF!</v>
          </cell>
          <cell r="L709" t="e">
            <v>#REF!</v>
          </cell>
          <cell r="M709" t="e">
            <v>#REF!</v>
          </cell>
        </row>
        <row r="710">
          <cell r="A710" t="str">
            <v>61.1.13 Налог на доходы в виде % по государственным и муни</v>
          </cell>
          <cell r="B710" t="e">
            <v>#REF!</v>
          </cell>
          <cell r="C710" t="e">
            <v>#REF!</v>
          </cell>
          <cell r="D710" t="e">
            <v>#REF!</v>
          </cell>
          <cell r="E710" t="e">
            <v>#REF!</v>
          </cell>
          <cell r="F710" t="e">
            <v>#REF!</v>
          </cell>
          <cell r="G710" t="e">
            <v>#REF!</v>
          </cell>
          <cell r="H710" t="e">
            <v>#REF!</v>
          </cell>
          <cell r="I710" t="e">
            <v>#REF!</v>
          </cell>
          <cell r="J710" t="e">
            <v>#REF!</v>
          </cell>
          <cell r="K710" t="e">
            <v>#REF!</v>
          </cell>
          <cell r="L710" t="e">
            <v>#REF!</v>
          </cell>
          <cell r="M710" t="e">
            <v>#REF!</v>
          </cell>
        </row>
        <row r="711">
          <cell r="A711" t="str">
            <v>61.1.14 Налог на прибыль (г. Москва)</v>
          </cell>
          <cell r="B711" t="e">
            <v>#REF!</v>
          </cell>
          <cell r="C711" t="e">
            <v>#REF!</v>
          </cell>
          <cell r="D711" t="e">
            <v>#REF!</v>
          </cell>
          <cell r="E711" t="e">
            <v>#REF!</v>
          </cell>
          <cell r="F711" t="e">
            <v>#REF!</v>
          </cell>
          <cell r="G711" t="e">
            <v>#REF!</v>
          </cell>
          <cell r="H711" t="e">
            <v>#REF!</v>
          </cell>
          <cell r="I711" t="e">
            <v>#REF!</v>
          </cell>
          <cell r="J711" t="e">
            <v>#REF!</v>
          </cell>
          <cell r="K711" t="e">
            <v>#REF!</v>
          </cell>
          <cell r="L711" t="e">
            <v>#REF!</v>
          </cell>
          <cell r="M711" t="e">
            <v>#REF!</v>
          </cell>
        </row>
        <row r="712">
          <cell r="A712" t="str">
            <v>61.1.2 Налог на прибыль (г.Магнитогорск)</v>
          </cell>
          <cell r="B712" t="e">
            <v>#REF!</v>
          </cell>
          <cell r="C712" t="e">
            <v>#REF!</v>
          </cell>
          <cell r="D712" t="e">
            <v>#REF!</v>
          </cell>
          <cell r="E712" t="e">
            <v>#REF!</v>
          </cell>
          <cell r="F712" t="e">
            <v>#REF!</v>
          </cell>
          <cell r="G712" t="e">
            <v>#REF!</v>
          </cell>
          <cell r="H712" t="e">
            <v>#REF!</v>
          </cell>
          <cell r="I712" t="e">
            <v>#REF!</v>
          </cell>
          <cell r="J712" t="e">
            <v>#REF!</v>
          </cell>
          <cell r="K712" t="e">
            <v>#REF!</v>
          </cell>
          <cell r="L712" t="e">
            <v>#REF!</v>
          </cell>
          <cell r="M712" t="e">
            <v>#REF!</v>
          </cell>
        </row>
        <row r="713">
          <cell r="A713" t="str">
            <v>61.1.3 Налог на прибыль в федеральный бюджет</v>
          </cell>
          <cell r="B713" t="e">
            <v>#REF!</v>
          </cell>
          <cell r="C713" t="e">
            <v>#REF!</v>
          </cell>
          <cell r="D713" t="e">
            <v>#REF!</v>
          </cell>
          <cell r="E713" t="e">
            <v>#REF!</v>
          </cell>
          <cell r="F713" t="e">
            <v>#REF!</v>
          </cell>
          <cell r="G713" t="e">
            <v>#REF!</v>
          </cell>
          <cell r="H713" t="e">
            <v>#REF!</v>
          </cell>
          <cell r="I713" t="e">
            <v>#REF!</v>
          </cell>
          <cell r="J713" t="e">
            <v>#REF!</v>
          </cell>
          <cell r="K713" t="e">
            <v>#REF!</v>
          </cell>
          <cell r="L713" t="e">
            <v>#REF!</v>
          </cell>
          <cell r="M713" t="e">
            <v>#REF!</v>
          </cell>
        </row>
        <row r="714">
          <cell r="A714" t="str">
            <v>61.1.4 Налог на прибыль (Казахстан)</v>
          </cell>
          <cell r="B714" t="e">
            <v>#REF!</v>
          </cell>
          <cell r="C714" t="e">
            <v>#REF!</v>
          </cell>
          <cell r="D714" t="e">
            <v>#REF!</v>
          </cell>
          <cell r="E714" t="e">
            <v>#REF!</v>
          </cell>
          <cell r="F714" t="e">
            <v>#REF!</v>
          </cell>
          <cell r="G714" t="e">
            <v>#REF!</v>
          </cell>
          <cell r="H714" t="e">
            <v>#REF!</v>
          </cell>
          <cell r="I714" t="e">
            <v>#REF!</v>
          </cell>
          <cell r="J714" t="e">
            <v>#REF!</v>
          </cell>
          <cell r="K714" t="e">
            <v>#REF!</v>
          </cell>
          <cell r="L714" t="e">
            <v>#REF!</v>
          </cell>
          <cell r="M714" t="e">
            <v>#REF!</v>
          </cell>
        </row>
        <row r="715">
          <cell r="A715" t="str">
            <v>61.1.5 Налог на доходы иностранных организаций</v>
          </cell>
          <cell r="B715" t="e">
            <v>#REF!</v>
          </cell>
          <cell r="C715" t="e">
            <v>#REF!</v>
          </cell>
          <cell r="D715" t="e">
            <v>#REF!</v>
          </cell>
          <cell r="E715" t="e">
            <v>#REF!</v>
          </cell>
          <cell r="F715" t="e">
            <v>#REF!</v>
          </cell>
          <cell r="G715" t="e">
            <v>#REF!</v>
          </cell>
          <cell r="H715" t="e">
            <v>#REF!</v>
          </cell>
          <cell r="I715" t="e">
            <v>#REF!</v>
          </cell>
          <cell r="J715" t="e">
            <v>#REF!</v>
          </cell>
          <cell r="K715" t="e">
            <v>#REF!</v>
          </cell>
          <cell r="L715" t="e">
            <v>#REF!</v>
          </cell>
          <cell r="M715" t="e">
            <v>#REF!</v>
          </cell>
        </row>
        <row r="716">
          <cell r="A716" t="str">
            <v>61.1.6 Налог на прибыль (Агаповский район)</v>
          </cell>
          <cell r="B716" t="e">
            <v>#REF!</v>
          </cell>
          <cell r="C716" t="e">
            <v>#REF!</v>
          </cell>
          <cell r="D716" t="e">
            <v>#REF!</v>
          </cell>
          <cell r="E716" t="e">
            <v>#REF!</v>
          </cell>
          <cell r="F716" t="e">
            <v>#REF!</v>
          </cell>
          <cell r="G716" t="e">
            <v>#REF!</v>
          </cell>
          <cell r="H716" t="e">
            <v>#REF!</v>
          </cell>
          <cell r="I716" t="e">
            <v>#REF!</v>
          </cell>
          <cell r="J716" t="e">
            <v>#REF!</v>
          </cell>
          <cell r="K716" t="e">
            <v>#REF!</v>
          </cell>
          <cell r="L716" t="e">
            <v>#REF!</v>
          </cell>
          <cell r="M716" t="e">
            <v>#REF!</v>
          </cell>
        </row>
        <row r="717">
          <cell r="A717" t="str">
            <v>61.1.7 Налог с доходов в виде дивидендов</v>
          </cell>
          <cell r="B717" t="e">
            <v>#REF!</v>
          </cell>
          <cell r="C717" t="e">
            <v>#REF!</v>
          </cell>
          <cell r="D717" t="e">
            <v>#REF!</v>
          </cell>
          <cell r="E717" t="e">
            <v>#REF!</v>
          </cell>
          <cell r="F717" t="e">
            <v>#REF!</v>
          </cell>
          <cell r="G717" t="e">
            <v>#REF!</v>
          </cell>
          <cell r="H717" t="e">
            <v>#REF!</v>
          </cell>
          <cell r="I717" t="e">
            <v>#REF!</v>
          </cell>
          <cell r="J717" t="e">
            <v>#REF!</v>
          </cell>
          <cell r="K717" t="e">
            <v>#REF!</v>
          </cell>
          <cell r="L717" t="e">
            <v>#REF!</v>
          </cell>
          <cell r="M717" t="e">
            <v>#REF!</v>
          </cell>
        </row>
        <row r="718">
          <cell r="A718" t="str">
            <v>61.1.8 Налог на прибыль (Абзелиловский район)</v>
          </cell>
          <cell r="B718" t="e">
            <v>#REF!</v>
          </cell>
          <cell r="C718" t="e">
            <v>#REF!</v>
          </cell>
          <cell r="D718" t="e">
            <v>#REF!</v>
          </cell>
          <cell r="E718" t="e">
            <v>#REF!</v>
          </cell>
          <cell r="F718" t="e">
            <v>#REF!</v>
          </cell>
          <cell r="G718" t="e">
            <v>#REF!</v>
          </cell>
          <cell r="H718" t="e">
            <v>#REF!</v>
          </cell>
          <cell r="I718" t="e">
            <v>#REF!</v>
          </cell>
          <cell r="J718" t="e">
            <v>#REF!</v>
          </cell>
          <cell r="K718" t="e">
            <v>#REF!</v>
          </cell>
          <cell r="L718" t="e">
            <v>#REF!</v>
          </cell>
          <cell r="M718" t="e">
            <v>#REF!</v>
          </cell>
        </row>
        <row r="719">
          <cell r="A719" t="str">
            <v>61.1.9 Налог на прибыль (Учалинский район)</v>
          </cell>
          <cell r="B719" t="e">
            <v>#REF!</v>
          </cell>
          <cell r="C719" t="e">
            <v>#REF!</v>
          </cell>
          <cell r="D719" t="e">
            <v>#REF!</v>
          </cell>
          <cell r="E719" t="e">
            <v>#REF!</v>
          </cell>
          <cell r="F719" t="e">
            <v>#REF!</v>
          </cell>
          <cell r="G719" t="e">
            <v>#REF!</v>
          </cell>
          <cell r="H719" t="e">
            <v>#REF!</v>
          </cell>
          <cell r="I719" t="e">
            <v>#REF!</v>
          </cell>
          <cell r="J719" t="e">
            <v>#REF!</v>
          </cell>
          <cell r="K719" t="e">
            <v>#REF!</v>
          </cell>
          <cell r="L719" t="e">
            <v>#REF!</v>
          </cell>
          <cell r="M719" t="e">
            <v>#REF!</v>
          </cell>
        </row>
        <row r="720">
          <cell r="A720" t="str">
            <v>61.10. Плата за загрязнение окружающей среды в пределах н</v>
          </cell>
          <cell r="B720" t="e">
            <v>#REF!</v>
          </cell>
          <cell r="C720" t="e">
            <v>#REF!</v>
          </cell>
          <cell r="D720" t="e">
            <v>#REF!</v>
          </cell>
          <cell r="E720" t="e">
            <v>#REF!</v>
          </cell>
          <cell r="F720" t="e">
            <v>#REF!</v>
          </cell>
          <cell r="G720" t="e">
            <v>#REF!</v>
          </cell>
          <cell r="H720" t="e">
            <v>#REF!</v>
          </cell>
          <cell r="I720" t="e">
            <v>#REF!</v>
          </cell>
          <cell r="J720" t="e">
            <v>#REF!</v>
          </cell>
          <cell r="K720" t="e">
            <v>#REF!</v>
          </cell>
          <cell r="L720" t="e">
            <v>#REF!</v>
          </cell>
          <cell r="M720" t="e">
            <v>#REF!</v>
          </cell>
        </row>
        <row r="721">
          <cell r="A721" t="str">
            <v>61.10.1 Плата за загрязнение окружающей среды в пределах н</v>
          </cell>
          <cell r="B721" t="e">
            <v>#REF!</v>
          </cell>
          <cell r="C721" t="e">
            <v>#REF!</v>
          </cell>
          <cell r="D721" t="e">
            <v>#REF!</v>
          </cell>
          <cell r="E721" t="e">
            <v>#REF!</v>
          </cell>
          <cell r="F721" t="e">
            <v>#REF!</v>
          </cell>
          <cell r="G721" t="e">
            <v>#REF!</v>
          </cell>
          <cell r="H721" t="e">
            <v>#REF!</v>
          </cell>
          <cell r="I721" t="e">
            <v>#REF!</v>
          </cell>
          <cell r="J721" t="e">
            <v>#REF!</v>
          </cell>
          <cell r="K721" t="e">
            <v>#REF!</v>
          </cell>
          <cell r="L721" t="e">
            <v>#REF!</v>
          </cell>
          <cell r="M721" t="e">
            <v>#REF!</v>
          </cell>
        </row>
        <row r="722">
          <cell r="A722" t="str">
            <v>61.10.2 () Плата за загрязнение окружающей среды в Чесменс</v>
          </cell>
          <cell r="B722" t="e">
            <v>#REF!</v>
          </cell>
          <cell r="C722" t="e">
            <v>#REF!</v>
          </cell>
          <cell r="D722" t="e">
            <v>#REF!</v>
          </cell>
          <cell r="E722" t="e">
            <v>#REF!</v>
          </cell>
          <cell r="F722" t="e">
            <v>#REF!</v>
          </cell>
          <cell r="G722" t="e">
            <v>#REF!</v>
          </cell>
          <cell r="H722" t="e">
            <v>#REF!</v>
          </cell>
          <cell r="I722" t="e">
            <v>#REF!</v>
          </cell>
          <cell r="J722" t="e">
            <v>#REF!</v>
          </cell>
          <cell r="K722" t="e">
            <v>#REF!</v>
          </cell>
          <cell r="L722" t="e">
            <v>#REF!</v>
          </cell>
          <cell r="M722" t="e">
            <v>#REF!</v>
          </cell>
        </row>
        <row r="723">
          <cell r="A723" t="str">
            <v>61.10.4 Плата за загрязнение окружающей среды (Казахстан)</v>
          </cell>
          <cell r="B723" t="e">
            <v>#REF!</v>
          </cell>
          <cell r="C723" t="e">
            <v>#REF!</v>
          </cell>
          <cell r="D723" t="e">
            <v>#REF!</v>
          </cell>
          <cell r="E723" t="e">
            <v>#REF!</v>
          </cell>
          <cell r="F723" t="e">
            <v>#REF!</v>
          </cell>
          <cell r="G723" t="e">
            <v>#REF!</v>
          </cell>
          <cell r="H723" t="e">
            <v>#REF!</v>
          </cell>
          <cell r="I723" t="e">
            <v>#REF!</v>
          </cell>
          <cell r="J723" t="e">
            <v>#REF!</v>
          </cell>
          <cell r="K723" t="e">
            <v>#REF!</v>
          </cell>
          <cell r="L723" t="e">
            <v>#REF!</v>
          </cell>
          <cell r="M723" t="e">
            <v>#REF!</v>
          </cell>
        </row>
        <row r="724">
          <cell r="A724" t="str">
            <v>61.10.6 Плата за загрязнение окружающей среды (Агаповский</v>
          </cell>
          <cell r="B724" t="e">
            <v>#REF!</v>
          </cell>
          <cell r="C724" t="e">
            <v>#REF!</v>
          </cell>
          <cell r="D724" t="e">
            <v>#REF!</v>
          </cell>
          <cell r="E724" t="e">
            <v>#REF!</v>
          </cell>
          <cell r="F724" t="e">
            <v>#REF!</v>
          </cell>
          <cell r="G724" t="e">
            <v>#REF!</v>
          </cell>
          <cell r="H724" t="e">
            <v>#REF!</v>
          </cell>
          <cell r="I724" t="e">
            <v>#REF!</v>
          </cell>
          <cell r="J724" t="e">
            <v>#REF!</v>
          </cell>
          <cell r="K724" t="e">
            <v>#REF!</v>
          </cell>
          <cell r="L724" t="e">
            <v>#REF!</v>
          </cell>
          <cell r="M724" t="e">
            <v>#REF!</v>
          </cell>
        </row>
        <row r="725">
          <cell r="A725" t="str">
            <v>61.10.7 Плата за загрязнение окружающей среды (Абзелиловск</v>
          </cell>
          <cell r="B725" t="e">
            <v>#REF!</v>
          </cell>
          <cell r="C725" t="e">
            <v>#REF!</v>
          </cell>
          <cell r="D725" t="e">
            <v>#REF!</v>
          </cell>
          <cell r="E725" t="e">
            <v>#REF!</v>
          </cell>
          <cell r="F725" t="e">
            <v>#REF!</v>
          </cell>
          <cell r="G725" t="e">
            <v>#REF!</v>
          </cell>
          <cell r="H725" t="e">
            <v>#REF!</v>
          </cell>
          <cell r="I725" t="e">
            <v>#REF!</v>
          </cell>
          <cell r="J725" t="e">
            <v>#REF!</v>
          </cell>
          <cell r="K725" t="e">
            <v>#REF!</v>
          </cell>
          <cell r="L725" t="e">
            <v>#REF!</v>
          </cell>
          <cell r="M725" t="e">
            <v>#REF!</v>
          </cell>
        </row>
        <row r="726">
          <cell r="A726" t="str">
            <v>61.10.8 Плата за загрязнение окружающей среды (Белорецкий</v>
          </cell>
          <cell r="B726" t="e">
            <v>#REF!</v>
          </cell>
          <cell r="C726" t="e">
            <v>#REF!</v>
          </cell>
          <cell r="D726" t="e">
            <v>#REF!</v>
          </cell>
          <cell r="E726" t="e">
            <v>#REF!</v>
          </cell>
          <cell r="F726" t="e">
            <v>#REF!</v>
          </cell>
          <cell r="G726" t="e">
            <v>#REF!</v>
          </cell>
          <cell r="H726" t="e">
            <v>#REF!</v>
          </cell>
          <cell r="I726" t="e">
            <v>#REF!</v>
          </cell>
          <cell r="J726" t="e">
            <v>#REF!</v>
          </cell>
          <cell r="K726" t="e">
            <v>#REF!</v>
          </cell>
          <cell r="L726" t="e">
            <v>#REF!</v>
          </cell>
          <cell r="M726" t="e">
            <v>#REF!</v>
          </cell>
        </row>
        <row r="727">
          <cell r="A727" t="str">
            <v>61.10.9 Плата за загрязнение окружающей среды (Чесменский</v>
          </cell>
          <cell r="B727" t="e">
            <v>#REF!</v>
          </cell>
          <cell r="C727" t="e">
            <v>#REF!</v>
          </cell>
          <cell r="D727" t="e">
            <v>#REF!</v>
          </cell>
          <cell r="E727" t="e">
            <v>#REF!</v>
          </cell>
          <cell r="F727" t="e">
            <v>#REF!</v>
          </cell>
          <cell r="G727" t="e">
            <v>#REF!</v>
          </cell>
          <cell r="H727" t="e">
            <v>#REF!</v>
          </cell>
          <cell r="I727" t="e">
            <v>#REF!</v>
          </cell>
          <cell r="J727" t="e">
            <v>#REF!</v>
          </cell>
          <cell r="K727" t="e">
            <v>#REF!</v>
          </cell>
          <cell r="L727" t="e">
            <v>#REF!</v>
          </cell>
          <cell r="M727" t="e">
            <v>#REF!</v>
          </cell>
        </row>
        <row r="728">
          <cell r="A728" t="str">
            <v>61.11. Налог на доходы иностранных организаций</v>
          </cell>
          <cell r="B728" t="e">
            <v>#REF!</v>
          </cell>
          <cell r="C728" t="e">
            <v>#REF!</v>
          </cell>
          <cell r="D728" t="e">
            <v>#REF!</v>
          </cell>
          <cell r="E728" t="e">
            <v>#REF!</v>
          </cell>
          <cell r="F728" t="e">
            <v>#REF!</v>
          </cell>
          <cell r="G728" t="e">
            <v>#REF!</v>
          </cell>
          <cell r="H728" t="e">
            <v>#REF!</v>
          </cell>
          <cell r="I728" t="e">
            <v>#REF!</v>
          </cell>
          <cell r="J728" t="e">
            <v>#REF!</v>
          </cell>
          <cell r="K728" t="e">
            <v>#REF!</v>
          </cell>
          <cell r="L728" t="e">
            <v>#REF!</v>
          </cell>
          <cell r="M728" t="e">
            <v>#REF!</v>
          </cell>
        </row>
        <row r="729">
          <cell r="A729" t="str">
            <v>61.12. Налог на землю</v>
          </cell>
          <cell r="B729" t="e">
            <v>#REF!</v>
          </cell>
          <cell r="C729" t="e">
            <v>#REF!</v>
          </cell>
          <cell r="D729" t="e">
            <v>#REF!</v>
          </cell>
          <cell r="E729" t="e">
            <v>#REF!</v>
          </cell>
          <cell r="F729" t="e">
            <v>#REF!</v>
          </cell>
          <cell r="G729" t="e">
            <v>#REF!</v>
          </cell>
          <cell r="H729" t="e">
            <v>#REF!</v>
          </cell>
          <cell r="I729" t="e">
            <v>#REF!</v>
          </cell>
          <cell r="J729" t="e">
            <v>#REF!</v>
          </cell>
          <cell r="K729" t="e">
            <v>#REF!</v>
          </cell>
          <cell r="L729" t="e">
            <v>#REF!</v>
          </cell>
          <cell r="M729" t="e">
            <v>#REF!</v>
          </cell>
        </row>
        <row r="730">
          <cell r="A730" t="str">
            <v>61.12.1 Налог на землю (г. Магнитогорск)</v>
          </cell>
          <cell r="B730" t="e">
            <v>#REF!</v>
          </cell>
          <cell r="C730" t="e">
            <v>#REF!</v>
          </cell>
          <cell r="D730" t="e">
            <v>#REF!</v>
          </cell>
          <cell r="E730" t="e">
            <v>#REF!</v>
          </cell>
          <cell r="F730" t="e">
            <v>#REF!</v>
          </cell>
          <cell r="G730" t="e">
            <v>#REF!</v>
          </cell>
          <cell r="H730" t="e">
            <v>#REF!</v>
          </cell>
          <cell r="I730" t="e">
            <v>#REF!</v>
          </cell>
          <cell r="J730" t="e">
            <v>#REF!</v>
          </cell>
          <cell r="K730" t="e">
            <v>#REF!</v>
          </cell>
          <cell r="L730" t="e">
            <v>#REF!</v>
          </cell>
          <cell r="M730" t="e">
            <v>#REF!</v>
          </cell>
        </row>
        <row r="731">
          <cell r="A731" t="str">
            <v>61.12.2 Налог на землю (Верхнеуральский район)</v>
          </cell>
          <cell r="B731" t="e">
            <v>#REF!</v>
          </cell>
          <cell r="C731" t="e">
            <v>#REF!</v>
          </cell>
          <cell r="D731" t="e">
            <v>#REF!</v>
          </cell>
          <cell r="E731" t="e">
            <v>#REF!</v>
          </cell>
          <cell r="F731" t="e">
            <v>#REF!</v>
          </cell>
          <cell r="G731" t="e">
            <v>#REF!</v>
          </cell>
          <cell r="H731" t="e">
            <v>#REF!</v>
          </cell>
          <cell r="I731" t="e">
            <v>#REF!</v>
          </cell>
          <cell r="J731" t="e">
            <v>#REF!</v>
          </cell>
          <cell r="K731" t="e">
            <v>#REF!</v>
          </cell>
          <cell r="L731" t="e">
            <v>#REF!</v>
          </cell>
          <cell r="M731" t="e">
            <v>#REF!</v>
          </cell>
        </row>
        <row r="732">
          <cell r="A732" t="str">
            <v>61.12.3 Налог на землю (Агаповский район)</v>
          </cell>
          <cell r="B732" t="e">
            <v>#REF!</v>
          </cell>
          <cell r="C732" t="e">
            <v>#REF!</v>
          </cell>
          <cell r="D732" t="e">
            <v>#REF!</v>
          </cell>
          <cell r="E732" t="e">
            <v>#REF!</v>
          </cell>
          <cell r="F732" t="e">
            <v>#REF!</v>
          </cell>
          <cell r="G732" t="e">
            <v>#REF!</v>
          </cell>
          <cell r="H732" t="e">
            <v>#REF!</v>
          </cell>
          <cell r="I732" t="e">
            <v>#REF!</v>
          </cell>
          <cell r="J732" t="e">
            <v>#REF!</v>
          </cell>
          <cell r="K732" t="e">
            <v>#REF!</v>
          </cell>
          <cell r="L732" t="e">
            <v>#REF!</v>
          </cell>
          <cell r="M732" t="e">
            <v>#REF!</v>
          </cell>
        </row>
        <row r="733">
          <cell r="A733" t="str">
            <v>61.15 Налог на рекламу</v>
          </cell>
          <cell r="B733" t="e">
            <v>#REF!</v>
          </cell>
          <cell r="C733" t="e">
            <v>#REF!</v>
          </cell>
          <cell r="D733" t="e">
            <v>#REF!</v>
          </cell>
          <cell r="E733" t="e">
            <v>#REF!</v>
          </cell>
          <cell r="F733" t="e">
            <v>#REF!</v>
          </cell>
          <cell r="G733" t="e">
            <v>#REF!</v>
          </cell>
          <cell r="H733" t="e">
            <v>#REF!</v>
          </cell>
          <cell r="I733" t="e">
            <v>#REF!</v>
          </cell>
          <cell r="J733" t="e">
            <v>#REF!</v>
          </cell>
          <cell r="K733" t="e">
            <v>#REF!</v>
          </cell>
          <cell r="L733" t="e">
            <v>#REF!</v>
          </cell>
          <cell r="M733" t="e">
            <v>#REF!</v>
          </cell>
        </row>
        <row r="734">
          <cell r="A734" t="str">
            <v>61.17. Транспортный налог</v>
          </cell>
          <cell r="B734" t="e">
            <v>#REF!</v>
          </cell>
          <cell r="C734" t="e">
            <v>#REF!</v>
          </cell>
          <cell r="D734" t="e">
            <v>#REF!</v>
          </cell>
          <cell r="E734" t="e">
            <v>#REF!</v>
          </cell>
          <cell r="F734" t="e">
            <v>#REF!</v>
          </cell>
          <cell r="G734" t="e">
            <v>#REF!</v>
          </cell>
          <cell r="H734" t="e">
            <v>#REF!</v>
          </cell>
          <cell r="I734" t="e">
            <v>#REF!</v>
          </cell>
          <cell r="J734" t="e">
            <v>#REF!</v>
          </cell>
          <cell r="K734" t="e">
            <v>#REF!</v>
          </cell>
          <cell r="L734" t="e">
            <v>#REF!</v>
          </cell>
          <cell r="M734" t="e">
            <v>#REF!</v>
          </cell>
        </row>
        <row r="735">
          <cell r="A735" t="str">
            <v>61.17.6 Транспортный налог (г.Магнитогорск)</v>
          </cell>
          <cell r="B735" t="e">
            <v>#REF!</v>
          </cell>
          <cell r="C735" t="e">
            <v>#REF!</v>
          </cell>
          <cell r="D735" t="e">
            <v>#REF!</v>
          </cell>
          <cell r="E735" t="e">
            <v>#REF!</v>
          </cell>
          <cell r="F735" t="e">
            <v>#REF!</v>
          </cell>
          <cell r="G735" t="e">
            <v>#REF!</v>
          </cell>
          <cell r="H735" t="e">
            <v>#REF!</v>
          </cell>
          <cell r="I735" t="e">
            <v>#REF!</v>
          </cell>
          <cell r="J735" t="e">
            <v>#REF!</v>
          </cell>
          <cell r="K735" t="e">
            <v>#REF!</v>
          </cell>
          <cell r="L735" t="e">
            <v>#REF!</v>
          </cell>
          <cell r="M735" t="e">
            <v>#REF!</v>
          </cell>
        </row>
        <row r="736">
          <cell r="A736" t="str">
            <v>61.17.7 Транспортный налог (Казахстан)</v>
          </cell>
          <cell r="B736" t="e">
            <v>#REF!</v>
          </cell>
          <cell r="C736" t="e">
            <v>#REF!</v>
          </cell>
          <cell r="D736" t="e">
            <v>#REF!</v>
          </cell>
          <cell r="E736" t="e">
            <v>#REF!</v>
          </cell>
          <cell r="F736" t="e">
            <v>#REF!</v>
          </cell>
          <cell r="G736" t="e">
            <v>#REF!</v>
          </cell>
          <cell r="H736" t="e">
            <v>#REF!</v>
          </cell>
          <cell r="I736" t="e">
            <v>#REF!</v>
          </cell>
          <cell r="J736" t="e">
            <v>#REF!</v>
          </cell>
          <cell r="K736" t="e">
            <v>#REF!</v>
          </cell>
          <cell r="L736" t="e">
            <v>#REF!</v>
          </cell>
          <cell r="M736" t="e">
            <v>#REF!</v>
          </cell>
        </row>
        <row r="737">
          <cell r="A737" t="str">
            <v>61.17.8 Транспортный налог (Чесменский район)</v>
          </cell>
          <cell r="B737" t="e">
            <v>#REF!</v>
          </cell>
          <cell r="C737" t="e">
            <v>#REF!</v>
          </cell>
          <cell r="D737" t="e">
            <v>#REF!</v>
          </cell>
          <cell r="E737" t="e">
            <v>#REF!</v>
          </cell>
          <cell r="F737" t="e">
            <v>#REF!</v>
          </cell>
          <cell r="G737" t="e">
            <v>#REF!</v>
          </cell>
          <cell r="H737" t="e">
            <v>#REF!</v>
          </cell>
          <cell r="I737" t="e">
            <v>#REF!</v>
          </cell>
          <cell r="J737" t="e">
            <v>#REF!</v>
          </cell>
          <cell r="K737" t="e">
            <v>#REF!</v>
          </cell>
          <cell r="L737" t="e">
            <v>#REF!</v>
          </cell>
          <cell r="M737" t="e">
            <v>#REF!</v>
          </cell>
        </row>
        <row r="738">
          <cell r="A738" t="str">
            <v>61.18 Плата за загрязнение окружающей среды сверх норм П</v>
          </cell>
          <cell r="B738" t="e">
            <v>#REF!</v>
          </cell>
          <cell r="C738" t="e">
            <v>#REF!</v>
          </cell>
          <cell r="D738" t="e">
            <v>#REF!</v>
          </cell>
          <cell r="E738" t="e">
            <v>#REF!</v>
          </cell>
          <cell r="F738" t="e">
            <v>#REF!</v>
          </cell>
          <cell r="G738" t="e">
            <v>#REF!</v>
          </cell>
          <cell r="H738" t="e">
            <v>#REF!</v>
          </cell>
          <cell r="I738" t="e">
            <v>#REF!</v>
          </cell>
          <cell r="J738" t="e">
            <v>#REF!</v>
          </cell>
          <cell r="K738" t="e">
            <v>#REF!</v>
          </cell>
          <cell r="L738" t="e">
            <v>#REF!</v>
          </cell>
          <cell r="M738" t="e">
            <v>#REF!</v>
          </cell>
        </row>
        <row r="739">
          <cell r="A739" t="str">
            <v>61.19 Госпошлина</v>
          </cell>
          <cell r="B739" t="e">
            <v>#REF!</v>
          </cell>
          <cell r="C739" t="e">
            <v>#REF!</v>
          </cell>
          <cell r="D739" t="e">
            <v>#REF!</v>
          </cell>
          <cell r="E739" t="e">
            <v>#REF!</v>
          </cell>
          <cell r="F739" t="e">
            <v>#REF!</v>
          </cell>
          <cell r="G739" t="e">
            <v>#REF!</v>
          </cell>
          <cell r="H739" t="e">
            <v>#REF!</v>
          </cell>
          <cell r="I739" t="e">
            <v>#REF!</v>
          </cell>
          <cell r="J739" t="e">
            <v>#REF!</v>
          </cell>
          <cell r="K739" t="e">
            <v>#REF!</v>
          </cell>
          <cell r="L739" t="e">
            <v>#REF!</v>
          </cell>
          <cell r="M739" t="e">
            <v>#REF!</v>
          </cell>
        </row>
        <row r="740">
          <cell r="A740" t="str">
            <v>61.2. Налог на имущество</v>
          </cell>
          <cell r="B740" t="e">
            <v>#REF!</v>
          </cell>
          <cell r="C740" t="e">
            <v>#REF!</v>
          </cell>
          <cell r="D740" t="e">
            <v>#REF!</v>
          </cell>
          <cell r="E740" t="e">
            <v>#REF!</v>
          </cell>
          <cell r="F740" t="e">
            <v>#REF!</v>
          </cell>
          <cell r="G740" t="e">
            <v>#REF!</v>
          </cell>
          <cell r="H740" t="e">
            <v>#REF!</v>
          </cell>
          <cell r="I740" t="e">
            <v>#REF!</v>
          </cell>
          <cell r="J740" t="e">
            <v>#REF!</v>
          </cell>
          <cell r="K740" t="e">
            <v>#REF!</v>
          </cell>
          <cell r="L740" t="e">
            <v>#REF!</v>
          </cell>
          <cell r="M740" t="e">
            <v>#REF!</v>
          </cell>
        </row>
        <row r="741">
          <cell r="A741" t="str">
            <v>61.2.1 Налог на имущество в местный бюджет</v>
          </cell>
          <cell r="B741" t="e">
            <v>#REF!</v>
          </cell>
          <cell r="C741" t="e">
            <v>#REF!</v>
          </cell>
          <cell r="D741" t="e">
            <v>#REF!</v>
          </cell>
          <cell r="E741" t="e">
            <v>#REF!</v>
          </cell>
          <cell r="F741" t="e">
            <v>#REF!</v>
          </cell>
          <cell r="G741" t="e">
            <v>#REF!</v>
          </cell>
          <cell r="H741" t="e">
            <v>#REF!</v>
          </cell>
          <cell r="I741" t="e">
            <v>#REF!</v>
          </cell>
          <cell r="J741" t="e">
            <v>#REF!</v>
          </cell>
          <cell r="K741" t="e">
            <v>#REF!</v>
          </cell>
          <cell r="L741" t="e">
            <v>#REF!</v>
          </cell>
          <cell r="M741" t="e">
            <v>#REF!</v>
          </cell>
        </row>
        <row r="742">
          <cell r="A742" t="str">
            <v>61.2.10 Налог на имущество (г.Ессентуки)</v>
          </cell>
          <cell r="B742" t="e">
            <v>#REF!</v>
          </cell>
          <cell r="C742" t="e">
            <v>#REF!</v>
          </cell>
          <cell r="D742" t="e">
            <v>#REF!</v>
          </cell>
          <cell r="E742" t="e">
            <v>#REF!</v>
          </cell>
          <cell r="F742" t="e">
            <v>#REF!</v>
          </cell>
          <cell r="G742" t="e">
            <v>#REF!</v>
          </cell>
          <cell r="H742" t="e">
            <v>#REF!</v>
          </cell>
          <cell r="I742" t="e">
            <v>#REF!</v>
          </cell>
          <cell r="J742" t="e">
            <v>#REF!</v>
          </cell>
          <cell r="K742" t="e">
            <v>#REF!</v>
          </cell>
          <cell r="L742" t="e">
            <v>#REF!</v>
          </cell>
          <cell r="M742" t="e">
            <v>#REF!</v>
          </cell>
        </row>
        <row r="743">
          <cell r="A743" t="str">
            <v>61.2.2 Налог на имущество в областной бюджет</v>
          </cell>
          <cell r="B743" t="e">
            <v>#REF!</v>
          </cell>
          <cell r="C743" t="e">
            <v>#REF!</v>
          </cell>
          <cell r="D743" t="e">
            <v>#REF!</v>
          </cell>
          <cell r="E743" t="e">
            <v>#REF!</v>
          </cell>
          <cell r="F743" t="e">
            <v>#REF!</v>
          </cell>
          <cell r="G743" t="e">
            <v>#REF!</v>
          </cell>
          <cell r="H743" t="e">
            <v>#REF!</v>
          </cell>
          <cell r="I743" t="e">
            <v>#REF!</v>
          </cell>
          <cell r="J743" t="e">
            <v>#REF!</v>
          </cell>
          <cell r="K743" t="e">
            <v>#REF!</v>
          </cell>
          <cell r="L743" t="e">
            <v>#REF!</v>
          </cell>
          <cell r="M743" t="e">
            <v>#REF!</v>
          </cell>
        </row>
        <row r="744">
          <cell r="A744" t="str">
            <v>61.2.3 Налог на имущество (Агаповский район)</v>
          </cell>
          <cell r="B744" t="e">
            <v>#REF!</v>
          </cell>
          <cell r="C744" t="e">
            <v>#REF!</v>
          </cell>
          <cell r="D744" t="e">
            <v>#REF!</v>
          </cell>
          <cell r="E744" t="e">
            <v>#REF!</v>
          </cell>
          <cell r="F744" t="e">
            <v>#REF!</v>
          </cell>
          <cell r="G744" t="e">
            <v>#REF!</v>
          </cell>
          <cell r="H744" t="e">
            <v>#REF!</v>
          </cell>
          <cell r="I744" t="e">
            <v>#REF!</v>
          </cell>
          <cell r="J744" t="e">
            <v>#REF!</v>
          </cell>
          <cell r="K744" t="e">
            <v>#REF!</v>
          </cell>
          <cell r="L744" t="e">
            <v>#REF!</v>
          </cell>
          <cell r="M744" t="e">
            <v>#REF!</v>
          </cell>
        </row>
        <row r="745">
          <cell r="A745" t="str">
            <v>61.2.4 Налог на имущество (Абзелиловский район)</v>
          </cell>
          <cell r="B745" t="e">
            <v>#REF!</v>
          </cell>
          <cell r="C745" t="e">
            <v>#REF!</v>
          </cell>
          <cell r="D745" t="e">
            <v>#REF!</v>
          </cell>
          <cell r="E745" t="e">
            <v>#REF!</v>
          </cell>
          <cell r="F745" t="e">
            <v>#REF!</v>
          </cell>
          <cell r="G745" t="e">
            <v>#REF!</v>
          </cell>
          <cell r="H745" t="e">
            <v>#REF!</v>
          </cell>
          <cell r="I745" t="e">
            <v>#REF!</v>
          </cell>
          <cell r="J745" t="e">
            <v>#REF!</v>
          </cell>
          <cell r="K745" t="e">
            <v>#REF!</v>
          </cell>
          <cell r="L745" t="e">
            <v>#REF!</v>
          </cell>
          <cell r="M745" t="e">
            <v>#REF!</v>
          </cell>
        </row>
        <row r="746">
          <cell r="A746" t="str">
            <v>61.2.5 Налог на имущество (Белорецкий район)</v>
          </cell>
          <cell r="B746" t="e">
            <v>#REF!</v>
          </cell>
          <cell r="C746" t="e">
            <v>#REF!</v>
          </cell>
          <cell r="D746" t="e">
            <v>#REF!</v>
          </cell>
          <cell r="E746" t="e">
            <v>#REF!</v>
          </cell>
          <cell r="F746" t="e">
            <v>#REF!</v>
          </cell>
          <cell r="G746" t="e">
            <v>#REF!</v>
          </cell>
          <cell r="H746" t="e">
            <v>#REF!</v>
          </cell>
          <cell r="I746" t="e">
            <v>#REF!</v>
          </cell>
          <cell r="J746" t="e">
            <v>#REF!</v>
          </cell>
          <cell r="K746" t="e">
            <v>#REF!</v>
          </cell>
          <cell r="L746" t="e">
            <v>#REF!</v>
          </cell>
          <cell r="M746" t="e">
            <v>#REF!</v>
          </cell>
        </row>
        <row r="747">
          <cell r="A747" t="str">
            <v>61.2.6 Налог на имущество (Учалинский район)</v>
          </cell>
          <cell r="B747" t="e">
            <v>#REF!</v>
          </cell>
          <cell r="C747" t="e">
            <v>#REF!</v>
          </cell>
          <cell r="D747" t="e">
            <v>#REF!</v>
          </cell>
          <cell r="E747" t="e">
            <v>#REF!</v>
          </cell>
          <cell r="F747" t="e">
            <v>#REF!</v>
          </cell>
          <cell r="G747" t="e">
            <v>#REF!</v>
          </cell>
          <cell r="H747" t="e">
            <v>#REF!</v>
          </cell>
          <cell r="I747" t="e">
            <v>#REF!</v>
          </cell>
          <cell r="J747" t="e">
            <v>#REF!</v>
          </cell>
          <cell r="K747" t="e">
            <v>#REF!</v>
          </cell>
          <cell r="L747" t="e">
            <v>#REF!</v>
          </cell>
          <cell r="M747" t="e">
            <v>#REF!</v>
          </cell>
        </row>
        <row r="748">
          <cell r="A748" t="str">
            <v>61.2.7 Налог на имущество (Чесменский район)</v>
          </cell>
          <cell r="B748" t="e">
            <v>#REF!</v>
          </cell>
          <cell r="C748" t="e">
            <v>#REF!</v>
          </cell>
          <cell r="D748" t="e">
            <v>#REF!</v>
          </cell>
          <cell r="E748" t="e">
            <v>#REF!</v>
          </cell>
          <cell r="F748" t="e">
            <v>#REF!</v>
          </cell>
          <cell r="G748" t="e">
            <v>#REF!</v>
          </cell>
          <cell r="H748" t="e">
            <v>#REF!</v>
          </cell>
          <cell r="I748" t="e">
            <v>#REF!</v>
          </cell>
          <cell r="J748" t="e">
            <v>#REF!</v>
          </cell>
          <cell r="K748" t="e">
            <v>#REF!</v>
          </cell>
          <cell r="L748" t="e">
            <v>#REF!</v>
          </cell>
          <cell r="M748" t="e">
            <v>#REF!</v>
          </cell>
        </row>
        <row r="749">
          <cell r="A749" t="str">
            <v>61.2.8 Налог на имущество (Верхнеуральский район)</v>
          </cell>
          <cell r="B749" t="e">
            <v>#REF!</v>
          </cell>
          <cell r="C749" t="e">
            <v>#REF!</v>
          </cell>
          <cell r="D749" t="e">
            <v>#REF!</v>
          </cell>
          <cell r="E749" t="e">
            <v>#REF!</v>
          </cell>
          <cell r="F749" t="e">
            <v>#REF!</v>
          </cell>
          <cell r="G749" t="e">
            <v>#REF!</v>
          </cell>
          <cell r="H749" t="e">
            <v>#REF!</v>
          </cell>
          <cell r="I749" t="e">
            <v>#REF!</v>
          </cell>
          <cell r="J749" t="e">
            <v>#REF!</v>
          </cell>
          <cell r="K749" t="e">
            <v>#REF!</v>
          </cell>
          <cell r="L749" t="e">
            <v>#REF!</v>
          </cell>
          <cell r="M749" t="e">
            <v>#REF!</v>
          </cell>
        </row>
        <row r="750">
          <cell r="A750" t="str">
            <v>61.2.9 Налог на имущество (г.Москва)</v>
          </cell>
          <cell r="B750" t="e">
            <v>#REF!</v>
          </cell>
          <cell r="C750" t="e">
            <v>#REF!</v>
          </cell>
          <cell r="D750" t="e">
            <v>#REF!</v>
          </cell>
          <cell r="E750" t="e">
            <v>#REF!</v>
          </cell>
          <cell r="F750" t="e">
            <v>#REF!</v>
          </cell>
          <cell r="G750" t="e">
            <v>#REF!</v>
          </cell>
          <cell r="H750" t="e">
            <v>#REF!</v>
          </cell>
          <cell r="I750" t="e">
            <v>#REF!</v>
          </cell>
          <cell r="J750" t="e">
            <v>#REF!</v>
          </cell>
          <cell r="K750" t="e">
            <v>#REF!</v>
          </cell>
          <cell r="L750" t="e">
            <v>#REF!</v>
          </cell>
          <cell r="M750" t="e">
            <v>#REF!</v>
          </cell>
        </row>
        <row r="751">
          <cell r="A751" t="str">
            <v>61.22 Налог на операции с ценными бумагами</v>
          </cell>
          <cell r="B751" t="e">
            <v>#REF!</v>
          </cell>
          <cell r="C751" t="e">
            <v>#REF!</v>
          </cell>
          <cell r="D751" t="e">
            <v>#REF!</v>
          </cell>
          <cell r="E751" t="e">
            <v>#REF!</v>
          </cell>
          <cell r="F751" t="e">
            <v>#REF!</v>
          </cell>
          <cell r="G751" t="e">
            <v>#REF!</v>
          </cell>
          <cell r="H751" t="e">
            <v>#REF!</v>
          </cell>
          <cell r="I751" t="e">
            <v>#REF!</v>
          </cell>
          <cell r="J751" t="e">
            <v>#REF!</v>
          </cell>
          <cell r="K751" t="e">
            <v>#REF!</v>
          </cell>
          <cell r="L751" t="e">
            <v>#REF!</v>
          </cell>
          <cell r="M751" t="e">
            <v>#REF!</v>
          </cell>
        </row>
        <row r="752">
          <cell r="A752" t="str">
            <v>61.23 Платежи в налоговую инспекцию за оформление лиценз</v>
          </cell>
          <cell r="B752" t="e">
            <v>#REF!</v>
          </cell>
          <cell r="C752" t="e">
            <v>#REF!</v>
          </cell>
          <cell r="D752" t="e">
            <v>#REF!</v>
          </cell>
          <cell r="E752" t="e">
            <v>#REF!</v>
          </cell>
          <cell r="F752" t="e">
            <v>#REF!</v>
          </cell>
          <cell r="G752" t="e">
            <v>#REF!</v>
          </cell>
          <cell r="H752" t="e">
            <v>#REF!</v>
          </cell>
          <cell r="I752" t="e">
            <v>#REF!</v>
          </cell>
          <cell r="J752" t="e">
            <v>#REF!</v>
          </cell>
          <cell r="K752" t="e">
            <v>#REF!</v>
          </cell>
          <cell r="L752" t="e">
            <v>#REF!</v>
          </cell>
          <cell r="M752" t="e">
            <v>#REF!</v>
          </cell>
        </row>
        <row r="753">
          <cell r="A753" t="str">
            <v>61.3. НДС</v>
          </cell>
          <cell r="B753" t="e">
            <v>#REF!</v>
          </cell>
          <cell r="C753" t="e">
            <v>#REF!</v>
          </cell>
          <cell r="D753" t="e">
            <v>#REF!</v>
          </cell>
          <cell r="E753" t="e">
            <v>#REF!</v>
          </cell>
          <cell r="F753" t="e">
            <v>#REF!</v>
          </cell>
          <cell r="G753" t="e">
            <v>#REF!</v>
          </cell>
          <cell r="H753" t="e">
            <v>#REF!</v>
          </cell>
          <cell r="I753" t="e">
            <v>#REF!</v>
          </cell>
          <cell r="J753" t="e">
            <v>#REF!</v>
          </cell>
          <cell r="K753" t="e">
            <v>#REF!</v>
          </cell>
          <cell r="L753" t="e">
            <v>#REF!</v>
          </cell>
          <cell r="M753" t="e">
            <v>#REF!</v>
          </cell>
        </row>
        <row r="754">
          <cell r="A754" t="str">
            <v>61.3.2 НДС по месту нахождения органиций (г.Магнитогорск)</v>
          </cell>
          <cell r="B754" t="e">
            <v>#REF!</v>
          </cell>
          <cell r="C754" t="e">
            <v>#REF!</v>
          </cell>
          <cell r="D754" t="e">
            <v>#REF!</v>
          </cell>
          <cell r="E754" t="e">
            <v>#REF!</v>
          </cell>
          <cell r="F754" t="e">
            <v>#REF!</v>
          </cell>
          <cell r="G754" t="e">
            <v>#REF!</v>
          </cell>
          <cell r="H754" t="e">
            <v>#REF!</v>
          </cell>
          <cell r="I754" t="e">
            <v>#REF!</v>
          </cell>
          <cell r="J754" t="e">
            <v>#REF!</v>
          </cell>
          <cell r="K754" t="e">
            <v>#REF!</v>
          </cell>
          <cell r="L754" t="e">
            <v>#REF!</v>
          </cell>
          <cell r="M754" t="e">
            <v>#REF!</v>
          </cell>
        </row>
        <row r="755">
          <cell r="A755" t="str">
            <v>61.3.3 НДС, удерживаемый ОАО "ММК" - налоговым агентом</v>
          </cell>
          <cell r="B755" t="e">
            <v>#REF!</v>
          </cell>
          <cell r="C755" t="e">
            <v>#REF!</v>
          </cell>
          <cell r="D755" t="e">
            <v>#REF!</v>
          </cell>
          <cell r="E755" t="e">
            <v>#REF!</v>
          </cell>
          <cell r="F755" t="e">
            <v>#REF!</v>
          </cell>
          <cell r="G755" t="e">
            <v>#REF!</v>
          </cell>
          <cell r="H755" t="e">
            <v>#REF!</v>
          </cell>
          <cell r="I755" t="e">
            <v>#REF!</v>
          </cell>
          <cell r="J755" t="e">
            <v>#REF!</v>
          </cell>
          <cell r="K755" t="e">
            <v>#REF!</v>
          </cell>
          <cell r="L755" t="e">
            <v>#REF!</v>
          </cell>
          <cell r="M755" t="e">
            <v>#REF!</v>
          </cell>
        </row>
        <row r="756">
          <cell r="A756" t="str">
            <v>61.3.4 НДС по месту нахождения филиала (Казахстан)</v>
          </cell>
          <cell r="B756" t="e">
            <v>#REF!</v>
          </cell>
          <cell r="C756" t="e">
            <v>#REF!</v>
          </cell>
          <cell r="D756" t="e">
            <v>#REF!</v>
          </cell>
          <cell r="E756" t="e">
            <v>#REF!</v>
          </cell>
          <cell r="F756" t="e">
            <v>#REF!</v>
          </cell>
          <cell r="G756" t="e">
            <v>#REF!</v>
          </cell>
          <cell r="H756" t="e">
            <v>#REF!</v>
          </cell>
          <cell r="I756" t="e">
            <v>#REF!</v>
          </cell>
          <cell r="J756" t="e">
            <v>#REF!</v>
          </cell>
          <cell r="K756" t="e">
            <v>#REF!</v>
          </cell>
          <cell r="L756" t="e">
            <v>#REF!</v>
          </cell>
          <cell r="M756" t="e">
            <v>#REF!</v>
          </cell>
        </row>
        <row r="757">
          <cell r="A757" t="str">
            <v>61.4 Единый налог на вмененный доход для отдельных видо</v>
          </cell>
          <cell r="B757" t="e">
            <v>#REF!</v>
          </cell>
          <cell r="C757" t="e">
            <v>#REF!</v>
          </cell>
          <cell r="D757" t="e">
            <v>#REF!</v>
          </cell>
          <cell r="E757" t="e">
            <v>#REF!</v>
          </cell>
          <cell r="F757" t="e">
            <v>#REF!</v>
          </cell>
          <cell r="G757" t="e">
            <v>#REF!</v>
          </cell>
          <cell r="H757" t="e">
            <v>#REF!</v>
          </cell>
          <cell r="I757" t="e">
            <v>#REF!</v>
          </cell>
          <cell r="J757" t="e">
            <v>#REF!</v>
          </cell>
          <cell r="K757" t="e">
            <v>#REF!</v>
          </cell>
          <cell r="L757" t="e">
            <v>#REF!</v>
          </cell>
          <cell r="M757" t="e">
            <v>#REF!</v>
          </cell>
        </row>
        <row r="758">
          <cell r="A758" t="str">
            <v>61.5. Водный налог</v>
          </cell>
          <cell r="B758" t="e">
            <v>#REF!</v>
          </cell>
          <cell r="C758" t="e">
            <v>#REF!</v>
          </cell>
          <cell r="D758" t="e">
            <v>#REF!</v>
          </cell>
          <cell r="E758" t="e">
            <v>#REF!</v>
          </cell>
          <cell r="F758" t="e">
            <v>#REF!</v>
          </cell>
          <cell r="G758" t="e">
            <v>#REF!</v>
          </cell>
          <cell r="H758" t="e">
            <v>#REF!</v>
          </cell>
          <cell r="I758" t="e">
            <v>#REF!</v>
          </cell>
          <cell r="J758" t="e">
            <v>#REF!</v>
          </cell>
          <cell r="K758" t="e">
            <v>#REF!</v>
          </cell>
          <cell r="L758" t="e">
            <v>#REF!</v>
          </cell>
          <cell r="M758" t="e">
            <v>#REF!</v>
          </cell>
        </row>
        <row r="759">
          <cell r="A759" t="str">
            <v>61.5.1 Водный налог по месту забора (г.Магнитогорск)</v>
          </cell>
          <cell r="B759" t="e">
            <v>#REF!</v>
          </cell>
          <cell r="C759" t="e">
            <v>#REF!</v>
          </cell>
          <cell r="D759" t="e">
            <v>#REF!</v>
          </cell>
          <cell r="E759" t="e">
            <v>#REF!</v>
          </cell>
          <cell r="F759" t="e">
            <v>#REF!</v>
          </cell>
          <cell r="G759" t="e">
            <v>#REF!</v>
          </cell>
          <cell r="H759" t="e">
            <v>#REF!</v>
          </cell>
          <cell r="I759" t="e">
            <v>#REF!</v>
          </cell>
          <cell r="J759" t="e">
            <v>#REF!</v>
          </cell>
          <cell r="K759" t="e">
            <v>#REF!</v>
          </cell>
          <cell r="L759" t="e">
            <v>#REF!</v>
          </cell>
          <cell r="M759" t="e">
            <v>#REF!</v>
          </cell>
        </row>
        <row r="760">
          <cell r="A760" t="str">
            <v>61.5.4 Водный налог по месту забора (Агаповский район)</v>
          </cell>
          <cell r="B760" t="e">
            <v>#REF!</v>
          </cell>
          <cell r="C760" t="e">
            <v>#REF!</v>
          </cell>
          <cell r="D760" t="e">
            <v>#REF!</v>
          </cell>
          <cell r="E760" t="e">
            <v>#REF!</v>
          </cell>
          <cell r="F760" t="e">
            <v>#REF!</v>
          </cell>
          <cell r="G760" t="e">
            <v>#REF!</v>
          </cell>
          <cell r="H760" t="e">
            <v>#REF!</v>
          </cell>
          <cell r="I760" t="e">
            <v>#REF!</v>
          </cell>
          <cell r="J760" t="e">
            <v>#REF!</v>
          </cell>
          <cell r="K760" t="e">
            <v>#REF!</v>
          </cell>
          <cell r="L760" t="e">
            <v>#REF!</v>
          </cell>
          <cell r="M760" t="e">
            <v>#REF!</v>
          </cell>
        </row>
        <row r="761">
          <cell r="A761" t="str">
            <v>61.5.5 Водный налог по месту забора (Абзелиловский район)</v>
          </cell>
          <cell r="B761" t="e">
            <v>#REF!</v>
          </cell>
          <cell r="C761" t="e">
            <v>#REF!</v>
          </cell>
          <cell r="D761" t="e">
            <v>#REF!</v>
          </cell>
          <cell r="E761" t="e">
            <v>#REF!</v>
          </cell>
          <cell r="F761" t="e">
            <v>#REF!</v>
          </cell>
          <cell r="G761" t="e">
            <v>#REF!</v>
          </cell>
          <cell r="H761" t="e">
            <v>#REF!</v>
          </cell>
          <cell r="I761" t="e">
            <v>#REF!</v>
          </cell>
          <cell r="J761" t="e">
            <v>#REF!</v>
          </cell>
          <cell r="K761" t="e">
            <v>#REF!</v>
          </cell>
          <cell r="L761" t="e">
            <v>#REF!</v>
          </cell>
          <cell r="M761" t="e">
            <v>#REF!</v>
          </cell>
        </row>
        <row r="762">
          <cell r="A762" t="str">
            <v>61.5.6 Водный налог по месту забора (Чесменский район)</v>
          </cell>
          <cell r="B762" t="e">
            <v>#REF!</v>
          </cell>
          <cell r="C762" t="e">
            <v>#REF!</v>
          </cell>
          <cell r="D762" t="e">
            <v>#REF!</v>
          </cell>
          <cell r="E762" t="e">
            <v>#REF!</v>
          </cell>
          <cell r="F762" t="e">
            <v>#REF!</v>
          </cell>
          <cell r="G762" t="e">
            <v>#REF!</v>
          </cell>
          <cell r="H762" t="e">
            <v>#REF!</v>
          </cell>
          <cell r="I762" t="e">
            <v>#REF!</v>
          </cell>
          <cell r="J762" t="e">
            <v>#REF!</v>
          </cell>
          <cell r="K762" t="e">
            <v>#REF!</v>
          </cell>
          <cell r="L762" t="e">
            <v>#REF!</v>
          </cell>
          <cell r="M762" t="e">
            <v>#REF!</v>
          </cell>
        </row>
        <row r="763">
          <cell r="A763" t="str">
            <v>61.5.7 Плата за пользование водными ресурсами (Казахстан)</v>
          </cell>
          <cell r="B763" t="e">
            <v>#REF!</v>
          </cell>
          <cell r="C763" t="e">
            <v>#REF!</v>
          </cell>
          <cell r="D763" t="e">
            <v>#REF!</v>
          </cell>
          <cell r="E763" t="e">
            <v>#REF!</v>
          </cell>
          <cell r="F763" t="e">
            <v>#REF!</v>
          </cell>
          <cell r="G763" t="e">
            <v>#REF!</v>
          </cell>
          <cell r="H763" t="e">
            <v>#REF!</v>
          </cell>
          <cell r="I763" t="e">
            <v>#REF!</v>
          </cell>
          <cell r="J763" t="e">
            <v>#REF!</v>
          </cell>
          <cell r="K763" t="e">
            <v>#REF!</v>
          </cell>
          <cell r="L763" t="e">
            <v>#REF!</v>
          </cell>
          <cell r="M763" t="e">
            <v>#REF!</v>
          </cell>
        </row>
        <row r="764">
          <cell r="A764" t="str">
            <v>61.6. Налог с доходов в виде дивидендов</v>
          </cell>
          <cell r="B764" t="e">
            <v>#REF!</v>
          </cell>
          <cell r="C764" t="e">
            <v>#REF!</v>
          </cell>
          <cell r="D764" t="e">
            <v>#REF!</v>
          </cell>
          <cell r="E764" t="e">
            <v>#REF!</v>
          </cell>
          <cell r="F764" t="e">
            <v>#REF!</v>
          </cell>
          <cell r="G764" t="e">
            <v>#REF!</v>
          </cell>
          <cell r="H764" t="e">
            <v>#REF!</v>
          </cell>
          <cell r="I764" t="e">
            <v>#REF!</v>
          </cell>
          <cell r="J764" t="e">
            <v>#REF!</v>
          </cell>
          <cell r="K764" t="e">
            <v>#REF!</v>
          </cell>
          <cell r="L764" t="e">
            <v>#REF!</v>
          </cell>
          <cell r="M764" t="e">
            <v>#REF!</v>
          </cell>
        </row>
        <row r="765">
          <cell r="A765" t="str">
            <v>61.6.1 Налог с доходов в виде получаемых дивидендов</v>
          </cell>
          <cell r="B765" t="e">
            <v>#REF!</v>
          </cell>
          <cell r="C765" t="e">
            <v>#REF!</v>
          </cell>
          <cell r="D765" t="e">
            <v>#REF!</v>
          </cell>
          <cell r="E765" t="e">
            <v>#REF!</v>
          </cell>
          <cell r="F765" t="e">
            <v>#REF!</v>
          </cell>
          <cell r="G765" t="e">
            <v>#REF!</v>
          </cell>
          <cell r="H765" t="e">
            <v>#REF!</v>
          </cell>
          <cell r="I765" t="e">
            <v>#REF!</v>
          </cell>
          <cell r="J765" t="e">
            <v>#REF!</v>
          </cell>
          <cell r="K765" t="e">
            <v>#REF!</v>
          </cell>
          <cell r="L765" t="e">
            <v>#REF!</v>
          </cell>
          <cell r="M765" t="e">
            <v>#REF!</v>
          </cell>
        </row>
        <row r="766">
          <cell r="A766" t="str">
            <v>61.6.2 Налог с доходов в виде выплачиваемых дивидендов</v>
          </cell>
          <cell r="B766" t="e">
            <v>#REF!</v>
          </cell>
          <cell r="C766" t="e">
            <v>#REF!</v>
          </cell>
          <cell r="D766" t="e">
            <v>#REF!</v>
          </cell>
          <cell r="E766" t="e">
            <v>#REF!</v>
          </cell>
          <cell r="F766" t="e">
            <v>#REF!</v>
          </cell>
          <cell r="G766" t="e">
            <v>#REF!</v>
          </cell>
          <cell r="H766" t="e">
            <v>#REF!</v>
          </cell>
          <cell r="I766" t="e">
            <v>#REF!</v>
          </cell>
          <cell r="J766" t="e">
            <v>#REF!</v>
          </cell>
          <cell r="K766" t="e">
            <v>#REF!</v>
          </cell>
          <cell r="L766" t="e">
            <v>#REF!</v>
          </cell>
          <cell r="M766" t="e">
            <v>#REF!</v>
          </cell>
        </row>
        <row r="767">
          <cell r="A767" t="str">
            <v>61.7. Налог на доходы физических лиц</v>
          </cell>
          <cell r="B767" t="e">
            <v>#REF!</v>
          </cell>
          <cell r="C767" t="e">
            <v>#REF!</v>
          </cell>
          <cell r="D767" t="e">
            <v>#REF!</v>
          </cell>
          <cell r="E767" t="e">
            <v>#REF!</v>
          </cell>
          <cell r="F767" t="e">
            <v>#REF!</v>
          </cell>
          <cell r="G767" t="e">
            <v>#REF!</v>
          </cell>
          <cell r="H767" t="e">
            <v>#REF!</v>
          </cell>
          <cell r="I767" t="e">
            <v>#REF!</v>
          </cell>
          <cell r="J767" t="e">
            <v>#REF!</v>
          </cell>
          <cell r="K767" t="e">
            <v>#REF!</v>
          </cell>
          <cell r="L767" t="e">
            <v>#REF!</v>
          </cell>
          <cell r="M767" t="e">
            <v>#REF!</v>
          </cell>
        </row>
        <row r="768">
          <cell r="A768" t="str">
            <v>61.7.1 Налог на доходы физических лиц (г.Магнитогорск)</v>
          </cell>
          <cell r="B768" t="e">
            <v>#REF!</v>
          </cell>
          <cell r="C768" t="e">
            <v>#REF!</v>
          </cell>
          <cell r="D768" t="e">
            <v>#REF!</v>
          </cell>
          <cell r="E768" t="e">
            <v>#REF!</v>
          </cell>
          <cell r="F768" t="e">
            <v>#REF!</v>
          </cell>
          <cell r="G768" t="e">
            <v>#REF!</v>
          </cell>
          <cell r="H768" t="e">
            <v>#REF!</v>
          </cell>
          <cell r="I768" t="e">
            <v>#REF!</v>
          </cell>
          <cell r="J768" t="e">
            <v>#REF!</v>
          </cell>
          <cell r="K768" t="e">
            <v>#REF!</v>
          </cell>
          <cell r="L768" t="e">
            <v>#REF!</v>
          </cell>
          <cell r="M768" t="e">
            <v>#REF!</v>
          </cell>
        </row>
        <row r="769">
          <cell r="A769" t="str">
            <v>61.7.2 Налог на доходы физических лиц (Абзелиловский райо</v>
          </cell>
          <cell r="B769" t="e">
            <v>#REF!</v>
          </cell>
          <cell r="C769" t="e">
            <v>#REF!</v>
          </cell>
          <cell r="D769" t="e">
            <v>#REF!</v>
          </cell>
          <cell r="E769" t="e">
            <v>#REF!</v>
          </cell>
          <cell r="F769" t="e">
            <v>#REF!</v>
          </cell>
          <cell r="G769" t="e">
            <v>#REF!</v>
          </cell>
          <cell r="H769" t="e">
            <v>#REF!</v>
          </cell>
          <cell r="I769" t="e">
            <v>#REF!</v>
          </cell>
          <cell r="J769" t="e">
            <v>#REF!</v>
          </cell>
          <cell r="K769" t="e">
            <v>#REF!</v>
          </cell>
          <cell r="L769" t="e">
            <v>#REF!</v>
          </cell>
          <cell r="M769" t="e">
            <v>#REF!</v>
          </cell>
        </row>
        <row r="770">
          <cell r="A770" t="str">
            <v>61.7.3 Налог на доходы физических лиц (Казахстан)</v>
          </cell>
          <cell r="B770" t="e">
            <v>#REF!</v>
          </cell>
          <cell r="C770" t="e">
            <v>#REF!</v>
          </cell>
          <cell r="D770" t="e">
            <v>#REF!</v>
          </cell>
          <cell r="E770" t="e">
            <v>#REF!</v>
          </cell>
          <cell r="F770" t="e">
            <v>#REF!</v>
          </cell>
          <cell r="G770" t="e">
            <v>#REF!</v>
          </cell>
          <cell r="H770" t="e">
            <v>#REF!</v>
          </cell>
          <cell r="I770" t="e">
            <v>#REF!</v>
          </cell>
          <cell r="J770" t="e">
            <v>#REF!</v>
          </cell>
          <cell r="K770" t="e">
            <v>#REF!</v>
          </cell>
          <cell r="L770" t="e">
            <v>#REF!</v>
          </cell>
          <cell r="M770" t="e">
            <v>#REF!</v>
          </cell>
        </row>
        <row r="771">
          <cell r="A771" t="str">
            <v>61.7.4 Налог на доходы физических лиц (Чесменский район)</v>
          </cell>
          <cell r="B771" t="e">
            <v>#REF!</v>
          </cell>
          <cell r="C771" t="e">
            <v>#REF!</v>
          </cell>
          <cell r="D771" t="e">
            <v>#REF!</v>
          </cell>
          <cell r="E771" t="e">
            <v>#REF!</v>
          </cell>
          <cell r="F771" t="e">
            <v>#REF!</v>
          </cell>
          <cell r="G771" t="e">
            <v>#REF!</v>
          </cell>
          <cell r="H771" t="e">
            <v>#REF!</v>
          </cell>
          <cell r="I771" t="e">
            <v>#REF!</v>
          </cell>
          <cell r="J771" t="e">
            <v>#REF!</v>
          </cell>
          <cell r="K771" t="e">
            <v>#REF!</v>
          </cell>
          <cell r="L771" t="e">
            <v>#REF!</v>
          </cell>
          <cell r="M771" t="e">
            <v>#REF!</v>
          </cell>
        </row>
        <row r="772">
          <cell r="A772" t="str">
            <v>61.7.5 Налог на доходы физических лиц (Агаповский район)</v>
          </cell>
          <cell r="B772" t="e">
            <v>#REF!</v>
          </cell>
          <cell r="C772" t="e">
            <v>#REF!</v>
          </cell>
          <cell r="D772" t="e">
            <v>#REF!</v>
          </cell>
          <cell r="E772" t="e">
            <v>#REF!</v>
          </cell>
          <cell r="F772" t="e">
            <v>#REF!</v>
          </cell>
          <cell r="G772" t="e">
            <v>#REF!</v>
          </cell>
          <cell r="H772" t="e">
            <v>#REF!</v>
          </cell>
          <cell r="I772" t="e">
            <v>#REF!</v>
          </cell>
          <cell r="J772" t="e">
            <v>#REF!</v>
          </cell>
          <cell r="K772" t="e">
            <v>#REF!</v>
          </cell>
          <cell r="L772" t="e">
            <v>#REF!</v>
          </cell>
          <cell r="M772" t="e">
            <v>#REF!</v>
          </cell>
        </row>
        <row r="773">
          <cell r="A773" t="str">
            <v>61.7.6 Налог на доходы физических лиц (Белорецкий район)</v>
          </cell>
          <cell r="B773" t="e">
            <v>#REF!</v>
          </cell>
          <cell r="C773" t="e">
            <v>#REF!</v>
          </cell>
          <cell r="D773" t="e">
            <v>#REF!</v>
          </cell>
          <cell r="E773" t="e">
            <v>#REF!</v>
          </cell>
          <cell r="F773" t="e">
            <v>#REF!</v>
          </cell>
          <cell r="G773" t="e">
            <v>#REF!</v>
          </cell>
          <cell r="H773" t="e">
            <v>#REF!</v>
          </cell>
          <cell r="I773" t="e">
            <v>#REF!</v>
          </cell>
          <cell r="J773" t="e">
            <v>#REF!</v>
          </cell>
          <cell r="K773" t="e">
            <v>#REF!</v>
          </cell>
          <cell r="L773" t="e">
            <v>#REF!</v>
          </cell>
          <cell r="M773" t="e">
            <v>#REF!</v>
          </cell>
        </row>
        <row r="774">
          <cell r="A774" t="str">
            <v>61.7.7 Налог на доходы физических лиц (Верхнеуральский ра</v>
          </cell>
          <cell r="B774" t="e">
            <v>#REF!</v>
          </cell>
          <cell r="C774" t="e">
            <v>#REF!</v>
          </cell>
          <cell r="D774" t="e">
            <v>#REF!</v>
          </cell>
          <cell r="E774" t="e">
            <v>#REF!</v>
          </cell>
          <cell r="F774" t="e">
            <v>#REF!</v>
          </cell>
          <cell r="G774" t="e">
            <v>#REF!</v>
          </cell>
          <cell r="H774" t="e">
            <v>#REF!</v>
          </cell>
          <cell r="I774" t="e">
            <v>#REF!</v>
          </cell>
          <cell r="J774" t="e">
            <v>#REF!</v>
          </cell>
          <cell r="K774" t="e">
            <v>#REF!</v>
          </cell>
          <cell r="L774" t="e">
            <v>#REF!</v>
          </cell>
          <cell r="M774" t="e">
            <v>#REF!</v>
          </cell>
        </row>
        <row r="775">
          <cell r="A775" t="str">
            <v>61.7.8 Налог на доходы физических лиц (Учалинский район)</v>
          </cell>
          <cell r="B775" t="e">
            <v>#REF!</v>
          </cell>
          <cell r="C775" t="e">
            <v>#REF!</v>
          </cell>
          <cell r="D775" t="e">
            <v>#REF!</v>
          </cell>
          <cell r="E775" t="e">
            <v>#REF!</v>
          </cell>
          <cell r="F775" t="e">
            <v>#REF!</v>
          </cell>
          <cell r="G775" t="e">
            <v>#REF!</v>
          </cell>
          <cell r="H775" t="e">
            <v>#REF!</v>
          </cell>
          <cell r="I775" t="e">
            <v>#REF!</v>
          </cell>
          <cell r="J775" t="e">
            <v>#REF!</v>
          </cell>
          <cell r="K775" t="e">
            <v>#REF!</v>
          </cell>
          <cell r="L775" t="e">
            <v>#REF!</v>
          </cell>
          <cell r="M775" t="e">
            <v>#REF!</v>
          </cell>
        </row>
        <row r="776">
          <cell r="A776" t="str">
            <v>61.7.9 Налог на доходы физических лиц (г. Москва)</v>
          </cell>
          <cell r="B776" t="e">
            <v>#REF!</v>
          </cell>
          <cell r="C776" t="e">
            <v>#REF!</v>
          </cell>
          <cell r="D776" t="e">
            <v>#REF!</v>
          </cell>
          <cell r="E776" t="e">
            <v>#REF!</v>
          </cell>
          <cell r="F776" t="e">
            <v>#REF!</v>
          </cell>
          <cell r="G776" t="e">
            <v>#REF!</v>
          </cell>
          <cell r="H776" t="e">
            <v>#REF!</v>
          </cell>
          <cell r="I776" t="e">
            <v>#REF!</v>
          </cell>
          <cell r="J776" t="e">
            <v>#REF!</v>
          </cell>
          <cell r="K776" t="e">
            <v>#REF!</v>
          </cell>
          <cell r="L776" t="e">
            <v>#REF!</v>
          </cell>
          <cell r="M776" t="e">
            <v>#REF!</v>
          </cell>
        </row>
        <row r="777">
          <cell r="A777" t="str">
            <v>61.8. Налог на право пользования недрами</v>
          </cell>
          <cell r="B777" t="e">
            <v>#REF!</v>
          </cell>
          <cell r="C777" t="e">
            <v>#REF!</v>
          </cell>
          <cell r="D777" t="e">
            <v>#REF!</v>
          </cell>
          <cell r="E777" t="e">
            <v>#REF!</v>
          </cell>
          <cell r="F777" t="e">
            <v>#REF!</v>
          </cell>
          <cell r="G777" t="e">
            <v>#REF!</v>
          </cell>
          <cell r="H777" t="e">
            <v>#REF!</v>
          </cell>
          <cell r="I777" t="e">
            <v>#REF!</v>
          </cell>
          <cell r="J777" t="e">
            <v>#REF!</v>
          </cell>
          <cell r="K777" t="e">
            <v>#REF!</v>
          </cell>
          <cell r="L777" t="e">
            <v>#REF!</v>
          </cell>
          <cell r="M777" t="e">
            <v>#REF!</v>
          </cell>
        </row>
        <row r="778">
          <cell r="A778" t="str">
            <v>61.8.1 Регулярные платежи за пользование недрами (Учалинский район)</v>
          </cell>
          <cell r="B778" t="e">
            <v>#REF!</v>
          </cell>
          <cell r="C778" t="e">
            <v>#REF!</v>
          </cell>
          <cell r="D778" t="e">
            <v>#REF!</v>
          </cell>
          <cell r="E778" t="e">
            <v>#REF!</v>
          </cell>
          <cell r="F778" t="e">
            <v>#REF!</v>
          </cell>
          <cell r="G778" t="e">
            <v>#REF!</v>
          </cell>
          <cell r="H778" t="e">
            <v>#REF!</v>
          </cell>
          <cell r="I778" t="e">
            <v>#REF!</v>
          </cell>
          <cell r="J778" t="e">
            <v>#REF!</v>
          </cell>
          <cell r="K778" t="e">
            <v>#REF!</v>
          </cell>
          <cell r="L778" t="e">
            <v>#REF!</v>
          </cell>
          <cell r="M778" t="e">
            <v>#REF!</v>
          </cell>
        </row>
        <row r="779">
          <cell r="A779" t="str">
            <v>61.8.2 Регулярные платежи за пользование недрами (Сосновский район)</v>
          </cell>
          <cell r="B779" t="e">
            <v>#REF!</v>
          </cell>
          <cell r="C779" t="e">
            <v>#REF!</v>
          </cell>
          <cell r="D779" t="e">
            <v>#REF!</v>
          </cell>
          <cell r="E779" t="e">
            <v>#REF!</v>
          </cell>
          <cell r="F779" t="e">
            <v>#REF!</v>
          </cell>
          <cell r="G779" t="e">
            <v>#REF!</v>
          </cell>
          <cell r="H779" t="e">
            <v>#REF!</v>
          </cell>
          <cell r="I779" t="e">
            <v>#REF!</v>
          </cell>
          <cell r="J779" t="e">
            <v>#REF!</v>
          </cell>
          <cell r="K779" t="e">
            <v>#REF!</v>
          </cell>
          <cell r="L779" t="e">
            <v>#REF!</v>
          </cell>
          <cell r="M779" t="e">
            <v>#REF!</v>
          </cell>
        </row>
        <row r="780">
          <cell r="A780" t="str">
            <v>61.8.3 Регулярные платежи за пользование недрами (Агаповский район)</v>
          </cell>
          <cell r="B780" t="e">
            <v>#REF!</v>
          </cell>
          <cell r="C780" t="e">
            <v>#REF!</v>
          </cell>
          <cell r="D780" t="e">
            <v>#REF!</v>
          </cell>
          <cell r="E780" t="e">
            <v>#REF!</v>
          </cell>
          <cell r="F780" t="e">
            <v>#REF!</v>
          </cell>
          <cell r="G780" t="e">
            <v>#REF!</v>
          </cell>
          <cell r="H780" t="e">
            <v>#REF!</v>
          </cell>
          <cell r="I780" t="e">
            <v>#REF!</v>
          </cell>
          <cell r="J780" t="e">
            <v>#REF!</v>
          </cell>
          <cell r="K780" t="e">
            <v>#REF!</v>
          </cell>
          <cell r="L780" t="e">
            <v>#REF!</v>
          </cell>
          <cell r="M780" t="e">
            <v>#REF!</v>
          </cell>
        </row>
        <row r="781">
          <cell r="A781" t="str">
            <v>61.9. Налог на право пользования недрами</v>
          </cell>
          <cell r="B781" t="e">
            <v>#REF!</v>
          </cell>
          <cell r="C781" t="e">
            <v>#REF!</v>
          </cell>
          <cell r="D781" t="e">
            <v>#REF!</v>
          </cell>
          <cell r="E781" t="e">
            <v>#REF!</v>
          </cell>
          <cell r="F781" t="e">
            <v>#REF!</v>
          </cell>
          <cell r="G781" t="e">
            <v>#REF!</v>
          </cell>
          <cell r="H781" t="e">
            <v>#REF!</v>
          </cell>
          <cell r="I781" t="e">
            <v>#REF!</v>
          </cell>
          <cell r="J781" t="e">
            <v>#REF!</v>
          </cell>
          <cell r="K781" t="e">
            <v>#REF!</v>
          </cell>
          <cell r="L781" t="e">
            <v>#REF!</v>
          </cell>
          <cell r="M781" t="e">
            <v>#REF!</v>
          </cell>
        </row>
        <row r="782">
          <cell r="A782" t="str">
            <v>61.9.1 Налог на добычу других полезных ископаемых (г. Маг</v>
          </cell>
          <cell r="B782" t="e">
            <v>#REF!</v>
          </cell>
          <cell r="C782" t="e">
            <v>#REF!</v>
          </cell>
          <cell r="D782" t="e">
            <v>#REF!</v>
          </cell>
          <cell r="E782" t="e">
            <v>#REF!</v>
          </cell>
          <cell r="F782" t="e">
            <v>#REF!</v>
          </cell>
          <cell r="G782" t="e">
            <v>#REF!</v>
          </cell>
          <cell r="H782" t="e">
            <v>#REF!</v>
          </cell>
          <cell r="I782" t="e">
            <v>#REF!</v>
          </cell>
          <cell r="J782" t="e">
            <v>#REF!</v>
          </cell>
          <cell r="K782" t="e">
            <v>#REF!</v>
          </cell>
          <cell r="L782" t="e">
            <v>#REF!</v>
          </cell>
          <cell r="M782" t="e">
            <v>#REF!</v>
          </cell>
        </row>
        <row r="783">
          <cell r="A783" t="str">
            <v>61.9.12 Налог на право пользования недрами в Троицком райо</v>
          </cell>
          <cell r="B783" t="e">
            <v>#REF!</v>
          </cell>
          <cell r="C783" t="e">
            <v>#REF!</v>
          </cell>
          <cell r="D783" t="e">
            <v>#REF!</v>
          </cell>
          <cell r="E783" t="e">
            <v>#REF!</v>
          </cell>
          <cell r="F783" t="e">
            <v>#REF!</v>
          </cell>
          <cell r="G783" t="e">
            <v>#REF!</v>
          </cell>
          <cell r="H783" t="e">
            <v>#REF!</v>
          </cell>
          <cell r="I783" t="e">
            <v>#REF!</v>
          </cell>
          <cell r="J783" t="e">
            <v>#REF!</v>
          </cell>
          <cell r="K783" t="e">
            <v>#REF!</v>
          </cell>
          <cell r="L783" t="e">
            <v>#REF!</v>
          </cell>
          <cell r="M783" t="e">
            <v>#REF!</v>
          </cell>
        </row>
        <row r="784">
          <cell r="A784" t="str">
            <v>61.9.13 Регулярные платежи за пользование недрами (Сосновс</v>
          </cell>
          <cell r="B784" t="e">
            <v>#REF!</v>
          </cell>
          <cell r="C784" t="e">
            <v>#REF!</v>
          </cell>
          <cell r="D784" t="e">
            <v>#REF!</v>
          </cell>
          <cell r="E784" t="e">
            <v>#REF!</v>
          </cell>
          <cell r="F784" t="e">
            <v>#REF!</v>
          </cell>
          <cell r="G784" t="e">
            <v>#REF!</v>
          </cell>
          <cell r="H784" t="e">
            <v>#REF!</v>
          </cell>
          <cell r="I784" t="e">
            <v>#REF!</v>
          </cell>
          <cell r="J784" t="e">
            <v>#REF!</v>
          </cell>
          <cell r="K784" t="e">
            <v>#REF!</v>
          </cell>
          <cell r="L784" t="e">
            <v>#REF!</v>
          </cell>
          <cell r="M784" t="e">
            <v>#REF!</v>
          </cell>
        </row>
        <row r="785">
          <cell r="A785" t="str">
            <v>61.9.14 Регулярные платежи за пользование недрами (Агаповс</v>
          </cell>
          <cell r="B785" t="e">
            <v>#REF!</v>
          </cell>
          <cell r="C785" t="e">
            <v>#REF!</v>
          </cell>
          <cell r="D785" t="e">
            <v>#REF!</v>
          </cell>
          <cell r="E785" t="e">
            <v>#REF!</v>
          </cell>
          <cell r="F785" t="e">
            <v>#REF!</v>
          </cell>
          <cell r="G785" t="e">
            <v>#REF!</v>
          </cell>
          <cell r="H785" t="e">
            <v>#REF!</v>
          </cell>
          <cell r="I785" t="e">
            <v>#REF!</v>
          </cell>
          <cell r="J785" t="e">
            <v>#REF!</v>
          </cell>
          <cell r="K785" t="e">
            <v>#REF!</v>
          </cell>
          <cell r="L785" t="e">
            <v>#REF!</v>
          </cell>
          <cell r="M785" t="e">
            <v>#REF!</v>
          </cell>
        </row>
        <row r="786">
          <cell r="A786" t="str">
            <v>61.9.2 Роялти по месту нахождения участка недр (Казахстан</v>
          </cell>
          <cell r="B786" t="e">
            <v>#REF!</v>
          </cell>
          <cell r="C786" t="e">
            <v>#REF!</v>
          </cell>
          <cell r="D786" t="e">
            <v>#REF!</v>
          </cell>
          <cell r="E786" t="e">
            <v>#REF!</v>
          </cell>
          <cell r="F786" t="e">
            <v>#REF!</v>
          </cell>
          <cell r="G786" t="e">
            <v>#REF!</v>
          </cell>
          <cell r="H786" t="e">
            <v>#REF!</v>
          </cell>
          <cell r="I786" t="e">
            <v>#REF!</v>
          </cell>
          <cell r="J786" t="e">
            <v>#REF!</v>
          </cell>
          <cell r="K786" t="e">
            <v>#REF!</v>
          </cell>
          <cell r="L786" t="e">
            <v>#REF!</v>
          </cell>
          <cell r="M786" t="e">
            <v>#REF!</v>
          </cell>
        </row>
        <row r="787">
          <cell r="A787" t="str">
            <v>61.9.3 Налог на добычу других полезных ископаемых в федер</v>
          </cell>
          <cell r="B787" t="e">
            <v>#REF!</v>
          </cell>
          <cell r="C787" t="e">
            <v>#REF!</v>
          </cell>
          <cell r="D787" t="e">
            <v>#REF!</v>
          </cell>
          <cell r="E787" t="e">
            <v>#REF!</v>
          </cell>
          <cell r="F787" t="e">
            <v>#REF!</v>
          </cell>
          <cell r="G787" t="e">
            <v>#REF!</v>
          </cell>
          <cell r="H787" t="e">
            <v>#REF!</v>
          </cell>
          <cell r="I787" t="e">
            <v>#REF!</v>
          </cell>
          <cell r="J787" t="e">
            <v>#REF!</v>
          </cell>
          <cell r="K787" t="e">
            <v>#REF!</v>
          </cell>
          <cell r="L787" t="e">
            <v>#REF!</v>
          </cell>
          <cell r="M787" t="e">
            <v>#REF!</v>
          </cell>
        </row>
        <row r="788">
          <cell r="A788" t="str">
            <v>61.9.4 Налог на добычу других полезных ископаемых (Агапов</v>
          </cell>
          <cell r="B788" t="e">
            <v>#REF!</v>
          </cell>
          <cell r="C788" t="e">
            <v>#REF!</v>
          </cell>
          <cell r="D788" t="e">
            <v>#REF!</v>
          </cell>
          <cell r="E788" t="e">
            <v>#REF!</v>
          </cell>
          <cell r="F788" t="e">
            <v>#REF!</v>
          </cell>
          <cell r="G788" t="e">
            <v>#REF!</v>
          </cell>
          <cell r="H788" t="e">
            <v>#REF!</v>
          </cell>
          <cell r="I788" t="e">
            <v>#REF!</v>
          </cell>
          <cell r="J788" t="e">
            <v>#REF!</v>
          </cell>
          <cell r="K788" t="e">
            <v>#REF!</v>
          </cell>
          <cell r="L788" t="e">
            <v>#REF!</v>
          </cell>
          <cell r="M788" t="e">
            <v>#REF!</v>
          </cell>
        </row>
        <row r="789">
          <cell r="A789" t="str">
            <v>61.9.5 Налог на добычу общераспространенных полезных иско</v>
          </cell>
          <cell r="B789" t="e">
            <v>#REF!</v>
          </cell>
          <cell r="C789" t="e">
            <v>#REF!</v>
          </cell>
          <cell r="D789" t="e">
            <v>#REF!</v>
          </cell>
          <cell r="E789" t="e">
            <v>#REF!</v>
          </cell>
          <cell r="F789" t="e">
            <v>#REF!</v>
          </cell>
          <cell r="G789" t="e">
            <v>#REF!</v>
          </cell>
          <cell r="H789" t="e">
            <v>#REF!</v>
          </cell>
          <cell r="I789" t="e">
            <v>#REF!</v>
          </cell>
          <cell r="J789" t="e">
            <v>#REF!</v>
          </cell>
          <cell r="K789" t="e">
            <v>#REF!</v>
          </cell>
          <cell r="L789" t="e">
            <v>#REF!</v>
          </cell>
          <cell r="M789" t="e">
            <v>#REF!</v>
          </cell>
        </row>
        <row r="790">
          <cell r="A790" t="str">
            <v>61.9.7 Налог за право на пользование недрами (Уйский райо</v>
          </cell>
          <cell r="B790" t="e">
            <v>#REF!</v>
          </cell>
          <cell r="C790" t="e">
            <v>#REF!</v>
          </cell>
          <cell r="D790" t="e">
            <v>#REF!</v>
          </cell>
          <cell r="E790" t="e">
            <v>#REF!</v>
          </cell>
          <cell r="F790" t="e">
            <v>#REF!</v>
          </cell>
          <cell r="G790" t="e">
            <v>#REF!</v>
          </cell>
          <cell r="H790" t="e">
            <v>#REF!</v>
          </cell>
          <cell r="I790" t="e">
            <v>#REF!</v>
          </cell>
          <cell r="J790" t="e">
            <v>#REF!</v>
          </cell>
          <cell r="K790" t="e">
            <v>#REF!</v>
          </cell>
          <cell r="L790" t="e">
            <v>#REF!</v>
          </cell>
          <cell r="M790" t="e">
            <v>#REF!</v>
          </cell>
        </row>
        <row r="791">
          <cell r="A791" t="str">
            <v>61.9.8 Регулярные платежи за пользование недрами (Учалинс</v>
          </cell>
          <cell r="B791" t="e">
            <v>#REF!</v>
          </cell>
          <cell r="C791" t="e">
            <v>#REF!</v>
          </cell>
          <cell r="D791" t="e">
            <v>#REF!</v>
          </cell>
          <cell r="E791" t="e">
            <v>#REF!</v>
          </cell>
          <cell r="F791" t="e">
            <v>#REF!</v>
          </cell>
          <cell r="G791" t="e">
            <v>#REF!</v>
          </cell>
          <cell r="H791" t="e">
            <v>#REF!</v>
          </cell>
          <cell r="I791" t="e">
            <v>#REF!</v>
          </cell>
          <cell r="J791" t="e">
            <v>#REF!</v>
          </cell>
          <cell r="K791" t="e">
            <v>#REF!</v>
          </cell>
          <cell r="L791" t="e">
            <v>#REF!</v>
          </cell>
          <cell r="M791" t="e">
            <v>#REF!</v>
          </cell>
        </row>
        <row r="792">
          <cell r="A792" t="str">
            <v>61.9.9 Регулярные платежи за пользование недрами (Верхнеу</v>
          </cell>
          <cell r="B792" t="e">
            <v>#REF!</v>
          </cell>
          <cell r="C792" t="e">
            <v>#REF!</v>
          </cell>
          <cell r="D792" t="e">
            <v>#REF!</v>
          </cell>
          <cell r="E792" t="e">
            <v>#REF!</v>
          </cell>
          <cell r="F792" t="e">
            <v>#REF!</v>
          </cell>
          <cell r="G792" t="e">
            <v>#REF!</v>
          </cell>
          <cell r="H792" t="e">
            <v>#REF!</v>
          </cell>
          <cell r="I792" t="e">
            <v>#REF!</v>
          </cell>
          <cell r="J792" t="e">
            <v>#REF!</v>
          </cell>
          <cell r="K792" t="e">
            <v>#REF!</v>
          </cell>
          <cell r="L792" t="e">
            <v>#REF!</v>
          </cell>
          <cell r="M792" t="e">
            <v>#REF!</v>
          </cell>
        </row>
        <row r="793">
          <cell r="A793" t="str">
            <v>610 Расходы на управление организацией</v>
          </cell>
          <cell r="B793" t="e">
            <v>#REF!</v>
          </cell>
          <cell r="C793" t="e">
            <v>#REF!</v>
          </cell>
          <cell r="D793" t="e">
            <v>#REF!</v>
          </cell>
          <cell r="E793" t="e">
            <v>#REF!</v>
          </cell>
          <cell r="F793" t="e">
            <v>#REF!</v>
          </cell>
          <cell r="G793" t="e">
            <v>#REF!</v>
          </cell>
          <cell r="H793" t="e">
            <v>#REF!</v>
          </cell>
          <cell r="I793" t="e">
            <v>#REF!</v>
          </cell>
          <cell r="J793" t="e">
            <v>#REF!</v>
          </cell>
          <cell r="K793" t="e">
            <v>#REF!</v>
          </cell>
          <cell r="L793" t="e">
            <v>#REF!</v>
          </cell>
          <cell r="M793" t="e">
            <v>#REF!</v>
          </cell>
        </row>
        <row r="794">
          <cell r="A794" t="str">
            <v>62. Заемные средства</v>
          </cell>
          <cell r="B794" t="e">
            <v>#REF!</v>
          </cell>
          <cell r="C794" t="e">
            <v>#REF!</v>
          </cell>
          <cell r="D794" t="e">
            <v>#REF!</v>
          </cell>
          <cell r="E794" t="e">
            <v>#REF!</v>
          </cell>
          <cell r="F794" t="e">
            <v>#REF!</v>
          </cell>
          <cell r="G794" t="e">
            <v>#REF!</v>
          </cell>
          <cell r="H794" t="e">
            <v>#REF!</v>
          </cell>
          <cell r="I794" t="e">
            <v>#REF!</v>
          </cell>
          <cell r="J794" t="e">
            <v>#REF!</v>
          </cell>
          <cell r="K794" t="e">
            <v>#REF!</v>
          </cell>
          <cell r="L794" t="e">
            <v>#REF!</v>
          </cell>
          <cell r="M794" t="e">
            <v>#REF!</v>
          </cell>
        </row>
        <row r="795">
          <cell r="A795" t="str">
            <v>62.1. Краткосрочные кредиты и займы</v>
          </cell>
          <cell r="B795" t="e">
            <v>#REF!</v>
          </cell>
          <cell r="C795" t="e">
            <v>#REF!</v>
          </cell>
          <cell r="D795" t="e">
            <v>#REF!</v>
          </cell>
          <cell r="E795" t="e">
            <v>#REF!</v>
          </cell>
          <cell r="F795" t="e">
            <v>#REF!</v>
          </cell>
          <cell r="G795" t="e">
            <v>#REF!</v>
          </cell>
          <cell r="H795" t="e">
            <v>#REF!</v>
          </cell>
          <cell r="I795" t="e">
            <v>#REF!</v>
          </cell>
          <cell r="J795" t="e">
            <v>#REF!</v>
          </cell>
          <cell r="K795" t="e">
            <v>#REF!</v>
          </cell>
          <cell r="L795" t="e">
            <v>#REF!</v>
          </cell>
          <cell r="M795" t="e">
            <v>#REF!</v>
          </cell>
        </row>
        <row r="796">
          <cell r="A796" t="str">
            <v>62.1.1 Кредиты банков</v>
          </cell>
          <cell r="B796" t="e">
            <v>#REF!</v>
          </cell>
          <cell r="C796" t="e">
            <v>#REF!</v>
          </cell>
          <cell r="D796" t="e">
            <v>#REF!</v>
          </cell>
          <cell r="E796" t="e">
            <v>#REF!</v>
          </cell>
          <cell r="F796" t="e">
            <v>#REF!</v>
          </cell>
          <cell r="G796" t="e">
            <v>#REF!</v>
          </cell>
          <cell r="H796" t="e">
            <v>#REF!</v>
          </cell>
          <cell r="I796" t="e">
            <v>#REF!</v>
          </cell>
          <cell r="J796" t="e">
            <v>#REF!</v>
          </cell>
          <cell r="K796" t="e">
            <v>#REF!</v>
          </cell>
          <cell r="L796" t="e">
            <v>#REF!</v>
          </cell>
          <cell r="M796" t="e">
            <v>#REF!</v>
          </cell>
        </row>
        <row r="797">
          <cell r="A797" t="str">
            <v>62.1.2 Займы организаций</v>
          </cell>
          <cell r="B797" t="e">
            <v>#REF!</v>
          </cell>
          <cell r="C797" t="e">
            <v>#REF!</v>
          </cell>
          <cell r="D797" t="e">
            <v>#REF!</v>
          </cell>
          <cell r="E797" t="e">
            <v>#REF!</v>
          </cell>
          <cell r="F797" t="e">
            <v>#REF!</v>
          </cell>
          <cell r="G797" t="e">
            <v>#REF!</v>
          </cell>
          <cell r="H797" t="e">
            <v>#REF!</v>
          </cell>
          <cell r="I797" t="e">
            <v>#REF!</v>
          </cell>
          <cell r="J797" t="e">
            <v>#REF!</v>
          </cell>
          <cell r="K797" t="e">
            <v>#REF!</v>
          </cell>
          <cell r="L797" t="e">
            <v>#REF!</v>
          </cell>
          <cell r="M797" t="e">
            <v>#REF!</v>
          </cell>
        </row>
        <row r="798">
          <cell r="A798" t="str">
            <v>62.2. Доглосрочные кредиты и займы</v>
          </cell>
          <cell r="B798" t="e">
            <v>#REF!</v>
          </cell>
          <cell r="C798" t="e">
            <v>#REF!</v>
          </cell>
          <cell r="D798" t="e">
            <v>#REF!</v>
          </cell>
          <cell r="E798" t="e">
            <v>#REF!</v>
          </cell>
          <cell r="F798" t="e">
            <v>#REF!</v>
          </cell>
          <cell r="G798" t="e">
            <v>#REF!</v>
          </cell>
          <cell r="H798" t="e">
            <v>#REF!</v>
          </cell>
          <cell r="I798" t="e">
            <v>#REF!</v>
          </cell>
          <cell r="J798" t="e">
            <v>#REF!</v>
          </cell>
          <cell r="K798" t="e">
            <v>#REF!</v>
          </cell>
          <cell r="L798" t="e">
            <v>#REF!</v>
          </cell>
          <cell r="M798" t="e">
            <v>#REF!</v>
          </cell>
        </row>
        <row r="799">
          <cell r="A799" t="str">
            <v>62.2.1 Кредиты банков</v>
          </cell>
          <cell r="B799" t="e">
            <v>#REF!</v>
          </cell>
          <cell r="C799" t="e">
            <v>#REF!</v>
          </cell>
          <cell r="D799" t="e">
            <v>#REF!</v>
          </cell>
          <cell r="E799" t="e">
            <v>#REF!</v>
          </cell>
          <cell r="F799" t="e">
            <v>#REF!</v>
          </cell>
          <cell r="G799" t="e">
            <v>#REF!</v>
          </cell>
          <cell r="H799" t="e">
            <v>#REF!</v>
          </cell>
          <cell r="I799" t="e">
            <v>#REF!</v>
          </cell>
          <cell r="J799" t="e">
            <v>#REF!</v>
          </cell>
          <cell r="K799" t="e">
            <v>#REF!</v>
          </cell>
          <cell r="L799" t="e">
            <v>#REF!</v>
          </cell>
          <cell r="M799" t="e">
            <v>#REF!</v>
          </cell>
        </row>
        <row r="800">
          <cell r="A800" t="str">
            <v>62.2.2 Займы организаций</v>
          </cell>
          <cell r="B800" t="e">
            <v>#REF!</v>
          </cell>
          <cell r="C800" t="e">
            <v>#REF!</v>
          </cell>
          <cell r="D800" t="e">
            <v>#REF!</v>
          </cell>
          <cell r="E800" t="e">
            <v>#REF!</v>
          </cell>
          <cell r="F800" t="e">
            <v>#REF!</v>
          </cell>
          <cell r="G800" t="e">
            <v>#REF!</v>
          </cell>
          <cell r="H800" t="e">
            <v>#REF!</v>
          </cell>
          <cell r="I800" t="e">
            <v>#REF!</v>
          </cell>
          <cell r="J800" t="e">
            <v>#REF!</v>
          </cell>
          <cell r="K800" t="e">
            <v>#REF!</v>
          </cell>
          <cell r="L800" t="e">
            <v>#REF!</v>
          </cell>
          <cell r="M800" t="e">
            <v>#REF!</v>
          </cell>
        </row>
        <row r="801">
          <cell r="A801" t="str">
            <v>62.2.3 () Инвестиционные кредиты</v>
          </cell>
          <cell r="B801" t="e">
            <v>#REF!</v>
          </cell>
          <cell r="C801" t="e">
            <v>#REF!</v>
          </cell>
          <cell r="D801" t="e">
            <v>#REF!</v>
          </cell>
          <cell r="E801" t="e">
            <v>#REF!</v>
          </cell>
          <cell r="F801" t="e">
            <v>#REF!</v>
          </cell>
          <cell r="G801" t="e">
            <v>#REF!</v>
          </cell>
          <cell r="H801" t="e">
            <v>#REF!</v>
          </cell>
          <cell r="I801" t="e">
            <v>#REF!</v>
          </cell>
          <cell r="J801" t="e">
            <v>#REF!</v>
          </cell>
          <cell r="K801" t="e">
            <v>#REF!</v>
          </cell>
          <cell r="L801" t="e">
            <v>#REF!</v>
          </cell>
          <cell r="M801" t="e">
            <v>#REF!</v>
          </cell>
        </row>
        <row r="802">
          <cell r="A802" t="str">
            <v>62.3. Облигации</v>
          </cell>
          <cell r="B802" t="e">
            <v>#REF!</v>
          </cell>
          <cell r="C802" t="e">
            <v>#REF!</v>
          </cell>
          <cell r="D802" t="e">
            <v>#REF!</v>
          </cell>
          <cell r="E802" t="e">
            <v>#REF!</v>
          </cell>
          <cell r="F802" t="e">
            <v>#REF!</v>
          </cell>
          <cell r="G802" t="e">
            <v>#REF!</v>
          </cell>
          <cell r="H802" t="e">
            <v>#REF!</v>
          </cell>
          <cell r="I802" t="e">
            <v>#REF!</v>
          </cell>
          <cell r="J802" t="e">
            <v>#REF!</v>
          </cell>
          <cell r="K802" t="e">
            <v>#REF!</v>
          </cell>
          <cell r="L802" t="e">
            <v>#REF!</v>
          </cell>
          <cell r="M802" t="e">
            <v>#REF!</v>
          </cell>
        </row>
        <row r="803">
          <cell r="A803" t="str">
            <v>62.3.1 Рублевые облигации</v>
          </cell>
          <cell r="B803" t="e">
            <v>#REF!</v>
          </cell>
          <cell r="C803" t="e">
            <v>#REF!</v>
          </cell>
          <cell r="D803" t="e">
            <v>#REF!</v>
          </cell>
          <cell r="E803" t="e">
            <v>#REF!</v>
          </cell>
          <cell r="F803" t="e">
            <v>#REF!</v>
          </cell>
          <cell r="G803" t="e">
            <v>#REF!</v>
          </cell>
          <cell r="H803" t="e">
            <v>#REF!</v>
          </cell>
          <cell r="I803" t="e">
            <v>#REF!</v>
          </cell>
          <cell r="J803" t="e">
            <v>#REF!</v>
          </cell>
          <cell r="K803" t="e">
            <v>#REF!</v>
          </cell>
          <cell r="L803" t="e">
            <v>#REF!</v>
          </cell>
          <cell r="M803" t="e">
            <v>#REF!</v>
          </cell>
        </row>
        <row r="804">
          <cell r="A804" t="str">
            <v>62.3.2 Еврооблигации</v>
          </cell>
          <cell r="B804" t="e">
            <v>#REF!</v>
          </cell>
          <cell r="C804" t="e">
            <v>#REF!</v>
          </cell>
          <cell r="D804" t="e">
            <v>#REF!</v>
          </cell>
          <cell r="E804" t="e">
            <v>#REF!</v>
          </cell>
          <cell r="F804" t="e">
            <v>#REF!</v>
          </cell>
          <cell r="G804" t="e">
            <v>#REF!</v>
          </cell>
          <cell r="H804" t="e">
            <v>#REF!</v>
          </cell>
          <cell r="I804" t="e">
            <v>#REF!</v>
          </cell>
          <cell r="J804" t="e">
            <v>#REF!</v>
          </cell>
          <cell r="K804" t="e">
            <v>#REF!</v>
          </cell>
          <cell r="L804" t="e">
            <v>#REF!</v>
          </cell>
          <cell r="M804" t="e">
            <v>#REF!</v>
          </cell>
        </row>
        <row r="805">
          <cell r="A805" t="str">
            <v>62.4. () Гашение займов организаций</v>
          </cell>
          <cell r="B805" t="e">
            <v>#REF!</v>
          </cell>
          <cell r="C805" t="e">
            <v>#REF!</v>
          </cell>
          <cell r="D805" t="e">
            <v>#REF!</v>
          </cell>
          <cell r="E805" t="e">
            <v>#REF!</v>
          </cell>
          <cell r="F805" t="e">
            <v>#REF!</v>
          </cell>
          <cell r="G805" t="e">
            <v>#REF!</v>
          </cell>
          <cell r="H805" t="e">
            <v>#REF!</v>
          </cell>
          <cell r="I805" t="e">
            <v>#REF!</v>
          </cell>
          <cell r="J805" t="e">
            <v>#REF!</v>
          </cell>
          <cell r="K805" t="e">
            <v>#REF!</v>
          </cell>
          <cell r="L805" t="e">
            <v>#REF!</v>
          </cell>
          <cell r="M805" t="e">
            <v>#REF!</v>
          </cell>
        </row>
        <row r="806">
          <cell r="A806" t="str">
            <v>62.4.1 () Гашение просроченных займов</v>
          </cell>
          <cell r="B806" t="e">
            <v>#REF!</v>
          </cell>
          <cell r="C806" t="e">
            <v>#REF!</v>
          </cell>
          <cell r="D806" t="e">
            <v>#REF!</v>
          </cell>
          <cell r="E806" t="e">
            <v>#REF!</v>
          </cell>
          <cell r="F806" t="e">
            <v>#REF!</v>
          </cell>
          <cell r="G806" t="e">
            <v>#REF!</v>
          </cell>
          <cell r="H806" t="e">
            <v>#REF!</v>
          </cell>
          <cell r="I806" t="e">
            <v>#REF!</v>
          </cell>
          <cell r="J806" t="e">
            <v>#REF!</v>
          </cell>
          <cell r="K806" t="e">
            <v>#REF!</v>
          </cell>
          <cell r="L806" t="e">
            <v>#REF!</v>
          </cell>
          <cell r="M806" t="e">
            <v>#REF!</v>
          </cell>
        </row>
        <row r="807">
          <cell r="A807" t="str">
            <v>62.4.2 () Гашение непросроченных займов</v>
          </cell>
          <cell r="B807" t="e">
            <v>#REF!</v>
          </cell>
          <cell r="C807" t="e">
            <v>#REF!</v>
          </cell>
          <cell r="D807" t="e">
            <v>#REF!</v>
          </cell>
          <cell r="E807" t="e">
            <v>#REF!</v>
          </cell>
          <cell r="F807" t="e">
            <v>#REF!</v>
          </cell>
          <cell r="G807" t="e">
            <v>#REF!</v>
          </cell>
          <cell r="H807" t="e">
            <v>#REF!</v>
          </cell>
          <cell r="I807" t="e">
            <v>#REF!</v>
          </cell>
          <cell r="J807" t="e">
            <v>#REF!</v>
          </cell>
          <cell r="K807" t="e">
            <v>#REF!</v>
          </cell>
          <cell r="L807" t="e">
            <v>#REF!</v>
          </cell>
          <cell r="M807" t="e">
            <v>#REF!</v>
          </cell>
        </row>
        <row r="808">
          <cell r="A808" t="str">
            <v>62.5 () Дополнительные затраты на получение кредитов</v>
          </cell>
          <cell r="B808" t="e">
            <v>#REF!</v>
          </cell>
          <cell r="C808" t="e">
            <v>#REF!</v>
          </cell>
          <cell r="D808" t="e">
            <v>#REF!</v>
          </cell>
          <cell r="E808" t="e">
            <v>#REF!</v>
          </cell>
          <cell r="F808" t="e">
            <v>#REF!</v>
          </cell>
          <cell r="G808" t="e">
            <v>#REF!</v>
          </cell>
          <cell r="H808" t="e">
            <v>#REF!</v>
          </cell>
          <cell r="I808" t="e">
            <v>#REF!</v>
          </cell>
          <cell r="J808" t="e">
            <v>#REF!</v>
          </cell>
          <cell r="K808" t="e">
            <v>#REF!</v>
          </cell>
          <cell r="L808" t="e">
            <v>#REF!</v>
          </cell>
          <cell r="M808" t="e">
            <v>#REF!</v>
          </cell>
        </row>
        <row r="809">
          <cell r="A809" t="str">
            <v>62.6. () Гашение процентов по займам организаций</v>
          </cell>
          <cell r="B809" t="e">
            <v>#REF!</v>
          </cell>
          <cell r="C809" t="e">
            <v>#REF!</v>
          </cell>
          <cell r="D809" t="e">
            <v>#REF!</v>
          </cell>
          <cell r="E809" t="e">
            <v>#REF!</v>
          </cell>
          <cell r="F809" t="e">
            <v>#REF!</v>
          </cell>
          <cell r="G809" t="e">
            <v>#REF!</v>
          </cell>
          <cell r="H809" t="e">
            <v>#REF!</v>
          </cell>
          <cell r="I809" t="e">
            <v>#REF!</v>
          </cell>
          <cell r="J809" t="e">
            <v>#REF!</v>
          </cell>
          <cell r="K809" t="e">
            <v>#REF!</v>
          </cell>
          <cell r="L809" t="e">
            <v>#REF!</v>
          </cell>
          <cell r="M809" t="e">
            <v>#REF!</v>
          </cell>
        </row>
        <row r="810">
          <cell r="A810" t="str">
            <v>62.6.1 () Гашение процентов в пределах ставки рефинансиро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</row>
        <row r="811">
          <cell r="A811" t="str">
            <v>62.6.2 () Гашение процентов сверх ставки рефинансирования</v>
          </cell>
          <cell r="B811" t="e">
            <v>#REF!</v>
          </cell>
          <cell r="C811" t="e">
            <v>#REF!</v>
          </cell>
          <cell r="D811" t="e">
            <v>#REF!</v>
          </cell>
          <cell r="E811" t="e">
            <v>#REF!</v>
          </cell>
          <cell r="F811" t="e">
            <v>#REF!</v>
          </cell>
          <cell r="G811" t="e">
            <v>#REF!</v>
          </cell>
          <cell r="H811" t="e">
            <v>#REF!</v>
          </cell>
          <cell r="I811" t="e">
            <v>#REF!</v>
          </cell>
          <cell r="J811" t="e">
            <v>#REF!</v>
          </cell>
          <cell r="K811" t="e">
            <v>#REF!</v>
          </cell>
          <cell r="L811" t="e">
            <v>#REF!</v>
          </cell>
          <cell r="M811" t="e">
            <v>#REF!</v>
          </cell>
        </row>
        <row r="812">
          <cell r="A812" t="str">
            <v>62.7 () Дополнительные затраты на получение займов орга</v>
          </cell>
          <cell r="B812" t="e">
            <v>#REF!</v>
          </cell>
          <cell r="C812" t="e">
            <v>#REF!</v>
          </cell>
          <cell r="D812" t="e">
            <v>#REF!</v>
          </cell>
          <cell r="E812" t="e">
            <v>#REF!</v>
          </cell>
          <cell r="F812" t="e">
            <v>#REF!</v>
          </cell>
          <cell r="G812" t="e">
            <v>#REF!</v>
          </cell>
          <cell r="H812" t="e">
            <v>#REF!</v>
          </cell>
          <cell r="I812" t="e">
            <v>#REF!</v>
          </cell>
          <cell r="J812" t="e">
            <v>#REF!</v>
          </cell>
          <cell r="K812" t="e">
            <v>#REF!</v>
          </cell>
          <cell r="L812" t="e">
            <v>#REF!</v>
          </cell>
          <cell r="M812" t="e">
            <v>#REF!</v>
          </cell>
        </row>
        <row r="813">
          <cell r="A813" t="str">
            <v>63. Общехозяйственные расходы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</row>
        <row r="814">
          <cell r="A814" t="str">
            <v>63.1 Расходы по техинформации и пропаганде</v>
          </cell>
          <cell r="B814" t="e">
            <v>#REF!</v>
          </cell>
          <cell r="C814" t="e">
            <v>#REF!</v>
          </cell>
          <cell r="D814" t="e">
            <v>#REF!</v>
          </cell>
          <cell r="E814" t="e">
            <v>#REF!</v>
          </cell>
          <cell r="F814" t="e">
            <v>#REF!</v>
          </cell>
          <cell r="G814" t="e">
            <v>#REF!</v>
          </cell>
          <cell r="H814" t="e">
            <v>#REF!</v>
          </cell>
          <cell r="I814" t="e">
            <v>#REF!</v>
          </cell>
          <cell r="J814" t="e">
            <v>#REF!</v>
          </cell>
          <cell r="K814" t="e">
            <v>#REF!</v>
          </cell>
          <cell r="L814" t="e">
            <v>#REF!</v>
          </cell>
          <cell r="M814" t="e">
            <v>#REF!</v>
          </cell>
        </row>
        <row r="815">
          <cell r="A815" t="str">
            <v>63.10 Услуги гидрометеослужб</v>
          </cell>
          <cell r="B815" t="e">
            <v>#REF!</v>
          </cell>
          <cell r="C815" t="e">
            <v>#REF!</v>
          </cell>
          <cell r="D815" t="e">
            <v>#REF!</v>
          </cell>
          <cell r="E815" t="e">
            <v>#REF!</v>
          </cell>
          <cell r="F815" t="e">
            <v>#REF!</v>
          </cell>
          <cell r="G815" t="e">
            <v>#REF!</v>
          </cell>
          <cell r="H815" t="e">
            <v>#REF!</v>
          </cell>
          <cell r="I815" t="e">
            <v>#REF!</v>
          </cell>
          <cell r="J815" t="e">
            <v>#REF!</v>
          </cell>
          <cell r="K815" t="e">
            <v>#REF!</v>
          </cell>
          <cell r="L815" t="e">
            <v>#REF!</v>
          </cell>
          <cell r="M815" t="e">
            <v>#REF!</v>
          </cell>
        </row>
        <row r="816">
          <cell r="A816" t="str">
            <v>63.12. Расходы на охрану природы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</row>
        <row r="817">
          <cell r="A817" t="str">
            <v>63.12.1 Расходы на охрану природы</v>
          </cell>
          <cell r="B817" t="e">
            <v>#REF!</v>
          </cell>
          <cell r="C817" t="e">
            <v>#REF!</v>
          </cell>
          <cell r="D817" t="e">
            <v>#REF!</v>
          </cell>
          <cell r="E817" t="e">
            <v>#REF!</v>
          </cell>
          <cell r="F817" t="e">
            <v>#REF!</v>
          </cell>
          <cell r="G817" t="e">
            <v>#REF!</v>
          </cell>
          <cell r="H817" t="e">
            <v>#REF!</v>
          </cell>
          <cell r="I817" t="e">
            <v>#REF!</v>
          </cell>
          <cell r="J817" t="e">
            <v>#REF!</v>
          </cell>
          <cell r="K817" t="e">
            <v>#REF!</v>
          </cell>
          <cell r="L817" t="e">
            <v>#REF!</v>
          </cell>
          <cell r="M817" t="e">
            <v>#REF!</v>
          </cell>
        </row>
        <row r="818">
          <cell r="A818" t="str">
            <v>63.12.2 Демеркуризация ртутьсодержащих ламп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</row>
        <row r="819">
          <cell r="A819" t="str">
            <v>63.14. Услуги по содержанию подразделений общезаводского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</row>
        <row r="820">
          <cell r="A820" t="str">
            <v>63.14.10 Содержание коммерческо - складского помещения на т</v>
          </cell>
          <cell r="B820" t="e">
            <v>#REF!</v>
          </cell>
          <cell r="C820" t="e">
            <v>#REF!</v>
          </cell>
          <cell r="D820" t="e">
            <v>#REF!</v>
          </cell>
          <cell r="E820" t="e">
            <v>#REF!</v>
          </cell>
          <cell r="F820" t="e">
            <v>#REF!</v>
          </cell>
          <cell r="G820" t="e">
            <v>#REF!</v>
          </cell>
          <cell r="H820" t="e">
            <v>#REF!</v>
          </cell>
          <cell r="I820" t="e">
            <v>#REF!</v>
          </cell>
          <cell r="J820" t="e">
            <v>#REF!</v>
          </cell>
          <cell r="K820" t="e">
            <v>#REF!</v>
          </cell>
          <cell r="L820" t="e">
            <v>#REF!</v>
          </cell>
          <cell r="M820" t="e">
            <v>#REF!</v>
          </cell>
        </row>
        <row r="821">
          <cell r="A821" t="str">
            <v>63.14.3 Услуги по содержанию ДИТ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</row>
        <row r="822">
          <cell r="A822" t="str">
            <v>63.14.6 Услуги по содержанию архива</v>
          </cell>
          <cell r="B822" t="e">
            <v>#REF!</v>
          </cell>
          <cell r="C822" t="e">
            <v>#REF!</v>
          </cell>
          <cell r="D822" t="e">
            <v>#REF!</v>
          </cell>
          <cell r="E822" t="e">
            <v>#REF!</v>
          </cell>
          <cell r="F822" t="e">
            <v>#REF!</v>
          </cell>
          <cell r="G822" t="e">
            <v>#REF!</v>
          </cell>
          <cell r="H822" t="e">
            <v>#REF!</v>
          </cell>
          <cell r="I822" t="e">
            <v>#REF!</v>
          </cell>
          <cell r="J822" t="e">
            <v>#REF!</v>
          </cell>
          <cell r="K822" t="e">
            <v>#REF!</v>
          </cell>
          <cell r="L822" t="e">
            <v>#REF!</v>
          </cell>
          <cell r="M822" t="e">
            <v>#REF!</v>
          </cell>
        </row>
        <row r="823">
          <cell r="A823" t="str">
            <v>63.14.7 Услуги по содержанию гостиницы "Чистые пруды"</v>
          </cell>
          <cell r="B823" t="e">
            <v>#REF!</v>
          </cell>
          <cell r="C823" t="e">
            <v>#REF!</v>
          </cell>
          <cell r="D823" t="e">
            <v>#REF!</v>
          </cell>
          <cell r="E823" t="e">
            <v>#REF!</v>
          </cell>
          <cell r="F823" t="e">
            <v>#REF!</v>
          </cell>
          <cell r="G823" t="e">
            <v>#REF!</v>
          </cell>
          <cell r="H823" t="e">
            <v>#REF!</v>
          </cell>
          <cell r="I823" t="e">
            <v>#REF!</v>
          </cell>
          <cell r="J823" t="e">
            <v>#REF!</v>
          </cell>
          <cell r="K823" t="e">
            <v>#REF!</v>
          </cell>
          <cell r="L823" t="e">
            <v>#REF!</v>
          </cell>
          <cell r="M823" t="e">
            <v>#REF!</v>
          </cell>
        </row>
        <row r="824">
          <cell r="A824" t="str">
            <v>63.14.8 Услуги по содержанию управления информации и общес</v>
          </cell>
          <cell r="B824" t="e">
            <v>#REF!</v>
          </cell>
          <cell r="C824" t="e">
            <v>#REF!</v>
          </cell>
          <cell r="D824" t="e">
            <v>#REF!</v>
          </cell>
          <cell r="E824" t="e">
            <v>#REF!</v>
          </cell>
          <cell r="F824" t="e">
            <v>#REF!</v>
          </cell>
          <cell r="G824" t="e">
            <v>#REF!</v>
          </cell>
          <cell r="H824" t="e">
            <v>#REF!</v>
          </cell>
          <cell r="I824" t="e">
            <v>#REF!</v>
          </cell>
          <cell r="J824" t="e">
            <v>#REF!</v>
          </cell>
          <cell r="K824" t="e">
            <v>#REF!</v>
          </cell>
          <cell r="L824" t="e">
            <v>#REF!</v>
          </cell>
          <cell r="M824" t="e">
            <v>#REF!</v>
          </cell>
        </row>
        <row r="825">
          <cell r="A825" t="str">
            <v>63.14.9 Услуги по содержанию Бизнес - Центра и коттеджей</v>
          </cell>
          <cell r="B825" t="e">
            <v>#REF!</v>
          </cell>
          <cell r="C825" t="e">
            <v>#REF!</v>
          </cell>
          <cell r="D825" t="e">
            <v>#REF!</v>
          </cell>
          <cell r="E825" t="e">
            <v>#REF!</v>
          </cell>
          <cell r="F825" t="e">
            <v>#REF!</v>
          </cell>
          <cell r="G825" t="e">
            <v>#REF!</v>
          </cell>
          <cell r="H825" t="e">
            <v>#REF!</v>
          </cell>
          <cell r="I825" t="e">
            <v>#REF!</v>
          </cell>
          <cell r="J825" t="e">
            <v>#REF!</v>
          </cell>
          <cell r="K825" t="e">
            <v>#REF!</v>
          </cell>
          <cell r="L825" t="e">
            <v>#REF!</v>
          </cell>
          <cell r="M825" t="e">
            <v>#REF!</v>
          </cell>
        </row>
        <row r="826">
          <cell r="A826" t="str">
            <v>63.15 Расходы, связанные с исполнением судебного акта</v>
          </cell>
          <cell r="B826" t="e">
            <v>#REF!</v>
          </cell>
          <cell r="C826" t="e">
            <v>#REF!</v>
          </cell>
          <cell r="D826" t="e">
            <v>#REF!</v>
          </cell>
          <cell r="E826" t="e">
            <v>#REF!</v>
          </cell>
          <cell r="F826" t="e">
            <v>#REF!</v>
          </cell>
          <cell r="G826" t="e">
            <v>#REF!</v>
          </cell>
          <cell r="H826" t="e">
            <v>#REF!</v>
          </cell>
          <cell r="I826" t="e">
            <v>#REF!</v>
          </cell>
          <cell r="J826" t="e">
            <v>#REF!</v>
          </cell>
          <cell r="K826" t="e">
            <v>#REF!</v>
          </cell>
          <cell r="L826" t="e">
            <v>#REF!</v>
          </cell>
          <cell r="M826" t="e">
            <v>#REF!</v>
          </cell>
        </row>
        <row r="827">
          <cell r="A827" t="str">
            <v>63.18 Услуги по организации переработки под таможенным к</v>
          </cell>
          <cell r="B827" t="e">
            <v>#REF!</v>
          </cell>
          <cell r="C827" t="e">
            <v>#REF!</v>
          </cell>
          <cell r="D827" t="e">
            <v>#REF!</v>
          </cell>
          <cell r="E827" t="e">
            <v>#REF!</v>
          </cell>
          <cell r="F827" t="e">
            <v>#REF!</v>
          </cell>
          <cell r="G827" t="e">
            <v>#REF!</v>
          </cell>
          <cell r="H827" t="e">
            <v>#REF!</v>
          </cell>
          <cell r="I827" t="e">
            <v>#REF!</v>
          </cell>
          <cell r="J827" t="e">
            <v>#REF!</v>
          </cell>
          <cell r="K827" t="e">
            <v>#REF!</v>
          </cell>
          <cell r="L827" t="e">
            <v>#REF!</v>
          </cell>
          <cell r="M827" t="e">
            <v>#REF!</v>
          </cell>
        </row>
        <row r="828">
          <cell r="A828" t="str">
            <v>63.19 Услуги по ведению бухучета</v>
          </cell>
          <cell r="B828" t="e">
            <v>#REF!</v>
          </cell>
          <cell r="C828" t="e">
            <v>#REF!</v>
          </cell>
          <cell r="D828" t="e">
            <v>#REF!</v>
          </cell>
          <cell r="E828" t="e">
            <v>#REF!</v>
          </cell>
          <cell r="F828" t="e">
            <v>#REF!</v>
          </cell>
          <cell r="G828" t="e">
            <v>#REF!</v>
          </cell>
          <cell r="H828" t="e">
            <v>#REF!</v>
          </cell>
          <cell r="I828" t="e">
            <v>#REF!</v>
          </cell>
          <cell r="J828" t="e">
            <v>#REF!</v>
          </cell>
          <cell r="K828" t="e">
            <v>#REF!</v>
          </cell>
          <cell r="L828" t="e">
            <v>#REF!</v>
          </cell>
          <cell r="M828" t="e">
            <v>#REF!</v>
          </cell>
        </row>
        <row r="829">
          <cell r="A829" t="str">
            <v>63.20 Платежи в федеральную антимонопольную службу</v>
          </cell>
          <cell r="B829" t="e">
            <v>#REF!</v>
          </cell>
          <cell r="C829" t="e">
            <v>#REF!</v>
          </cell>
          <cell r="D829" t="e">
            <v>#REF!</v>
          </cell>
          <cell r="E829" t="e">
            <v>#REF!</v>
          </cell>
          <cell r="F829" t="e">
            <v>#REF!</v>
          </cell>
          <cell r="G829" t="e">
            <v>#REF!</v>
          </cell>
          <cell r="H829" t="e">
            <v>#REF!</v>
          </cell>
          <cell r="I829" t="e">
            <v>#REF!</v>
          </cell>
          <cell r="J829" t="e">
            <v>#REF!</v>
          </cell>
          <cell r="K829" t="e">
            <v>#REF!</v>
          </cell>
          <cell r="L829" t="e">
            <v>#REF!</v>
          </cell>
          <cell r="M829" t="e">
            <v>#REF!</v>
          </cell>
        </row>
        <row r="830">
          <cell r="A830" t="str">
            <v>63.21 Услуги, предоставляемые ЗАО "МАГМА"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63.22 Восстановительные работы по автотранспорту, находя</v>
          </cell>
          <cell r="B831" t="e">
            <v>#REF!</v>
          </cell>
          <cell r="C831" t="e">
            <v>#REF!</v>
          </cell>
          <cell r="D831" t="e">
            <v>#REF!</v>
          </cell>
          <cell r="E831" t="e">
            <v>#REF!</v>
          </cell>
          <cell r="F831" t="e">
            <v>#REF!</v>
          </cell>
          <cell r="G831" t="e">
            <v>#REF!</v>
          </cell>
          <cell r="H831" t="e">
            <v>#REF!</v>
          </cell>
          <cell r="I831" t="e">
            <v>#REF!</v>
          </cell>
          <cell r="J831" t="e">
            <v>#REF!</v>
          </cell>
          <cell r="K831" t="e">
            <v>#REF!</v>
          </cell>
          <cell r="L831" t="e">
            <v>#REF!</v>
          </cell>
          <cell r="M831" t="e">
            <v>#REF!</v>
          </cell>
        </row>
        <row r="832">
          <cell r="A832" t="str">
            <v>63.3 Расходы на подписку и пополнение библиотек</v>
          </cell>
          <cell r="B832" t="e">
            <v>#REF!</v>
          </cell>
          <cell r="C832" t="e">
            <v>#REF!</v>
          </cell>
          <cell r="D832" t="e">
            <v>#REF!</v>
          </cell>
          <cell r="E832" t="e">
            <v>#REF!</v>
          </cell>
          <cell r="F832" t="e">
            <v>#REF!</v>
          </cell>
          <cell r="G832" t="e">
            <v>#REF!</v>
          </cell>
          <cell r="H832" t="e">
            <v>#REF!</v>
          </cell>
          <cell r="I832" t="e">
            <v>#REF!</v>
          </cell>
          <cell r="J832" t="e">
            <v>#REF!</v>
          </cell>
          <cell r="K832" t="e">
            <v>#REF!</v>
          </cell>
          <cell r="L832" t="e">
            <v>#REF!</v>
          </cell>
          <cell r="M832" t="e">
            <v>#REF!</v>
          </cell>
        </row>
        <row r="833">
          <cell r="A833" t="str">
            <v>63.5. Аренда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  <row r="834">
          <cell r="A834" t="str">
            <v>63.5.1 Аренда помещений</v>
          </cell>
          <cell r="B834" t="e">
            <v>#REF!</v>
          </cell>
          <cell r="C834" t="e">
            <v>#REF!</v>
          </cell>
          <cell r="D834" t="e">
            <v>#REF!</v>
          </cell>
          <cell r="E834" t="e">
            <v>#REF!</v>
          </cell>
          <cell r="F834" t="e">
            <v>#REF!</v>
          </cell>
          <cell r="G834" t="e">
            <v>#REF!</v>
          </cell>
          <cell r="H834" t="e">
            <v>#REF!</v>
          </cell>
          <cell r="I834" t="e">
            <v>#REF!</v>
          </cell>
          <cell r="J834" t="e">
            <v>#REF!</v>
          </cell>
          <cell r="K834" t="e">
            <v>#REF!</v>
          </cell>
          <cell r="L834" t="e">
            <v>#REF!</v>
          </cell>
          <cell r="M834" t="e">
            <v>#REF!</v>
          </cell>
        </row>
        <row r="835">
          <cell r="A835" t="str">
            <v>63.5.2 Аренда самолета (общеакционерские расходы)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</row>
        <row r="836">
          <cell r="A836" t="str">
            <v>63.6. Информационные услуги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</row>
        <row r="837">
          <cell r="A837" t="str">
            <v>63.6.1 Услуги, предоставляемые через ОНТИ</v>
          </cell>
          <cell r="B837" t="e">
            <v>#REF!</v>
          </cell>
          <cell r="C837" t="e">
            <v>#REF!</v>
          </cell>
          <cell r="D837" t="e">
            <v>#REF!</v>
          </cell>
          <cell r="E837" t="e">
            <v>#REF!</v>
          </cell>
          <cell r="F837" t="e">
            <v>#REF!</v>
          </cell>
          <cell r="G837" t="e">
            <v>#REF!</v>
          </cell>
          <cell r="H837" t="e">
            <v>#REF!</v>
          </cell>
          <cell r="I837" t="e">
            <v>#REF!</v>
          </cell>
          <cell r="J837" t="e">
            <v>#REF!</v>
          </cell>
          <cell r="K837" t="e">
            <v>#REF!</v>
          </cell>
          <cell r="L837" t="e">
            <v>#REF!</v>
          </cell>
          <cell r="M837" t="e">
            <v>#REF!</v>
          </cell>
        </row>
        <row r="838">
          <cell r="A838" t="str">
            <v>63.6.2 Услуги, предоставляемые через ДИТ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</row>
        <row r="839">
          <cell r="A839" t="str">
            <v>63.6.3 Услуги, предоставляемые через УИП</v>
          </cell>
          <cell r="B839" t="e">
            <v>#REF!</v>
          </cell>
          <cell r="C839" t="e">
            <v>#REF!</v>
          </cell>
          <cell r="D839" t="e">
            <v>#REF!</v>
          </cell>
          <cell r="E839" t="e">
            <v>#REF!</v>
          </cell>
          <cell r="F839" t="e">
            <v>#REF!</v>
          </cell>
          <cell r="G839" t="e">
            <v>#REF!</v>
          </cell>
          <cell r="H839" t="e">
            <v>#REF!</v>
          </cell>
          <cell r="I839" t="e">
            <v>#REF!</v>
          </cell>
          <cell r="J839" t="e">
            <v>#REF!</v>
          </cell>
          <cell r="K839" t="e">
            <v>#REF!</v>
          </cell>
          <cell r="L839" t="e">
            <v>#REF!</v>
          </cell>
          <cell r="M839" t="e">
            <v>#REF!</v>
          </cell>
        </row>
        <row r="840">
          <cell r="A840" t="str">
            <v>63.6.5 Услуги, предоставляемые через управление персонала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</row>
        <row r="841">
          <cell r="A841" t="str">
            <v>63.6.6 Услуги, предоставляемые через управление безопасно</v>
          </cell>
          <cell r="B841" t="e">
            <v>#REF!</v>
          </cell>
          <cell r="C841" t="e">
            <v>#REF!</v>
          </cell>
          <cell r="D841" t="e">
            <v>#REF!</v>
          </cell>
          <cell r="E841" t="e">
            <v>#REF!</v>
          </cell>
          <cell r="F841" t="e">
            <v>#REF!</v>
          </cell>
          <cell r="G841" t="e">
            <v>#REF!</v>
          </cell>
          <cell r="H841" t="e">
            <v>#REF!</v>
          </cell>
          <cell r="I841" t="e">
            <v>#REF!</v>
          </cell>
          <cell r="J841" t="e">
            <v>#REF!</v>
          </cell>
          <cell r="K841" t="e">
            <v>#REF!</v>
          </cell>
          <cell r="L841" t="e">
            <v>#REF!</v>
          </cell>
          <cell r="M841" t="e">
            <v>#REF!</v>
          </cell>
        </row>
        <row r="842">
          <cell r="A842" t="str">
            <v>63.6.7 () Услуги, предоставляемые через УФР</v>
          </cell>
          <cell r="B842" t="e">
            <v>#REF!</v>
          </cell>
          <cell r="C842" t="e">
            <v>#REF!</v>
          </cell>
          <cell r="D842" t="e">
            <v>#REF!</v>
          </cell>
          <cell r="E842" t="e">
            <v>#REF!</v>
          </cell>
          <cell r="F842" t="e">
            <v>#REF!</v>
          </cell>
          <cell r="G842" t="e">
            <v>#REF!</v>
          </cell>
          <cell r="H842" t="e">
            <v>#REF!</v>
          </cell>
          <cell r="I842" t="e">
            <v>#REF!</v>
          </cell>
          <cell r="J842" t="e">
            <v>#REF!</v>
          </cell>
          <cell r="K842" t="e">
            <v>#REF!</v>
          </cell>
          <cell r="L842" t="e">
            <v>#REF!</v>
          </cell>
          <cell r="M842" t="e">
            <v>#REF!</v>
          </cell>
        </row>
        <row r="843">
          <cell r="A843" t="str">
            <v>63.7. Представительские расходы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</row>
        <row r="844">
          <cell r="A844" t="str">
            <v>63.7.1 Обслуживание делегаций</v>
          </cell>
          <cell r="B844" t="e">
            <v>#REF!</v>
          </cell>
          <cell r="C844" t="e">
            <v>#REF!</v>
          </cell>
          <cell r="D844" t="e">
            <v>#REF!</v>
          </cell>
          <cell r="E844" t="e">
            <v>#REF!</v>
          </cell>
          <cell r="F844" t="e">
            <v>#REF!</v>
          </cell>
          <cell r="G844" t="e">
            <v>#REF!</v>
          </cell>
          <cell r="H844" t="e">
            <v>#REF!</v>
          </cell>
          <cell r="I844" t="e">
            <v>#REF!</v>
          </cell>
          <cell r="J844" t="e">
            <v>#REF!</v>
          </cell>
          <cell r="K844" t="e">
            <v>#REF!</v>
          </cell>
          <cell r="L844" t="e">
            <v>#REF!</v>
          </cell>
          <cell r="M844" t="e">
            <v>#REF!</v>
          </cell>
        </row>
        <row r="845">
          <cell r="A845" t="str">
            <v>63.7.2 Представительские разъезды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</row>
        <row r="846">
          <cell r="A846" t="str">
            <v>63.7.3 Прочие представительские расходы</v>
          </cell>
          <cell r="B846" t="e">
            <v>#REF!</v>
          </cell>
          <cell r="C846" t="e">
            <v>#REF!</v>
          </cell>
          <cell r="D846" t="e">
            <v>#REF!</v>
          </cell>
          <cell r="E846" t="e">
            <v>#REF!</v>
          </cell>
          <cell r="F846" t="e">
            <v>#REF!</v>
          </cell>
          <cell r="G846" t="e">
            <v>#REF!</v>
          </cell>
          <cell r="H846" t="e">
            <v>#REF!</v>
          </cell>
          <cell r="I846" t="e">
            <v>#REF!</v>
          </cell>
          <cell r="J846" t="e">
            <v>#REF!</v>
          </cell>
          <cell r="K846" t="e">
            <v>#REF!</v>
          </cell>
          <cell r="L846" t="e">
            <v>#REF!</v>
          </cell>
          <cell r="M846" t="e">
            <v>#REF!</v>
          </cell>
        </row>
        <row r="847">
          <cell r="A847" t="str">
            <v>63.7.4 Госпошлина за приглашение иностранных граждан</v>
          </cell>
          <cell r="B847" t="e">
            <v>#REF!</v>
          </cell>
          <cell r="C847" t="e">
            <v>#REF!</v>
          </cell>
          <cell r="D847" t="e">
            <v>#REF!</v>
          </cell>
          <cell r="E847" t="e">
            <v>#REF!</v>
          </cell>
          <cell r="F847" t="e">
            <v>#REF!</v>
          </cell>
          <cell r="G847" t="e">
            <v>#REF!</v>
          </cell>
          <cell r="H847" t="e">
            <v>#REF!</v>
          </cell>
          <cell r="I847" t="e">
            <v>#REF!</v>
          </cell>
          <cell r="J847" t="e">
            <v>#REF!</v>
          </cell>
          <cell r="K847" t="e">
            <v>#REF!</v>
          </cell>
          <cell r="L847" t="e">
            <v>#REF!</v>
          </cell>
          <cell r="M847" t="e">
            <v>#REF!</v>
          </cell>
        </row>
        <row r="848">
          <cell r="A848" t="str">
            <v>63.8. Прочие общехозяйственные расходы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</row>
        <row r="849">
          <cell r="A849" t="str">
            <v>63.8.1 Сувенирная продукция</v>
          </cell>
          <cell r="B849" t="e">
            <v>#REF!</v>
          </cell>
          <cell r="C849" t="e">
            <v>#REF!</v>
          </cell>
          <cell r="D849" t="e">
            <v>#REF!</v>
          </cell>
          <cell r="E849" t="e">
            <v>#REF!</v>
          </cell>
          <cell r="F849" t="e">
            <v>#REF!</v>
          </cell>
          <cell r="G849" t="e">
            <v>#REF!</v>
          </cell>
          <cell r="H849" t="e">
            <v>#REF!</v>
          </cell>
          <cell r="I849" t="e">
            <v>#REF!</v>
          </cell>
          <cell r="J849" t="e">
            <v>#REF!</v>
          </cell>
          <cell r="K849" t="e">
            <v>#REF!</v>
          </cell>
          <cell r="L849" t="e">
            <v>#REF!</v>
          </cell>
          <cell r="M849" t="e">
            <v>#REF!</v>
          </cell>
        </row>
        <row r="850">
          <cell r="A850" t="str">
            <v>63.8.2 Прочие общехозяйственные расходы</v>
          </cell>
          <cell r="B850" t="e">
            <v>#REF!</v>
          </cell>
          <cell r="C850" t="e">
            <v>#REF!</v>
          </cell>
          <cell r="D850" t="e">
            <v>#REF!</v>
          </cell>
          <cell r="E850" t="e">
            <v>#REF!</v>
          </cell>
          <cell r="F850" t="e">
            <v>#REF!</v>
          </cell>
          <cell r="G850" t="e">
            <v>#REF!</v>
          </cell>
          <cell r="H850" t="e">
            <v>#REF!</v>
          </cell>
          <cell r="I850" t="e">
            <v>#REF!</v>
          </cell>
          <cell r="J850" t="e">
            <v>#REF!</v>
          </cell>
          <cell r="K850" t="e">
            <v>#REF!</v>
          </cell>
          <cell r="L850" t="e">
            <v>#REF!</v>
          </cell>
          <cell r="M850" t="e">
            <v>#REF!</v>
          </cell>
        </row>
        <row r="851">
          <cell r="A851" t="str">
            <v>63.8.3 Поставка ТНП</v>
          </cell>
          <cell r="B851" t="e">
            <v>#REF!</v>
          </cell>
          <cell r="C851" t="e">
            <v>#REF!</v>
          </cell>
          <cell r="D851" t="e">
            <v>#REF!</v>
          </cell>
          <cell r="E851" t="e">
            <v>#REF!</v>
          </cell>
          <cell r="F851" t="e">
            <v>#REF!</v>
          </cell>
          <cell r="G851" t="e">
            <v>#REF!</v>
          </cell>
          <cell r="H851" t="e">
            <v>#REF!</v>
          </cell>
          <cell r="I851" t="e">
            <v>#REF!</v>
          </cell>
          <cell r="J851" t="e">
            <v>#REF!</v>
          </cell>
          <cell r="K851" t="e">
            <v>#REF!</v>
          </cell>
          <cell r="L851" t="e">
            <v>#REF!</v>
          </cell>
          <cell r="M851" t="e">
            <v>#REF!</v>
          </cell>
        </row>
        <row r="852">
          <cell r="A852" t="str">
            <v>64. Расходы по акциям, выплата дивидендов</v>
          </cell>
          <cell r="B852" t="e">
            <v>#REF!</v>
          </cell>
          <cell r="C852" t="e">
            <v>#REF!</v>
          </cell>
          <cell r="D852" t="e">
            <v>#REF!</v>
          </cell>
          <cell r="E852" t="e">
            <v>#REF!</v>
          </cell>
          <cell r="F852" t="e">
            <v>#REF!</v>
          </cell>
          <cell r="G852" t="e">
            <v>#REF!</v>
          </cell>
          <cell r="H852" t="e">
            <v>#REF!</v>
          </cell>
          <cell r="I852" t="e">
            <v>#REF!</v>
          </cell>
          <cell r="J852" t="e">
            <v>#REF!</v>
          </cell>
          <cell r="K852" t="e">
            <v>#REF!</v>
          </cell>
          <cell r="L852" t="e">
            <v>#REF!</v>
          </cell>
          <cell r="M852" t="e">
            <v>#REF!</v>
          </cell>
        </row>
        <row r="853">
          <cell r="A853" t="str">
            <v>64.1 Дивиденды по акциям ОАО "ММК"</v>
          </cell>
          <cell r="B853" t="e">
            <v>#REF!</v>
          </cell>
          <cell r="C853" t="e">
            <v>#REF!</v>
          </cell>
          <cell r="D853" t="e">
            <v>#REF!</v>
          </cell>
          <cell r="E853" t="e">
            <v>#REF!</v>
          </cell>
          <cell r="F853" t="e">
            <v>#REF!</v>
          </cell>
          <cell r="G853" t="e">
            <v>#REF!</v>
          </cell>
          <cell r="H853" t="e">
            <v>#REF!</v>
          </cell>
          <cell r="I853" t="e">
            <v>#REF!</v>
          </cell>
          <cell r="J853" t="e">
            <v>#REF!</v>
          </cell>
          <cell r="K853" t="e">
            <v>#REF!</v>
          </cell>
          <cell r="L853" t="e">
            <v>#REF!</v>
          </cell>
          <cell r="M853" t="e">
            <v>#REF!</v>
          </cell>
        </row>
        <row r="854">
          <cell r="A854" t="str">
            <v>64.2 Расчеты за ведение реестра акционеров</v>
          </cell>
          <cell r="B854" t="e">
            <v>#REF!</v>
          </cell>
          <cell r="C854" t="e">
            <v>#REF!</v>
          </cell>
          <cell r="D854" t="e">
            <v>#REF!</v>
          </cell>
          <cell r="E854" t="e">
            <v>#REF!</v>
          </cell>
          <cell r="F854" t="e">
            <v>#REF!</v>
          </cell>
          <cell r="G854" t="e">
            <v>#REF!</v>
          </cell>
          <cell r="H854" t="e">
            <v>#REF!</v>
          </cell>
          <cell r="I854" t="e">
            <v>#REF!</v>
          </cell>
          <cell r="J854" t="e">
            <v>#REF!</v>
          </cell>
          <cell r="K854" t="e">
            <v>#REF!</v>
          </cell>
          <cell r="L854" t="e">
            <v>#REF!</v>
          </cell>
          <cell r="M854" t="e">
            <v>#REF!</v>
          </cell>
        </row>
        <row r="855">
          <cell r="A855" t="str">
            <v>64.3 Услуги по подготовке проведения собрания акционеро</v>
          </cell>
          <cell r="B855" t="e">
            <v>#REF!</v>
          </cell>
          <cell r="C855" t="e">
            <v>#REF!</v>
          </cell>
          <cell r="D855" t="e">
            <v>#REF!</v>
          </cell>
          <cell r="E855" t="e">
            <v>#REF!</v>
          </cell>
          <cell r="F855" t="e">
            <v>#REF!</v>
          </cell>
          <cell r="G855" t="e">
            <v>#REF!</v>
          </cell>
          <cell r="H855" t="e">
            <v>#REF!</v>
          </cell>
          <cell r="I855" t="e">
            <v>#REF!</v>
          </cell>
          <cell r="J855" t="e">
            <v>#REF!</v>
          </cell>
          <cell r="K855" t="e">
            <v>#REF!</v>
          </cell>
          <cell r="L855" t="e">
            <v>#REF!</v>
          </cell>
          <cell r="M855" t="e">
            <v>#REF!</v>
          </cell>
        </row>
        <row r="856">
          <cell r="A856" t="str">
            <v>64.4 Услуги по проведению собраний АО с долей участия О</v>
          </cell>
          <cell r="B856" t="e">
            <v>#REF!</v>
          </cell>
          <cell r="C856" t="e">
            <v>#REF!</v>
          </cell>
          <cell r="D856" t="e">
            <v>#REF!</v>
          </cell>
          <cell r="E856" t="e">
            <v>#REF!</v>
          </cell>
          <cell r="F856" t="e">
            <v>#REF!</v>
          </cell>
          <cell r="G856" t="e">
            <v>#REF!</v>
          </cell>
          <cell r="H856" t="e">
            <v>#REF!</v>
          </cell>
          <cell r="I856" t="e">
            <v>#REF!</v>
          </cell>
          <cell r="J856" t="e">
            <v>#REF!</v>
          </cell>
          <cell r="K856" t="e">
            <v>#REF!</v>
          </cell>
          <cell r="L856" t="e">
            <v>#REF!</v>
          </cell>
          <cell r="M856" t="e">
            <v>#REF!</v>
          </cell>
        </row>
        <row r="857">
          <cell r="A857" t="str">
            <v>64.5 Оценка акций ОАО "ММК", оценка бизнеса предприятий</v>
          </cell>
          <cell r="B857" t="e">
            <v>#REF!</v>
          </cell>
          <cell r="C857" t="e">
            <v>#REF!</v>
          </cell>
          <cell r="D857" t="e">
            <v>#REF!</v>
          </cell>
          <cell r="E857" t="e">
            <v>#REF!</v>
          </cell>
          <cell r="F857" t="e">
            <v>#REF!</v>
          </cell>
          <cell r="G857" t="e">
            <v>#REF!</v>
          </cell>
          <cell r="H857" t="e">
            <v>#REF!</v>
          </cell>
          <cell r="I857" t="e">
            <v>#REF!</v>
          </cell>
          <cell r="J857" t="e">
            <v>#REF!</v>
          </cell>
          <cell r="K857" t="e">
            <v>#REF!</v>
          </cell>
          <cell r="L857" t="e">
            <v>#REF!</v>
          </cell>
          <cell r="M857" t="e">
            <v>#REF!</v>
          </cell>
        </row>
        <row r="858">
          <cell r="A858" t="str">
            <v>64.6 Сборы за участие в аукционах</v>
          </cell>
          <cell r="B858" t="e">
            <v>#REF!</v>
          </cell>
          <cell r="C858" t="e">
            <v>#REF!</v>
          </cell>
          <cell r="D858" t="e">
            <v>#REF!</v>
          </cell>
          <cell r="E858" t="e">
            <v>#REF!</v>
          </cell>
          <cell r="F858" t="e">
            <v>#REF!</v>
          </cell>
          <cell r="G858" t="e">
            <v>#REF!</v>
          </cell>
          <cell r="H858" t="e">
            <v>#REF!</v>
          </cell>
          <cell r="I858" t="e">
            <v>#REF!</v>
          </cell>
          <cell r="J858" t="e">
            <v>#REF!</v>
          </cell>
          <cell r="K858" t="e">
            <v>#REF!</v>
          </cell>
          <cell r="L858" t="e">
            <v>#REF!</v>
          </cell>
          <cell r="M858" t="e">
            <v>#REF!</v>
          </cell>
        </row>
        <row r="859">
          <cell r="A859" t="str">
            <v>64.7 Приобретение акций ОАО "ММК"</v>
          </cell>
          <cell r="B859" t="e">
            <v>#REF!</v>
          </cell>
          <cell r="C859" t="e">
            <v>#REF!</v>
          </cell>
          <cell r="D859" t="e">
            <v>#REF!</v>
          </cell>
          <cell r="E859" t="e">
            <v>#REF!</v>
          </cell>
          <cell r="F859" t="e">
            <v>#REF!</v>
          </cell>
          <cell r="G859" t="e">
            <v>#REF!</v>
          </cell>
          <cell r="H859" t="e">
            <v>#REF!</v>
          </cell>
          <cell r="I859" t="e">
            <v>#REF!</v>
          </cell>
          <cell r="J859" t="e">
            <v>#REF!</v>
          </cell>
          <cell r="K859" t="e">
            <v>#REF!</v>
          </cell>
          <cell r="L859" t="e">
            <v>#REF!</v>
          </cell>
          <cell r="M859" t="e">
            <v>#REF!</v>
          </cell>
        </row>
        <row r="860">
          <cell r="A860" t="str">
            <v>65. Расходы на управление обществом</v>
          </cell>
          <cell r="B860" t="e">
            <v>#REF!</v>
          </cell>
          <cell r="C860" t="e">
            <v>#REF!</v>
          </cell>
          <cell r="D860" t="e">
            <v>#REF!</v>
          </cell>
          <cell r="E860" t="e">
            <v>#REF!</v>
          </cell>
          <cell r="F860" t="e">
            <v>#REF!</v>
          </cell>
          <cell r="G860" t="e">
            <v>#REF!</v>
          </cell>
          <cell r="H860" t="e">
            <v>#REF!</v>
          </cell>
          <cell r="I860" t="e">
            <v>#REF!</v>
          </cell>
          <cell r="J860" t="e">
            <v>#REF!</v>
          </cell>
          <cell r="K860" t="e">
            <v>#REF!</v>
          </cell>
          <cell r="L860" t="e">
            <v>#REF!</v>
          </cell>
          <cell r="M860" t="e">
            <v>#REF!</v>
          </cell>
        </row>
        <row r="861">
          <cell r="A861" t="str">
            <v>65.10 Служебные разъезды</v>
          </cell>
          <cell r="B861" t="e">
            <v>#REF!</v>
          </cell>
          <cell r="C861" t="e">
            <v>#REF!</v>
          </cell>
          <cell r="D861" t="e">
            <v>#REF!</v>
          </cell>
          <cell r="E861" t="e">
            <v>#REF!</v>
          </cell>
          <cell r="F861" t="e">
            <v>#REF!</v>
          </cell>
          <cell r="G861" t="e">
            <v>#REF!</v>
          </cell>
          <cell r="H861" t="e">
            <v>#REF!</v>
          </cell>
          <cell r="I861" t="e">
            <v>#REF!</v>
          </cell>
          <cell r="J861" t="e">
            <v>#REF!</v>
          </cell>
          <cell r="K861" t="e">
            <v>#REF!</v>
          </cell>
          <cell r="L861" t="e">
            <v>#REF!</v>
          </cell>
          <cell r="M861" t="e">
            <v>#REF!</v>
          </cell>
        </row>
        <row r="862">
          <cell r="A862" t="str">
            <v>65.11. Услуги по содержанию и ремонту зданий, помещений</v>
          </cell>
          <cell r="B862" t="e">
            <v>#REF!</v>
          </cell>
          <cell r="C862" t="e">
            <v>#REF!</v>
          </cell>
          <cell r="D862" t="e">
            <v>#REF!</v>
          </cell>
          <cell r="E862" t="e">
            <v>#REF!</v>
          </cell>
          <cell r="F862" t="e">
            <v>#REF!</v>
          </cell>
          <cell r="G862" t="e">
            <v>#REF!</v>
          </cell>
          <cell r="H862" t="e">
            <v>#REF!</v>
          </cell>
          <cell r="I862" t="e">
            <v>#REF!</v>
          </cell>
          <cell r="J862" t="e">
            <v>#REF!</v>
          </cell>
          <cell r="K862" t="e">
            <v>#REF!</v>
          </cell>
          <cell r="L862" t="e">
            <v>#REF!</v>
          </cell>
          <cell r="M862" t="e">
            <v>#REF!</v>
          </cell>
        </row>
        <row r="863">
          <cell r="A863" t="str">
            <v>65.11.1 Обслуживание лифтов</v>
          </cell>
          <cell r="B863" t="e">
            <v>#REF!</v>
          </cell>
          <cell r="C863" t="e">
            <v>#REF!</v>
          </cell>
          <cell r="D863" t="e">
            <v>#REF!</v>
          </cell>
          <cell r="E863" t="e">
            <v>#REF!</v>
          </cell>
          <cell r="F863" t="e">
            <v>#REF!</v>
          </cell>
          <cell r="G863" t="e">
            <v>#REF!</v>
          </cell>
          <cell r="H863" t="e">
            <v>#REF!</v>
          </cell>
          <cell r="I863" t="e">
            <v>#REF!</v>
          </cell>
          <cell r="J863" t="e">
            <v>#REF!</v>
          </cell>
          <cell r="K863" t="e">
            <v>#REF!</v>
          </cell>
          <cell r="L863" t="e">
            <v>#REF!</v>
          </cell>
          <cell r="M863" t="e">
            <v>#REF!</v>
          </cell>
        </row>
        <row r="864">
          <cell r="A864" t="str">
            <v>65.11.2 Ремонт зданий, помещений</v>
          </cell>
          <cell r="B864" t="e">
            <v>#REF!</v>
          </cell>
          <cell r="C864" t="e">
            <v>#REF!</v>
          </cell>
          <cell r="D864" t="e">
            <v>#REF!</v>
          </cell>
          <cell r="E864" t="e">
            <v>#REF!</v>
          </cell>
          <cell r="F864" t="e">
            <v>#REF!</v>
          </cell>
          <cell r="G864" t="e">
            <v>#REF!</v>
          </cell>
          <cell r="H864" t="e">
            <v>#REF!</v>
          </cell>
          <cell r="I864" t="e">
            <v>#REF!</v>
          </cell>
          <cell r="J864" t="e">
            <v>#REF!</v>
          </cell>
          <cell r="K864" t="e">
            <v>#REF!</v>
          </cell>
          <cell r="L864" t="e">
            <v>#REF!</v>
          </cell>
          <cell r="M864" t="e">
            <v>#REF!</v>
          </cell>
        </row>
        <row r="865">
          <cell r="A865" t="str">
            <v>65.11.3 Обслуживание и монтаж систем охранно-пожарной сигн</v>
          </cell>
          <cell r="B865" t="e">
            <v>#REF!</v>
          </cell>
          <cell r="C865" t="e">
            <v>#REF!</v>
          </cell>
          <cell r="D865" t="e">
            <v>#REF!</v>
          </cell>
          <cell r="E865" t="e">
            <v>#REF!</v>
          </cell>
          <cell r="F865" t="e">
            <v>#REF!</v>
          </cell>
          <cell r="G865" t="e">
            <v>#REF!</v>
          </cell>
          <cell r="H865" t="e">
            <v>#REF!</v>
          </cell>
          <cell r="I865" t="e">
            <v>#REF!</v>
          </cell>
          <cell r="J865" t="e">
            <v>#REF!</v>
          </cell>
          <cell r="K865" t="e">
            <v>#REF!</v>
          </cell>
          <cell r="L865" t="e">
            <v>#REF!</v>
          </cell>
          <cell r="M865" t="e">
            <v>#REF!</v>
          </cell>
        </row>
        <row r="866">
          <cell r="A866" t="str">
            <v>65.11.5 Структурированная сеть заводоуправления</v>
          </cell>
          <cell r="B866" t="e">
            <v>#REF!</v>
          </cell>
          <cell r="C866" t="e">
            <v>#REF!</v>
          </cell>
          <cell r="D866" t="e">
            <v>#REF!</v>
          </cell>
          <cell r="E866" t="e">
            <v>#REF!</v>
          </cell>
          <cell r="F866" t="e">
            <v>#REF!</v>
          </cell>
          <cell r="G866" t="e">
            <v>#REF!</v>
          </cell>
          <cell r="H866" t="e">
            <v>#REF!</v>
          </cell>
          <cell r="I866" t="e">
            <v>#REF!</v>
          </cell>
          <cell r="J866" t="e">
            <v>#REF!</v>
          </cell>
          <cell r="K866" t="e">
            <v>#REF!</v>
          </cell>
          <cell r="L866" t="e">
            <v>#REF!</v>
          </cell>
          <cell r="M866" t="e">
            <v>#REF!</v>
          </cell>
        </row>
        <row r="867">
          <cell r="A867" t="str">
            <v>65.11.6 Строительные материалы на ремонт и содержание здан</v>
          </cell>
          <cell r="B867" t="e">
            <v>#REF!</v>
          </cell>
          <cell r="C867" t="e">
            <v>#REF!</v>
          </cell>
          <cell r="D867" t="e">
            <v>#REF!</v>
          </cell>
          <cell r="E867" t="e">
            <v>#REF!</v>
          </cell>
          <cell r="F867" t="e">
            <v>#REF!</v>
          </cell>
          <cell r="G867" t="e">
            <v>#REF!</v>
          </cell>
          <cell r="H867" t="e">
            <v>#REF!</v>
          </cell>
          <cell r="I867" t="e">
            <v>#REF!</v>
          </cell>
          <cell r="J867" t="e">
            <v>#REF!</v>
          </cell>
          <cell r="K867" t="e">
            <v>#REF!</v>
          </cell>
          <cell r="L867" t="e">
            <v>#REF!</v>
          </cell>
          <cell r="M867" t="e">
            <v>#REF!</v>
          </cell>
        </row>
        <row r="868">
          <cell r="A868" t="str">
            <v>65.11.7 Проектирование и исполнение интерьеров</v>
          </cell>
          <cell r="B868" t="e">
            <v>#REF!</v>
          </cell>
          <cell r="C868" t="e">
            <v>#REF!</v>
          </cell>
          <cell r="D868" t="e">
            <v>#REF!</v>
          </cell>
          <cell r="E868" t="e">
            <v>#REF!</v>
          </cell>
          <cell r="F868" t="e">
            <v>#REF!</v>
          </cell>
          <cell r="G868" t="e">
            <v>#REF!</v>
          </cell>
          <cell r="H868" t="e">
            <v>#REF!</v>
          </cell>
          <cell r="I868" t="e">
            <v>#REF!</v>
          </cell>
          <cell r="J868" t="e">
            <v>#REF!</v>
          </cell>
          <cell r="K868" t="e">
            <v>#REF!</v>
          </cell>
          <cell r="L868" t="e">
            <v>#REF!</v>
          </cell>
          <cell r="M868" t="e">
            <v>#REF!</v>
          </cell>
        </row>
        <row r="869">
          <cell r="A869" t="str">
            <v>65.11.8 Услуги по техперевооружению средств связи</v>
          </cell>
          <cell r="B869" t="e">
            <v>#REF!</v>
          </cell>
          <cell r="C869" t="e">
            <v>#REF!</v>
          </cell>
          <cell r="D869" t="e">
            <v>#REF!</v>
          </cell>
          <cell r="E869" t="e">
            <v>#REF!</v>
          </cell>
          <cell r="F869" t="e">
            <v>#REF!</v>
          </cell>
          <cell r="G869" t="e">
            <v>#REF!</v>
          </cell>
          <cell r="H869" t="e">
            <v>#REF!</v>
          </cell>
          <cell r="I869" t="e">
            <v>#REF!</v>
          </cell>
          <cell r="J869" t="e">
            <v>#REF!</v>
          </cell>
          <cell r="K869" t="e">
            <v>#REF!</v>
          </cell>
          <cell r="L869" t="e">
            <v>#REF!</v>
          </cell>
          <cell r="M869" t="e">
            <v>#REF!</v>
          </cell>
        </row>
        <row r="870">
          <cell r="A870" t="str">
            <v>65.11.9 Расходы по благоустройству</v>
          </cell>
          <cell r="B870" t="e">
            <v>#REF!</v>
          </cell>
          <cell r="C870" t="e">
            <v>#REF!</v>
          </cell>
          <cell r="D870" t="e">
            <v>#REF!</v>
          </cell>
          <cell r="E870" t="e">
            <v>#REF!</v>
          </cell>
          <cell r="F870" t="e">
            <v>#REF!</v>
          </cell>
          <cell r="G870" t="e">
            <v>#REF!</v>
          </cell>
          <cell r="H870" t="e">
            <v>#REF!</v>
          </cell>
          <cell r="I870" t="e">
            <v>#REF!</v>
          </cell>
          <cell r="J870" t="e">
            <v>#REF!</v>
          </cell>
          <cell r="K870" t="e">
            <v>#REF!</v>
          </cell>
          <cell r="L870" t="e">
            <v>#REF!</v>
          </cell>
          <cell r="M870" t="e">
            <v>#REF!</v>
          </cell>
        </row>
        <row r="871">
          <cell r="A871" t="str">
            <v>65.12 Расходы по трудоустройству</v>
          </cell>
          <cell r="B871" t="e">
            <v>#REF!</v>
          </cell>
          <cell r="C871" t="e">
            <v>#REF!</v>
          </cell>
          <cell r="D871" t="e">
            <v>#REF!</v>
          </cell>
          <cell r="E871" t="e">
            <v>#REF!</v>
          </cell>
          <cell r="F871" t="e">
            <v>#REF!</v>
          </cell>
          <cell r="G871" t="e">
            <v>#REF!</v>
          </cell>
          <cell r="H871" t="e">
            <v>#REF!</v>
          </cell>
          <cell r="I871" t="e">
            <v>#REF!</v>
          </cell>
          <cell r="J871" t="e">
            <v>#REF!</v>
          </cell>
          <cell r="K871" t="e">
            <v>#REF!</v>
          </cell>
          <cell r="L871" t="e">
            <v>#REF!</v>
          </cell>
          <cell r="M871" t="e">
            <v>#REF!</v>
          </cell>
        </row>
        <row r="872">
          <cell r="A872" t="str">
            <v>65.2. Услуги по содержанию военизированной, пожарной и с</v>
          </cell>
          <cell r="B872" t="e">
            <v>#REF!</v>
          </cell>
          <cell r="C872" t="e">
            <v>#REF!</v>
          </cell>
          <cell r="D872" t="e">
            <v>#REF!</v>
          </cell>
          <cell r="E872" t="e">
            <v>#REF!</v>
          </cell>
          <cell r="F872" t="e">
            <v>#REF!</v>
          </cell>
          <cell r="G872" t="e">
            <v>#REF!</v>
          </cell>
          <cell r="H872" t="e">
            <v>#REF!</v>
          </cell>
          <cell r="I872" t="e">
            <v>#REF!</v>
          </cell>
          <cell r="J872" t="e">
            <v>#REF!</v>
          </cell>
          <cell r="K872" t="e">
            <v>#REF!</v>
          </cell>
          <cell r="L872" t="e">
            <v>#REF!</v>
          </cell>
          <cell r="M872" t="e">
            <v>#REF!</v>
          </cell>
        </row>
        <row r="873">
          <cell r="A873" t="str">
            <v>65.2.1 Услуги по содержанию пожарной охраны</v>
          </cell>
          <cell r="B873" t="e">
            <v>#REF!</v>
          </cell>
          <cell r="C873" t="e">
            <v>#REF!</v>
          </cell>
          <cell r="D873" t="e">
            <v>#REF!</v>
          </cell>
          <cell r="E873" t="e">
            <v>#REF!</v>
          </cell>
          <cell r="F873" t="e">
            <v>#REF!</v>
          </cell>
          <cell r="G873" t="e">
            <v>#REF!</v>
          </cell>
          <cell r="H873" t="e">
            <v>#REF!</v>
          </cell>
          <cell r="I873" t="e">
            <v>#REF!</v>
          </cell>
          <cell r="J873" t="e">
            <v>#REF!</v>
          </cell>
          <cell r="K873" t="e">
            <v>#REF!</v>
          </cell>
          <cell r="L873" t="e">
            <v>#REF!</v>
          </cell>
          <cell r="M873" t="e">
            <v>#REF!</v>
          </cell>
        </row>
        <row r="874">
          <cell r="A874" t="str">
            <v>65.2.2 Услуги по содержанию службы безопасности</v>
          </cell>
          <cell r="B874" t="e">
            <v>#REF!</v>
          </cell>
          <cell r="C874" t="e">
            <v>#REF!</v>
          </cell>
          <cell r="D874" t="e">
            <v>#REF!</v>
          </cell>
          <cell r="E874" t="e">
            <v>#REF!</v>
          </cell>
          <cell r="F874" t="e">
            <v>#REF!</v>
          </cell>
          <cell r="G874" t="e">
            <v>#REF!</v>
          </cell>
          <cell r="H874" t="e">
            <v>#REF!</v>
          </cell>
          <cell r="I874" t="e">
            <v>#REF!</v>
          </cell>
          <cell r="J874" t="e">
            <v>#REF!</v>
          </cell>
          <cell r="K874" t="e">
            <v>#REF!</v>
          </cell>
          <cell r="L874" t="e">
            <v>#REF!</v>
          </cell>
          <cell r="M874" t="e">
            <v>#REF!</v>
          </cell>
        </row>
        <row r="875">
          <cell r="A875" t="str">
            <v>65.2.3 Услуги по содержанию штаба ГО и ЧС</v>
          </cell>
          <cell r="B875" t="e">
            <v>#REF!</v>
          </cell>
          <cell r="C875" t="e">
            <v>#REF!</v>
          </cell>
          <cell r="D875" t="e">
            <v>#REF!</v>
          </cell>
          <cell r="E875" t="e">
            <v>#REF!</v>
          </cell>
          <cell r="F875" t="e">
            <v>#REF!</v>
          </cell>
          <cell r="G875" t="e">
            <v>#REF!</v>
          </cell>
          <cell r="H875" t="e">
            <v>#REF!</v>
          </cell>
          <cell r="I875" t="e">
            <v>#REF!</v>
          </cell>
          <cell r="J875" t="e">
            <v>#REF!</v>
          </cell>
          <cell r="K875" t="e">
            <v>#REF!</v>
          </cell>
          <cell r="L875" t="e">
            <v>#REF!</v>
          </cell>
          <cell r="M875" t="e">
            <v>#REF!</v>
          </cell>
        </row>
        <row r="876">
          <cell r="A876" t="str">
            <v>65.2.4 Услуги по содержанию ОВВО СП</v>
          </cell>
          <cell r="B876" t="e">
            <v>#REF!</v>
          </cell>
          <cell r="C876" t="e">
            <v>#REF!</v>
          </cell>
          <cell r="D876" t="e">
            <v>#REF!</v>
          </cell>
          <cell r="E876" t="e">
            <v>#REF!</v>
          </cell>
          <cell r="F876" t="e">
            <v>#REF!</v>
          </cell>
          <cell r="G876" t="e">
            <v>#REF!</v>
          </cell>
          <cell r="H876" t="e">
            <v>#REF!</v>
          </cell>
          <cell r="I876" t="e">
            <v>#REF!</v>
          </cell>
          <cell r="J876" t="e">
            <v>#REF!</v>
          </cell>
          <cell r="K876" t="e">
            <v>#REF!</v>
          </cell>
          <cell r="L876" t="e">
            <v>#REF!</v>
          </cell>
          <cell r="M876" t="e">
            <v>#REF!</v>
          </cell>
        </row>
        <row r="877">
          <cell r="A877" t="str">
            <v>65.2.5 () Содержание ОВВО СП</v>
          </cell>
          <cell r="B877" t="e">
            <v>#REF!</v>
          </cell>
          <cell r="C877" t="e">
            <v>#REF!</v>
          </cell>
          <cell r="D877" t="e">
            <v>#REF!</v>
          </cell>
          <cell r="E877" t="e">
            <v>#REF!</v>
          </cell>
          <cell r="F877" t="e">
            <v>#REF!</v>
          </cell>
          <cell r="G877" t="e">
            <v>#REF!</v>
          </cell>
          <cell r="H877" t="e">
            <v>#REF!</v>
          </cell>
          <cell r="I877" t="e">
            <v>#REF!</v>
          </cell>
          <cell r="J877" t="e">
            <v>#REF!</v>
          </cell>
          <cell r="K877" t="e">
            <v>#REF!</v>
          </cell>
          <cell r="L877" t="e">
            <v>#REF!</v>
          </cell>
          <cell r="M877" t="e">
            <v>#REF!</v>
          </cell>
        </row>
        <row r="878">
          <cell r="A878" t="str">
            <v>65.4 Канцелярские расходы</v>
          </cell>
          <cell r="B878" t="e">
            <v>#REF!</v>
          </cell>
          <cell r="C878" t="e">
            <v>#REF!</v>
          </cell>
          <cell r="D878" t="e">
            <v>#REF!</v>
          </cell>
          <cell r="E878" t="e">
            <v>#REF!</v>
          </cell>
          <cell r="F878" t="e">
            <v>#REF!</v>
          </cell>
          <cell r="G878" t="e">
            <v>#REF!</v>
          </cell>
          <cell r="H878" t="e">
            <v>#REF!</v>
          </cell>
          <cell r="I878" t="e">
            <v>#REF!</v>
          </cell>
          <cell r="J878" t="e">
            <v>#REF!</v>
          </cell>
          <cell r="K878" t="e">
            <v>#REF!</v>
          </cell>
          <cell r="L878" t="e">
            <v>#REF!</v>
          </cell>
          <cell r="M878" t="e">
            <v>#REF!</v>
          </cell>
        </row>
        <row r="879">
          <cell r="A879" t="str">
            <v>65.5 Типографские расходы</v>
          </cell>
          <cell r="B879" t="e">
            <v>#REF!</v>
          </cell>
          <cell r="C879" t="e">
            <v>#REF!</v>
          </cell>
          <cell r="D879" t="e">
            <v>#REF!</v>
          </cell>
          <cell r="E879" t="e">
            <v>#REF!</v>
          </cell>
          <cell r="F879" t="e">
            <v>#REF!</v>
          </cell>
          <cell r="G879" t="e">
            <v>#REF!</v>
          </cell>
          <cell r="H879" t="e">
            <v>#REF!</v>
          </cell>
          <cell r="I879" t="e">
            <v>#REF!</v>
          </cell>
          <cell r="J879" t="e">
            <v>#REF!</v>
          </cell>
          <cell r="K879" t="e">
            <v>#REF!</v>
          </cell>
          <cell r="L879" t="e">
            <v>#REF!</v>
          </cell>
          <cell r="M879" t="e">
            <v>#REF!</v>
          </cell>
        </row>
        <row r="880">
          <cell r="A880" t="str">
            <v>65.6. Почтовые расходы</v>
          </cell>
          <cell r="B880" t="e">
            <v>#REF!</v>
          </cell>
          <cell r="C880" t="e">
            <v>#REF!</v>
          </cell>
          <cell r="D880" t="e">
            <v>#REF!</v>
          </cell>
          <cell r="E880" t="e">
            <v>#REF!</v>
          </cell>
          <cell r="F880" t="e">
            <v>#REF!</v>
          </cell>
          <cell r="G880" t="e">
            <v>#REF!</v>
          </cell>
          <cell r="H880" t="e">
            <v>#REF!</v>
          </cell>
          <cell r="I880" t="e">
            <v>#REF!</v>
          </cell>
          <cell r="J880" t="e">
            <v>#REF!</v>
          </cell>
          <cell r="K880" t="e">
            <v>#REF!</v>
          </cell>
          <cell r="L880" t="e">
            <v>#REF!</v>
          </cell>
          <cell r="M880" t="e">
            <v>#REF!</v>
          </cell>
        </row>
        <row r="881">
          <cell r="A881" t="str">
            <v>65.6.1 Маркировка корреспонденции</v>
          </cell>
          <cell r="B881" t="e">
            <v>#REF!</v>
          </cell>
          <cell r="C881" t="e">
            <v>#REF!</v>
          </cell>
          <cell r="D881" t="e">
            <v>#REF!</v>
          </cell>
          <cell r="E881" t="e">
            <v>#REF!</v>
          </cell>
          <cell r="F881" t="e">
            <v>#REF!</v>
          </cell>
          <cell r="G881" t="e">
            <v>#REF!</v>
          </cell>
          <cell r="H881" t="e">
            <v>#REF!</v>
          </cell>
          <cell r="I881" t="e">
            <v>#REF!</v>
          </cell>
          <cell r="J881" t="e">
            <v>#REF!</v>
          </cell>
          <cell r="K881" t="e">
            <v>#REF!</v>
          </cell>
          <cell r="L881" t="e">
            <v>#REF!</v>
          </cell>
          <cell r="M881" t="e">
            <v>#REF!</v>
          </cell>
        </row>
        <row r="882">
          <cell r="A882" t="str">
            <v>65.6.2 Доставка и сортировка корреспонденции</v>
          </cell>
          <cell r="B882" t="e">
            <v>#REF!</v>
          </cell>
          <cell r="C882" t="e">
            <v>#REF!</v>
          </cell>
          <cell r="D882" t="e">
            <v>#REF!</v>
          </cell>
          <cell r="E882" t="e">
            <v>#REF!</v>
          </cell>
          <cell r="F882" t="e">
            <v>#REF!</v>
          </cell>
          <cell r="G882" t="e">
            <v>#REF!</v>
          </cell>
          <cell r="H882" t="e">
            <v>#REF!</v>
          </cell>
          <cell r="I882" t="e">
            <v>#REF!</v>
          </cell>
          <cell r="J882" t="e">
            <v>#REF!</v>
          </cell>
          <cell r="K882" t="e">
            <v>#REF!</v>
          </cell>
          <cell r="L882" t="e">
            <v>#REF!</v>
          </cell>
          <cell r="M882" t="e">
            <v>#REF!</v>
          </cell>
        </row>
        <row r="883">
          <cell r="A883" t="str">
            <v>65.6.3 Доставка экспресс-почты</v>
          </cell>
          <cell r="B883" t="e">
            <v>#REF!</v>
          </cell>
          <cell r="C883" t="e">
            <v>#REF!</v>
          </cell>
          <cell r="D883" t="e">
            <v>#REF!</v>
          </cell>
          <cell r="E883" t="e">
            <v>#REF!</v>
          </cell>
          <cell r="F883" t="e">
            <v>#REF!</v>
          </cell>
          <cell r="G883" t="e">
            <v>#REF!</v>
          </cell>
          <cell r="H883" t="e">
            <v>#REF!</v>
          </cell>
          <cell r="I883" t="e">
            <v>#REF!</v>
          </cell>
          <cell r="J883" t="e">
            <v>#REF!</v>
          </cell>
          <cell r="K883" t="e">
            <v>#REF!</v>
          </cell>
          <cell r="L883" t="e">
            <v>#REF!</v>
          </cell>
          <cell r="M883" t="e">
            <v>#REF!</v>
          </cell>
        </row>
        <row r="884">
          <cell r="A884" t="str">
            <v>65.6.4 (0650605) Прием платежей за услуги цеха связи</v>
          </cell>
          <cell r="B884" t="e">
            <v>#REF!</v>
          </cell>
          <cell r="C884" t="e">
            <v>#REF!</v>
          </cell>
          <cell r="D884" t="e">
            <v>#REF!</v>
          </cell>
          <cell r="E884" t="e">
            <v>#REF!</v>
          </cell>
          <cell r="F884" t="e">
            <v>#REF!</v>
          </cell>
          <cell r="G884" t="e">
            <v>#REF!</v>
          </cell>
          <cell r="H884" t="e">
            <v>#REF!</v>
          </cell>
          <cell r="I884" t="e">
            <v>#REF!</v>
          </cell>
          <cell r="J884" t="e">
            <v>#REF!</v>
          </cell>
          <cell r="K884" t="e">
            <v>#REF!</v>
          </cell>
          <cell r="L884" t="e">
            <v>#REF!</v>
          </cell>
          <cell r="M884" t="e">
            <v>#REF!</v>
          </cell>
        </row>
        <row r="885">
          <cell r="A885" t="str">
            <v>65.6.5 Услуги спецпочты</v>
          </cell>
          <cell r="B885" t="e">
            <v>#REF!</v>
          </cell>
          <cell r="C885" t="e">
            <v>#REF!</v>
          </cell>
          <cell r="D885" t="e">
            <v>#REF!</v>
          </cell>
          <cell r="E885" t="e">
            <v>#REF!</v>
          </cell>
          <cell r="F885" t="e">
            <v>#REF!</v>
          </cell>
          <cell r="G885" t="e">
            <v>#REF!</v>
          </cell>
          <cell r="H885" t="e">
            <v>#REF!</v>
          </cell>
          <cell r="I885" t="e">
            <v>#REF!</v>
          </cell>
          <cell r="J885" t="e">
            <v>#REF!</v>
          </cell>
          <cell r="K885" t="e">
            <v>#REF!</v>
          </cell>
          <cell r="L885" t="e">
            <v>#REF!</v>
          </cell>
          <cell r="M885" t="e">
            <v>#REF!</v>
          </cell>
        </row>
        <row r="886">
          <cell r="A886" t="str">
            <v>65.6.6 ()</v>
          </cell>
          <cell r="B886" t="e">
            <v>#REF!</v>
          </cell>
          <cell r="C886" t="e">
            <v>#REF!</v>
          </cell>
          <cell r="D886" t="e">
            <v>#REF!</v>
          </cell>
          <cell r="E886" t="e">
            <v>#REF!</v>
          </cell>
          <cell r="F886" t="e">
            <v>#REF!</v>
          </cell>
          <cell r="G886" t="e">
            <v>#REF!</v>
          </cell>
          <cell r="H886" t="e">
            <v>#REF!</v>
          </cell>
          <cell r="I886" t="e">
            <v>#REF!</v>
          </cell>
          <cell r="J886" t="e">
            <v>#REF!</v>
          </cell>
          <cell r="K886" t="e">
            <v>#REF!</v>
          </cell>
          <cell r="L886" t="e">
            <v>#REF!</v>
          </cell>
          <cell r="M886" t="e">
            <v>#REF!</v>
          </cell>
        </row>
        <row r="887">
          <cell r="A887" t="str">
            <v>65.7. Услуги электросвязи</v>
          </cell>
          <cell r="B887" t="e">
            <v>#REF!</v>
          </cell>
          <cell r="C887" t="e">
            <v>#REF!</v>
          </cell>
          <cell r="D887" t="e">
            <v>#REF!</v>
          </cell>
          <cell r="E887" t="e">
            <v>#REF!</v>
          </cell>
          <cell r="F887" t="e">
            <v>#REF!</v>
          </cell>
          <cell r="G887" t="e">
            <v>#REF!</v>
          </cell>
          <cell r="H887" t="e">
            <v>#REF!</v>
          </cell>
          <cell r="I887" t="e">
            <v>#REF!</v>
          </cell>
          <cell r="J887" t="e">
            <v>#REF!</v>
          </cell>
          <cell r="K887" t="e">
            <v>#REF!</v>
          </cell>
          <cell r="L887" t="e">
            <v>#REF!</v>
          </cell>
          <cell r="M887" t="e">
            <v>#REF!</v>
          </cell>
        </row>
        <row r="888">
          <cell r="A888" t="str">
            <v>65.7.1 (0650701) Услуги проводной связи</v>
          </cell>
          <cell r="B888" t="e">
            <v>#REF!</v>
          </cell>
          <cell r="C888" t="e">
            <v>#REF!</v>
          </cell>
          <cell r="D888" t="e">
            <v>#REF!</v>
          </cell>
          <cell r="E888" t="e">
            <v>#REF!</v>
          </cell>
          <cell r="F888" t="e">
            <v>#REF!</v>
          </cell>
          <cell r="G888" t="e">
            <v>#REF!</v>
          </cell>
          <cell r="H888" t="e">
            <v>#REF!</v>
          </cell>
          <cell r="I888" t="e">
            <v>#REF!</v>
          </cell>
          <cell r="J888" t="e">
            <v>#REF!</v>
          </cell>
          <cell r="K888" t="e">
            <v>#REF!</v>
          </cell>
          <cell r="L888" t="e">
            <v>#REF!</v>
          </cell>
          <cell r="M888" t="e">
            <v>#REF!</v>
          </cell>
        </row>
        <row r="889">
          <cell r="A889" t="str">
            <v>65.7.2 Услуги радиосвязи и сотовой связи</v>
          </cell>
          <cell r="B889" t="e">
            <v>#REF!</v>
          </cell>
          <cell r="C889" t="e">
            <v>#REF!</v>
          </cell>
          <cell r="D889" t="e">
            <v>#REF!</v>
          </cell>
          <cell r="E889" t="e">
            <v>#REF!</v>
          </cell>
          <cell r="F889" t="e">
            <v>#REF!</v>
          </cell>
          <cell r="G889" t="e">
            <v>#REF!</v>
          </cell>
          <cell r="H889" t="e">
            <v>#REF!</v>
          </cell>
          <cell r="I889" t="e">
            <v>#REF!</v>
          </cell>
          <cell r="J889" t="e">
            <v>#REF!</v>
          </cell>
          <cell r="K889" t="e">
            <v>#REF!</v>
          </cell>
          <cell r="L889" t="e">
            <v>#REF!</v>
          </cell>
          <cell r="M889" t="e">
            <v>#REF!</v>
          </cell>
        </row>
        <row r="890">
          <cell r="A890" t="str">
            <v>65.7.3 (0650703) Услуги пейджинговой связи</v>
          </cell>
          <cell r="B890" t="e">
            <v>#REF!</v>
          </cell>
          <cell r="C890" t="e">
            <v>#REF!</v>
          </cell>
          <cell r="D890" t="e">
            <v>#REF!</v>
          </cell>
          <cell r="E890" t="e">
            <v>#REF!</v>
          </cell>
          <cell r="F890" t="e">
            <v>#REF!</v>
          </cell>
          <cell r="G890" t="e">
            <v>#REF!</v>
          </cell>
          <cell r="H890" t="e">
            <v>#REF!</v>
          </cell>
          <cell r="I890" t="e">
            <v>#REF!</v>
          </cell>
          <cell r="J890" t="e">
            <v>#REF!</v>
          </cell>
          <cell r="K890" t="e">
            <v>#REF!</v>
          </cell>
          <cell r="L890" t="e">
            <v>#REF!</v>
          </cell>
          <cell r="M890" t="e">
            <v>#REF!</v>
          </cell>
        </row>
        <row r="891">
          <cell r="A891" t="str">
            <v>65.7.4 Услуги спутниковой связи</v>
          </cell>
          <cell r="B891" t="e">
            <v>#REF!</v>
          </cell>
          <cell r="C891" t="e">
            <v>#REF!</v>
          </cell>
          <cell r="D891" t="e">
            <v>#REF!</v>
          </cell>
          <cell r="E891" t="e">
            <v>#REF!</v>
          </cell>
          <cell r="F891" t="e">
            <v>#REF!</v>
          </cell>
          <cell r="G891" t="e">
            <v>#REF!</v>
          </cell>
          <cell r="H891" t="e">
            <v>#REF!</v>
          </cell>
          <cell r="I891" t="e">
            <v>#REF!</v>
          </cell>
          <cell r="J891" t="e">
            <v>#REF!</v>
          </cell>
          <cell r="K891" t="e">
            <v>#REF!</v>
          </cell>
          <cell r="L891" t="e">
            <v>#REF!</v>
          </cell>
          <cell r="M891" t="e">
            <v>#REF!</v>
          </cell>
        </row>
        <row r="892">
          <cell r="A892" t="str">
            <v>65.7.5 Услуги по телеграфированию</v>
          </cell>
          <cell r="B892" t="e">
            <v>#REF!</v>
          </cell>
          <cell r="C892" t="e">
            <v>#REF!</v>
          </cell>
          <cell r="D892" t="e">
            <v>#REF!</v>
          </cell>
          <cell r="E892" t="e">
            <v>#REF!</v>
          </cell>
          <cell r="F892" t="e">
            <v>#REF!</v>
          </cell>
          <cell r="G892" t="e">
            <v>#REF!</v>
          </cell>
          <cell r="H892" t="e">
            <v>#REF!</v>
          </cell>
          <cell r="I892" t="e">
            <v>#REF!</v>
          </cell>
          <cell r="J892" t="e">
            <v>#REF!</v>
          </cell>
          <cell r="K892" t="e">
            <v>#REF!</v>
          </cell>
          <cell r="L892" t="e">
            <v>#REF!</v>
          </cell>
          <cell r="M892" t="e">
            <v>#REF!</v>
          </cell>
        </row>
        <row r="893">
          <cell r="A893" t="str">
            <v>65.8 Расходы на диспетчерскую связь</v>
          </cell>
          <cell r="B893" t="e">
            <v>#REF!</v>
          </cell>
          <cell r="C893" t="e">
            <v>#REF!</v>
          </cell>
          <cell r="D893" t="e">
            <v>#REF!</v>
          </cell>
          <cell r="E893" t="e">
            <v>#REF!</v>
          </cell>
          <cell r="F893" t="e">
            <v>#REF!</v>
          </cell>
          <cell r="G893" t="e">
            <v>#REF!</v>
          </cell>
          <cell r="H893" t="e">
            <v>#REF!</v>
          </cell>
          <cell r="I893" t="e">
            <v>#REF!</v>
          </cell>
          <cell r="J893" t="e">
            <v>#REF!</v>
          </cell>
          <cell r="K893" t="e">
            <v>#REF!</v>
          </cell>
          <cell r="L893" t="e">
            <v>#REF!</v>
          </cell>
          <cell r="M893" t="e">
            <v>#REF!</v>
          </cell>
        </row>
        <row r="894">
          <cell r="A894" t="str">
            <v>66. Комиссионные сборы (отчисления)</v>
          </cell>
          <cell r="B894" t="e">
            <v>#REF!</v>
          </cell>
          <cell r="C894" t="e">
            <v>#REF!</v>
          </cell>
          <cell r="D894" t="e">
            <v>#REF!</v>
          </cell>
          <cell r="E894" t="e">
            <v>#REF!</v>
          </cell>
          <cell r="F894" t="e">
            <v>#REF!</v>
          </cell>
          <cell r="G894" t="e">
            <v>#REF!</v>
          </cell>
          <cell r="H894" t="e">
            <v>#REF!</v>
          </cell>
          <cell r="I894" t="e">
            <v>#REF!</v>
          </cell>
          <cell r="J894" t="e">
            <v>#REF!</v>
          </cell>
          <cell r="K894" t="e">
            <v>#REF!</v>
          </cell>
          <cell r="L894" t="e">
            <v>#REF!</v>
          </cell>
          <cell r="M894" t="e">
            <v>#REF!</v>
          </cell>
        </row>
        <row r="895">
          <cell r="A895" t="str">
            <v>66.1 Комиссия посредников по внутренним контрактам</v>
          </cell>
          <cell r="B895" t="e">
            <v>#REF!</v>
          </cell>
          <cell r="C895" t="e">
            <v>#REF!</v>
          </cell>
          <cell r="D895" t="e">
            <v>#REF!</v>
          </cell>
          <cell r="E895" t="e">
            <v>#REF!</v>
          </cell>
          <cell r="F895" t="e">
            <v>#REF!</v>
          </cell>
          <cell r="G895" t="e">
            <v>#REF!</v>
          </cell>
          <cell r="H895" t="e">
            <v>#REF!</v>
          </cell>
          <cell r="I895" t="e">
            <v>#REF!</v>
          </cell>
          <cell r="J895" t="e">
            <v>#REF!</v>
          </cell>
          <cell r="K895" t="e">
            <v>#REF!</v>
          </cell>
          <cell r="L895" t="e">
            <v>#REF!</v>
          </cell>
          <cell r="M895" t="e">
            <v>#REF!</v>
          </cell>
        </row>
        <row r="896">
          <cell r="A896" t="str">
            <v>66.2 Комиссия посредников по внешним контрактам</v>
          </cell>
          <cell r="B896" t="e">
            <v>#REF!</v>
          </cell>
          <cell r="C896" t="e">
            <v>#REF!</v>
          </cell>
          <cell r="D896" t="e">
            <v>#REF!</v>
          </cell>
          <cell r="E896" t="e">
            <v>#REF!</v>
          </cell>
          <cell r="F896" t="e">
            <v>#REF!</v>
          </cell>
          <cell r="G896" t="e">
            <v>#REF!</v>
          </cell>
          <cell r="H896" t="e">
            <v>#REF!</v>
          </cell>
          <cell r="I896" t="e">
            <v>#REF!</v>
          </cell>
          <cell r="J896" t="e">
            <v>#REF!</v>
          </cell>
          <cell r="K896" t="e">
            <v>#REF!</v>
          </cell>
          <cell r="L896" t="e">
            <v>#REF!</v>
          </cell>
          <cell r="M896" t="e">
            <v>#REF!</v>
          </cell>
        </row>
        <row r="897">
          <cell r="A897" t="str">
            <v>67. Расходы, связанные с эксплуатацией оргтехники</v>
          </cell>
          <cell r="B897" t="e">
            <v>#REF!</v>
          </cell>
          <cell r="C897" t="e">
            <v>#REF!</v>
          </cell>
          <cell r="D897" t="e">
            <v>#REF!</v>
          </cell>
          <cell r="E897" t="e">
            <v>#REF!</v>
          </cell>
          <cell r="F897" t="e">
            <v>#REF!</v>
          </cell>
          <cell r="G897" t="e">
            <v>#REF!</v>
          </cell>
          <cell r="H897" t="e">
            <v>#REF!</v>
          </cell>
          <cell r="I897" t="e">
            <v>#REF!</v>
          </cell>
          <cell r="J897" t="e">
            <v>#REF!</v>
          </cell>
          <cell r="K897" t="e">
            <v>#REF!</v>
          </cell>
          <cell r="L897" t="e">
            <v>#REF!</v>
          </cell>
          <cell r="M897" t="e">
            <v>#REF!</v>
          </cell>
        </row>
        <row r="898">
          <cell r="A898" t="str">
            <v>67.2 Расходные материалы и комплектующие изделия для ор</v>
          </cell>
          <cell r="B898" t="e">
            <v>#REF!</v>
          </cell>
          <cell r="C898" t="e">
            <v>#REF!</v>
          </cell>
          <cell r="D898" t="e">
            <v>#REF!</v>
          </cell>
          <cell r="E898" t="e">
            <v>#REF!</v>
          </cell>
          <cell r="F898" t="e">
            <v>#REF!</v>
          </cell>
          <cell r="G898" t="e">
            <v>#REF!</v>
          </cell>
          <cell r="H898" t="e">
            <v>#REF!</v>
          </cell>
          <cell r="I898" t="e">
            <v>#REF!</v>
          </cell>
          <cell r="J898" t="e">
            <v>#REF!</v>
          </cell>
          <cell r="K898" t="e">
            <v>#REF!</v>
          </cell>
          <cell r="L898" t="e">
            <v>#REF!</v>
          </cell>
          <cell r="M898" t="e">
            <v>#REF!</v>
          </cell>
        </row>
        <row r="899">
          <cell r="A899" t="str">
            <v>67.3 Техническое обслуживание оргтехники</v>
          </cell>
          <cell r="B899" t="e">
            <v>#REF!</v>
          </cell>
          <cell r="C899" t="e">
            <v>#REF!</v>
          </cell>
          <cell r="D899" t="e">
            <v>#REF!</v>
          </cell>
          <cell r="E899" t="e">
            <v>#REF!</v>
          </cell>
          <cell r="F899" t="e">
            <v>#REF!</v>
          </cell>
          <cell r="G899" t="e">
            <v>#REF!</v>
          </cell>
          <cell r="H899" t="e">
            <v>#REF!</v>
          </cell>
          <cell r="I899" t="e">
            <v>#REF!</v>
          </cell>
          <cell r="J899" t="e">
            <v>#REF!</v>
          </cell>
          <cell r="K899" t="e">
            <v>#REF!</v>
          </cell>
          <cell r="L899" t="e">
            <v>#REF!</v>
          </cell>
          <cell r="M899" t="e">
            <v>#REF!</v>
          </cell>
        </row>
        <row r="900">
          <cell r="A900" t="str">
            <v>68. Прочие непроизводственные расходы</v>
          </cell>
          <cell r="B900" t="e">
            <v>#REF!</v>
          </cell>
          <cell r="C900" t="e">
            <v>#REF!</v>
          </cell>
          <cell r="D900" t="e">
            <v>#REF!</v>
          </cell>
          <cell r="E900" t="e">
            <v>#REF!</v>
          </cell>
          <cell r="F900" t="e">
            <v>#REF!</v>
          </cell>
          <cell r="G900" t="e">
            <v>#REF!</v>
          </cell>
          <cell r="H900" t="e">
            <v>#REF!</v>
          </cell>
          <cell r="I900" t="e">
            <v>#REF!</v>
          </cell>
          <cell r="J900" t="e">
            <v>#REF!</v>
          </cell>
          <cell r="K900" t="e">
            <v>#REF!</v>
          </cell>
          <cell r="L900" t="e">
            <v>#REF!</v>
          </cell>
          <cell r="M900" t="e">
            <v>#REF!</v>
          </cell>
        </row>
        <row r="901">
          <cell r="A901" t="str">
            <v>68.10 Расходы, связанные с ликвидацией предприятий по ин</v>
          </cell>
          <cell r="B901" t="e">
            <v>#REF!</v>
          </cell>
          <cell r="C901" t="e">
            <v>#REF!</v>
          </cell>
          <cell r="D901" t="e">
            <v>#REF!</v>
          </cell>
          <cell r="E901" t="e">
            <v>#REF!</v>
          </cell>
          <cell r="F901" t="e">
            <v>#REF!</v>
          </cell>
          <cell r="G901" t="e">
            <v>#REF!</v>
          </cell>
          <cell r="H901" t="e">
            <v>#REF!</v>
          </cell>
          <cell r="I901" t="e">
            <v>#REF!</v>
          </cell>
          <cell r="J901" t="e">
            <v>#REF!</v>
          </cell>
          <cell r="K901" t="e">
            <v>#REF!</v>
          </cell>
          <cell r="L901" t="e">
            <v>#REF!</v>
          </cell>
          <cell r="M901" t="e">
            <v>#REF!</v>
          </cell>
        </row>
        <row r="902">
          <cell r="A902" t="str">
            <v>68.11 Выплата премий по договорам доверительного управле</v>
          </cell>
          <cell r="B902" t="e">
            <v>#REF!</v>
          </cell>
          <cell r="C902" t="e">
            <v>#REF!</v>
          </cell>
          <cell r="D902" t="e">
            <v>#REF!</v>
          </cell>
          <cell r="E902" t="e">
            <v>#REF!</v>
          </cell>
          <cell r="F902" t="e">
            <v>#REF!</v>
          </cell>
          <cell r="G902" t="e">
            <v>#REF!</v>
          </cell>
          <cell r="H902" t="e">
            <v>#REF!</v>
          </cell>
          <cell r="I902" t="e">
            <v>#REF!</v>
          </cell>
          <cell r="J902" t="e">
            <v>#REF!</v>
          </cell>
          <cell r="K902" t="e">
            <v>#REF!</v>
          </cell>
          <cell r="L902" t="e">
            <v>#REF!</v>
          </cell>
          <cell r="M902" t="e">
            <v>#REF!</v>
          </cell>
        </row>
        <row r="903">
          <cell r="A903" t="str">
            <v>68.12 Компенсационные выплаты работникам при выполнении ими обязанностей, связанных с призывом на военные сборы</v>
          </cell>
          <cell r="B903" t="e">
            <v>#REF!</v>
          </cell>
          <cell r="C903" t="e">
            <v>#REF!</v>
          </cell>
          <cell r="D903" t="e">
            <v>#REF!</v>
          </cell>
          <cell r="E903" t="e">
            <v>#REF!</v>
          </cell>
          <cell r="F903" t="e">
            <v>#REF!</v>
          </cell>
          <cell r="G903" t="e">
            <v>#REF!</v>
          </cell>
          <cell r="H903" t="e">
            <v>#REF!</v>
          </cell>
          <cell r="I903" t="e">
            <v>#REF!</v>
          </cell>
          <cell r="J903" t="e">
            <v>#REF!</v>
          </cell>
          <cell r="K903" t="e">
            <v>#REF!</v>
          </cell>
          <cell r="L903" t="e">
            <v>#REF!</v>
          </cell>
          <cell r="M903" t="e">
            <v>#REF!</v>
          </cell>
        </row>
        <row r="904">
          <cell r="A904" t="str">
            <v>68.19 Госпошлина</v>
          </cell>
          <cell r="B904" t="e">
            <v>#REF!</v>
          </cell>
          <cell r="C904" t="e">
            <v>#REF!</v>
          </cell>
          <cell r="D904" t="e">
            <v>#REF!</v>
          </cell>
          <cell r="E904" t="e">
            <v>#REF!</v>
          </cell>
          <cell r="F904" t="e">
            <v>#REF!</v>
          </cell>
          <cell r="G904" t="e">
            <v>#REF!</v>
          </cell>
          <cell r="H904" t="e">
            <v>#REF!</v>
          </cell>
          <cell r="I904" t="e">
            <v>#REF!</v>
          </cell>
          <cell r="J904" t="e">
            <v>#REF!</v>
          </cell>
          <cell r="K904" t="e">
            <v>#REF!</v>
          </cell>
          <cell r="L904" t="e">
            <v>#REF!</v>
          </cell>
          <cell r="M904" t="e">
            <v>#REF!</v>
          </cell>
        </row>
        <row r="905">
          <cell r="A905" t="str">
            <v>68.3. Членские взносы в общественные и некоммерческие ор</v>
          </cell>
          <cell r="B905" t="e">
            <v>#REF!</v>
          </cell>
          <cell r="C905" t="e">
            <v>#REF!</v>
          </cell>
          <cell r="D905" t="e">
            <v>#REF!</v>
          </cell>
          <cell r="E905" t="e">
            <v>#REF!</v>
          </cell>
          <cell r="F905" t="e">
            <v>#REF!</v>
          </cell>
          <cell r="G905" t="e">
            <v>#REF!</v>
          </cell>
          <cell r="H905" t="e">
            <v>#REF!</v>
          </cell>
          <cell r="I905" t="e">
            <v>#REF!</v>
          </cell>
          <cell r="J905" t="e">
            <v>#REF!</v>
          </cell>
          <cell r="K905" t="e">
            <v>#REF!</v>
          </cell>
          <cell r="L905" t="e">
            <v>#REF!</v>
          </cell>
          <cell r="M905" t="e">
            <v>#REF!</v>
          </cell>
        </row>
        <row r="906">
          <cell r="A906" t="str">
            <v>68.3.1 Членские взносы, определяющие согласованную полити</v>
          </cell>
          <cell r="B906" t="e">
            <v>#REF!</v>
          </cell>
          <cell r="C906" t="e">
            <v>#REF!</v>
          </cell>
          <cell r="D906" t="e">
            <v>#REF!</v>
          </cell>
          <cell r="E906" t="e">
            <v>#REF!</v>
          </cell>
          <cell r="F906" t="e">
            <v>#REF!</v>
          </cell>
          <cell r="G906" t="e">
            <v>#REF!</v>
          </cell>
          <cell r="H906" t="e">
            <v>#REF!</v>
          </cell>
          <cell r="I906" t="e">
            <v>#REF!</v>
          </cell>
          <cell r="J906" t="e">
            <v>#REF!</v>
          </cell>
          <cell r="K906" t="e">
            <v>#REF!</v>
          </cell>
          <cell r="L906" t="e">
            <v>#REF!</v>
          </cell>
          <cell r="M906" t="e">
            <v>#REF!</v>
          </cell>
        </row>
        <row r="907">
          <cell r="A907" t="str">
            <v>68.3.2 Членские взносы, представляющие согласованную поли</v>
          </cell>
          <cell r="B907" t="e">
            <v>#REF!</v>
          </cell>
          <cell r="C907" t="e">
            <v>#REF!</v>
          </cell>
          <cell r="D907" t="e">
            <v>#REF!</v>
          </cell>
          <cell r="E907" t="e">
            <v>#REF!</v>
          </cell>
          <cell r="F907" t="e">
            <v>#REF!</v>
          </cell>
          <cell r="G907" t="e">
            <v>#REF!</v>
          </cell>
          <cell r="H907" t="e">
            <v>#REF!</v>
          </cell>
          <cell r="I907" t="e">
            <v>#REF!</v>
          </cell>
          <cell r="J907" t="e">
            <v>#REF!</v>
          </cell>
          <cell r="K907" t="e">
            <v>#REF!</v>
          </cell>
          <cell r="L907" t="e">
            <v>#REF!</v>
          </cell>
          <cell r="M907" t="e">
            <v>#REF!</v>
          </cell>
        </row>
        <row r="908">
          <cell r="A908" t="str">
            <v>68.3.3 Членские взносы, вырабатывающие методологические р</v>
          </cell>
          <cell r="B908" t="e">
            <v>#REF!</v>
          </cell>
          <cell r="C908" t="e">
            <v>#REF!</v>
          </cell>
          <cell r="D908" t="e">
            <v>#REF!</v>
          </cell>
          <cell r="E908" t="e">
            <v>#REF!</v>
          </cell>
          <cell r="F908" t="e">
            <v>#REF!</v>
          </cell>
          <cell r="G908" t="e">
            <v>#REF!</v>
          </cell>
          <cell r="H908" t="e">
            <v>#REF!</v>
          </cell>
          <cell r="I908" t="e">
            <v>#REF!</v>
          </cell>
          <cell r="J908" t="e">
            <v>#REF!</v>
          </cell>
          <cell r="K908" t="e">
            <v>#REF!</v>
          </cell>
          <cell r="L908" t="e">
            <v>#REF!</v>
          </cell>
          <cell r="M908" t="e">
            <v>#REF!</v>
          </cell>
        </row>
        <row r="909">
          <cell r="A909" t="str">
            <v>68.3.4 Членские взносы в прочие региональные организации</v>
          </cell>
          <cell r="B909" t="e">
            <v>#REF!</v>
          </cell>
          <cell r="C909" t="e">
            <v>#REF!</v>
          </cell>
          <cell r="D909" t="e">
            <v>#REF!</v>
          </cell>
          <cell r="E909" t="e">
            <v>#REF!</v>
          </cell>
          <cell r="F909" t="e">
            <v>#REF!</v>
          </cell>
          <cell r="G909" t="e">
            <v>#REF!</v>
          </cell>
          <cell r="H909" t="e">
            <v>#REF!</v>
          </cell>
          <cell r="I909" t="e">
            <v>#REF!</v>
          </cell>
          <cell r="J909" t="e">
            <v>#REF!</v>
          </cell>
          <cell r="K909" t="e">
            <v>#REF!</v>
          </cell>
          <cell r="L909" t="e">
            <v>#REF!</v>
          </cell>
          <cell r="M909" t="e">
            <v>#REF!</v>
          </cell>
        </row>
        <row r="910">
          <cell r="A910" t="str">
            <v>68.3.5 Членские взносы, представляющие услуги дирекции по</v>
          </cell>
          <cell r="B910" t="e">
            <v>#REF!</v>
          </cell>
          <cell r="C910" t="e">
            <v>#REF!</v>
          </cell>
          <cell r="D910" t="e">
            <v>#REF!</v>
          </cell>
          <cell r="E910" t="e">
            <v>#REF!</v>
          </cell>
          <cell r="F910" t="e">
            <v>#REF!</v>
          </cell>
          <cell r="G910" t="e">
            <v>#REF!</v>
          </cell>
          <cell r="H910" t="e">
            <v>#REF!</v>
          </cell>
          <cell r="I910" t="e">
            <v>#REF!</v>
          </cell>
          <cell r="J910" t="e">
            <v>#REF!</v>
          </cell>
          <cell r="K910" t="e">
            <v>#REF!</v>
          </cell>
          <cell r="L910" t="e">
            <v>#REF!</v>
          </cell>
          <cell r="M910" t="e">
            <v>#REF!</v>
          </cell>
        </row>
        <row r="911">
          <cell r="A911" t="str">
            <v>68.4 Нотариальные услуги</v>
          </cell>
          <cell r="B911" t="e">
            <v>#REF!</v>
          </cell>
          <cell r="C911" t="e">
            <v>#REF!</v>
          </cell>
          <cell r="D911" t="e">
            <v>#REF!</v>
          </cell>
          <cell r="E911" t="e">
            <v>#REF!</v>
          </cell>
          <cell r="F911" t="e">
            <v>#REF!</v>
          </cell>
          <cell r="G911" t="e">
            <v>#REF!</v>
          </cell>
          <cell r="H911" t="e">
            <v>#REF!</v>
          </cell>
          <cell r="I911" t="e">
            <v>#REF!</v>
          </cell>
          <cell r="J911" t="e">
            <v>#REF!</v>
          </cell>
          <cell r="K911" t="e">
            <v>#REF!</v>
          </cell>
          <cell r="L911" t="e">
            <v>#REF!</v>
          </cell>
          <cell r="M911" t="e">
            <v>#REF!</v>
          </cell>
        </row>
        <row r="912">
          <cell r="A912" t="str">
            <v>68.4. () Непроизводственные расходы, относимые на себест</v>
          </cell>
          <cell r="B912" t="e">
            <v>#REF!</v>
          </cell>
          <cell r="C912" t="e">
            <v>#REF!</v>
          </cell>
          <cell r="D912" t="e">
            <v>#REF!</v>
          </cell>
          <cell r="E912" t="e">
            <v>#REF!</v>
          </cell>
          <cell r="F912" t="e">
            <v>#REF!</v>
          </cell>
          <cell r="G912" t="e">
            <v>#REF!</v>
          </cell>
          <cell r="H912" t="e">
            <v>#REF!</v>
          </cell>
          <cell r="I912" t="e">
            <v>#REF!</v>
          </cell>
          <cell r="J912" t="e">
            <v>#REF!</v>
          </cell>
          <cell r="K912" t="e">
            <v>#REF!</v>
          </cell>
          <cell r="L912" t="e">
            <v>#REF!</v>
          </cell>
          <cell r="M912" t="e">
            <v>#REF!</v>
          </cell>
        </row>
        <row r="913">
          <cell r="A913" t="str">
            <v>68.4.10 () Затраты на охрану, отданных в аренду основных с</v>
          </cell>
          <cell r="B913" t="e">
            <v>#REF!</v>
          </cell>
          <cell r="C913" t="e">
            <v>#REF!</v>
          </cell>
          <cell r="D913" t="e">
            <v>#REF!</v>
          </cell>
          <cell r="E913" t="e">
            <v>#REF!</v>
          </cell>
          <cell r="F913" t="e">
            <v>#REF!</v>
          </cell>
          <cell r="G913" t="e">
            <v>#REF!</v>
          </cell>
          <cell r="H913" t="e">
            <v>#REF!</v>
          </cell>
          <cell r="I913" t="e">
            <v>#REF!</v>
          </cell>
          <cell r="J913" t="e">
            <v>#REF!</v>
          </cell>
          <cell r="K913" t="e">
            <v>#REF!</v>
          </cell>
          <cell r="L913" t="e">
            <v>#REF!</v>
          </cell>
          <cell r="M913" t="e">
            <v>#REF!</v>
          </cell>
        </row>
        <row r="914">
          <cell r="A914" t="str">
            <v>68.4.11 () Услуги по выпуску газеты "ММ" (Печать)</v>
          </cell>
          <cell r="B914" t="e">
            <v>#REF!</v>
          </cell>
          <cell r="C914" t="e">
            <v>#REF!</v>
          </cell>
          <cell r="D914" t="e">
            <v>#REF!</v>
          </cell>
          <cell r="E914" t="e">
            <v>#REF!</v>
          </cell>
          <cell r="F914" t="e">
            <v>#REF!</v>
          </cell>
          <cell r="G914" t="e">
            <v>#REF!</v>
          </cell>
          <cell r="H914" t="e">
            <v>#REF!</v>
          </cell>
          <cell r="I914" t="e">
            <v>#REF!</v>
          </cell>
          <cell r="J914" t="e">
            <v>#REF!</v>
          </cell>
          <cell r="K914" t="e">
            <v>#REF!</v>
          </cell>
          <cell r="L914" t="e">
            <v>#REF!</v>
          </cell>
          <cell r="M914" t="e">
            <v>#REF!</v>
          </cell>
        </row>
        <row r="915">
          <cell r="A915" t="str">
            <v>68.4.12 () Услуги по мониторингу</v>
          </cell>
          <cell r="B915" t="e">
            <v>#REF!</v>
          </cell>
          <cell r="C915" t="e">
            <v>#REF!</v>
          </cell>
          <cell r="D915" t="e">
            <v>#REF!</v>
          </cell>
          <cell r="E915" t="e">
            <v>#REF!</v>
          </cell>
          <cell r="F915" t="e">
            <v>#REF!</v>
          </cell>
          <cell r="G915" t="e">
            <v>#REF!</v>
          </cell>
          <cell r="H915" t="e">
            <v>#REF!</v>
          </cell>
          <cell r="I915" t="e">
            <v>#REF!</v>
          </cell>
          <cell r="J915" t="e">
            <v>#REF!</v>
          </cell>
          <cell r="K915" t="e">
            <v>#REF!</v>
          </cell>
          <cell r="L915" t="e">
            <v>#REF!</v>
          </cell>
          <cell r="M915" t="e">
            <v>#REF!</v>
          </cell>
        </row>
        <row r="916">
          <cell r="A916" t="str">
            <v>68.4.4 () Нотариальные услуги</v>
          </cell>
          <cell r="B916" t="e">
            <v>#REF!</v>
          </cell>
          <cell r="C916" t="e">
            <v>#REF!</v>
          </cell>
          <cell r="D916" t="e">
            <v>#REF!</v>
          </cell>
          <cell r="E916" t="e">
            <v>#REF!</v>
          </cell>
          <cell r="F916" t="e">
            <v>#REF!</v>
          </cell>
          <cell r="G916" t="e">
            <v>#REF!</v>
          </cell>
          <cell r="H916" t="e">
            <v>#REF!</v>
          </cell>
          <cell r="I916" t="e">
            <v>#REF!</v>
          </cell>
          <cell r="J916" t="e">
            <v>#REF!</v>
          </cell>
          <cell r="K916" t="e">
            <v>#REF!</v>
          </cell>
          <cell r="L916" t="e">
            <v>#REF!</v>
          </cell>
          <cell r="M916" t="e">
            <v>#REF!</v>
          </cell>
        </row>
        <row r="917">
          <cell r="A917" t="str">
            <v>68.4.8 () Депозитарные услуги</v>
          </cell>
          <cell r="B917" t="e">
            <v>#REF!</v>
          </cell>
          <cell r="C917" t="e">
            <v>#REF!</v>
          </cell>
          <cell r="D917" t="e">
            <v>#REF!</v>
          </cell>
          <cell r="E917" t="e">
            <v>#REF!</v>
          </cell>
          <cell r="F917" t="e">
            <v>#REF!</v>
          </cell>
          <cell r="G917" t="e">
            <v>#REF!</v>
          </cell>
          <cell r="H917" t="e">
            <v>#REF!</v>
          </cell>
          <cell r="I917" t="e">
            <v>#REF!</v>
          </cell>
          <cell r="J917" t="e">
            <v>#REF!</v>
          </cell>
          <cell r="K917" t="e">
            <v>#REF!</v>
          </cell>
          <cell r="L917" t="e">
            <v>#REF!</v>
          </cell>
          <cell r="M917" t="e">
            <v>#REF!</v>
          </cell>
        </row>
        <row r="918">
          <cell r="A918" t="str">
            <v>68.5 Затраты на охрану, отданных в аренду основных сред</v>
          </cell>
          <cell r="B918" t="e">
            <v>#REF!</v>
          </cell>
          <cell r="C918" t="e">
            <v>#REF!</v>
          </cell>
          <cell r="D918" t="e">
            <v>#REF!</v>
          </cell>
          <cell r="E918" t="e">
            <v>#REF!</v>
          </cell>
          <cell r="F918" t="e">
            <v>#REF!</v>
          </cell>
          <cell r="G918" t="e">
            <v>#REF!</v>
          </cell>
          <cell r="H918" t="e">
            <v>#REF!</v>
          </cell>
          <cell r="I918" t="e">
            <v>#REF!</v>
          </cell>
          <cell r="J918" t="e">
            <v>#REF!</v>
          </cell>
          <cell r="K918" t="e">
            <v>#REF!</v>
          </cell>
          <cell r="L918" t="e">
            <v>#REF!</v>
          </cell>
          <cell r="M918" t="e">
            <v>#REF!</v>
          </cell>
        </row>
        <row r="919">
          <cell r="A919" t="str">
            <v>68.5. () Непроизводственные расходы, финансируемые из пр</v>
          </cell>
          <cell r="B919" t="e">
            <v>#REF!</v>
          </cell>
          <cell r="C919" t="e">
            <v>#REF!</v>
          </cell>
          <cell r="D919" t="e">
            <v>#REF!</v>
          </cell>
          <cell r="E919" t="e">
            <v>#REF!</v>
          </cell>
          <cell r="F919" t="e">
            <v>#REF!</v>
          </cell>
          <cell r="G919" t="e">
            <v>#REF!</v>
          </cell>
          <cell r="H919" t="e">
            <v>#REF!</v>
          </cell>
          <cell r="I919" t="e">
            <v>#REF!</v>
          </cell>
          <cell r="J919" t="e">
            <v>#REF!</v>
          </cell>
          <cell r="K919" t="e">
            <v>#REF!</v>
          </cell>
          <cell r="L919" t="e">
            <v>#REF!</v>
          </cell>
          <cell r="M919" t="e">
            <v>#REF!</v>
          </cell>
        </row>
        <row r="920">
          <cell r="A920" t="str">
            <v>68.5.13 () Услуги PR-компаний</v>
          </cell>
          <cell r="B920" t="e">
            <v>#REF!</v>
          </cell>
          <cell r="C920" t="e">
            <v>#REF!</v>
          </cell>
          <cell r="D920" t="e">
            <v>#REF!</v>
          </cell>
          <cell r="E920" t="e">
            <v>#REF!</v>
          </cell>
          <cell r="F920" t="e">
            <v>#REF!</v>
          </cell>
          <cell r="G920" t="e">
            <v>#REF!</v>
          </cell>
          <cell r="H920" t="e">
            <v>#REF!</v>
          </cell>
          <cell r="I920" t="e">
            <v>#REF!</v>
          </cell>
          <cell r="J920" t="e">
            <v>#REF!</v>
          </cell>
          <cell r="K920" t="e">
            <v>#REF!</v>
          </cell>
          <cell r="L920" t="e">
            <v>#REF!</v>
          </cell>
          <cell r="M920" t="e">
            <v>#REF!</v>
          </cell>
        </row>
        <row r="921">
          <cell r="A921" t="str">
            <v>68.5.14 () Выплата дивидендов по акциям ОАО "ММК"</v>
          </cell>
          <cell r="B921" t="e">
            <v>#REF!</v>
          </cell>
          <cell r="C921" t="e">
            <v>#REF!</v>
          </cell>
          <cell r="D921" t="e">
            <v>#REF!</v>
          </cell>
          <cell r="E921" t="e">
            <v>#REF!</v>
          </cell>
          <cell r="F921" t="e">
            <v>#REF!</v>
          </cell>
          <cell r="G921" t="e">
            <v>#REF!</v>
          </cell>
          <cell r="H921" t="e">
            <v>#REF!</v>
          </cell>
          <cell r="I921" t="e">
            <v>#REF!</v>
          </cell>
          <cell r="J921" t="e">
            <v>#REF!</v>
          </cell>
          <cell r="K921" t="e">
            <v>#REF!</v>
          </cell>
          <cell r="L921" t="e">
            <v>#REF!</v>
          </cell>
          <cell r="M921" t="e">
            <v>#REF!</v>
          </cell>
        </row>
        <row r="922">
          <cell r="A922" t="str">
            <v>68.5.15 () Выплата премий по договорам доверительного упра</v>
          </cell>
          <cell r="B922" t="e">
            <v>#REF!</v>
          </cell>
          <cell r="C922" t="e">
            <v>#REF!</v>
          </cell>
          <cell r="D922" t="e">
            <v>#REF!</v>
          </cell>
          <cell r="E922" t="e">
            <v>#REF!</v>
          </cell>
          <cell r="F922" t="e">
            <v>#REF!</v>
          </cell>
          <cell r="G922" t="e">
            <v>#REF!</v>
          </cell>
          <cell r="H922" t="e">
            <v>#REF!</v>
          </cell>
          <cell r="I922" t="e">
            <v>#REF!</v>
          </cell>
          <cell r="J922" t="e">
            <v>#REF!</v>
          </cell>
          <cell r="K922" t="e">
            <v>#REF!</v>
          </cell>
          <cell r="L922" t="e">
            <v>#REF!</v>
          </cell>
          <cell r="M922" t="e">
            <v>#REF!</v>
          </cell>
        </row>
        <row r="923">
          <cell r="A923" t="str">
            <v>68.5.16 () Расчеты за ведение реестра акционеров</v>
          </cell>
          <cell r="B923" t="e">
            <v>#REF!</v>
          </cell>
          <cell r="C923" t="e">
            <v>#REF!</v>
          </cell>
          <cell r="D923" t="e">
            <v>#REF!</v>
          </cell>
          <cell r="E923" t="e">
            <v>#REF!</v>
          </cell>
          <cell r="F923" t="e">
            <v>#REF!</v>
          </cell>
          <cell r="G923" t="e">
            <v>#REF!</v>
          </cell>
          <cell r="H923" t="e">
            <v>#REF!</v>
          </cell>
          <cell r="I923" t="e">
            <v>#REF!</v>
          </cell>
          <cell r="J923" t="e">
            <v>#REF!</v>
          </cell>
          <cell r="K923" t="e">
            <v>#REF!</v>
          </cell>
          <cell r="L923" t="e">
            <v>#REF!</v>
          </cell>
          <cell r="M923" t="e">
            <v>#REF!</v>
          </cell>
        </row>
        <row r="924">
          <cell r="A924" t="str">
            <v>68.5.19 () Организация и проведение пресс-туров</v>
          </cell>
          <cell r="B924" t="e">
            <v>#REF!</v>
          </cell>
          <cell r="C924" t="e">
            <v>#REF!</v>
          </cell>
          <cell r="D924" t="e">
            <v>#REF!</v>
          </cell>
          <cell r="E924" t="e">
            <v>#REF!</v>
          </cell>
          <cell r="F924" t="e">
            <v>#REF!</v>
          </cell>
          <cell r="G924" t="e">
            <v>#REF!</v>
          </cell>
          <cell r="H924" t="e">
            <v>#REF!</v>
          </cell>
          <cell r="I924" t="e">
            <v>#REF!</v>
          </cell>
          <cell r="J924" t="e">
            <v>#REF!</v>
          </cell>
          <cell r="K924" t="e">
            <v>#REF!</v>
          </cell>
          <cell r="L924" t="e">
            <v>#REF!</v>
          </cell>
          <cell r="M924" t="e">
            <v>#REF!</v>
          </cell>
        </row>
        <row r="925">
          <cell r="A925" t="str">
            <v>68.5.2 () Услуги по охране ОАО "ММК"</v>
          </cell>
          <cell r="B925" t="e">
            <v>#REF!</v>
          </cell>
          <cell r="C925" t="e">
            <v>#REF!</v>
          </cell>
          <cell r="D925" t="e">
            <v>#REF!</v>
          </cell>
          <cell r="E925" t="e">
            <v>#REF!</v>
          </cell>
          <cell r="F925" t="e">
            <v>#REF!</v>
          </cell>
          <cell r="G925" t="e">
            <v>#REF!</v>
          </cell>
          <cell r="H925" t="e">
            <v>#REF!</v>
          </cell>
          <cell r="I925" t="e">
            <v>#REF!</v>
          </cell>
          <cell r="J925" t="e">
            <v>#REF!</v>
          </cell>
          <cell r="K925" t="e">
            <v>#REF!</v>
          </cell>
          <cell r="L925" t="e">
            <v>#REF!</v>
          </cell>
          <cell r="M925" t="e">
            <v>#REF!</v>
          </cell>
        </row>
        <row r="926">
          <cell r="A926" t="str">
            <v>68.5.22 () Расходы на страхование по исполнению обязательс</v>
          </cell>
          <cell r="B926" t="e">
            <v>#REF!</v>
          </cell>
          <cell r="C926" t="e">
            <v>#REF!</v>
          </cell>
          <cell r="D926" t="e">
            <v>#REF!</v>
          </cell>
          <cell r="E926" t="e">
            <v>#REF!</v>
          </cell>
          <cell r="F926" t="e">
            <v>#REF!</v>
          </cell>
          <cell r="G926" t="e">
            <v>#REF!</v>
          </cell>
          <cell r="H926" t="e">
            <v>#REF!</v>
          </cell>
          <cell r="I926" t="e">
            <v>#REF!</v>
          </cell>
          <cell r="J926" t="e">
            <v>#REF!</v>
          </cell>
          <cell r="K926" t="e">
            <v>#REF!</v>
          </cell>
          <cell r="L926" t="e">
            <v>#REF!</v>
          </cell>
          <cell r="M926" t="e">
            <v>#REF!</v>
          </cell>
        </row>
        <row r="927">
          <cell r="A927" t="str">
            <v>68.5.23 () Расходы, связанные с ликвидацией предприятий по</v>
          </cell>
          <cell r="B927" t="e">
            <v>#REF!</v>
          </cell>
          <cell r="C927" t="e">
            <v>#REF!</v>
          </cell>
          <cell r="D927" t="e">
            <v>#REF!</v>
          </cell>
          <cell r="E927" t="e">
            <v>#REF!</v>
          </cell>
          <cell r="F927" t="e">
            <v>#REF!</v>
          </cell>
          <cell r="G927" t="e">
            <v>#REF!</v>
          </cell>
          <cell r="H927" t="e">
            <v>#REF!</v>
          </cell>
          <cell r="I927" t="e">
            <v>#REF!</v>
          </cell>
          <cell r="J927" t="e">
            <v>#REF!</v>
          </cell>
          <cell r="K927" t="e">
            <v>#REF!</v>
          </cell>
          <cell r="L927" t="e">
            <v>#REF!</v>
          </cell>
          <cell r="M927" t="e">
            <v>#REF!</v>
          </cell>
        </row>
        <row r="928">
          <cell r="A928" t="str">
            <v>68.5.24 () Оценка акций ОАО "ММК"</v>
          </cell>
          <cell r="B928" t="e">
            <v>#REF!</v>
          </cell>
          <cell r="C928" t="e">
            <v>#REF!</v>
          </cell>
          <cell r="D928" t="e">
            <v>#REF!</v>
          </cell>
          <cell r="E928" t="e">
            <v>#REF!</v>
          </cell>
          <cell r="F928" t="e">
            <v>#REF!</v>
          </cell>
          <cell r="G928" t="e">
            <v>#REF!</v>
          </cell>
          <cell r="H928" t="e">
            <v>#REF!</v>
          </cell>
          <cell r="I928" t="e">
            <v>#REF!</v>
          </cell>
          <cell r="J928" t="e">
            <v>#REF!</v>
          </cell>
          <cell r="K928" t="e">
            <v>#REF!</v>
          </cell>
          <cell r="L928" t="e">
            <v>#REF!</v>
          </cell>
          <cell r="M928" t="e">
            <v>#REF!</v>
          </cell>
        </row>
        <row r="929">
          <cell r="A929" t="str">
            <v>68.5.25 () Услуги за проведение собраний АО с долей участи</v>
          </cell>
          <cell r="B929" t="e">
            <v>#REF!</v>
          </cell>
          <cell r="C929" t="e">
            <v>#REF!</v>
          </cell>
          <cell r="D929" t="e">
            <v>#REF!</v>
          </cell>
          <cell r="E929" t="e">
            <v>#REF!</v>
          </cell>
          <cell r="F929" t="e">
            <v>#REF!</v>
          </cell>
          <cell r="G929" t="e">
            <v>#REF!</v>
          </cell>
          <cell r="H929" t="e">
            <v>#REF!</v>
          </cell>
          <cell r="I929" t="e">
            <v>#REF!</v>
          </cell>
          <cell r="J929" t="e">
            <v>#REF!</v>
          </cell>
          <cell r="K929" t="e">
            <v>#REF!</v>
          </cell>
          <cell r="L929" t="e">
            <v>#REF!</v>
          </cell>
          <cell r="M929" t="e">
            <v>#REF!</v>
          </cell>
        </row>
        <row r="930">
          <cell r="A930" t="str">
            <v>68.5.26 () Медиауслуги</v>
          </cell>
          <cell r="B930" t="e">
            <v>#REF!</v>
          </cell>
          <cell r="C930" t="e">
            <v>#REF!</v>
          </cell>
          <cell r="D930" t="e">
            <v>#REF!</v>
          </cell>
          <cell r="E930" t="e">
            <v>#REF!</v>
          </cell>
          <cell r="F930" t="e">
            <v>#REF!</v>
          </cell>
          <cell r="G930" t="e">
            <v>#REF!</v>
          </cell>
          <cell r="H930" t="e">
            <v>#REF!</v>
          </cell>
          <cell r="I930" t="e">
            <v>#REF!</v>
          </cell>
          <cell r="J930" t="e">
            <v>#REF!</v>
          </cell>
          <cell r="K930" t="e">
            <v>#REF!</v>
          </cell>
          <cell r="L930" t="e">
            <v>#REF!</v>
          </cell>
          <cell r="M930" t="e">
            <v>#REF!</v>
          </cell>
        </row>
        <row r="931">
          <cell r="A931" t="str">
            <v>68.5.27 () Размещение депозита</v>
          </cell>
          <cell r="B931" t="e">
            <v>#REF!</v>
          </cell>
          <cell r="C931" t="e">
            <v>#REF!</v>
          </cell>
          <cell r="D931" t="e">
            <v>#REF!</v>
          </cell>
          <cell r="E931" t="e">
            <v>#REF!</v>
          </cell>
          <cell r="F931" t="e">
            <v>#REF!</v>
          </cell>
          <cell r="G931" t="e">
            <v>#REF!</v>
          </cell>
          <cell r="H931" t="e">
            <v>#REF!</v>
          </cell>
          <cell r="I931" t="e">
            <v>#REF!</v>
          </cell>
          <cell r="J931" t="e">
            <v>#REF!</v>
          </cell>
          <cell r="K931" t="e">
            <v>#REF!</v>
          </cell>
          <cell r="L931" t="e">
            <v>#REF!</v>
          </cell>
          <cell r="M931" t="e">
            <v>#REF!</v>
          </cell>
        </row>
        <row r="932">
          <cell r="A932" t="str">
            <v>68.5.3 () Услуги по подготовке телевизионных программ</v>
          </cell>
          <cell r="B932" t="e">
            <v>#REF!</v>
          </cell>
          <cell r="C932" t="e">
            <v>#REF!</v>
          </cell>
          <cell r="D932" t="e">
            <v>#REF!</v>
          </cell>
          <cell r="E932" t="e">
            <v>#REF!</v>
          </cell>
          <cell r="F932" t="e">
            <v>#REF!</v>
          </cell>
          <cell r="G932" t="e">
            <v>#REF!</v>
          </cell>
          <cell r="H932" t="e">
            <v>#REF!</v>
          </cell>
          <cell r="I932" t="e">
            <v>#REF!</v>
          </cell>
          <cell r="J932" t="e">
            <v>#REF!</v>
          </cell>
          <cell r="K932" t="e">
            <v>#REF!</v>
          </cell>
          <cell r="L932" t="e">
            <v>#REF!</v>
          </cell>
          <cell r="M932" t="e">
            <v>#REF!</v>
          </cell>
        </row>
        <row r="933">
          <cell r="A933" t="str">
            <v>68.5.4 () Услуги по проведению мероприятий</v>
          </cell>
          <cell r="B933" t="e">
            <v>#REF!</v>
          </cell>
          <cell r="C933" t="e">
            <v>#REF!</v>
          </cell>
          <cell r="D933" t="e">
            <v>#REF!</v>
          </cell>
          <cell r="E933" t="e">
            <v>#REF!</v>
          </cell>
          <cell r="F933" t="e">
            <v>#REF!</v>
          </cell>
          <cell r="G933" t="e">
            <v>#REF!</v>
          </cell>
          <cell r="H933" t="e">
            <v>#REF!</v>
          </cell>
          <cell r="I933" t="e">
            <v>#REF!</v>
          </cell>
          <cell r="J933" t="e">
            <v>#REF!</v>
          </cell>
          <cell r="K933" t="e">
            <v>#REF!</v>
          </cell>
          <cell r="L933" t="e">
            <v>#REF!</v>
          </cell>
          <cell r="M933" t="e">
            <v>#REF!</v>
          </cell>
        </row>
        <row r="934">
          <cell r="A934" t="str">
            <v>68.5.5 () Услуги по выпуску газет "Магнитогорский металл"</v>
          </cell>
          <cell r="B934" t="e">
            <v>#REF!</v>
          </cell>
          <cell r="C934" t="e">
            <v>#REF!</v>
          </cell>
          <cell r="D934" t="e">
            <v>#REF!</v>
          </cell>
          <cell r="E934" t="e">
            <v>#REF!</v>
          </cell>
          <cell r="F934" t="e">
            <v>#REF!</v>
          </cell>
          <cell r="G934" t="e">
            <v>#REF!</v>
          </cell>
          <cell r="H934" t="e">
            <v>#REF!</v>
          </cell>
          <cell r="I934" t="e">
            <v>#REF!</v>
          </cell>
          <cell r="J934" t="e">
            <v>#REF!</v>
          </cell>
          <cell r="K934" t="e">
            <v>#REF!</v>
          </cell>
          <cell r="L934" t="e">
            <v>#REF!</v>
          </cell>
          <cell r="M934" t="e">
            <v>#REF!</v>
          </cell>
        </row>
        <row r="935">
          <cell r="A935" t="str">
            <v>68.5.6 () Услуги по подготовке информационно- аналитическ</v>
          </cell>
          <cell r="B935" t="e">
            <v>#REF!</v>
          </cell>
          <cell r="C935" t="e">
            <v>#REF!</v>
          </cell>
          <cell r="D935" t="e">
            <v>#REF!</v>
          </cell>
          <cell r="E935" t="e">
            <v>#REF!</v>
          </cell>
          <cell r="F935" t="e">
            <v>#REF!</v>
          </cell>
          <cell r="G935" t="e">
            <v>#REF!</v>
          </cell>
          <cell r="H935" t="e">
            <v>#REF!</v>
          </cell>
          <cell r="I935" t="e">
            <v>#REF!</v>
          </cell>
          <cell r="J935" t="e">
            <v>#REF!</v>
          </cell>
          <cell r="K935" t="e">
            <v>#REF!</v>
          </cell>
          <cell r="L935" t="e">
            <v>#REF!</v>
          </cell>
          <cell r="M935" t="e">
            <v>#REF!</v>
          </cell>
        </row>
        <row r="936">
          <cell r="A936" t="str">
            <v>68.5.7 () Выплаты за отчуждение земли</v>
          </cell>
          <cell r="B936" t="e">
            <v>#REF!</v>
          </cell>
          <cell r="C936" t="e">
            <v>#REF!</v>
          </cell>
          <cell r="D936" t="e">
            <v>#REF!</v>
          </cell>
          <cell r="E936" t="e">
            <v>#REF!</v>
          </cell>
          <cell r="F936" t="e">
            <v>#REF!</v>
          </cell>
          <cell r="G936" t="e">
            <v>#REF!</v>
          </cell>
          <cell r="H936" t="e">
            <v>#REF!</v>
          </cell>
          <cell r="I936" t="e">
            <v>#REF!</v>
          </cell>
          <cell r="J936" t="e">
            <v>#REF!</v>
          </cell>
          <cell r="K936" t="e">
            <v>#REF!</v>
          </cell>
          <cell r="L936" t="e">
            <v>#REF!</v>
          </cell>
          <cell r="M936" t="e">
            <v>#REF!</v>
          </cell>
        </row>
        <row r="937">
          <cell r="A937" t="str">
            <v>68.5.8 () Услуги по подготовке проведения Собрания акцион</v>
          </cell>
          <cell r="B937" t="e">
            <v>#REF!</v>
          </cell>
          <cell r="C937" t="e">
            <v>#REF!</v>
          </cell>
          <cell r="D937" t="e">
            <v>#REF!</v>
          </cell>
          <cell r="E937" t="e">
            <v>#REF!</v>
          </cell>
          <cell r="F937" t="e">
            <v>#REF!</v>
          </cell>
          <cell r="G937" t="e">
            <v>#REF!</v>
          </cell>
          <cell r="H937" t="e">
            <v>#REF!</v>
          </cell>
          <cell r="I937" t="e">
            <v>#REF!</v>
          </cell>
          <cell r="J937" t="e">
            <v>#REF!</v>
          </cell>
          <cell r="K937" t="e">
            <v>#REF!</v>
          </cell>
          <cell r="L937" t="e">
            <v>#REF!</v>
          </cell>
          <cell r="M937" t="e">
            <v>#REF!</v>
          </cell>
        </row>
        <row r="938">
          <cell r="A938" t="str">
            <v>68.6 Услуги по охране ОАО "ММК"</v>
          </cell>
          <cell r="B938" t="e">
            <v>#REF!</v>
          </cell>
          <cell r="C938" t="e">
            <v>#REF!</v>
          </cell>
          <cell r="D938" t="e">
            <v>#REF!</v>
          </cell>
          <cell r="E938" t="e">
            <v>#REF!</v>
          </cell>
          <cell r="F938" t="e">
            <v>#REF!</v>
          </cell>
          <cell r="G938" t="e">
            <v>#REF!</v>
          </cell>
          <cell r="H938" t="e">
            <v>#REF!</v>
          </cell>
          <cell r="I938" t="e">
            <v>#REF!</v>
          </cell>
          <cell r="J938" t="e">
            <v>#REF!</v>
          </cell>
          <cell r="K938" t="e">
            <v>#REF!</v>
          </cell>
          <cell r="L938" t="e">
            <v>#REF!</v>
          </cell>
          <cell r="M938" t="e">
            <v>#REF!</v>
          </cell>
        </row>
        <row r="939">
          <cell r="A939" t="str">
            <v>68.7. Расходы на информацию и общественные связи</v>
          </cell>
          <cell r="B939" t="e">
            <v>#REF!</v>
          </cell>
          <cell r="C939" t="e">
            <v>#REF!</v>
          </cell>
          <cell r="D939" t="e">
            <v>#REF!</v>
          </cell>
          <cell r="E939" t="e">
            <v>#REF!</v>
          </cell>
          <cell r="F939" t="e">
            <v>#REF!</v>
          </cell>
          <cell r="G939" t="e">
            <v>#REF!</v>
          </cell>
          <cell r="H939" t="e">
            <v>#REF!</v>
          </cell>
          <cell r="I939" t="e">
            <v>#REF!</v>
          </cell>
          <cell r="J939" t="e">
            <v>#REF!</v>
          </cell>
          <cell r="K939" t="e">
            <v>#REF!</v>
          </cell>
          <cell r="L939" t="e">
            <v>#REF!</v>
          </cell>
          <cell r="M939" t="e">
            <v>#REF!</v>
          </cell>
        </row>
        <row r="940">
          <cell r="A940" t="str">
            <v>68.7.1 Услуги по выпуску газеты "ММ" (печать)</v>
          </cell>
          <cell r="B940" t="e">
            <v>#REF!</v>
          </cell>
          <cell r="C940" t="e">
            <v>#REF!</v>
          </cell>
          <cell r="D940" t="e">
            <v>#REF!</v>
          </cell>
          <cell r="E940" t="e">
            <v>#REF!</v>
          </cell>
          <cell r="F940" t="e">
            <v>#REF!</v>
          </cell>
          <cell r="G940" t="e">
            <v>#REF!</v>
          </cell>
          <cell r="H940" t="e">
            <v>#REF!</v>
          </cell>
          <cell r="I940" t="e">
            <v>#REF!</v>
          </cell>
          <cell r="J940" t="e">
            <v>#REF!</v>
          </cell>
          <cell r="K940" t="e">
            <v>#REF!</v>
          </cell>
          <cell r="L940" t="e">
            <v>#REF!</v>
          </cell>
          <cell r="M940" t="e">
            <v>#REF!</v>
          </cell>
        </row>
        <row r="941">
          <cell r="A941" t="str">
            <v>68.7.2 Услуги по мониторингу</v>
          </cell>
          <cell r="B941" t="e">
            <v>#REF!</v>
          </cell>
          <cell r="C941" t="e">
            <v>#REF!</v>
          </cell>
          <cell r="D941" t="e">
            <v>#REF!</v>
          </cell>
          <cell r="E941" t="e">
            <v>#REF!</v>
          </cell>
          <cell r="F941" t="e">
            <v>#REF!</v>
          </cell>
          <cell r="G941" t="e">
            <v>#REF!</v>
          </cell>
          <cell r="H941" t="e">
            <v>#REF!</v>
          </cell>
          <cell r="I941" t="e">
            <v>#REF!</v>
          </cell>
          <cell r="J941" t="e">
            <v>#REF!</v>
          </cell>
          <cell r="K941" t="e">
            <v>#REF!</v>
          </cell>
          <cell r="L941" t="e">
            <v>#REF!</v>
          </cell>
          <cell r="M941" t="e">
            <v>#REF!</v>
          </cell>
        </row>
        <row r="942">
          <cell r="A942" t="str">
            <v>68.7.3 Содержание ТВ-ИН</v>
          </cell>
          <cell r="B942" t="e">
            <v>#REF!</v>
          </cell>
          <cell r="C942" t="e">
            <v>#REF!</v>
          </cell>
          <cell r="D942" t="e">
            <v>#REF!</v>
          </cell>
          <cell r="E942" t="e">
            <v>#REF!</v>
          </cell>
          <cell r="F942" t="e">
            <v>#REF!</v>
          </cell>
          <cell r="G942" t="e">
            <v>#REF!</v>
          </cell>
          <cell r="H942" t="e">
            <v>#REF!</v>
          </cell>
          <cell r="I942" t="e">
            <v>#REF!</v>
          </cell>
          <cell r="J942" t="e">
            <v>#REF!</v>
          </cell>
          <cell r="K942" t="e">
            <v>#REF!</v>
          </cell>
          <cell r="L942" t="e">
            <v>#REF!</v>
          </cell>
          <cell r="M942" t="e">
            <v>#REF!</v>
          </cell>
        </row>
        <row r="943">
          <cell r="A943" t="str">
            <v>68.7.4 Медиауслуги и услуги по PR сопровождению</v>
          </cell>
          <cell r="B943" t="e">
            <v>#REF!</v>
          </cell>
          <cell r="C943" t="e">
            <v>#REF!</v>
          </cell>
          <cell r="D943" t="e">
            <v>#REF!</v>
          </cell>
          <cell r="E943" t="e">
            <v>#REF!</v>
          </cell>
          <cell r="F943" t="e">
            <v>#REF!</v>
          </cell>
          <cell r="G943" t="e">
            <v>#REF!</v>
          </cell>
          <cell r="H943" t="e">
            <v>#REF!</v>
          </cell>
          <cell r="I943" t="e">
            <v>#REF!</v>
          </cell>
          <cell r="J943" t="e">
            <v>#REF!</v>
          </cell>
          <cell r="K943" t="e">
            <v>#REF!</v>
          </cell>
          <cell r="L943" t="e">
            <v>#REF!</v>
          </cell>
          <cell r="M943" t="e">
            <v>#REF!</v>
          </cell>
        </row>
        <row r="944">
          <cell r="A944" t="str">
            <v>68.7.5 () Полиграфические услуги ("Магнитогорский Металл"</v>
          </cell>
          <cell r="B944" t="e">
            <v>#REF!</v>
          </cell>
          <cell r="C944" t="e">
            <v>#REF!</v>
          </cell>
          <cell r="D944" t="e">
            <v>#REF!</v>
          </cell>
          <cell r="E944" t="e">
            <v>#REF!</v>
          </cell>
          <cell r="F944" t="e">
            <v>#REF!</v>
          </cell>
          <cell r="G944" t="e">
            <v>#REF!</v>
          </cell>
          <cell r="H944" t="e">
            <v>#REF!</v>
          </cell>
          <cell r="I944" t="e">
            <v>#REF!</v>
          </cell>
          <cell r="J944" t="e">
            <v>#REF!</v>
          </cell>
          <cell r="K944" t="e">
            <v>#REF!</v>
          </cell>
          <cell r="L944" t="e">
            <v>#REF!</v>
          </cell>
          <cell r="M944" t="e">
            <v>#REF!</v>
          </cell>
        </row>
        <row r="945">
          <cell r="A945" t="str">
            <v>68.7.6 (0680506) Услуги по подготовке информационно-анали</v>
          </cell>
          <cell r="B945" t="e">
            <v>#REF!</v>
          </cell>
          <cell r="C945" t="e">
            <v>#REF!</v>
          </cell>
          <cell r="D945" t="e">
            <v>#REF!</v>
          </cell>
          <cell r="E945" t="e">
            <v>#REF!</v>
          </cell>
          <cell r="F945" t="e">
            <v>#REF!</v>
          </cell>
          <cell r="G945" t="e">
            <v>#REF!</v>
          </cell>
          <cell r="H945" t="e">
            <v>#REF!</v>
          </cell>
          <cell r="I945" t="e">
            <v>#REF!</v>
          </cell>
          <cell r="J945" t="e">
            <v>#REF!</v>
          </cell>
          <cell r="K945" t="e">
            <v>#REF!</v>
          </cell>
          <cell r="L945" t="e">
            <v>#REF!</v>
          </cell>
          <cell r="M945" t="e">
            <v>#REF!</v>
          </cell>
        </row>
        <row r="946">
          <cell r="A946" t="str">
            <v>68.7.7 (0680513) Услуги PR- компаний</v>
          </cell>
          <cell r="B946" t="e">
            <v>#REF!</v>
          </cell>
          <cell r="C946" t="e">
            <v>#REF!</v>
          </cell>
          <cell r="D946" t="e">
            <v>#REF!</v>
          </cell>
          <cell r="E946" t="e">
            <v>#REF!</v>
          </cell>
          <cell r="F946" t="e">
            <v>#REF!</v>
          </cell>
          <cell r="G946" t="e">
            <v>#REF!</v>
          </cell>
          <cell r="H946" t="e">
            <v>#REF!</v>
          </cell>
          <cell r="I946" t="e">
            <v>#REF!</v>
          </cell>
          <cell r="J946" t="e">
            <v>#REF!</v>
          </cell>
          <cell r="K946" t="e">
            <v>#REF!</v>
          </cell>
          <cell r="L946" t="e">
            <v>#REF!</v>
          </cell>
          <cell r="M946" t="e">
            <v>#REF!</v>
          </cell>
        </row>
        <row r="947">
          <cell r="A947" t="str">
            <v>68.7.8 (0680519) Организация и проведение пресс-туров</v>
          </cell>
          <cell r="B947" t="e">
            <v>#REF!</v>
          </cell>
          <cell r="C947" t="e">
            <v>#REF!</v>
          </cell>
          <cell r="D947" t="e">
            <v>#REF!</v>
          </cell>
          <cell r="E947" t="e">
            <v>#REF!</v>
          </cell>
          <cell r="F947" t="e">
            <v>#REF!</v>
          </cell>
          <cell r="G947" t="e">
            <v>#REF!</v>
          </cell>
          <cell r="H947" t="e">
            <v>#REF!</v>
          </cell>
          <cell r="I947" t="e">
            <v>#REF!</v>
          </cell>
          <cell r="J947" t="e">
            <v>#REF!</v>
          </cell>
          <cell r="K947" t="e">
            <v>#REF!</v>
          </cell>
          <cell r="L947" t="e">
            <v>#REF!</v>
          </cell>
          <cell r="M947" t="e">
            <v>#REF!</v>
          </cell>
        </row>
        <row r="948">
          <cell r="A948" t="str">
            <v>68.7.9 (0680526) Медиауслуги</v>
          </cell>
          <cell r="B948" t="e">
            <v>#REF!</v>
          </cell>
          <cell r="C948" t="e">
            <v>#REF!</v>
          </cell>
          <cell r="D948" t="e">
            <v>#REF!</v>
          </cell>
          <cell r="E948" t="e">
            <v>#REF!</v>
          </cell>
          <cell r="F948" t="e">
            <v>#REF!</v>
          </cell>
          <cell r="G948" t="e">
            <v>#REF!</v>
          </cell>
          <cell r="H948" t="e">
            <v>#REF!</v>
          </cell>
          <cell r="I948" t="e">
            <v>#REF!</v>
          </cell>
          <cell r="J948" t="e">
            <v>#REF!</v>
          </cell>
          <cell r="K948" t="e">
            <v>#REF!</v>
          </cell>
          <cell r="L948" t="e">
            <v>#REF!</v>
          </cell>
          <cell r="M948" t="e">
            <v>#REF!</v>
          </cell>
        </row>
        <row r="949">
          <cell r="A949" t="str">
            <v>68.8 Выплаты за отчуждение земли</v>
          </cell>
          <cell r="B949" t="e">
            <v>#REF!</v>
          </cell>
          <cell r="C949" t="e">
            <v>#REF!</v>
          </cell>
          <cell r="D949" t="e">
            <v>#REF!</v>
          </cell>
          <cell r="E949" t="e">
            <v>#REF!</v>
          </cell>
          <cell r="F949" t="e">
            <v>#REF!</v>
          </cell>
          <cell r="G949" t="e">
            <v>#REF!</v>
          </cell>
          <cell r="H949" t="e">
            <v>#REF!</v>
          </cell>
          <cell r="I949" t="e">
            <v>#REF!</v>
          </cell>
          <cell r="J949" t="e">
            <v>#REF!</v>
          </cell>
          <cell r="K949" t="e">
            <v>#REF!</v>
          </cell>
          <cell r="L949" t="e">
            <v>#REF!</v>
          </cell>
          <cell r="M949" t="e">
            <v>#REF!</v>
          </cell>
        </row>
        <row r="950">
          <cell r="A950" t="str">
            <v>68.9 Расходы на страхование по исполнению обязательств</v>
          </cell>
          <cell r="B950" t="e">
            <v>#REF!</v>
          </cell>
          <cell r="C950" t="e">
            <v>#REF!</v>
          </cell>
          <cell r="D950" t="e">
            <v>#REF!</v>
          </cell>
          <cell r="E950" t="e">
            <v>#REF!</v>
          </cell>
          <cell r="F950" t="e">
            <v>#REF!</v>
          </cell>
          <cell r="G950" t="e">
            <v>#REF!</v>
          </cell>
          <cell r="H950" t="e">
            <v>#REF!</v>
          </cell>
          <cell r="I950" t="e">
            <v>#REF!</v>
          </cell>
          <cell r="J950" t="e">
            <v>#REF!</v>
          </cell>
          <cell r="K950" t="e">
            <v>#REF!</v>
          </cell>
          <cell r="L950" t="e">
            <v>#REF!</v>
          </cell>
          <cell r="M950" t="e">
            <v>#REF!</v>
          </cell>
        </row>
        <row r="951">
          <cell r="A951" t="str">
            <v>69. Единый социальный налог и взносы в ФОС НС и ПЗ</v>
          </cell>
          <cell r="B951" t="e">
            <v>#REF!</v>
          </cell>
          <cell r="C951" t="e">
            <v>#REF!</v>
          </cell>
          <cell r="D951" t="e">
            <v>#REF!</v>
          </cell>
          <cell r="E951" t="e">
            <v>#REF!</v>
          </cell>
          <cell r="F951" t="e">
            <v>#REF!</v>
          </cell>
          <cell r="G951" t="e">
            <v>#REF!</v>
          </cell>
          <cell r="H951" t="e">
            <v>#REF!</v>
          </cell>
          <cell r="I951" t="e">
            <v>#REF!</v>
          </cell>
          <cell r="J951" t="e">
            <v>#REF!</v>
          </cell>
          <cell r="K951" t="e">
            <v>#REF!</v>
          </cell>
          <cell r="L951" t="e">
            <v>#REF!</v>
          </cell>
          <cell r="M951" t="e">
            <v>#REF!</v>
          </cell>
        </row>
        <row r="952">
          <cell r="A952" t="str">
            <v>69.1. Пенсионный фонд</v>
          </cell>
          <cell r="B952" t="e">
            <v>#REF!</v>
          </cell>
          <cell r="C952" t="e">
            <v>#REF!</v>
          </cell>
          <cell r="D952" t="e">
            <v>#REF!</v>
          </cell>
          <cell r="E952" t="e">
            <v>#REF!</v>
          </cell>
          <cell r="F952" t="e">
            <v>#REF!</v>
          </cell>
          <cell r="G952" t="e">
            <v>#REF!</v>
          </cell>
          <cell r="H952" t="e">
            <v>#REF!</v>
          </cell>
          <cell r="I952" t="e">
            <v>#REF!</v>
          </cell>
          <cell r="J952" t="e">
            <v>#REF!</v>
          </cell>
          <cell r="K952" t="e">
            <v>#REF!</v>
          </cell>
          <cell r="L952" t="e">
            <v>#REF!</v>
          </cell>
          <cell r="M952" t="e">
            <v>#REF!</v>
          </cell>
        </row>
        <row r="953">
          <cell r="A953" t="str">
            <v>69.1.1 Пенсионный фонд (Федеральный)</v>
          </cell>
          <cell r="B953" t="e">
            <v>#REF!</v>
          </cell>
          <cell r="C953" t="e">
            <v>#REF!</v>
          </cell>
          <cell r="D953" t="e">
            <v>#REF!</v>
          </cell>
          <cell r="E953" t="e">
            <v>#REF!</v>
          </cell>
          <cell r="F953" t="e">
            <v>#REF!</v>
          </cell>
          <cell r="G953" t="e">
            <v>#REF!</v>
          </cell>
          <cell r="H953" t="e">
            <v>#REF!</v>
          </cell>
          <cell r="I953" t="e">
            <v>#REF!</v>
          </cell>
          <cell r="J953" t="e">
            <v>#REF!</v>
          </cell>
          <cell r="K953" t="e">
            <v>#REF!</v>
          </cell>
          <cell r="L953" t="e">
            <v>#REF!</v>
          </cell>
          <cell r="M953" t="e">
            <v>#REF!</v>
          </cell>
        </row>
        <row r="954">
          <cell r="A954" t="str">
            <v>69.1.2 Пенсионный фонд (Страховая часть)</v>
          </cell>
          <cell r="B954" t="e">
            <v>#REF!</v>
          </cell>
          <cell r="C954" t="e">
            <v>#REF!</v>
          </cell>
          <cell r="D954" t="e">
            <v>#REF!</v>
          </cell>
          <cell r="E954" t="e">
            <v>#REF!</v>
          </cell>
          <cell r="F954" t="e">
            <v>#REF!</v>
          </cell>
          <cell r="G954" t="e">
            <v>#REF!</v>
          </cell>
          <cell r="H954" t="e">
            <v>#REF!</v>
          </cell>
          <cell r="I954" t="e">
            <v>#REF!</v>
          </cell>
          <cell r="J954" t="e">
            <v>#REF!</v>
          </cell>
          <cell r="K954" t="e">
            <v>#REF!</v>
          </cell>
          <cell r="L954" t="e">
            <v>#REF!</v>
          </cell>
          <cell r="M954" t="e">
            <v>#REF!</v>
          </cell>
        </row>
        <row r="955">
          <cell r="A955" t="str">
            <v>69.1.3 Пенсионный фонд (Накопительная часть)</v>
          </cell>
          <cell r="B955" t="e">
            <v>#REF!</v>
          </cell>
          <cell r="C955" t="e">
            <v>#REF!</v>
          </cell>
          <cell r="D955" t="e">
            <v>#REF!</v>
          </cell>
          <cell r="E955" t="e">
            <v>#REF!</v>
          </cell>
          <cell r="F955" t="e">
            <v>#REF!</v>
          </cell>
          <cell r="G955" t="e">
            <v>#REF!</v>
          </cell>
          <cell r="H955" t="e">
            <v>#REF!</v>
          </cell>
          <cell r="I955" t="e">
            <v>#REF!</v>
          </cell>
          <cell r="J955" t="e">
            <v>#REF!</v>
          </cell>
          <cell r="K955" t="e">
            <v>#REF!</v>
          </cell>
          <cell r="L955" t="e">
            <v>#REF!</v>
          </cell>
          <cell r="M955" t="e">
            <v>#REF!</v>
          </cell>
        </row>
        <row r="956">
          <cell r="A956" t="str">
            <v>69.1.4 Фонд Социального Страхования</v>
          </cell>
          <cell r="B956" t="e">
            <v>#REF!</v>
          </cell>
          <cell r="C956" t="e">
            <v>#REF!</v>
          </cell>
          <cell r="D956" t="e">
            <v>#REF!</v>
          </cell>
          <cell r="E956" t="e">
            <v>#REF!</v>
          </cell>
          <cell r="F956" t="e">
            <v>#REF!</v>
          </cell>
          <cell r="G956" t="e">
            <v>#REF!</v>
          </cell>
          <cell r="H956" t="e">
            <v>#REF!</v>
          </cell>
          <cell r="I956" t="e">
            <v>#REF!</v>
          </cell>
          <cell r="J956" t="e">
            <v>#REF!</v>
          </cell>
          <cell r="K956" t="e">
            <v>#REF!</v>
          </cell>
          <cell r="L956" t="e">
            <v>#REF!</v>
          </cell>
          <cell r="M956" t="e">
            <v>#REF!</v>
          </cell>
        </row>
        <row r="957">
          <cell r="A957" t="str">
            <v>69.2 () ФОСНП</v>
          </cell>
          <cell r="B957" t="e">
            <v>#REF!</v>
          </cell>
          <cell r="C957" t="e">
            <v>#REF!</v>
          </cell>
          <cell r="D957" t="e">
            <v>#REF!</v>
          </cell>
          <cell r="E957" t="e">
            <v>#REF!</v>
          </cell>
          <cell r="F957" t="e">
            <v>#REF!</v>
          </cell>
          <cell r="G957" t="e">
            <v>#REF!</v>
          </cell>
          <cell r="H957" t="e">
            <v>#REF!</v>
          </cell>
          <cell r="I957" t="e">
            <v>#REF!</v>
          </cell>
          <cell r="J957" t="e">
            <v>#REF!</v>
          </cell>
          <cell r="K957" t="e">
            <v>#REF!</v>
          </cell>
          <cell r="L957" t="e">
            <v>#REF!</v>
          </cell>
          <cell r="M957" t="e">
            <v>#REF!</v>
          </cell>
        </row>
        <row r="958">
          <cell r="A958" t="str">
            <v>69.2. ФОМС</v>
          </cell>
          <cell r="B958" t="e">
            <v>#REF!</v>
          </cell>
          <cell r="C958" t="e">
            <v>#REF!</v>
          </cell>
          <cell r="D958" t="e">
            <v>#REF!</v>
          </cell>
          <cell r="E958" t="e">
            <v>#REF!</v>
          </cell>
          <cell r="F958" t="e">
            <v>#REF!</v>
          </cell>
          <cell r="G958" t="e">
            <v>#REF!</v>
          </cell>
          <cell r="H958" t="e">
            <v>#REF!</v>
          </cell>
          <cell r="I958" t="e">
            <v>#REF!</v>
          </cell>
          <cell r="J958" t="e">
            <v>#REF!</v>
          </cell>
          <cell r="K958" t="e">
            <v>#REF!</v>
          </cell>
          <cell r="L958" t="e">
            <v>#REF!</v>
          </cell>
          <cell r="M958" t="e">
            <v>#REF!</v>
          </cell>
        </row>
        <row r="959">
          <cell r="A959" t="str">
            <v>69.2.1 ФОМС (Федеральный)</v>
          </cell>
          <cell r="B959" t="e">
            <v>#REF!</v>
          </cell>
          <cell r="C959" t="e">
            <v>#REF!</v>
          </cell>
          <cell r="D959" t="e">
            <v>#REF!</v>
          </cell>
          <cell r="E959" t="e">
            <v>#REF!</v>
          </cell>
          <cell r="F959" t="e">
            <v>#REF!</v>
          </cell>
          <cell r="G959" t="e">
            <v>#REF!</v>
          </cell>
          <cell r="H959" t="e">
            <v>#REF!</v>
          </cell>
          <cell r="I959" t="e">
            <v>#REF!</v>
          </cell>
          <cell r="J959" t="e">
            <v>#REF!</v>
          </cell>
          <cell r="K959" t="e">
            <v>#REF!</v>
          </cell>
          <cell r="L959" t="e">
            <v>#REF!</v>
          </cell>
          <cell r="M959" t="e">
            <v>#REF!</v>
          </cell>
        </row>
        <row r="960">
          <cell r="A960" t="str">
            <v>69.2.2 ФОМС (Территориальный)</v>
          </cell>
          <cell r="B960" t="e">
            <v>#REF!</v>
          </cell>
          <cell r="C960" t="e">
            <v>#REF!</v>
          </cell>
          <cell r="D960" t="e">
            <v>#REF!</v>
          </cell>
          <cell r="E960" t="e">
            <v>#REF!</v>
          </cell>
          <cell r="F960" t="e">
            <v>#REF!</v>
          </cell>
          <cell r="G960" t="e">
            <v>#REF!</v>
          </cell>
          <cell r="H960" t="e">
            <v>#REF!</v>
          </cell>
          <cell r="I960" t="e">
            <v>#REF!</v>
          </cell>
          <cell r="J960" t="e">
            <v>#REF!</v>
          </cell>
          <cell r="K960" t="e">
            <v>#REF!</v>
          </cell>
          <cell r="L960" t="e">
            <v>#REF!</v>
          </cell>
          <cell r="M960" t="e">
            <v>#REF!</v>
          </cell>
        </row>
        <row r="961">
          <cell r="A961" t="str">
            <v>69.3 ФСС</v>
          </cell>
          <cell r="B961" t="e">
            <v>#REF!</v>
          </cell>
          <cell r="C961" t="e">
            <v>#REF!</v>
          </cell>
          <cell r="D961" t="e">
            <v>#REF!</v>
          </cell>
          <cell r="E961" t="e">
            <v>#REF!</v>
          </cell>
          <cell r="F961" t="e">
            <v>#REF!</v>
          </cell>
          <cell r="G961" t="e">
            <v>#REF!</v>
          </cell>
          <cell r="H961" t="e">
            <v>#REF!</v>
          </cell>
          <cell r="I961" t="e">
            <v>#REF!</v>
          </cell>
          <cell r="J961" t="e">
            <v>#REF!</v>
          </cell>
          <cell r="K961" t="e">
            <v>#REF!</v>
          </cell>
          <cell r="L961" t="e">
            <v>#REF!</v>
          </cell>
          <cell r="M961" t="e">
            <v>#REF!</v>
          </cell>
        </row>
        <row r="962">
          <cell r="A962" t="str">
            <v>69.4 ФОСНП и ПЗ</v>
          </cell>
          <cell r="B962" t="e">
            <v>#REF!</v>
          </cell>
          <cell r="C962" t="e">
            <v>#REF!</v>
          </cell>
          <cell r="D962" t="e">
            <v>#REF!</v>
          </cell>
          <cell r="E962" t="e">
            <v>#REF!</v>
          </cell>
          <cell r="F962" t="e">
            <v>#REF!</v>
          </cell>
          <cell r="G962" t="e">
            <v>#REF!</v>
          </cell>
          <cell r="H962" t="e">
            <v>#REF!</v>
          </cell>
          <cell r="I962" t="e">
            <v>#REF!</v>
          </cell>
          <cell r="J962" t="e">
            <v>#REF!</v>
          </cell>
          <cell r="K962" t="e">
            <v>#REF!</v>
          </cell>
          <cell r="L962" t="e">
            <v>#REF!</v>
          </cell>
          <cell r="M962" t="e">
            <v>#REF!</v>
          </cell>
        </row>
        <row r="963">
          <cell r="A963" t="str">
            <v>7. Алюминий</v>
          </cell>
          <cell r="B963" t="e">
            <v>#REF!</v>
          </cell>
          <cell r="C963" t="e">
            <v>#REF!</v>
          </cell>
          <cell r="D963" t="e">
            <v>#REF!</v>
          </cell>
          <cell r="E963" t="e">
            <v>#REF!</v>
          </cell>
          <cell r="F963" t="e">
            <v>#REF!</v>
          </cell>
          <cell r="G963" t="e">
            <v>#REF!</v>
          </cell>
          <cell r="H963" t="e">
            <v>#REF!</v>
          </cell>
          <cell r="I963" t="e">
            <v>#REF!</v>
          </cell>
          <cell r="J963" t="e">
            <v>#REF!</v>
          </cell>
          <cell r="K963" t="e">
            <v>#REF!</v>
          </cell>
          <cell r="L963" t="e">
            <v>#REF!</v>
          </cell>
          <cell r="M963" t="e">
            <v>#REF!</v>
          </cell>
        </row>
        <row r="964">
          <cell r="A964" t="str">
            <v>7.1 Алюминий первичный</v>
          </cell>
          <cell r="B964" t="e">
            <v>#REF!</v>
          </cell>
          <cell r="C964" t="e">
            <v>#REF!</v>
          </cell>
          <cell r="D964" t="e">
            <v>#REF!</v>
          </cell>
          <cell r="E964" t="e">
            <v>#REF!</v>
          </cell>
          <cell r="F964" t="e">
            <v>#REF!</v>
          </cell>
          <cell r="G964" t="e">
            <v>#REF!</v>
          </cell>
          <cell r="H964" t="e">
            <v>#REF!</v>
          </cell>
          <cell r="I964" t="e">
            <v>#REF!</v>
          </cell>
          <cell r="J964" t="e">
            <v>#REF!</v>
          </cell>
          <cell r="K964" t="e">
            <v>#REF!</v>
          </cell>
          <cell r="L964" t="e">
            <v>#REF!</v>
          </cell>
          <cell r="M964" t="e">
            <v>#REF!</v>
          </cell>
        </row>
        <row r="965">
          <cell r="A965" t="str">
            <v>7.2 Алюминиевая дробь вторичная</v>
          </cell>
          <cell r="B965" t="e">
            <v>#REF!</v>
          </cell>
          <cell r="C965" t="e">
            <v>#REF!</v>
          </cell>
          <cell r="D965" t="e">
            <v>#REF!</v>
          </cell>
          <cell r="E965" t="e">
            <v>#REF!</v>
          </cell>
          <cell r="F965" t="e">
            <v>#REF!</v>
          </cell>
          <cell r="G965" t="e">
            <v>#REF!</v>
          </cell>
          <cell r="H965" t="e">
            <v>#REF!</v>
          </cell>
          <cell r="I965" t="e">
            <v>#REF!</v>
          </cell>
          <cell r="J965" t="e">
            <v>#REF!</v>
          </cell>
          <cell r="K965" t="e">
            <v>#REF!</v>
          </cell>
          <cell r="L965" t="e">
            <v>#REF!</v>
          </cell>
          <cell r="M965" t="e">
            <v>#REF!</v>
          </cell>
        </row>
        <row r="966">
          <cell r="A966" t="str">
            <v>7.3 Алюминий вторичный</v>
          </cell>
          <cell r="B966" t="e">
            <v>#REF!</v>
          </cell>
          <cell r="C966" t="e">
            <v>#REF!</v>
          </cell>
          <cell r="D966" t="e">
            <v>#REF!</v>
          </cell>
          <cell r="E966" t="e">
            <v>#REF!</v>
          </cell>
          <cell r="F966" t="e">
            <v>#REF!</v>
          </cell>
          <cell r="G966" t="e">
            <v>#REF!</v>
          </cell>
          <cell r="H966" t="e">
            <v>#REF!</v>
          </cell>
          <cell r="I966" t="e">
            <v>#REF!</v>
          </cell>
          <cell r="J966" t="e">
            <v>#REF!</v>
          </cell>
          <cell r="K966" t="e">
            <v>#REF!</v>
          </cell>
          <cell r="L966" t="e">
            <v>#REF!</v>
          </cell>
          <cell r="M966" t="e">
            <v>#REF!</v>
          </cell>
        </row>
        <row r="967">
          <cell r="A967" t="str">
            <v>7.4 Алюминиевая дробь первичная</v>
          </cell>
          <cell r="B967" t="e">
            <v>#REF!</v>
          </cell>
          <cell r="C967" t="e">
            <v>#REF!</v>
          </cell>
          <cell r="D967" t="e">
            <v>#REF!</v>
          </cell>
          <cell r="E967" t="e">
            <v>#REF!</v>
          </cell>
          <cell r="F967" t="e">
            <v>#REF!</v>
          </cell>
          <cell r="G967" t="e">
            <v>#REF!</v>
          </cell>
          <cell r="H967" t="e">
            <v>#REF!</v>
          </cell>
          <cell r="I967" t="e">
            <v>#REF!</v>
          </cell>
          <cell r="J967" t="e">
            <v>#REF!</v>
          </cell>
          <cell r="K967" t="e">
            <v>#REF!</v>
          </cell>
          <cell r="L967" t="e">
            <v>#REF!</v>
          </cell>
          <cell r="M967" t="e">
            <v>#REF!</v>
          </cell>
        </row>
        <row r="968">
          <cell r="A968" t="str">
            <v>7.5 Алюминиевая катанка</v>
          </cell>
          <cell r="B968" t="e">
            <v>#REF!</v>
          </cell>
          <cell r="C968" t="e">
            <v>#REF!</v>
          </cell>
          <cell r="D968" t="e">
            <v>#REF!</v>
          </cell>
          <cell r="E968" t="e">
            <v>#REF!</v>
          </cell>
          <cell r="F968" t="e">
            <v>#REF!</v>
          </cell>
          <cell r="G968" t="e">
            <v>#REF!</v>
          </cell>
          <cell r="H968" t="e">
            <v>#REF!</v>
          </cell>
          <cell r="I968" t="e">
            <v>#REF!</v>
          </cell>
          <cell r="J968" t="e">
            <v>#REF!</v>
          </cell>
          <cell r="K968" t="e">
            <v>#REF!</v>
          </cell>
          <cell r="L968" t="e">
            <v>#REF!</v>
          </cell>
          <cell r="M968" t="e">
            <v>#REF!</v>
          </cell>
        </row>
        <row r="969">
          <cell r="A969" t="str">
            <v>7.6 Прочий алюминий</v>
          </cell>
          <cell r="B969" t="e">
            <v>#REF!</v>
          </cell>
          <cell r="C969" t="e">
            <v>#REF!</v>
          </cell>
          <cell r="D969" t="e">
            <v>#REF!</v>
          </cell>
          <cell r="E969" t="e">
            <v>#REF!</v>
          </cell>
          <cell r="F969" t="e">
            <v>#REF!</v>
          </cell>
          <cell r="G969" t="e">
            <v>#REF!</v>
          </cell>
          <cell r="H969" t="e">
            <v>#REF!</v>
          </cell>
          <cell r="I969" t="e">
            <v>#REF!</v>
          </cell>
          <cell r="J969" t="e">
            <v>#REF!</v>
          </cell>
          <cell r="K969" t="e">
            <v>#REF!</v>
          </cell>
          <cell r="L969" t="e">
            <v>#REF!</v>
          </cell>
          <cell r="M969" t="e">
            <v>#REF!</v>
          </cell>
        </row>
        <row r="970">
          <cell r="A970" t="str">
            <v>70. Внереализационные расходы</v>
          </cell>
          <cell r="B970" t="e">
            <v>#REF!</v>
          </cell>
          <cell r="C970" t="e">
            <v>#REF!</v>
          </cell>
          <cell r="D970" t="e">
            <v>#REF!</v>
          </cell>
          <cell r="E970" t="e">
            <v>#REF!</v>
          </cell>
          <cell r="F970" t="e">
            <v>#REF!</v>
          </cell>
          <cell r="G970" t="e">
            <v>#REF!</v>
          </cell>
          <cell r="H970" t="e">
            <v>#REF!</v>
          </cell>
          <cell r="I970" t="e">
            <v>#REF!</v>
          </cell>
          <cell r="J970" t="e">
            <v>#REF!</v>
          </cell>
          <cell r="K970" t="e">
            <v>#REF!</v>
          </cell>
          <cell r="L970" t="e">
            <v>#REF!</v>
          </cell>
          <cell r="M970" t="e">
            <v>#REF!</v>
          </cell>
        </row>
        <row r="971">
          <cell r="A971" t="str">
            <v>70.1. Штрафы, пени, неустойки и возмещение убытков</v>
          </cell>
          <cell r="B971" t="e">
            <v>#REF!</v>
          </cell>
          <cell r="C971" t="e">
            <v>#REF!</v>
          </cell>
          <cell r="D971" t="e">
            <v>#REF!</v>
          </cell>
          <cell r="E971" t="e">
            <v>#REF!</v>
          </cell>
          <cell r="F971" t="e">
            <v>#REF!</v>
          </cell>
          <cell r="G971" t="e">
            <v>#REF!</v>
          </cell>
          <cell r="H971" t="e">
            <v>#REF!</v>
          </cell>
          <cell r="I971" t="e">
            <v>#REF!</v>
          </cell>
          <cell r="J971" t="e">
            <v>#REF!</v>
          </cell>
          <cell r="K971" t="e">
            <v>#REF!</v>
          </cell>
          <cell r="L971" t="e">
            <v>#REF!</v>
          </cell>
          <cell r="M971" t="e">
            <v>#REF!</v>
          </cell>
        </row>
        <row r="972">
          <cell r="A972" t="str">
            <v>70.1.1 Штрафные санкции по УЖДТ</v>
          </cell>
          <cell r="B972" t="e">
            <v>#REF!</v>
          </cell>
          <cell r="C972" t="e">
            <v>#REF!</v>
          </cell>
          <cell r="D972" t="e">
            <v>#REF!</v>
          </cell>
          <cell r="E972" t="e">
            <v>#REF!</v>
          </cell>
          <cell r="F972" t="e">
            <v>#REF!</v>
          </cell>
          <cell r="G972" t="e">
            <v>#REF!</v>
          </cell>
          <cell r="H972" t="e">
            <v>#REF!</v>
          </cell>
          <cell r="I972" t="e">
            <v>#REF!</v>
          </cell>
          <cell r="J972" t="e">
            <v>#REF!</v>
          </cell>
          <cell r="K972" t="e">
            <v>#REF!</v>
          </cell>
          <cell r="L972" t="e">
            <v>#REF!</v>
          </cell>
          <cell r="M972" t="e">
            <v>#REF!</v>
          </cell>
        </row>
        <row r="973">
          <cell r="A973" t="str">
            <v>70.1.2 Прочие штрафные санкции</v>
          </cell>
          <cell r="B973" t="e">
            <v>#REF!</v>
          </cell>
          <cell r="C973" t="e">
            <v>#REF!</v>
          </cell>
          <cell r="D973" t="e">
            <v>#REF!</v>
          </cell>
          <cell r="E973" t="e">
            <v>#REF!</v>
          </cell>
          <cell r="F973" t="e">
            <v>#REF!</v>
          </cell>
          <cell r="G973" t="e">
            <v>#REF!</v>
          </cell>
          <cell r="H973" t="e">
            <v>#REF!</v>
          </cell>
          <cell r="I973" t="e">
            <v>#REF!</v>
          </cell>
          <cell r="J973" t="e">
            <v>#REF!</v>
          </cell>
          <cell r="K973" t="e">
            <v>#REF!</v>
          </cell>
          <cell r="L973" t="e">
            <v>#REF!</v>
          </cell>
          <cell r="M973" t="e">
            <v>#REF!</v>
          </cell>
        </row>
        <row r="974">
          <cell r="A974" t="str">
            <v>70.1.3 Штраф за сверхнормативный простой вагонов</v>
          </cell>
          <cell r="B974" t="e">
            <v>#REF!</v>
          </cell>
          <cell r="C974" t="e">
            <v>#REF!</v>
          </cell>
          <cell r="D974" t="e">
            <v>#REF!</v>
          </cell>
          <cell r="E974" t="e">
            <v>#REF!</v>
          </cell>
          <cell r="F974" t="e">
            <v>#REF!</v>
          </cell>
          <cell r="G974" t="e">
            <v>#REF!</v>
          </cell>
          <cell r="H974" t="e">
            <v>#REF!</v>
          </cell>
          <cell r="I974" t="e">
            <v>#REF!</v>
          </cell>
          <cell r="J974" t="e">
            <v>#REF!</v>
          </cell>
          <cell r="K974" t="e">
            <v>#REF!</v>
          </cell>
          <cell r="L974" t="e">
            <v>#REF!</v>
          </cell>
          <cell r="M974" t="e">
            <v>#REF!</v>
          </cell>
        </row>
        <row r="975">
          <cell r="A975" t="str">
            <v>70.1.4 Штрафные санкции по кредитам и займам</v>
          </cell>
          <cell r="B975" t="e">
            <v>#REF!</v>
          </cell>
          <cell r="C975" t="e">
            <v>#REF!</v>
          </cell>
          <cell r="D975" t="e">
            <v>#REF!</v>
          </cell>
          <cell r="E975" t="e">
            <v>#REF!</v>
          </cell>
          <cell r="F975" t="e">
            <v>#REF!</v>
          </cell>
          <cell r="G975" t="e">
            <v>#REF!</v>
          </cell>
          <cell r="H975" t="e">
            <v>#REF!</v>
          </cell>
          <cell r="I975" t="e">
            <v>#REF!</v>
          </cell>
          <cell r="J975" t="e">
            <v>#REF!</v>
          </cell>
          <cell r="K975" t="e">
            <v>#REF!</v>
          </cell>
          <cell r="L975" t="e">
            <v>#REF!</v>
          </cell>
          <cell r="M975" t="e">
            <v>#REF!</v>
          </cell>
        </row>
        <row r="976">
          <cell r="A976" t="str">
            <v>70.1.5 Штрафные санкции по налогам</v>
          </cell>
          <cell r="B976" t="e">
            <v>#REF!</v>
          </cell>
          <cell r="C976" t="e">
            <v>#REF!</v>
          </cell>
          <cell r="D976" t="e">
            <v>#REF!</v>
          </cell>
          <cell r="E976" t="e">
            <v>#REF!</v>
          </cell>
          <cell r="F976" t="e">
            <v>#REF!</v>
          </cell>
          <cell r="G976" t="e">
            <v>#REF!</v>
          </cell>
          <cell r="H976" t="e">
            <v>#REF!</v>
          </cell>
          <cell r="I976" t="e">
            <v>#REF!</v>
          </cell>
          <cell r="J976" t="e">
            <v>#REF!</v>
          </cell>
          <cell r="K976" t="e">
            <v>#REF!</v>
          </cell>
          <cell r="L976" t="e">
            <v>#REF!</v>
          </cell>
          <cell r="M976" t="e">
            <v>#REF!</v>
          </cell>
        </row>
        <row r="977">
          <cell r="A977" t="str">
            <v>70.1.6 Возмещение расходов покупателю на устранение недостатков товара</v>
          </cell>
          <cell r="B977" t="e">
            <v>#REF!</v>
          </cell>
          <cell r="C977" t="e">
            <v>#REF!</v>
          </cell>
          <cell r="D977" t="e">
            <v>#REF!</v>
          </cell>
          <cell r="E977" t="e">
            <v>#REF!</v>
          </cell>
          <cell r="F977" t="e">
            <v>#REF!</v>
          </cell>
          <cell r="G977" t="e">
            <v>#REF!</v>
          </cell>
          <cell r="H977" t="e">
            <v>#REF!</v>
          </cell>
          <cell r="I977" t="e">
            <v>#REF!</v>
          </cell>
          <cell r="J977" t="e">
            <v>#REF!</v>
          </cell>
          <cell r="K977" t="e">
            <v>#REF!</v>
          </cell>
          <cell r="L977" t="e">
            <v>#REF!</v>
          </cell>
          <cell r="M977" t="e">
            <v>#REF!</v>
          </cell>
        </row>
        <row r="978">
          <cell r="A978" t="str">
            <v>70.2. Судебные издержки и арбитражные расходы</v>
          </cell>
          <cell r="B978" t="e">
            <v>#REF!</v>
          </cell>
          <cell r="C978" t="e">
            <v>#REF!</v>
          </cell>
          <cell r="D978" t="e">
            <v>#REF!</v>
          </cell>
          <cell r="E978" t="e">
            <v>#REF!</v>
          </cell>
          <cell r="F978" t="e">
            <v>#REF!</v>
          </cell>
          <cell r="G978" t="e">
            <v>#REF!</v>
          </cell>
          <cell r="H978" t="e">
            <v>#REF!</v>
          </cell>
          <cell r="I978" t="e">
            <v>#REF!</v>
          </cell>
          <cell r="J978" t="e">
            <v>#REF!</v>
          </cell>
          <cell r="K978" t="e">
            <v>#REF!</v>
          </cell>
          <cell r="L978" t="e">
            <v>#REF!</v>
          </cell>
          <cell r="M978" t="e">
            <v>#REF!</v>
          </cell>
        </row>
        <row r="979">
          <cell r="A979" t="str">
            <v>70.2.1 Издержки по антидемпинговым расследованиям</v>
          </cell>
          <cell r="B979" t="e">
            <v>#REF!</v>
          </cell>
          <cell r="C979" t="e">
            <v>#REF!</v>
          </cell>
          <cell r="D979" t="e">
            <v>#REF!</v>
          </cell>
          <cell r="E979" t="e">
            <v>#REF!</v>
          </cell>
          <cell r="F979" t="e">
            <v>#REF!</v>
          </cell>
          <cell r="G979" t="e">
            <v>#REF!</v>
          </cell>
          <cell r="H979" t="e">
            <v>#REF!</v>
          </cell>
          <cell r="I979" t="e">
            <v>#REF!</v>
          </cell>
          <cell r="J979" t="e">
            <v>#REF!</v>
          </cell>
          <cell r="K979" t="e">
            <v>#REF!</v>
          </cell>
          <cell r="L979" t="e">
            <v>#REF!</v>
          </cell>
          <cell r="M979" t="e">
            <v>#REF!</v>
          </cell>
        </row>
        <row r="980">
          <cell r="A980" t="str">
            <v>70.2.2 Прочие судебные издержки</v>
          </cell>
          <cell r="B980" t="e">
            <v>#REF!</v>
          </cell>
          <cell r="C980" t="e">
            <v>#REF!</v>
          </cell>
          <cell r="D980" t="e">
            <v>#REF!</v>
          </cell>
          <cell r="E980" t="e">
            <v>#REF!</v>
          </cell>
          <cell r="F980" t="e">
            <v>#REF!</v>
          </cell>
          <cell r="G980" t="e">
            <v>#REF!</v>
          </cell>
          <cell r="H980" t="e">
            <v>#REF!</v>
          </cell>
          <cell r="I980" t="e">
            <v>#REF!</v>
          </cell>
          <cell r="J980" t="e">
            <v>#REF!</v>
          </cell>
          <cell r="K980" t="e">
            <v>#REF!</v>
          </cell>
          <cell r="L980" t="e">
            <v>#REF!</v>
          </cell>
          <cell r="M980" t="e">
            <v>#REF!</v>
          </cell>
        </row>
        <row r="981">
          <cell r="A981" t="str">
            <v>71. Операционные расходы</v>
          </cell>
          <cell r="B981" t="e">
            <v>#REF!</v>
          </cell>
          <cell r="C981" t="e">
            <v>#REF!</v>
          </cell>
          <cell r="D981" t="e">
            <v>#REF!</v>
          </cell>
          <cell r="E981" t="e">
            <v>#REF!</v>
          </cell>
          <cell r="F981" t="e">
            <v>#REF!</v>
          </cell>
          <cell r="G981" t="e">
            <v>#REF!</v>
          </cell>
          <cell r="H981" t="e">
            <v>#REF!</v>
          </cell>
          <cell r="I981" t="e">
            <v>#REF!</v>
          </cell>
          <cell r="J981" t="e">
            <v>#REF!</v>
          </cell>
          <cell r="K981" t="e">
            <v>#REF!</v>
          </cell>
          <cell r="L981" t="e">
            <v>#REF!</v>
          </cell>
          <cell r="M981" t="e">
            <v>#REF!</v>
          </cell>
        </row>
        <row r="982">
          <cell r="A982" t="str">
            <v>71.1 Затраты по аннулированным производственным заказам</v>
          </cell>
          <cell r="B982" t="e">
            <v>#REF!</v>
          </cell>
          <cell r="C982" t="e">
            <v>#REF!</v>
          </cell>
          <cell r="D982" t="e">
            <v>#REF!</v>
          </cell>
          <cell r="E982" t="e">
            <v>#REF!</v>
          </cell>
          <cell r="F982" t="e">
            <v>#REF!</v>
          </cell>
          <cell r="G982" t="e">
            <v>#REF!</v>
          </cell>
          <cell r="H982" t="e">
            <v>#REF!</v>
          </cell>
          <cell r="I982" t="e">
            <v>#REF!</v>
          </cell>
          <cell r="J982" t="e">
            <v>#REF!</v>
          </cell>
          <cell r="K982" t="e">
            <v>#REF!</v>
          </cell>
          <cell r="L982" t="e">
            <v>#REF!</v>
          </cell>
          <cell r="M982" t="e">
            <v>#REF!</v>
          </cell>
        </row>
        <row r="983">
          <cell r="A983" t="str">
            <v>71.10. Проценты по заемным средствам</v>
          </cell>
          <cell r="B983" t="e">
            <v>#REF!</v>
          </cell>
          <cell r="C983" t="e">
            <v>#REF!</v>
          </cell>
          <cell r="D983" t="e">
            <v>#REF!</v>
          </cell>
          <cell r="E983" t="e">
            <v>#REF!</v>
          </cell>
          <cell r="F983" t="e">
            <v>#REF!</v>
          </cell>
          <cell r="G983" t="e">
            <v>#REF!</v>
          </cell>
          <cell r="H983" t="e">
            <v>#REF!</v>
          </cell>
          <cell r="I983" t="e">
            <v>#REF!</v>
          </cell>
          <cell r="J983" t="e">
            <v>#REF!</v>
          </cell>
          <cell r="K983" t="e">
            <v>#REF!</v>
          </cell>
          <cell r="L983" t="e">
            <v>#REF!</v>
          </cell>
          <cell r="M983" t="e">
            <v>#REF!</v>
          </cell>
        </row>
        <row r="984">
          <cell r="A984" t="str">
            <v>71.10.1 Проценты по краткосрочным кредитам банков</v>
          </cell>
          <cell r="B984" t="e">
            <v>#REF!</v>
          </cell>
          <cell r="C984" t="e">
            <v>#REF!</v>
          </cell>
          <cell r="D984" t="e">
            <v>#REF!</v>
          </cell>
          <cell r="E984" t="e">
            <v>#REF!</v>
          </cell>
          <cell r="F984" t="e">
            <v>#REF!</v>
          </cell>
          <cell r="G984" t="e">
            <v>#REF!</v>
          </cell>
          <cell r="H984" t="e">
            <v>#REF!</v>
          </cell>
          <cell r="I984" t="e">
            <v>#REF!</v>
          </cell>
          <cell r="J984" t="e">
            <v>#REF!</v>
          </cell>
          <cell r="K984" t="e">
            <v>#REF!</v>
          </cell>
          <cell r="L984" t="e">
            <v>#REF!</v>
          </cell>
          <cell r="M984" t="e">
            <v>#REF!</v>
          </cell>
        </row>
        <row r="985">
          <cell r="A985" t="str">
            <v>71.10.2 Проценты по краткосрочным займам организаций</v>
          </cell>
          <cell r="B985" t="e">
            <v>#REF!</v>
          </cell>
          <cell r="C985" t="e">
            <v>#REF!</v>
          </cell>
          <cell r="D985" t="e">
            <v>#REF!</v>
          </cell>
          <cell r="E985" t="e">
            <v>#REF!</v>
          </cell>
          <cell r="F985" t="e">
            <v>#REF!</v>
          </cell>
          <cell r="G985" t="e">
            <v>#REF!</v>
          </cell>
          <cell r="H985" t="e">
            <v>#REF!</v>
          </cell>
          <cell r="I985" t="e">
            <v>#REF!</v>
          </cell>
          <cell r="J985" t="e">
            <v>#REF!</v>
          </cell>
          <cell r="K985" t="e">
            <v>#REF!</v>
          </cell>
          <cell r="L985" t="e">
            <v>#REF!</v>
          </cell>
          <cell r="M985" t="e">
            <v>#REF!</v>
          </cell>
        </row>
        <row r="986">
          <cell r="A986" t="str">
            <v>71.10.3 Проценты по долгосрочным кредитам банков</v>
          </cell>
          <cell r="B986" t="e">
            <v>#REF!</v>
          </cell>
          <cell r="C986" t="e">
            <v>#REF!</v>
          </cell>
          <cell r="D986" t="e">
            <v>#REF!</v>
          </cell>
          <cell r="E986" t="e">
            <v>#REF!</v>
          </cell>
          <cell r="F986" t="e">
            <v>#REF!</v>
          </cell>
          <cell r="G986" t="e">
            <v>#REF!</v>
          </cell>
          <cell r="H986" t="e">
            <v>#REF!</v>
          </cell>
          <cell r="I986" t="e">
            <v>#REF!</v>
          </cell>
          <cell r="J986" t="e">
            <v>#REF!</v>
          </cell>
          <cell r="K986" t="e">
            <v>#REF!</v>
          </cell>
          <cell r="L986" t="e">
            <v>#REF!</v>
          </cell>
          <cell r="M986" t="e">
            <v>#REF!</v>
          </cell>
        </row>
        <row r="987">
          <cell r="A987" t="str">
            <v>71.10.4 Проценты по долгосрочным займам организаций</v>
          </cell>
          <cell r="B987" t="e">
            <v>#REF!</v>
          </cell>
          <cell r="C987" t="e">
            <v>#REF!</v>
          </cell>
          <cell r="D987" t="e">
            <v>#REF!</v>
          </cell>
          <cell r="E987" t="e">
            <v>#REF!</v>
          </cell>
          <cell r="F987" t="e">
            <v>#REF!</v>
          </cell>
          <cell r="G987" t="e">
            <v>#REF!</v>
          </cell>
          <cell r="H987" t="e">
            <v>#REF!</v>
          </cell>
          <cell r="I987" t="e">
            <v>#REF!</v>
          </cell>
          <cell r="J987" t="e">
            <v>#REF!</v>
          </cell>
          <cell r="K987" t="e">
            <v>#REF!</v>
          </cell>
          <cell r="L987" t="e">
            <v>#REF!</v>
          </cell>
          <cell r="M987" t="e">
            <v>#REF!</v>
          </cell>
        </row>
        <row r="988">
          <cell r="A988" t="str">
            <v>71.10.5 (0740602) Проценты по инвестиционным кредитам</v>
          </cell>
          <cell r="B988" t="e">
            <v>#REF!</v>
          </cell>
          <cell r="C988" t="e">
            <v>#REF!</v>
          </cell>
          <cell r="D988" t="e">
            <v>#REF!</v>
          </cell>
          <cell r="E988" t="e">
            <v>#REF!</v>
          </cell>
          <cell r="F988" t="e">
            <v>#REF!</v>
          </cell>
          <cell r="G988" t="e">
            <v>#REF!</v>
          </cell>
          <cell r="H988" t="e">
            <v>#REF!</v>
          </cell>
          <cell r="I988" t="e">
            <v>#REF!</v>
          </cell>
          <cell r="J988" t="e">
            <v>#REF!</v>
          </cell>
          <cell r="K988" t="e">
            <v>#REF!</v>
          </cell>
          <cell r="L988" t="e">
            <v>#REF!</v>
          </cell>
          <cell r="M988" t="e">
            <v>#REF!</v>
          </cell>
        </row>
        <row r="989">
          <cell r="A989" t="str">
            <v>71.2 Затраты на производство, не давшее продукции</v>
          </cell>
          <cell r="B989" t="e">
            <v>#REF!</v>
          </cell>
          <cell r="C989" t="e">
            <v>#REF!</v>
          </cell>
          <cell r="D989" t="e">
            <v>#REF!</v>
          </cell>
          <cell r="E989" t="e">
            <v>#REF!</v>
          </cell>
          <cell r="F989" t="e">
            <v>#REF!</v>
          </cell>
          <cell r="G989" t="e">
            <v>#REF!</v>
          </cell>
          <cell r="H989" t="e">
            <v>#REF!</v>
          </cell>
          <cell r="I989" t="e">
            <v>#REF!</v>
          </cell>
          <cell r="J989" t="e">
            <v>#REF!</v>
          </cell>
          <cell r="K989" t="e">
            <v>#REF!</v>
          </cell>
          <cell r="L989" t="e">
            <v>#REF!</v>
          </cell>
          <cell r="M989" t="e">
            <v>#REF!</v>
          </cell>
        </row>
        <row r="990">
          <cell r="A990" t="str">
            <v>71.3 Затраты на консервацию производ.мощностей и объект</v>
          </cell>
          <cell r="B990" t="e">
            <v>#REF!</v>
          </cell>
          <cell r="C990" t="e">
            <v>#REF!</v>
          </cell>
          <cell r="D990" t="e">
            <v>#REF!</v>
          </cell>
          <cell r="E990" t="e">
            <v>#REF!</v>
          </cell>
          <cell r="F990" t="e">
            <v>#REF!</v>
          </cell>
          <cell r="G990" t="e">
            <v>#REF!</v>
          </cell>
          <cell r="H990" t="e">
            <v>#REF!</v>
          </cell>
          <cell r="I990" t="e">
            <v>#REF!</v>
          </cell>
          <cell r="J990" t="e">
            <v>#REF!</v>
          </cell>
          <cell r="K990" t="e">
            <v>#REF!</v>
          </cell>
          <cell r="L990" t="e">
            <v>#REF!</v>
          </cell>
          <cell r="M990" t="e">
            <v>#REF!</v>
          </cell>
        </row>
        <row r="991">
          <cell r="A991" t="str">
            <v>71.4. Услуги по работе с ценными бумагами</v>
          </cell>
          <cell r="B991" t="e">
            <v>#REF!</v>
          </cell>
          <cell r="C991" t="e">
            <v>#REF!</v>
          </cell>
          <cell r="D991" t="e">
            <v>#REF!</v>
          </cell>
          <cell r="E991" t="e">
            <v>#REF!</v>
          </cell>
          <cell r="F991" t="e">
            <v>#REF!</v>
          </cell>
          <cell r="G991" t="e">
            <v>#REF!</v>
          </cell>
          <cell r="H991" t="e">
            <v>#REF!</v>
          </cell>
          <cell r="I991" t="e">
            <v>#REF!</v>
          </cell>
          <cell r="J991" t="e">
            <v>#REF!</v>
          </cell>
          <cell r="K991" t="e">
            <v>#REF!</v>
          </cell>
          <cell r="L991" t="e">
            <v>#REF!</v>
          </cell>
          <cell r="M991" t="e">
            <v>#REF!</v>
          </cell>
        </row>
        <row r="992">
          <cell r="A992" t="str">
            <v>71.4.1 Услуги по работе с ценными бумагами ОАО «ММК»</v>
          </cell>
          <cell r="B992" t="e">
            <v>#REF!</v>
          </cell>
          <cell r="C992" t="e">
            <v>#REF!</v>
          </cell>
          <cell r="D992" t="e">
            <v>#REF!</v>
          </cell>
          <cell r="E992" t="e">
            <v>#REF!</v>
          </cell>
          <cell r="F992" t="e">
            <v>#REF!</v>
          </cell>
          <cell r="G992" t="e">
            <v>#REF!</v>
          </cell>
          <cell r="H992" t="e">
            <v>#REF!</v>
          </cell>
          <cell r="I992" t="e">
            <v>#REF!</v>
          </cell>
          <cell r="J992" t="e">
            <v>#REF!</v>
          </cell>
          <cell r="K992" t="e">
            <v>#REF!</v>
          </cell>
          <cell r="L992" t="e">
            <v>#REF!</v>
          </cell>
          <cell r="M992" t="e">
            <v>#REF!</v>
          </cell>
        </row>
        <row r="993">
          <cell r="A993" t="str">
            <v>71.4.2 Услуги по работе с ценными бумагами прочих эмитентов</v>
          </cell>
          <cell r="B993" t="e">
            <v>#REF!</v>
          </cell>
          <cell r="C993" t="e">
            <v>#REF!</v>
          </cell>
          <cell r="D993" t="e">
            <v>#REF!</v>
          </cell>
          <cell r="E993" t="e">
            <v>#REF!</v>
          </cell>
          <cell r="F993" t="e">
            <v>#REF!</v>
          </cell>
          <cell r="G993" t="e">
            <v>#REF!</v>
          </cell>
          <cell r="H993" t="e">
            <v>#REF!</v>
          </cell>
          <cell r="I993" t="e">
            <v>#REF!</v>
          </cell>
          <cell r="J993" t="e">
            <v>#REF!</v>
          </cell>
          <cell r="K993" t="e">
            <v>#REF!</v>
          </cell>
          <cell r="L993" t="e">
            <v>#REF!</v>
          </cell>
          <cell r="M993" t="e">
            <v>#REF!</v>
          </cell>
        </row>
        <row r="994">
          <cell r="A994" t="str">
            <v>71.5 Затраты на операции по покупке и продаже иностр.ва</v>
          </cell>
          <cell r="B994" t="e">
            <v>#REF!</v>
          </cell>
          <cell r="C994" t="e">
            <v>#REF!</v>
          </cell>
          <cell r="D994" t="e">
            <v>#REF!</v>
          </cell>
          <cell r="E994" t="e">
            <v>#REF!</v>
          </cell>
          <cell r="F994" t="e">
            <v>#REF!</v>
          </cell>
          <cell r="G994" t="e">
            <v>#REF!</v>
          </cell>
          <cell r="H994" t="e">
            <v>#REF!</v>
          </cell>
          <cell r="I994" t="e">
            <v>#REF!</v>
          </cell>
          <cell r="J994" t="e">
            <v>#REF!</v>
          </cell>
          <cell r="K994" t="e">
            <v>#REF!</v>
          </cell>
          <cell r="L994" t="e">
            <v>#REF!</v>
          </cell>
          <cell r="M994" t="e">
            <v>#REF!</v>
          </cell>
        </row>
        <row r="995">
          <cell r="A995" t="str">
            <v>71.6. Услуги банков и агентов</v>
          </cell>
          <cell r="B995" t="e">
            <v>#REF!</v>
          </cell>
          <cell r="C995" t="e">
            <v>#REF!</v>
          </cell>
          <cell r="D995" t="e">
            <v>#REF!</v>
          </cell>
          <cell r="E995" t="e">
            <v>#REF!</v>
          </cell>
          <cell r="F995" t="e">
            <v>#REF!</v>
          </cell>
          <cell r="G995" t="e">
            <v>#REF!</v>
          </cell>
          <cell r="H995" t="e">
            <v>#REF!</v>
          </cell>
          <cell r="I995" t="e">
            <v>#REF!</v>
          </cell>
          <cell r="J995" t="e">
            <v>#REF!</v>
          </cell>
          <cell r="K995" t="e">
            <v>#REF!</v>
          </cell>
          <cell r="L995" t="e">
            <v>#REF!</v>
          </cell>
          <cell r="M995" t="e">
            <v>#REF!</v>
          </cell>
        </row>
        <row r="996">
          <cell r="A996" t="str">
            <v>71.6.1 Расчетно-кассовое обслуживание</v>
          </cell>
          <cell r="B996" t="e">
            <v>#REF!</v>
          </cell>
          <cell r="C996" t="e">
            <v>#REF!</v>
          </cell>
          <cell r="D996" t="e">
            <v>#REF!</v>
          </cell>
          <cell r="E996" t="e">
            <v>#REF!</v>
          </cell>
          <cell r="F996" t="e">
            <v>#REF!</v>
          </cell>
          <cell r="G996" t="e">
            <v>#REF!</v>
          </cell>
          <cell r="H996" t="e">
            <v>#REF!</v>
          </cell>
          <cell r="I996" t="e">
            <v>#REF!</v>
          </cell>
          <cell r="J996" t="e">
            <v>#REF!</v>
          </cell>
          <cell r="K996" t="e">
            <v>#REF!</v>
          </cell>
          <cell r="L996" t="e">
            <v>#REF!</v>
          </cell>
          <cell r="M996" t="e">
            <v>#REF!</v>
          </cell>
        </row>
        <row r="997">
          <cell r="A997" t="str">
            <v>71.6.2 Комиссия банков по счетам ОАО "ММК"</v>
          </cell>
          <cell r="B997" t="e">
            <v>#REF!</v>
          </cell>
          <cell r="C997" t="e">
            <v>#REF!</v>
          </cell>
          <cell r="D997" t="e">
            <v>#REF!</v>
          </cell>
          <cell r="E997" t="e">
            <v>#REF!</v>
          </cell>
          <cell r="F997" t="e">
            <v>#REF!</v>
          </cell>
          <cell r="G997" t="e">
            <v>#REF!</v>
          </cell>
          <cell r="H997" t="e">
            <v>#REF!</v>
          </cell>
          <cell r="I997" t="e">
            <v>#REF!</v>
          </cell>
          <cell r="J997" t="e">
            <v>#REF!</v>
          </cell>
          <cell r="K997" t="e">
            <v>#REF!</v>
          </cell>
          <cell r="L997" t="e">
            <v>#REF!</v>
          </cell>
          <cell r="M997" t="e">
            <v>#REF!</v>
          </cell>
        </row>
        <row r="998">
          <cell r="A998" t="str">
            <v>71.6.3 Комиссии банков по кредитам и займам</v>
          </cell>
          <cell r="B998" t="e">
            <v>#REF!</v>
          </cell>
          <cell r="C998" t="e">
            <v>#REF!</v>
          </cell>
          <cell r="D998" t="e">
            <v>#REF!</v>
          </cell>
          <cell r="E998" t="e">
            <v>#REF!</v>
          </cell>
          <cell r="F998" t="e">
            <v>#REF!</v>
          </cell>
          <cell r="G998" t="e">
            <v>#REF!</v>
          </cell>
          <cell r="H998" t="e">
            <v>#REF!</v>
          </cell>
          <cell r="I998" t="e">
            <v>#REF!</v>
          </cell>
          <cell r="J998" t="e">
            <v>#REF!</v>
          </cell>
          <cell r="K998" t="e">
            <v>#REF!</v>
          </cell>
          <cell r="L998" t="e">
            <v>#REF!</v>
          </cell>
          <cell r="M998" t="e">
            <v>#REF!</v>
          </cell>
        </row>
        <row r="999">
          <cell r="A999" t="str">
            <v>71.6.4 Комиссия банков по агентским вознаграждениям</v>
          </cell>
          <cell r="B999" t="e">
            <v>#REF!</v>
          </cell>
          <cell r="C999" t="e">
            <v>#REF!</v>
          </cell>
          <cell r="D999" t="e">
            <v>#REF!</v>
          </cell>
          <cell r="E999" t="e">
            <v>#REF!</v>
          </cell>
          <cell r="F999" t="e">
            <v>#REF!</v>
          </cell>
          <cell r="G999" t="e">
            <v>#REF!</v>
          </cell>
          <cell r="H999" t="e">
            <v>#REF!</v>
          </cell>
          <cell r="I999" t="e">
            <v>#REF!</v>
          </cell>
          <cell r="J999" t="e">
            <v>#REF!</v>
          </cell>
          <cell r="K999" t="e">
            <v>#REF!</v>
          </cell>
          <cell r="L999" t="e">
            <v>#REF!</v>
          </cell>
          <cell r="M999" t="e">
            <v>#REF!</v>
          </cell>
        </row>
        <row r="1000">
          <cell r="A1000" t="str">
            <v>71.6.5 Комиссия банков по выданным гарантиям</v>
          </cell>
          <cell r="B1000" t="e">
            <v>#REF!</v>
          </cell>
          <cell r="C1000" t="e">
            <v>#REF!</v>
          </cell>
          <cell r="D1000" t="e">
            <v>#REF!</v>
          </cell>
          <cell r="E1000" t="e">
            <v>#REF!</v>
          </cell>
          <cell r="F1000" t="e">
            <v>#REF!</v>
          </cell>
          <cell r="G1000" t="e">
            <v>#REF!</v>
          </cell>
          <cell r="H1000" t="e">
            <v>#REF!</v>
          </cell>
          <cell r="I1000" t="e">
            <v>#REF!</v>
          </cell>
          <cell r="J1000" t="e">
            <v>#REF!</v>
          </cell>
          <cell r="K1000" t="e">
            <v>#REF!</v>
          </cell>
          <cell r="L1000" t="e">
            <v>#REF!</v>
          </cell>
          <cell r="M1000" t="e">
            <v>#REF!</v>
          </cell>
        </row>
        <row r="1001">
          <cell r="A1001" t="str">
            <v>71.6.6 Депозитарные услуги</v>
          </cell>
          <cell r="B1001" t="e">
            <v>#REF!</v>
          </cell>
          <cell r="C1001" t="e">
            <v>#REF!</v>
          </cell>
          <cell r="D1001" t="e">
            <v>#REF!</v>
          </cell>
          <cell r="E1001" t="e">
            <v>#REF!</v>
          </cell>
          <cell r="F1001" t="e">
            <v>#REF!</v>
          </cell>
          <cell r="G1001" t="e">
            <v>#REF!</v>
          </cell>
          <cell r="H1001" t="e">
            <v>#REF!</v>
          </cell>
          <cell r="I1001" t="e">
            <v>#REF!</v>
          </cell>
          <cell r="J1001" t="e">
            <v>#REF!</v>
          </cell>
          <cell r="K1001" t="e">
            <v>#REF!</v>
          </cell>
          <cell r="L1001" t="e">
            <v>#REF!</v>
          </cell>
          <cell r="M1001" t="e">
            <v>#REF!</v>
          </cell>
        </row>
        <row r="1002">
          <cell r="A1002" t="str">
            <v>71.7 Дополнительные расходы по кредитам</v>
          </cell>
          <cell r="B1002" t="e">
            <v>#REF!</v>
          </cell>
          <cell r="C1002" t="e">
            <v>#REF!</v>
          </cell>
          <cell r="D1002" t="e">
            <v>#REF!</v>
          </cell>
          <cell r="E1002" t="e">
            <v>#REF!</v>
          </cell>
          <cell r="F1002" t="e">
            <v>#REF!</v>
          </cell>
          <cell r="G1002" t="e">
            <v>#REF!</v>
          </cell>
          <cell r="H1002" t="e">
            <v>#REF!</v>
          </cell>
          <cell r="I1002" t="e">
            <v>#REF!</v>
          </cell>
          <cell r="J1002" t="e">
            <v>#REF!</v>
          </cell>
          <cell r="K1002" t="e">
            <v>#REF!</v>
          </cell>
          <cell r="L1002" t="e">
            <v>#REF!</v>
          </cell>
          <cell r="M1002" t="e">
            <v>#REF!</v>
          </cell>
        </row>
        <row r="1003">
          <cell r="A1003" t="str">
            <v>71.8 Дополнительные расходы по займам</v>
          </cell>
          <cell r="B1003" t="e">
            <v>#REF!</v>
          </cell>
          <cell r="C1003" t="e">
            <v>#REF!</v>
          </cell>
          <cell r="D1003" t="e">
            <v>#REF!</v>
          </cell>
          <cell r="E1003" t="e">
            <v>#REF!</v>
          </cell>
          <cell r="F1003" t="e">
            <v>#REF!</v>
          </cell>
          <cell r="G1003" t="e">
            <v>#REF!</v>
          </cell>
          <cell r="H1003" t="e">
            <v>#REF!</v>
          </cell>
          <cell r="I1003" t="e">
            <v>#REF!</v>
          </cell>
          <cell r="J1003" t="e">
            <v>#REF!</v>
          </cell>
          <cell r="K1003" t="e">
            <v>#REF!</v>
          </cell>
          <cell r="L1003" t="e">
            <v>#REF!</v>
          </cell>
          <cell r="M1003" t="e">
            <v>#REF!</v>
          </cell>
        </row>
        <row r="1004">
          <cell r="A1004" t="str">
            <v>71.9. Расходы по облигациям</v>
          </cell>
          <cell r="B1004" t="e">
            <v>#REF!</v>
          </cell>
          <cell r="C1004" t="e">
            <v>#REF!</v>
          </cell>
          <cell r="D1004" t="e">
            <v>#REF!</v>
          </cell>
          <cell r="E1004" t="e">
            <v>#REF!</v>
          </cell>
          <cell r="F1004" t="e">
            <v>#REF!</v>
          </cell>
          <cell r="G1004" t="e">
            <v>#REF!</v>
          </cell>
          <cell r="H1004" t="e">
            <v>#REF!</v>
          </cell>
          <cell r="I1004" t="e">
            <v>#REF!</v>
          </cell>
          <cell r="J1004" t="e">
            <v>#REF!</v>
          </cell>
          <cell r="K1004" t="e">
            <v>#REF!</v>
          </cell>
          <cell r="L1004" t="e">
            <v>#REF!</v>
          </cell>
          <cell r="M1004" t="e">
            <v>#REF!</v>
          </cell>
        </row>
        <row r="1005">
          <cell r="A1005" t="str">
            <v>71.9.1 Организационные затраты по рублевым облигациям</v>
          </cell>
          <cell r="B1005" t="e">
            <v>#REF!</v>
          </cell>
          <cell r="C1005" t="e">
            <v>#REF!</v>
          </cell>
          <cell r="D1005" t="e">
            <v>#REF!</v>
          </cell>
          <cell r="E1005" t="e">
            <v>#REF!</v>
          </cell>
          <cell r="F1005" t="e">
            <v>#REF!</v>
          </cell>
          <cell r="G1005" t="e">
            <v>#REF!</v>
          </cell>
          <cell r="H1005" t="e">
            <v>#REF!</v>
          </cell>
          <cell r="I1005" t="e">
            <v>#REF!</v>
          </cell>
          <cell r="J1005" t="e">
            <v>#REF!</v>
          </cell>
          <cell r="K1005" t="e">
            <v>#REF!</v>
          </cell>
          <cell r="L1005" t="e">
            <v>#REF!</v>
          </cell>
          <cell r="M1005" t="e">
            <v>#REF!</v>
          </cell>
        </row>
        <row r="1006">
          <cell r="A1006" t="str">
            <v>71.9.2 Организационные затраты по еврооблигациям</v>
          </cell>
          <cell r="B1006" t="e">
            <v>#REF!</v>
          </cell>
          <cell r="C1006" t="e">
            <v>#REF!</v>
          </cell>
          <cell r="D1006" t="e">
            <v>#REF!</v>
          </cell>
          <cell r="E1006" t="e">
            <v>#REF!</v>
          </cell>
          <cell r="F1006" t="e">
            <v>#REF!</v>
          </cell>
          <cell r="G1006" t="e">
            <v>#REF!</v>
          </cell>
          <cell r="H1006" t="e">
            <v>#REF!</v>
          </cell>
          <cell r="I1006" t="e">
            <v>#REF!</v>
          </cell>
          <cell r="J1006" t="e">
            <v>#REF!</v>
          </cell>
          <cell r="K1006" t="e">
            <v>#REF!</v>
          </cell>
          <cell r="L1006" t="e">
            <v>#REF!</v>
          </cell>
          <cell r="M1006" t="e">
            <v>#REF!</v>
          </cell>
        </row>
        <row r="1007">
          <cell r="A1007" t="str">
            <v>71.9.3 Купонные выплаты по рублевым облигациям</v>
          </cell>
          <cell r="B1007" t="e">
            <v>#REF!</v>
          </cell>
          <cell r="C1007" t="e">
            <v>#REF!</v>
          </cell>
          <cell r="D1007" t="e">
            <v>#REF!</v>
          </cell>
          <cell r="E1007" t="e">
            <v>#REF!</v>
          </cell>
          <cell r="F1007" t="e">
            <v>#REF!</v>
          </cell>
          <cell r="G1007" t="e">
            <v>#REF!</v>
          </cell>
          <cell r="H1007" t="e">
            <v>#REF!</v>
          </cell>
          <cell r="I1007" t="e">
            <v>#REF!</v>
          </cell>
          <cell r="J1007" t="e">
            <v>#REF!</v>
          </cell>
          <cell r="K1007" t="e">
            <v>#REF!</v>
          </cell>
          <cell r="L1007" t="e">
            <v>#REF!</v>
          </cell>
          <cell r="M1007" t="e">
            <v>#REF!</v>
          </cell>
        </row>
        <row r="1008">
          <cell r="A1008" t="str">
            <v>71.9.4 Купонные выплаты по еврооблигациям</v>
          </cell>
          <cell r="B1008" t="e">
            <v>#REF!</v>
          </cell>
          <cell r="C1008" t="e">
            <v>#REF!</v>
          </cell>
          <cell r="D1008" t="e">
            <v>#REF!</v>
          </cell>
          <cell r="E1008" t="e">
            <v>#REF!</v>
          </cell>
          <cell r="F1008" t="e">
            <v>#REF!</v>
          </cell>
          <cell r="G1008" t="e">
            <v>#REF!</v>
          </cell>
          <cell r="H1008" t="e">
            <v>#REF!</v>
          </cell>
          <cell r="I1008" t="e">
            <v>#REF!</v>
          </cell>
          <cell r="J1008" t="e">
            <v>#REF!</v>
          </cell>
          <cell r="K1008" t="e">
            <v>#REF!</v>
          </cell>
          <cell r="L1008" t="e">
            <v>#REF!</v>
          </cell>
          <cell r="M1008" t="e">
            <v>#REF!</v>
          </cell>
        </row>
        <row r="1009">
          <cell r="A1009" t="str">
            <v>72. Краткосрочные финансовые вложения</v>
          </cell>
          <cell r="B1009" t="e">
            <v>#REF!</v>
          </cell>
          <cell r="C1009" t="e">
            <v>#REF!</v>
          </cell>
          <cell r="D1009" t="e">
            <v>#REF!</v>
          </cell>
          <cell r="E1009" t="e">
            <v>#REF!</v>
          </cell>
          <cell r="F1009" t="e">
            <v>#REF!</v>
          </cell>
          <cell r="G1009" t="e">
            <v>#REF!</v>
          </cell>
          <cell r="H1009" t="e">
            <v>#REF!</v>
          </cell>
          <cell r="I1009" t="e">
            <v>#REF!</v>
          </cell>
          <cell r="J1009" t="e">
            <v>#REF!</v>
          </cell>
          <cell r="K1009" t="e">
            <v>#REF!</v>
          </cell>
          <cell r="L1009" t="e">
            <v>#REF!</v>
          </cell>
          <cell r="M1009" t="e">
            <v>#REF!</v>
          </cell>
        </row>
        <row r="1010">
          <cell r="A1010" t="str">
            <v>72.1 Приобретение облигаций, векселей и депозитных серт</v>
          </cell>
          <cell r="B1010" t="e">
            <v>#REF!</v>
          </cell>
          <cell r="C1010" t="e">
            <v>#REF!</v>
          </cell>
          <cell r="D1010" t="e">
            <v>#REF!</v>
          </cell>
          <cell r="E1010" t="e">
            <v>#REF!</v>
          </cell>
          <cell r="F1010" t="e">
            <v>#REF!</v>
          </cell>
          <cell r="G1010" t="e">
            <v>#REF!</v>
          </cell>
          <cell r="H1010" t="e">
            <v>#REF!</v>
          </cell>
          <cell r="I1010" t="e">
            <v>#REF!</v>
          </cell>
          <cell r="J1010" t="e">
            <v>#REF!</v>
          </cell>
          <cell r="K1010" t="e">
            <v>#REF!</v>
          </cell>
          <cell r="L1010" t="e">
            <v>#REF!</v>
          </cell>
          <cell r="M1010" t="e">
            <v>#REF!</v>
          </cell>
        </row>
        <row r="1011">
          <cell r="A1011" t="str">
            <v>72.2 Приобретение права требования (переуступка долга)</v>
          </cell>
          <cell r="B1011" t="e">
            <v>#REF!</v>
          </cell>
          <cell r="C1011" t="e">
            <v>#REF!</v>
          </cell>
          <cell r="D1011" t="e">
            <v>#REF!</v>
          </cell>
          <cell r="E1011" t="e">
            <v>#REF!</v>
          </cell>
          <cell r="F1011" t="e">
            <v>#REF!</v>
          </cell>
          <cell r="G1011" t="e">
            <v>#REF!</v>
          </cell>
          <cell r="H1011" t="e">
            <v>#REF!</v>
          </cell>
          <cell r="I1011" t="e">
            <v>#REF!</v>
          </cell>
          <cell r="J1011" t="e">
            <v>#REF!</v>
          </cell>
          <cell r="K1011" t="e">
            <v>#REF!</v>
          </cell>
          <cell r="L1011" t="e">
            <v>#REF!</v>
          </cell>
          <cell r="M1011" t="e">
            <v>#REF!</v>
          </cell>
        </row>
        <row r="1012">
          <cell r="A1012" t="str">
            <v>72.3 Предоставленные займы на срок до 1 года</v>
          </cell>
          <cell r="B1012" t="e">
            <v>#REF!</v>
          </cell>
          <cell r="C1012" t="e">
            <v>#REF!</v>
          </cell>
          <cell r="D1012" t="e">
            <v>#REF!</v>
          </cell>
          <cell r="E1012" t="e">
            <v>#REF!</v>
          </cell>
          <cell r="F1012" t="e">
            <v>#REF!</v>
          </cell>
          <cell r="G1012" t="e">
            <v>#REF!</v>
          </cell>
          <cell r="H1012" t="e">
            <v>#REF!</v>
          </cell>
          <cell r="I1012" t="e">
            <v>#REF!</v>
          </cell>
          <cell r="J1012" t="e">
            <v>#REF!</v>
          </cell>
          <cell r="K1012" t="e">
            <v>#REF!</v>
          </cell>
          <cell r="L1012" t="e">
            <v>#REF!</v>
          </cell>
          <cell r="M1012" t="e">
            <v>#REF!</v>
          </cell>
        </row>
        <row r="1013">
          <cell r="A1013" t="str">
            <v>72.4 Уступка права требования дочерними обществами</v>
          </cell>
          <cell r="B1013" t="e">
            <v>#REF!</v>
          </cell>
          <cell r="C1013" t="e">
            <v>#REF!</v>
          </cell>
          <cell r="D1013" t="e">
            <v>#REF!</v>
          </cell>
          <cell r="E1013" t="e">
            <v>#REF!</v>
          </cell>
          <cell r="F1013" t="e">
            <v>#REF!</v>
          </cell>
          <cell r="G1013" t="e">
            <v>#REF!</v>
          </cell>
          <cell r="H1013" t="e">
            <v>#REF!</v>
          </cell>
          <cell r="I1013" t="e">
            <v>#REF!</v>
          </cell>
          <cell r="J1013" t="e">
            <v>#REF!</v>
          </cell>
          <cell r="K1013" t="e">
            <v>#REF!</v>
          </cell>
          <cell r="L1013" t="e">
            <v>#REF!</v>
          </cell>
          <cell r="M1013" t="e">
            <v>#REF!</v>
          </cell>
        </row>
        <row r="1014">
          <cell r="A1014" t="str">
            <v>72.5 Вклады по договору простого товарищества на срок д</v>
          </cell>
          <cell r="B1014" t="e">
            <v>#REF!</v>
          </cell>
          <cell r="C1014" t="e">
            <v>#REF!</v>
          </cell>
          <cell r="D1014" t="e">
            <v>#REF!</v>
          </cell>
          <cell r="E1014" t="e">
            <v>#REF!</v>
          </cell>
          <cell r="F1014" t="e">
            <v>#REF!</v>
          </cell>
          <cell r="G1014" t="e">
            <v>#REF!</v>
          </cell>
          <cell r="H1014" t="e">
            <v>#REF!</v>
          </cell>
          <cell r="I1014" t="e">
            <v>#REF!</v>
          </cell>
          <cell r="J1014" t="e">
            <v>#REF!</v>
          </cell>
          <cell r="K1014" t="e">
            <v>#REF!</v>
          </cell>
          <cell r="L1014" t="e">
            <v>#REF!</v>
          </cell>
          <cell r="M1014" t="e">
            <v>#REF!</v>
          </cell>
        </row>
        <row r="1015">
          <cell r="A1015" t="str">
            <v>73. Долгосрочные финансовые вложения</v>
          </cell>
          <cell r="B1015" t="e">
            <v>#REF!</v>
          </cell>
          <cell r="C1015" t="e">
            <v>#REF!</v>
          </cell>
          <cell r="D1015" t="e">
            <v>#REF!</v>
          </cell>
          <cell r="E1015" t="e">
            <v>#REF!</v>
          </cell>
          <cell r="F1015" t="e">
            <v>#REF!</v>
          </cell>
          <cell r="G1015" t="e">
            <v>#REF!</v>
          </cell>
          <cell r="H1015" t="e">
            <v>#REF!</v>
          </cell>
          <cell r="I1015" t="e">
            <v>#REF!</v>
          </cell>
          <cell r="J1015" t="e">
            <v>#REF!</v>
          </cell>
          <cell r="K1015" t="e">
            <v>#REF!</v>
          </cell>
          <cell r="L1015" t="e">
            <v>#REF!</v>
          </cell>
          <cell r="M1015" t="e">
            <v>#REF!</v>
          </cell>
        </row>
        <row r="1016">
          <cell r="A1016" t="str">
            <v>73.1 Приобретение облигаций, векселей и депозитных серт</v>
          </cell>
          <cell r="B1016" t="e">
            <v>#REF!</v>
          </cell>
          <cell r="C1016" t="e">
            <v>#REF!</v>
          </cell>
          <cell r="D1016" t="e">
            <v>#REF!</v>
          </cell>
          <cell r="E1016" t="e">
            <v>#REF!</v>
          </cell>
          <cell r="F1016" t="e">
            <v>#REF!</v>
          </cell>
          <cell r="G1016" t="e">
            <v>#REF!</v>
          </cell>
          <cell r="H1016" t="e">
            <v>#REF!</v>
          </cell>
          <cell r="I1016" t="e">
            <v>#REF!</v>
          </cell>
          <cell r="J1016" t="e">
            <v>#REF!</v>
          </cell>
          <cell r="K1016" t="e">
            <v>#REF!</v>
          </cell>
          <cell r="L1016" t="e">
            <v>#REF!</v>
          </cell>
          <cell r="M1016" t="e">
            <v>#REF!</v>
          </cell>
        </row>
        <row r="1017">
          <cell r="A1017" t="str">
            <v>73.1. Приобретение облигаций, векселей и депозитных серт</v>
          </cell>
          <cell r="B1017" t="e">
            <v>#REF!</v>
          </cell>
          <cell r="C1017" t="e">
            <v>#REF!</v>
          </cell>
          <cell r="D1017" t="e">
            <v>#REF!</v>
          </cell>
          <cell r="E1017" t="e">
            <v>#REF!</v>
          </cell>
          <cell r="F1017" t="e">
            <v>#REF!</v>
          </cell>
          <cell r="G1017" t="e">
            <v>#REF!</v>
          </cell>
          <cell r="H1017" t="e">
            <v>#REF!</v>
          </cell>
          <cell r="I1017" t="e">
            <v>#REF!</v>
          </cell>
          <cell r="J1017" t="e">
            <v>#REF!</v>
          </cell>
          <cell r="K1017" t="e">
            <v>#REF!</v>
          </cell>
          <cell r="L1017" t="e">
            <v>#REF!</v>
          </cell>
          <cell r="M1017" t="e">
            <v>#REF!</v>
          </cell>
        </row>
        <row r="1018">
          <cell r="A1018" t="str">
            <v>73.1.1 (0730101) Покупка ценных бумаг</v>
          </cell>
          <cell r="B1018" t="e">
            <v>#REF!</v>
          </cell>
          <cell r="C1018" t="e">
            <v>#REF!</v>
          </cell>
          <cell r="D1018" t="e">
            <v>#REF!</v>
          </cell>
          <cell r="E1018" t="e">
            <v>#REF!</v>
          </cell>
          <cell r="F1018" t="e">
            <v>#REF!</v>
          </cell>
          <cell r="G1018" t="e">
            <v>#REF!</v>
          </cell>
          <cell r="H1018" t="e">
            <v>#REF!</v>
          </cell>
          <cell r="I1018" t="e">
            <v>#REF!</v>
          </cell>
          <cell r="J1018" t="e">
            <v>#REF!</v>
          </cell>
          <cell r="K1018" t="e">
            <v>#REF!</v>
          </cell>
          <cell r="L1018" t="e">
            <v>#REF!</v>
          </cell>
          <cell r="M1018" t="e">
            <v>#REF!</v>
          </cell>
        </row>
        <row r="1019">
          <cell r="A1019" t="str">
            <v>73.1.2 (0730102) Взносы в Уставной капитал российских пре</v>
          </cell>
          <cell r="B1019" t="e">
            <v>#REF!</v>
          </cell>
          <cell r="C1019" t="e">
            <v>#REF!</v>
          </cell>
          <cell r="D1019" t="e">
            <v>#REF!</v>
          </cell>
          <cell r="E1019" t="e">
            <v>#REF!</v>
          </cell>
          <cell r="F1019" t="e">
            <v>#REF!</v>
          </cell>
          <cell r="G1019" t="e">
            <v>#REF!</v>
          </cell>
          <cell r="H1019" t="e">
            <v>#REF!</v>
          </cell>
          <cell r="I1019" t="e">
            <v>#REF!</v>
          </cell>
          <cell r="J1019" t="e">
            <v>#REF!</v>
          </cell>
          <cell r="K1019" t="e">
            <v>#REF!</v>
          </cell>
          <cell r="L1019" t="e">
            <v>#REF!</v>
          </cell>
          <cell r="M1019" t="e">
            <v>#REF!</v>
          </cell>
        </row>
        <row r="1020">
          <cell r="A1020" t="str">
            <v>73.1.3 (0730103) Взносы в Уставной капитал зарубежных пре</v>
          </cell>
          <cell r="B1020" t="e">
            <v>#REF!</v>
          </cell>
          <cell r="C1020" t="e">
            <v>#REF!</v>
          </cell>
          <cell r="D1020" t="e">
            <v>#REF!</v>
          </cell>
          <cell r="E1020" t="e">
            <v>#REF!</v>
          </cell>
          <cell r="F1020" t="e">
            <v>#REF!</v>
          </cell>
          <cell r="G1020" t="e">
            <v>#REF!</v>
          </cell>
          <cell r="H1020" t="e">
            <v>#REF!</v>
          </cell>
          <cell r="I1020" t="e">
            <v>#REF!</v>
          </cell>
          <cell r="J1020" t="e">
            <v>#REF!</v>
          </cell>
          <cell r="K1020" t="e">
            <v>#REF!</v>
          </cell>
          <cell r="L1020" t="e">
            <v>#REF!</v>
          </cell>
          <cell r="M1020" t="e">
            <v>#REF!</v>
          </cell>
        </row>
        <row r="1021">
          <cell r="A1021" t="str">
            <v>73.1.4 (0730104) Вклады по договору простого товарищества</v>
          </cell>
          <cell r="B1021" t="e">
            <v>#REF!</v>
          </cell>
          <cell r="C1021" t="e">
            <v>#REF!</v>
          </cell>
          <cell r="D1021" t="e">
            <v>#REF!</v>
          </cell>
          <cell r="E1021" t="e">
            <v>#REF!</v>
          </cell>
          <cell r="F1021" t="e">
            <v>#REF!</v>
          </cell>
          <cell r="G1021" t="e">
            <v>#REF!</v>
          </cell>
          <cell r="H1021" t="e">
            <v>#REF!</v>
          </cell>
          <cell r="I1021" t="e">
            <v>#REF!</v>
          </cell>
          <cell r="J1021" t="e">
            <v>#REF!</v>
          </cell>
          <cell r="K1021" t="e">
            <v>#REF!</v>
          </cell>
          <cell r="L1021" t="e">
            <v>#REF!</v>
          </cell>
          <cell r="M1021" t="e">
            <v>#REF!</v>
          </cell>
        </row>
        <row r="1022">
          <cell r="A1022" t="str">
            <v>73.1.5 (0730105) Взносы в Уставной капитал вновь созданны</v>
          </cell>
          <cell r="B1022" t="e">
            <v>#REF!</v>
          </cell>
          <cell r="C1022" t="e">
            <v>#REF!</v>
          </cell>
          <cell r="D1022" t="e">
            <v>#REF!</v>
          </cell>
          <cell r="E1022" t="e">
            <v>#REF!</v>
          </cell>
          <cell r="F1022" t="e">
            <v>#REF!</v>
          </cell>
          <cell r="G1022" t="e">
            <v>#REF!</v>
          </cell>
          <cell r="H1022" t="e">
            <v>#REF!</v>
          </cell>
          <cell r="I1022" t="e">
            <v>#REF!</v>
          </cell>
          <cell r="J1022" t="e">
            <v>#REF!</v>
          </cell>
          <cell r="K1022" t="e">
            <v>#REF!</v>
          </cell>
          <cell r="L1022" t="e">
            <v>#REF!</v>
          </cell>
          <cell r="M1022" t="e">
            <v>#REF!</v>
          </cell>
        </row>
        <row r="1023">
          <cell r="A1023" t="str">
            <v>73.2 Предоставленные займы на срок свыше 1 года</v>
          </cell>
          <cell r="B1023" t="e">
            <v>#REF!</v>
          </cell>
          <cell r="C1023" t="e">
            <v>#REF!</v>
          </cell>
          <cell r="D1023" t="e">
            <v>#REF!</v>
          </cell>
          <cell r="E1023" t="e">
            <v>#REF!</v>
          </cell>
          <cell r="F1023" t="e">
            <v>#REF!</v>
          </cell>
          <cell r="G1023" t="e">
            <v>#REF!</v>
          </cell>
          <cell r="H1023" t="e">
            <v>#REF!</v>
          </cell>
          <cell r="I1023" t="e">
            <v>#REF!</v>
          </cell>
          <cell r="J1023" t="e">
            <v>#REF!</v>
          </cell>
          <cell r="K1023" t="e">
            <v>#REF!</v>
          </cell>
          <cell r="L1023" t="e">
            <v>#REF!</v>
          </cell>
          <cell r="M1023" t="e">
            <v>#REF!</v>
          </cell>
        </row>
        <row r="1024">
          <cell r="A1024" t="str">
            <v>73.3 Паи, акции, взносы в уставный капитал</v>
          </cell>
          <cell r="B1024" t="e">
            <v>#REF!</v>
          </cell>
          <cell r="C1024" t="e">
            <v>#REF!</v>
          </cell>
          <cell r="D1024" t="e">
            <v>#REF!</v>
          </cell>
          <cell r="E1024" t="e">
            <v>#REF!</v>
          </cell>
          <cell r="F1024" t="e">
            <v>#REF!</v>
          </cell>
          <cell r="G1024" t="e">
            <v>#REF!</v>
          </cell>
          <cell r="H1024" t="e">
            <v>#REF!</v>
          </cell>
          <cell r="I1024" t="e">
            <v>#REF!</v>
          </cell>
          <cell r="J1024" t="e">
            <v>#REF!</v>
          </cell>
          <cell r="K1024" t="e">
            <v>#REF!</v>
          </cell>
          <cell r="L1024" t="e">
            <v>#REF!</v>
          </cell>
          <cell r="M1024" t="e">
            <v>#REF!</v>
          </cell>
        </row>
        <row r="1025">
          <cell r="A1025" t="str">
            <v>73.4 Вклады по договору товарищества на срок свыше 1 го</v>
          </cell>
          <cell r="B1025" t="e">
            <v>#REF!</v>
          </cell>
          <cell r="C1025" t="e">
            <v>#REF!</v>
          </cell>
          <cell r="D1025" t="e">
            <v>#REF!</v>
          </cell>
          <cell r="E1025" t="e">
            <v>#REF!</v>
          </cell>
          <cell r="F1025" t="e">
            <v>#REF!</v>
          </cell>
          <cell r="G1025" t="e">
            <v>#REF!</v>
          </cell>
          <cell r="H1025" t="e">
            <v>#REF!</v>
          </cell>
          <cell r="I1025" t="e">
            <v>#REF!</v>
          </cell>
          <cell r="J1025" t="e">
            <v>#REF!</v>
          </cell>
          <cell r="K1025" t="e">
            <v>#REF!</v>
          </cell>
          <cell r="L1025" t="e">
            <v>#REF!</v>
          </cell>
          <cell r="M1025" t="e">
            <v>#REF!</v>
          </cell>
        </row>
        <row r="1026">
          <cell r="A1026" t="str">
            <v>73.5 Взносы в уставный капитал вновь созданных обществ</v>
          </cell>
          <cell r="B1026" t="e">
            <v>#REF!</v>
          </cell>
          <cell r="C1026" t="e">
            <v>#REF!</v>
          </cell>
          <cell r="D1026" t="e">
            <v>#REF!</v>
          </cell>
          <cell r="E1026" t="e">
            <v>#REF!</v>
          </cell>
          <cell r="F1026" t="e">
            <v>#REF!</v>
          </cell>
          <cell r="G1026" t="e">
            <v>#REF!</v>
          </cell>
          <cell r="H1026" t="e">
            <v>#REF!</v>
          </cell>
          <cell r="I1026" t="e">
            <v>#REF!</v>
          </cell>
          <cell r="J1026" t="e">
            <v>#REF!</v>
          </cell>
          <cell r="K1026" t="e">
            <v>#REF!</v>
          </cell>
          <cell r="L1026" t="e">
            <v>#REF!</v>
          </cell>
          <cell r="M1026" t="e">
            <v>#REF!</v>
          </cell>
        </row>
        <row r="1027">
          <cell r="A1027" t="str">
            <v>73.6 Приобретение права требования (переуступка долга) через УФР</v>
          </cell>
          <cell r="B1027" t="e">
            <v>#REF!</v>
          </cell>
          <cell r="C1027" t="e">
            <v>#REF!</v>
          </cell>
          <cell r="D1027" t="e">
            <v>#REF!</v>
          </cell>
          <cell r="E1027" t="e">
            <v>#REF!</v>
          </cell>
          <cell r="F1027" t="e">
            <v>#REF!</v>
          </cell>
          <cell r="G1027" t="e">
            <v>#REF!</v>
          </cell>
          <cell r="H1027" t="e">
            <v>#REF!</v>
          </cell>
          <cell r="I1027" t="e">
            <v>#REF!</v>
          </cell>
          <cell r="J1027" t="e">
            <v>#REF!</v>
          </cell>
          <cell r="K1027" t="e">
            <v>#REF!</v>
          </cell>
          <cell r="L1027" t="e">
            <v>#REF!</v>
          </cell>
          <cell r="M1027" t="e">
            <v>#REF!</v>
          </cell>
        </row>
        <row r="1028">
          <cell r="A1028" t="str">
            <v>74. () Долгосрочные кредиты и займы</v>
          </cell>
          <cell r="B1028" t="e">
            <v>#REF!</v>
          </cell>
          <cell r="C1028" t="e">
            <v>#REF!</v>
          </cell>
          <cell r="D1028" t="e">
            <v>#REF!</v>
          </cell>
          <cell r="E1028" t="e">
            <v>#REF!</v>
          </cell>
          <cell r="F1028" t="e">
            <v>#REF!</v>
          </cell>
          <cell r="G1028" t="e">
            <v>#REF!</v>
          </cell>
          <cell r="H1028" t="e">
            <v>#REF!</v>
          </cell>
          <cell r="I1028" t="e">
            <v>#REF!</v>
          </cell>
          <cell r="J1028" t="e">
            <v>#REF!</v>
          </cell>
          <cell r="K1028" t="e">
            <v>#REF!</v>
          </cell>
          <cell r="L1028" t="e">
            <v>#REF!</v>
          </cell>
          <cell r="M1028" t="e">
            <v>#REF!</v>
          </cell>
        </row>
        <row r="1029">
          <cell r="A1029" t="str">
            <v>74.1. () Гашение кредитов банков</v>
          </cell>
          <cell r="B1029" t="e">
            <v>#REF!</v>
          </cell>
          <cell r="C1029" t="e">
            <v>#REF!</v>
          </cell>
          <cell r="D1029" t="e">
            <v>#REF!</v>
          </cell>
          <cell r="E1029" t="e">
            <v>#REF!</v>
          </cell>
          <cell r="F1029" t="e">
            <v>#REF!</v>
          </cell>
          <cell r="G1029" t="e">
            <v>#REF!</v>
          </cell>
          <cell r="H1029" t="e">
            <v>#REF!</v>
          </cell>
          <cell r="I1029" t="e">
            <v>#REF!</v>
          </cell>
          <cell r="J1029" t="e">
            <v>#REF!</v>
          </cell>
          <cell r="K1029" t="e">
            <v>#REF!</v>
          </cell>
          <cell r="L1029" t="e">
            <v>#REF!</v>
          </cell>
          <cell r="M1029" t="e">
            <v>#REF!</v>
          </cell>
        </row>
        <row r="1030">
          <cell r="A1030" t="str">
            <v>74.1.1 () Гашение просроченных кредитов</v>
          </cell>
          <cell r="B1030" t="e">
            <v>#REF!</v>
          </cell>
          <cell r="C1030" t="e">
            <v>#REF!</v>
          </cell>
          <cell r="D1030" t="e">
            <v>#REF!</v>
          </cell>
          <cell r="E1030" t="e">
            <v>#REF!</v>
          </cell>
          <cell r="F1030" t="e">
            <v>#REF!</v>
          </cell>
          <cell r="G1030" t="e">
            <v>#REF!</v>
          </cell>
          <cell r="H1030" t="e">
            <v>#REF!</v>
          </cell>
          <cell r="I1030" t="e">
            <v>#REF!</v>
          </cell>
          <cell r="J1030" t="e">
            <v>#REF!</v>
          </cell>
          <cell r="K1030" t="e">
            <v>#REF!</v>
          </cell>
          <cell r="L1030" t="e">
            <v>#REF!</v>
          </cell>
          <cell r="M1030" t="e">
            <v>#REF!</v>
          </cell>
        </row>
        <row r="1031">
          <cell r="A1031" t="str">
            <v>74.1.2 () Гашение непросроченных кредитов</v>
          </cell>
          <cell r="B1031" t="e">
            <v>#REF!</v>
          </cell>
          <cell r="C1031" t="e">
            <v>#REF!</v>
          </cell>
          <cell r="D1031" t="e">
            <v>#REF!</v>
          </cell>
          <cell r="E1031" t="e">
            <v>#REF!</v>
          </cell>
          <cell r="F1031" t="e">
            <v>#REF!</v>
          </cell>
          <cell r="G1031" t="e">
            <v>#REF!</v>
          </cell>
          <cell r="H1031" t="e">
            <v>#REF!</v>
          </cell>
          <cell r="I1031" t="e">
            <v>#REF!</v>
          </cell>
          <cell r="J1031" t="e">
            <v>#REF!</v>
          </cell>
          <cell r="K1031" t="e">
            <v>#REF!</v>
          </cell>
          <cell r="L1031" t="e">
            <v>#REF!</v>
          </cell>
          <cell r="M1031" t="e">
            <v>#REF!</v>
          </cell>
        </row>
        <row r="1032">
          <cell r="A1032" t="str">
            <v>74.2. () Гашение процентов банков</v>
          </cell>
          <cell r="B1032" t="e">
            <v>#REF!</v>
          </cell>
          <cell r="C1032" t="e">
            <v>#REF!</v>
          </cell>
          <cell r="D1032" t="e">
            <v>#REF!</v>
          </cell>
          <cell r="E1032" t="e">
            <v>#REF!</v>
          </cell>
          <cell r="F1032" t="e">
            <v>#REF!</v>
          </cell>
          <cell r="G1032" t="e">
            <v>#REF!</v>
          </cell>
          <cell r="H1032" t="e">
            <v>#REF!</v>
          </cell>
          <cell r="I1032" t="e">
            <v>#REF!</v>
          </cell>
          <cell r="J1032" t="e">
            <v>#REF!</v>
          </cell>
          <cell r="K1032" t="e">
            <v>#REF!</v>
          </cell>
          <cell r="L1032" t="e">
            <v>#REF!</v>
          </cell>
          <cell r="M1032" t="e">
            <v>#REF!</v>
          </cell>
        </row>
        <row r="1033">
          <cell r="A1033" t="str">
            <v>74.2.1 () Гашение процентов в пределах ставки рефинансиро</v>
          </cell>
          <cell r="B1033" t="e">
            <v>#REF!</v>
          </cell>
          <cell r="C1033" t="e">
            <v>#REF!</v>
          </cell>
          <cell r="D1033" t="e">
            <v>#REF!</v>
          </cell>
          <cell r="E1033" t="e">
            <v>#REF!</v>
          </cell>
          <cell r="F1033" t="e">
            <v>#REF!</v>
          </cell>
          <cell r="G1033" t="e">
            <v>#REF!</v>
          </cell>
          <cell r="H1033" t="e">
            <v>#REF!</v>
          </cell>
          <cell r="I1033" t="e">
            <v>#REF!</v>
          </cell>
          <cell r="J1033" t="e">
            <v>#REF!</v>
          </cell>
          <cell r="K1033" t="e">
            <v>#REF!</v>
          </cell>
          <cell r="L1033" t="e">
            <v>#REF!</v>
          </cell>
          <cell r="M1033" t="e">
            <v>#REF!</v>
          </cell>
        </row>
        <row r="1034">
          <cell r="A1034" t="str">
            <v>74.2.2 () Гашение процентов сверх ставки рефинансирования</v>
          </cell>
          <cell r="B1034" t="e">
            <v>#REF!</v>
          </cell>
          <cell r="C1034" t="e">
            <v>#REF!</v>
          </cell>
          <cell r="D1034" t="e">
            <v>#REF!</v>
          </cell>
          <cell r="E1034" t="e">
            <v>#REF!</v>
          </cell>
          <cell r="F1034" t="e">
            <v>#REF!</v>
          </cell>
          <cell r="G1034" t="e">
            <v>#REF!</v>
          </cell>
          <cell r="H1034" t="e">
            <v>#REF!</v>
          </cell>
          <cell r="I1034" t="e">
            <v>#REF!</v>
          </cell>
          <cell r="J1034" t="e">
            <v>#REF!</v>
          </cell>
          <cell r="K1034" t="e">
            <v>#REF!</v>
          </cell>
          <cell r="L1034" t="e">
            <v>#REF!</v>
          </cell>
          <cell r="M1034" t="e">
            <v>#REF!</v>
          </cell>
        </row>
        <row r="1035">
          <cell r="A1035" t="str">
            <v>74.4. () Гашение займов организаций</v>
          </cell>
          <cell r="B1035" t="e">
            <v>#REF!</v>
          </cell>
          <cell r="C1035" t="e">
            <v>#REF!</v>
          </cell>
          <cell r="D1035" t="e">
            <v>#REF!</v>
          </cell>
          <cell r="E1035" t="e">
            <v>#REF!</v>
          </cell>
          <cell r="F1035" t="e">
            <v>#REF!</v>
          </cell>
          <cell r="G1035" t="e">
            <v>#REF!</v>
          </cell>
          <cell r="H1035" t="e">
            <v>#REF!</v>
          </cell>
          <cell r="I1035" t="e">
            <v>#REF!</v>
          </cell>
          <cell r="J1035" t="e">
            <v>#REF!</v>
          </cell>
          <cell r="K1035" t="e">
            <v>#REF!</v>
          </cell>
          <cell r="L1035" t="e">
            <v>#REF!</v>
          </cell>
          <cell r="M1035" t="e">
            <v>#REF!</v>
          </cell>
        </row>
        <row r="1036">
          <cell r="A1036" t="str">
            <v>74.4.1 () Гашение просроченных займов</v>
          </cell>
          <cell r="B1036" t="e">
            <v>#REF!</v>
          </cell>
          <cell r="C1036" t="e">
            <v>#REF!</v>
          </cell>
          <cell r="D1036" t="e">
            <v>#REF!</v>
          </cell>
          <cell r="E1036" t="e">
            <v>#REF!</v>
          </cell>
          <cell r="F1036" t="e">
            <v>#REF!</v>
          </cell>
          <cell r="G1036" t="e">
            <v>#REF!</v>
          </cell>
          <cell r="H1036" t="e">
            <v>#REF!</v>
          </cell>
          <cell r="I1036" t="e">
            <v>#REF!</v>
          </cell>
          <cell r="J1036" t="e">
            <v>#REF!</v>
          </cell>
          <cell r="K1036" t="e">
            <v>#REF!</v>
          </cell>
          <cell r="L1036" t="e">
            <v>#REF!</v>
          </cell>
          <cell r="M1036" t="e">
            <v>#REF!</v>
          </cell>
        </row>
        <row r="1037">
          <cell r="A1037" t="str">
            <v>74.4.2 () Гашение непросроченных займов</v>
          </cell>
          <cell r="B1037" t="e">
            <v>#REF!</v>
          </cell>
          <cell r="C1037" t="e">
            <v>#REF!</v>
          </cell>
          <cell r="D1037" t="e">
            <v>#REF!</v>
          </cell>
          <cell r="E1037" t="e">
            <v>#REF!</v>
          </cell>
          <cell r="F1037" t="e">
            <v>#REF!</v>
          </cell>
          <cell r="G1037" t="e">
            <v>#REF!</v>
          </cell>
          <cell r="H1037" t="e">
            <v>#REF!</v>
          </cell>
          <cell r="I1037" t="e">
            <v>#REF!</v>
          </cell>
          <cell r="J1037" t="e">
            <v>#REF!</v>
          </cell>
          <cell r="K1037" t="e">
            <v>#REF!</v>
          </cell>
          <cell r="L1037" t="e">
            <v>#REF!</v>
          </cell>
          <cell r="M1037" t="e">
            <v>#REF!</v>
          </cell>
        </row>
        <row r="1038">
          <cell r="A1038" t="str">
            <v>74.6. () Гашение процентов по инвестиционным кредитам</v>
          </cell>
          <cell r="B1038" t="e">
            <v>#REF!</v>
          </cell>
          <cell r="C1038" t="e">
            <v>#REF!</v>
          </cell>
          <cell r="D1038" t="e">
            <v>#REF!</v>
          </cell>
          <cell r="E1038" t="e">
            <v>#REF!</v>
          </cell>
          <cell r="F1038" t="e">
            <v>#REF!</v>
          </cell>
          <cell r="G1038" t="e">
            <v>#REF!</v>
          </cell>
          <cell r="H1038" t="e">
            <v>#REF!</v>
          </cell>
          <cell r="I1038" t="e">
            <v>#REF!</v>
          </cell>
          <cell r="J1038" t="e">
            <v>#REF!</v>
          </cell>
          <cell r="K1038" t="e">
            <v>#REF!</v>
          </cell>
          <cell r="L1038" t="e">
            <v>#REF!</v>
          </cell>
          <cell r="M1038" t="e">
            <v>#REF!</v>
          </cell>
        </row>
        <row r="1039">
          <cell r="A1039" t="str">
            <v>74.6.1 () Гашение процентов в пределах ставки рефинансиро</v>
          </cell>
          <cell r="B1039" t="e">
            <v>#REF!</v>
          </cell>
          <cell r="C1039" t="e">
            <v>#REF!</v>
          </cell>
          <cell r="D1039" t="e">
            <v>#REF!</v>
          </cell>
          <cell r="E1039" t="e">
            <v>#REF!</v>
          </cell>
          <cell r="F1039" t="e">
            <v>#REF!</v>
          </cell>
          <cell r="G1039" t="e">
            <v>#REF!</v>
          </cell>
          <cell r="H1039" t="e">
            <v>#REF!</v>
          </cell>
          <cell r="I1039" t="e">
            <v>#REF!</v>
          </cell>
          <cell r="J1039" t="e">
            <v>#REF!</v>
          </cell>
          <cell r="K1039" t="e">
            <v>#REF!</v>
          </cell>
          <cell r="L1039" t="e">
            <v>#REF!</v>
          </cell>
          <cell r="M1039" t="e">
            <v>#REF!</v>
          </cell>
        </row>
        <row r="1040">
          <cell r="A1040" t="str">
            <v>74.6.2 () Гашение процентов сверх ставки рефинансирования</v>
          </cell>
          <cell r="B1040" t="e">
            <v>#REF!</v>
          </cell>
          <cell r="C1040" t="e">
            <v>#REF!</v>
          </cell>
          <cell r="D1040" t="e">
            <v>#REF!</v>
          </cell>
          <cell r="E1040" t="e">
            <v>#REF!</v>
          </cell>
          <cell r="F1040" t="e">
            <v>#REF!</v>
          </cell>
          <cell r="G1040" t="e">
            <v>#REF!</v>
          </cell>
          <cell r="H1040" t="e">
            <v>#REF!</v>
          </cell>
          <cell r="I1040" t="e">
            <v>#REF!</v>
          </cell>
          <cell r="J1040" t="e">
            <v>#REF!</v>
          </cell>
          <cell r="K1040" t="e">
            <v>#REF!</v>
          </cell>
          <cell r="L1040" t="e">
            <v>#REF!</v>
          </cell>
          <cell r="M1040" t="e">
            <v>#REF!</v>
          </cell>
        </row>
        <row r="1041">
          <cell r="A1041" t="str">
            <v>74.7. () Гашение процентов по займам организаций</v>
          </cell>
          <cell r="B1041" t="e">
            <v>#REF!</v>
          </cell>
          <cell r="C1041" t="e">
            <v>#REF!</v>
          </cell>
          <cell r="D1041" t="e">
            <v>#REF!</v>
          </cell>
          <cell r="E1041" t="e">
            <v>#REF!</v>
          </cell>
          <cell r="F1041" t="e">
            <v>#REF!</v>
          </cell>
          <cell r="G1041" t="e">
            <v>#REF!</v>
          </cell>
          <cell r="H1041" t="e">
            <v>#REF!</v>
          </cell>
          <cell r="I1041" t="e">
            <v>#REF!</v>
          </cell>
          <cell r="J1041" t="e">
            <v>#REF!</v>
          </cell>
          <cell r="K1041" t="e">
            <v>#REF!</v>
          </cell>
          <cell r="L1041" t="e">
            <v>#REF!</v>
          </cell>
          <cell r="M1041" t="e">
            <v>#REF!</v>
          </cell>
        </row>
        <row r="1042">
          <cell r="A1042" t="str">
            <v>74.7.1 () Гашение процентов в пределах ставки рефинансиро</v>
          </cell>
          <cell r="B1042" t="e">
            <v>#REF!</v>
          </cell>
          <cell r="C1042" t="e">
            <v>#REF!</v>
          </cell>
          <cell r="D1042" t="e">
            <v>#REF!</v>
          </cell>
          <cell r="E1042" t="e">
            <v>#REF!</v>
          </cell>
          <cell r="F1042" t="e">
            <v>#REF!</v>
          </cell>
          <cell r="G1042" t="e">
            <v>#REF!</v>
          </cell>
          <cell r="H1042" t="e">
            <v>#REF!</v>
          </cell>
          <cell r="I1042" t="e">
            <v>#REF!</v>
          </cell>
          <cell r="J1042" t="e">
            <v>#REF!</v>
          </cell>
          <cell r="K1042" t="e">
            <v>#REF!</v>
          </cell>
          <cell r="L1042" t="e">
            <v>#REF!</v>
          </cell>
          <cell r="M1042" t="e">
            <v>#REF!</v>
          </cell>
        </row>
        <row r="1043">
          <cell r="A1043" t="str">
            <v>74.7.2 () Гашение процентов сверх ставки рефинансирования</v>
          </cell>
          <cell r="B1043" t="e">
            <v>#REF!</v>
          </cell>
          <cell r="C1043" t="e">
            <v>#REF!</v>
          </cell>
          <cell r="D1043" t="e">
            <v>#REF!</v>
          </cell>
          <cell r="E1043" t="e">
            <v>#REF!</v>
          </cell>
          <cell r="F1043" t="e">
            <v>#REF!</v>
          </cell>
          <cell r="G1043" t="e">
            <v>#REF!</v>
          </cell>
          <cell r="H1043" t="e">
            <v>#REF!</v>
          </cell>
          <cell r="I1043" t="e">
            <v>#REF!</v>
          </cell>
          <cell r="J1043" t="e">
            <v>#REF!</v>
          </cell>
          <cell r="K1043" t="e">
            <v>#REF!</v>
          </cell>
          <cell r="L1043" t="e">
            <v>#REF!</v>
          </cell>
          <cell r="M1043" t="e">
            <v>#REF!</v>
          </cell>
        </row>
        <row r="1044">
          <cell r="A1044" t="str">
            <v>74.9. () Гашение инвестиционных кредитов</v>
          </cell>
          <cell r="B1044" t="e">
            <v>#REF!</v>
          </cell>
          <cell r="C1044" t="e">
            <v>#REF!</v>
          </cell>
          <cell r="D1044" t="e">
            <v>#REF!</v>
          </cell>
          <cell r="E1044" t="e">
            <v>#REF!</v>
          </cell>
          <cell r="F1044" t="e">
            <v>#REF!</v>
          </cell>
          <cell r="G1044" t="e">
            <v>#REF!</v>
          </cell>
          <cell r="H1044" t="e">
            <v>#REF!</v>
          </cell>
          <cell r="I1044" t="e">
            <v>#REF!</v>
          </cell>
          <cell r="J1044" t="e">
            <v>#REF!</v>
          </cell>
          <cell r="K1044" t="e">
            <v>#REF!</v>
          </cell>
          <cell r="L1044" t="e">
            <v>#REF!</v>
          </cell>
          <cell r="M1044" t="e">
            <v>#REF!</v>
          </cell>
        </row>
        <row r="1045">
          <cell r="A1045" t="str">
            <v>74.9.1 () Гашение просроченных кредитов</v>
          </cell>
          <cell r="B1045" t="e">
            <v>#REF!</v>
          </cell>
          <cell r="C1045" t="e">
            <v>#REF!</v>
          </cell>
          <cell r="D1045" t="e">
            <v>#REF!</v>
          </cell>
          <cell r="E1045" t="e">
            <v>#REF!</v>
          </cell>
          <cell r="F1045" t="e">
            <v>#REF!</v>
          </cell>
          <cell r="G1045" t="e">
            <v>#REF!</v>
          </cell>
          <cell r="H1045" t="e">
            <v>#REF!</v>
          </cell>
          <cell r="I1045" t="e">
            <v>#REF!</v>
          </cell>
          <cell r="J1045" t="e">
            <v>#REF!</v>
          </cell>
          <cell r="K1045" t="e">
            <v>#REF!</v>
          </cell>
          <cell r="L1045" t="e">
            <v>#REF!</v>
          </cell>
          <cell r="M1045" t="e">
            <v>#REF!</v>
          </cell>
        </row>
        <row r="1046">
          <cell r="A1046" t="str">
            <v>74.9.2 () Гашение непросроченных кредитов</v>
          </cell>
          <cell r="B1046" t="e">
            <v>#REF!</v>
          </cell>
          <cell r="C1046" t="e">
            <v>#REF!</v>
          </cell>
          <cell r="D1046" t="e">
            <v>#REF!</v>
          </cell>
          <cell r="E1046" t="e">
            <v>#REF!</v>
          </cell>
          <cell r="F1046" t="e">
            <v>#REF!</v>
          </cell>
          <cell r="G1046" t="e">
            <v>#REF!</v>
          </cell>
          <cell r="H1046" t="e">
            <v>#REF!</v>
          </cell>
          <cell r="I1046" t="e">
            <v>#REF!</v>
          </cell>
          <cell r="J1046" t="e">
            <v>#REF!</v>
          </cell>
          <cell r="K1046" t="e">
            <v>#REF!</v>
          </cell>
          <cell r="L1046" t="e">
            <v>#REF!</v>
          </cell>
          <cell r="M1046" t="e">
            <v>#REF!</v>
          </cell>
        </row>
        <row r="1047">
          <cell r="A1047" t="str">
            <v>75. Аренда земли</v>
          </cell>
          <cell r="B1047" t="e">
            <v>#REF!</v>
          </cell>
          <cell r="C1047" t="e">
            <v>#REF!</v>
          </cell>
          <cell r="D1047" t="e">
            <v>#REF!</v>
          </cell>
          <cell r="E1047" t="e">
            <v>#REF!</v>
          </cell>
          <cell r="F1047" t="e">
            <v>#REF!</v>
          </cell>
          <cell r="G1047" t="e">
            <v>#REF!</v>
          </cell>
          <cell r="H1047" t="e">
            <v>#REF!</v>
          </cell>
          <cell r="I1047" t="e">
            <v>#REF!</v>
          </cell>
          <cell r="J1047" t="e">
            <v>#REF!</v>
          </cell>
          <cell r="K1047" t="e">
            <v>#REF!</v>
          </cell>
          <cell r="L1047" t="e">
            <v>#REF!</v>
          </cell>
          <cell r="M1047" t="e">
            <v>#REF!</v>
          </cell>
        </row>
        <row r="1048">
          <cell r="A1048" t="str">
            <v>75.1 Администрация г.Магнитогорска</v>
          </cell>
          <cell r="B1048" t="e">
            <v>#REF!</v>
          </cell>
          <cell r="C1048" t="e">
            <v>#REF!</v>
          </cell>
          <cell r="D1048" t="e">
            <v>#REF!</v>
          </cell>
          <cell r="E1048" t="e">
            <v>#REF!</v>
          </cell>
          <cell r="F1048" t="e">
            <v>#REF!</v>
          </cell>
          <cell r="G1048" t="e">
            <v>#REF!</v>
          </cell>
          <cell r="H1048" t="e">
            <v>#REF!</v>
          </cell>
          <cell r="I1048" t="e">
            <v>#REF!</v>
          </cell>
          <cell r="J1048" t="e">
            <v>#REF!</v>
          </cell>
          <cell r="K1048" t="e">
            <v>#REF!</v>
          </cell>
          <cell r="L1048" t="e">
            <v>#REF!</v>
          </cell>
          <cell r="M1048" t="e">
            <v>#REF!</v>
          </cell>
        </row>
        <row r="1049">
          <cell r="A1049" t="str">
            <v>75.1. Администрация г.Магнитогорска</v>
          </cell>
          <cell r="B1049" t="e">
            <v>#REF!</v>
          </cell>
          <cell r="C1049" t="e">
            <v>#REF!</v>
          </cell>
          <cell r="D1049" t="e">
            <v>#REF!</v>
          </cell>
          <cell r="E1049" t="e">
            <v>#REF!</v>
          </cell>
          <cell r="F1049" t="e">
            <v>#REF!</v>
          </cell>
          <cell r="G1049" t="e">
            <v>#REF!</v>
          </cell>
          <cell r="H1049" t="e">
            <v>#REF!</v>
          </cell>
          <cell r="I1049" t="e">
            <v>#REF!</v>
          </cell>
          <cell r="J1049" t="e">
            <v>#REF!</v>
          </cell>
          <cell r="K1049" t="e">
            <v>#REF!</v>
          </cell>
          <cell r="L1049" t="e">
            <v>#REF!</v>
          </cell>
          <cell r="M1049" t="e">
            <v>#REF!</v>
          </cell>
        </row>
        <row r="1050">
          <cell r="A1050" t="str">
            <v>75.1.1 (0750101) Затраты по арендной плате за земли общех</v>
          </cell>
          <cell r="B1050" t="e">
            <v>#REF!</v>
          </cell>
          <cell r="C1050" t="e">
            <v>#REF!</v>
          </cell>
          <cell r="D1050" t="e">
            <v>#REF!</v>
          </cell>
          <cell r="E1050" t="e">
            <v>#REF!</v>
          </cell>
          <cell r="F1050" t="e">
            <v>#REF!</v>
          </cell>
          <cell r="G1050" t="e">
            <v>#REF!</v>
          </cell>
          <cell r="H1050" t="e">
            <v>#REF!</v>
          </cell>
          <cell r="I1050" t="e">
            <v>#REF!</v>
          </cell>
          <cell r="J1050" t="e">
            <v>#REF!</v>
          </cell>
          <cell r="K1050" t="e">
            <v>#REF!</v>
          </cell>
          <cell r="L1050" t="e">
            <v>#REF!</v>
          </cell>
          <cell r="M1050" t="e">
            <v>#REF!</v>
          </cell>
        </row>
        <row r="1051">
          <cell r="A1051" t="str">
            <v>75.1.2 (0750102) Затраты по арендной плате за земли произ</v>
          </cell>
          <cell r="B1051" t="e">
            <v>#REF!</v>
          </cell>
          <cell r="C1051" t="e">
            <v>#REF!</v>
          </cell>
          <cell r="D1051" t="e">
            <v>#REF!</v>
          </cell>
          <cell r="E1051" t="e">
            <v>#REF!</v>
          </cell>
          <cell r="F1051" t="e">
            <v>#REF!</v>
          </cell>
          <cell r="G1051" t="e">
            <v>#REF!</v>
          </cell>
          <cell r="H1051" t="e">
            <v>#REF!</v>
          </cell>
          <cell r="I1051" t="e">
            <v>#REF!</v>
          </cell>
          <cell r="J1051" t="e">
            <v>#REF!</v>
          </cell>
          <cell r="K1051" t="e">
            <v>#REF!</v>
          </cell>
          <cell r="L1051" t="e">
            <v>#REF!</v>
          </cell>
          <cell r="M1051" t="e">
            <v>#REF!</v>
          </cell>
        </row>
        <row r="1052">
          <cell r="A1052" t="str">
            <v>75.1.3 (0750103) Затраты по арендной плате за земли непро</v>
          </cell>
          <cell r="B1052" t="e">
            <v>#REF!</v>
          </cell>
          <cell r="C1052" t="e">
            <v>#REF!</v>
          </cell>
          <cell r="D1052" t="e">
            <v>#REF!</v>
          </cell>
          <cell r="E1052" t="e">
            <v>#REF!</v>
          </cell>
          <cell r="F1052" t="e">
            <v>#REF!</v>
          </cell>
          <cell r="G1052" t="e">
            <v>#REF!</v>
          </cell>
          <cell r="H1052" t="e">
            <v>#REF!</v>
          </cell>
          <cell r="I1052" t="e">
            <v>#REF!</v>
          </cell>
          <cell r="J1052" t="e">
            <v>#REF!</v>
          </cell>
          <cell r="K1052" t="e">
            <v>#REF!</v>
          </cell>
          <cell r="L1052" t="e">
            <v>#REF!</v>
          </cell>
          <cell r="M1052" t="e">
            <v>#REF!</v>
          </cell>
        </row>
        <row r="1053">
          <cell r="A1053" t="str">
            <v>75.1.4 (0750104) Затраты по аренной плате за земли под ка</v>
          </cell>
          <cell r="B1053" t="e">
            <v>#REF!</v>
          </cell>
          <cell r="C1053" t="e">
            <v>#REF!</v>
          </cell>
          <cell r="D1053" t="e">
            <v>#REF!</v>
          </cell>
          <cell r="E1053" t="e">
            <v>#REF!</v>
          </cell>
          <cell r="F1053" t="e">
            <v>#REF!</v>
          </cell>
          <cell r="G1053" t="e">
            <v>#REF!</v>
          </cell>
          <cell r="H1053" t="e">
            <v>#REF!</v>
          </cell>
          <cell r="I1053" t="e">
            <v>#REF!</v>
          </cell>
          <cell r="J1053" t="e">
            <v>#REF!</v>
          </cell>
          <cell r="K1053" t="e">
            <v>#REF!</v>
          </cell>
          <cell r="L1053" t="e">
            <v>#REF!</v>
          </cell>
          <cell r="M1053" t="e">
            <v>#REF!</v>
          </cell>
        </row>
        <row r="1054">
          <cell r="A1054" t="str">
            <v>75.2 Администрация Агаповского района</v>
          </cell>
          <cell r="B1054" t="e">
            <v>#REF!</v>
          </cell>
          <cell r="C1054" t="e">
            <v>#REF!</v>
          </cell>
          <cell r="D1054" t="e">
            <v>#REF!</v>
          </cell>
          <cell r="E1054" t="e">
            <v>#REF!</v>
          </cell>
          <cell r="F1054" t="e">
            <v>#REF!</v>
          </cell>
          <cell r="G1054" t="e">
            <v>#REF!</v>
          </cell>
          <cell r="H1054" t="e">
            <v>#REF!</v>
          </cell>
          <cell r="I1054" t="e">
            <v>#REF!</v>
          </cell>
          <cell r="J1054" t="e">
            <v>#REF!</v>
          </cell>
          <cell r="K1054" t="e">
            <v>#REF!</v>
          </cell>
          <cell r="L1054" t="e">
            <v>#REF!</v>
          </cell>
          <cell r="M1054" t="e">
            <v>#REF!</v>
          </cell>
        </row>
        <row r="1055">
          <cell r="A1055" t="str">
            <v>75.2. (0750200) Администрация Агаповского района</v>
          </cell>
          <cell r="B1055" t="e">
            <v>#REF!</v>
          </cell>
          <cell r="C1055" t="e">
            <v>#REF!</v>
          </cell>
          <cell r="D1055" t="e">
            <v>#REF!</v>
          </cell>
          <cell r="E1055" t="e">
            <v>#REF!</v>
          </cell>
          <cell r="F1055" t="e">
            <v>#REF!</v>
          </cell>
          <cell r="G1055" t="e">
            <v>#REF!</v>
          </cell>
          <cell r="H1055" t="e">
            <v>#REF!</v>
          </cell>
          <cell r="I1055" t="e">
            <v>#REF!</v>
          </cell>
          <cell r="J1055" t="e">
            <v>#REF!</v>
          </cell>
          <cell r="K1055" t="e">
            <v>#REF!</v>
          </cell>
          <cell r="L1055" t="e">
            <v>#REF!</v>
          </cell>
          <cell r="M1055" t="e">
            <v>#REF!</v>
          </cell>
        </row>
        <row r="1056">
          <cell r="A1056" t="str">
            <v>75.2.1 (0750201) Затраты по арендной плате за земли общех</v>
          </cell>
          <cell r="B1056" t="e">
            <v>#REF!</v>
          </cell>
          <cell r="C1056" t="e">
            <v>#REF!</v>
          </cell>
          <cell r="D1056" t="e">
            <v>#REF!</v>
          </cell>
          <cell r="E1056" t="e">
            <v>#REF!</v>
          </cell>
          <cell r="F1056" t="e">
            <v>#REF!</v>
          </cell>
          <cell r="G1056" t="e">
            <v>#REF!</v>
          </cell>
          <cell r="H1056" t="e">
            <v>#REF!</v>
          </cell>
          <cell r="I1056" t="e">
            <v>#REF!</v>
          </cell>
          <cell r="J1056" t="e">
            <v>#REF!</v>
          </cell>
          <cell r="K1056" t="e">
            <v>#REF!</v>
          </cell>
          <cell r="L1056" t="e">
            <v>#REF!</v>
          </cell>
          <cell r="M1056" t="e">
            <v>#REF!</v>
          </cell>
        </row>
        <row r="1057">
          <cell r="A1057" t="str">
            <v>75.2.2 (0750202) Затраты по арендной плате за земли произ</v>
          </cell>
          <cell r="B1057" t="e">
            <v>#REF!</v>
          </cell>
          <cell r="C1057" t="e">
            <v>#REF!</v>
          </cell>
          <cell r="D1057" t="e">
            <v>#REF!</v>
          </cell>
          <cell r="E1057" t="e">
            <v>#REF!</v>
          </cell>
          <cell r="F1057" t="e">
            <v>#REF!</v>
          </cell>
          <cell r="G1057" t="e">
            <v>#REF!</v>
          </cell>
          <cell r="H1057" t="e">
            <v>#REF!</v>
          </cell>
          <cell r="I1057" t="e">
            <v>#REF!</v>
          </cell>
          <cell r="J1057" t="e">
            <v>#REF!</v>
          </cell>
          <cell r="K1057" t="e">
            <v>#REF!</v>
          </cell>
          <cell r="L1057" t="e">
            <v>#REF!</v>
          </cell>
          <cell r="M1057" t="e">
            <v>#REF!</v>
          </cell>
        </row>
        <row r="1058">
          <cell r="A1058" t="str">
            <v>75.2.3 (0750203) Затраты по арендной плате за земли непро</v>
          </cell>
          <cell r="B1058" t="e">
            <v>#REF!</v>
          </cell>
          <cell r="C1058" t="e">
            <v>#REF!</v>
          </cell>
          <cell r="D1058" t="e">
            <v>#REF!</v>
          </cell>
          <cell r="E1058" t="e">
            <v>#REF!</v>
          </cell>
          <cell r="F1058" t="e">
            <v>#REF!</v>
          </cell>
          <cell r="G1058" t="e">
            <v>#REF!</v>
          </cell>
          <cell r="H1058" t="e">
            <v>#REF!</v>
          </cell>
          <cell r="I1058" t="e">
            <v>#REF!</v>
          </cell>
          <cell r="J1058" t="e">
            <v>#REF!</v>
          </cell>
          <cell r="K1058" t="e">
            <v>#REF!</v>
          </cell>
          <cell r="L1058" t="e">
            <v>#REF!</v>
          </cell>
          <cell r="M1058" t="e">
            <v>#REF!</v>
          </cell>
        </row>
        <row r="1059">
          <cell r="A1059" t="str">
            <v>75.2.4 (0750204) Затраты по арендной плате за земли под к</v>
          </cell>
          <cell r="B1059" t="e">
            <v>#REF!</v>
          </cell>
          <cell r="C1059" t="e">
            <v>#REF!</v>
          </cell>
          <cell r="D1059" t="e">
            <v>#REF!</v>
          </cell>
          <cell r="E1059" t="e">
            <v>#REF!</v>
          </cell>
          <cell r="F1059" t="e">
            <v>#REF!</v>
          </cell>
          <cell r="G1059" t="e">
            <v>#REF!</v>
          </cell>
          <cell r="H1059" t="e">
            <v>#REF!</v>
          </cell>
          <cell r="I1059" t="e">
            <v>#REF!</v>
          </cell>
          <cell r="J1059" t="e">
            <v>#REF!</v>
          </cell>
          <cell r="K1059" t="e">
            <v>#REF!</v>
          </cell>
          <cell r="L1059" t="e">
            <v>#REF!</v>
          </cell>
          <cell r="M1059" t="e">
            <v>#REF!</v>
          </cell>
        </row>
        <row r="1060">
          <cell r="A1060" t="str">
            <v>75.3 Администрация Верхнеуральского района</v>
          </cell>
          <cell r="B1060" t="e">
            <v>#REF!</v>
          </cell>
          <cell r="C1060" t="e">
            <v>#REF!</v>
          </cell>
          <cell r="D1060" t="e">
            <v>#REF!</v>
          </cell>
          <cell r="E1060" t="e">
            <v>#REF!</v>
          </cell>
          <cell r="F1060" t="e">
            <v>#REF!</v>
          </cell>
          <cell r="G1060" t="e">
            <v>#REF!</v>
          </cell>
          <cell r="H1060" t="e">
            <v>#REF!</v>
          </cell>
          <cell r="I1060" t="e">
            <v>#REF!</v>
          </cell>
          <cell r="J1060" t="e">
            <v>#REF!</v>
          </cell>
          <cell r="K1060" t="e">
            <v>#REF!</v>
          </cell>
          <cell r="L1060" t="e">
            <v>#REF!</v>
          </cell>
          <cell r="M1060" t="e">
            <v>#REF!</v>
          </cell>
        </row>
        <row r="1061">
          <cell r="A1061" t="str">
            <v>75.3. (0750300) Администрация Верхнеуральского района</v>
          </cell>
          <cell r="B1061" t="e">
            <v>#REF!</v>
          </cell>
          <cell r="C1061" t="e">
            <v>#REF!</v>
          </cell>
          <cell r="D1061" t="e">
            <v>#REF!</v>
          </cell>
          <cell r="E1061" t="e">
            <v>#REF!</v>
          </cell>
          <cell r="F1061" t="e">
            <v>#REF!</v>
          </cell>
          <cell r="G1061" t="e">
            <v>#REF!</v>
          </cell>
          <cell r="H1061" t="e">
            <v>#REF!</v>
          </cell>
          <cell r="I1061" t="e">
            <v>#REF!</v>
          </cell>
          <cell r="J1061" t="e">
            <v>#REF!</v>
          </cell>
          <cell r="K1061" t="e">
            <v>#REF!</v>
          </cell>
          <cell r="L1061" t="e">
            <v>#REF!</v>
          </cell>
          <cell r="M1061" t="e">
            <v>#REF!</v>
          </cell>
        </row>
        <row r="1062">
          <cell r="A1062" t="str">
            <v>75.3.1 (0750301) Затраты по арендной плате за земли общех</v>
          </cell>
          <cell r="B1062" t="e">
            <v>#REF!</v>
          </cell>
          <cell r="C1062" t="e">
            <v>#REF!</v>
          </cell>
          <cell r="D1062" t="e">
            <v>#REF!</v>
          </cell>
          <cell r="E1062" t="e">
            <v>#REF!</v>
          </cell>
          <cell r="F1062" t="e">
            <v>#REF!</v>
          </cell>
          <cell r="G1062" t="e">
            <v>#REF!</v>
          </cell>
          <cell r="H1062" t="e">
            <v>#REF!</v>
          </cell>
          <cell r="I1062" t="e">
            <v>#REF!</v>
          </cell>
          <cell r="J1062" t="e">
            <v>#REF!</v>
          </cell>
          <cell r="K1062" t="e">
            <v>#REF!</v>
          </cell>
          <cell r="L1062" t="e">
            <v>#REF!</v>
          </cell>
          <cell r="M1062" t="e">
            <v>#REF!</v>
          </cell>
        </row>
        <row r="1063">
          <cell r="A1063" t="str">
            <v>75.3.2 (0750302) Затраты по арендной плате за земли произ</v>
          </cell>
          <cell r="B1063" t="e">
            <v>#REF!</v>
          </cell>
          <cell r="C1063" t="e">
            <v>#REF!</v>
          </cell>
          <cell r="D1063" t="e">
            <v>#REF!</v>
          </cell>
          <cell r="E1063" t="e">
            <v>#REF!</v>
          </cell>
          <cell r="F1063" t="e">
            <v>#REF!</v>
          </cell>
          <cell r="G1063" t="e">
            <v>#REF!</v>
          </cell>
          <cell r="H1063" t="e">
            <v>#REF!</v>
          </cell>
          <cell r="I1063" t="e">
            <v>#REF!</v>
          </cell>
          <cell r="J1063" t="e">
            <v>#REF!</v>
          </cell>
          <cell r="K1063" t="e">
            <v>#REF!</v>
          </cell>
          <cell r="L1063" t="e">
            <v>#REF!</v>
          </cell>
          <cell r="M1063" t="e">
            <v>#REF!</v>
          </cell>
        </row>
        <row r="1064">
          <cell r="A1064" t="str">
            <v>75.3.3 (0750303) Затраты по арендной плате за земли непро</v>
          </cell>
          <cell r="B1064" t="e">
            <v>#REF!</v>
          </cell>
          <cell r="C1064" t="e">
            <v>#REF!</v>
          </cell>
          <cell r="D1064" t="e">
            <v>#REF!</v>
          </cell>
          <cell r="E1064" t="e">
            <v>#REF!</v>
          </cell>
          <cell r="F1064" t="e">
            <v>#REF!</v>
          </cell>
          <cell r="G1064" t="e">
            <v>#REF!</v>
          </cell>
          <cell r="H1064" t="e">
            <v>#REF!</v>
          </cell>
          <cell r="I1064" t="e">
            <v>#REF!</v>
          </cell>
          <cell r="J1064" t="e">
            <v>#REF!</v>
          </cell>
          <cell r="K1064" t="e">
            <v>#REF!</v>
          </cell>
          <cell r="L1064" t="e">
            <v>#REF!</v>
          </cell>
          <cell r="M1064" t="e">
            <v>#REF!</v>
          </cell>
        </row>
        <row r="1065">
          <cell r="A1065" t="str">
            <v>75.3.4 (0750304) Затраты по арендной плате за земли под к</v>
          </cell>
          <cell r="B1065" t="e">
            <v>#REF!</v>
          </cell>
          <cell r="C1065" t="e">
            <v>#REF!</v>
          </cell>
          <cell r="D1065" t="e">
            <v>#REF!</v>
          </cell>
          <cell r="E1065" t="e">
            <v>#REF!</v>
          </cell>
          <cell r="F1065" t="e">
            <v>#REF!</v>
          </cell>
          <cell r="G1065" t="e">
            <v>#REF!</v>
          </cell>
          <cell r="H1065" t="e">
            <v>#REF!</v>
          </cell>
          <cell r="I1065" t="e">
            <v>#REF!</v>
          </cell>
          <cell r="J1065" t="e">
            <v>#REF!</v>
          </cell>
          <cell r="K1065" t="e">
            <v>#REF!</v>
          </cell>
          <cell r="L1065" t="e">
            <v>#REF!</v>
          </cell>
          <cell r="M1065" t="e">
            <v>#REF!</v>
          </cell>
        </row>
        <row r="1066">
          <cell r="A1066" t="str">
            <v>75.4 Верхнеуральский лесхоз</v>
          </cell>
          <cell r="B1066" t="e">
            <v>#REF!</v>
          </cell>
          <cell r="C1066" t="e">
            <v>#REF!</v>
          </cell>
          <cell r="D1066" t="e">
            <v>#REF!</v>
          </cell>
          <cell r="E1066" t="e">
            <v>#REF!</v>
          </cell>
          <cell r="F1066" t="e">
            <v>#REF!</v>
          </cell>
          <cell r="G1066" t="e">
            <v>#REF!</v>
          </cell>
          <cell r="H1066" t="e">
            <v>#REF!</v>
          </cell>
          <cell r="I1066" t="e">
            <v>#REF!</v>
          </cell>
          <cell r="J1066" t="e">
            <v>#REF!</v>
          </cell>
          <cell r="K1066" t="e">
            <v>#REF!</v>
          </cell>
          <cell r="L1066" t="e">
            <v>#REF!</v>
          </cell>
          <cell r="M1066" t="e">
            <v>#REF!</v>
          </cell>
        </row>
        <row r="1067">
          <cell r="A1067" t="str">
            <v>75.4. (0750400) Верхнеуральский лесхоз</v>
          </cell>
          <cell r="B1067" t="e">
            <v>#REF!</v>
          </cell>
          <cell r="C1067" t="e">
            <v>#REF!</v>
          </cell>
          <cell r="D1067" t="e">
            <v>#REF!</v>
          </cell>
          <cell r="E1067" t="e">
            <v>#REF!</v>
          </cell>
          <cell r="F1067" t="e">
            <v>#REF!</v>
          </cell>
          <cell r="G1067" t="e">
            <v>#REF!</v>
          </cell>
          <cell r="H1067" t="e">
            <v>#REF!</v>
          </cell>
          <cell r="I1067" t="e">
            <v>#REF!</v>
          </cell>
          <cell r="J1067" t="e">
            <v>#REF!</v>
          </cell>
          <cell r="K1067" t="e">
            <v>#REF!</v>
          </cell>
          <cell r="L1067" t="e">
            <v>#REF!</v>
          </cell>
          <cell r="M1067" t="e">
            <v>#REF!</v>
          </cell>
        </row>
        <row r="1068">
          <cell r="A1068" t="str">
            <v>75.4.1 (0750401) Затраты по арендной плате за земли общех</v>
          </cell>
          <cell r="B1068" t="e">
            <v>#REF!</v>
          </cell>
          <cell r="C1068" t="e">
            <v>#REF!</v>
          </cell>
          <cell r="D1068" t="e">
            <v>#REF!</v>
          </cell>
          <cell r="E1068" t="e">
            <v>#REF!</v>
          </cell>
          <cell r="F1068" t="e">
            <v>#REF!</v>
          </cell>
          <cell r="G1068" t="e">
            <v>#REF!</v>
          </cell>
          <cell r="H1068" t="e">
            <v>#REF!</v>
          </cell>
          <cell r="I1068" t="e">
            <v>#REF!</v>
          </cell>
          <cell r="J1068" t="e">
            <v>#REF!</v>
          </cell>
          <cell r="K1068" t="e">
            <v>#REF!</v>
          </cell>
          <cell r="L1068" t="e">
            <v>#REF!</v>
          </cell>
          <cell r="M1068" t="e">
            <v>#REF!</v>
          </cell>
        </row>
        <row r="1069">
          <cell r="A1069" t="str">
            <v>75.4.2 (0750402) Затраты по арендной плате за земли произ</v>
          </cell>
          <cell r="B1069" t="e">
            <v>#REF!</v>
          </cell>
          <cell r="C1069" t="e">
            <v>#REF!</v>
          </cell>
          <cell r="D1069" t="e">
            <v>#REF!</v>
          </cell>
          <cell r="E1069" t="e">
            <v>#REF!</v>
          </cell>
          <cell r="F1069" t="e">
            <v>#REF!</v>
          </cell>
          <cell r="G1069" t="e">
            <v>#REF!</v>
          </cell>
          <cell r="H1069" t="e">
            <v>#REF!</v>
          </cell>
          <cell r="I1069" t="e">
            <v>#REF!</v>
          </cell>
          <cell r="J1069" t="e">
            <v>#REF!</v>
          </cell>
          <cell r="K1069" t="e">
            <v>#REF!</v>
          </cell>
          <cell r="L1069" t="e">
            <v>#REF!</v>
          </cell>
          <cell r="M1069" t="e">
            <v>#REF!</v>
          </cell>
        </row>
        <row r="1070">
          <cell r="A1070" t="str">
            <v>75.4.3 (0750403) Затраты по арендной плате за земли непро</v>
          </cell>
          <cell r="B1070" t="e">
            <v>#REF!</v>
          </cell>
          <cell r="C1070" t="e">
            <v>#REF!</v>
          </cell>
          <cell r="D1070" t="e">
            <v>#REF!</v>
          </cell>
          <cell r="E1070" t="e">
            <v>#REF!</v>
          </cell>
          <cell r="F1070" t="e">
            <v>#REF!</v>
          </cell>
          <cell r="G1070" t="e">
            <v>#REF!</v>
          </cell>
          <cell r="H1070" t="e">
            <v>#REF!</v>
          </cell>
          <cell r="I1070" t="e">
            <v>#REF!</v>
          </cell>
          <cell r="J1070" t="e">
            <v>#REF!</v>
          </cell>
          <cell r="K1070" t="e">
            <v>#REF!</v>
          </cell>
          <cell r="L1070" t="e">
            <v>#REF!</v>
          </cell>
          <cell r="M1070" t="e">
            <v>#REF!</v>
          </cell>
        </row>
        <row r="1071">
          <cell r="A1071" t="str">
            <v>75.4.4 (0750404) Затраты по арендной плате за земли под к</v>
          </cell>
          <cell r="B1071" t="e">
            <v>#REF!</v>
          </cell>
          <cell r="C1071" t="e">
            <v>#REF!</v>
          </cell>
          <cell r="D1071" t="e">
            <v>#REF!</v>
          </cell>
          <cell r="E1071" t="e">
            <v>#REF!</v>
          </cell>
          <cell r="F1071" t="e">
            <v>#REF!</v>
          </cell>
          <cell r="G1071" t="e">
            <v>#REF!</v>
          </cell>
          <cell r="H1071" t="e">
            <v>#REF!</v>
          </cell>
          <cell r="I1071" t="e">
            <v>#REF!</v>
          </cell>
          <cell r="J1071" t="e">
            <v>#REF!</v>
          </cell>
          <cell r="K1071" t="e">
            <v>#REF!</v>
          </cell>
          <cell r="L1071" t="e">
            <v>#REF!</v>
          </cell>
          <cell r="M1071" t="e">
            <v>#REF!</v>
          </cell>
        </row>
        <row r="1072">
          <cell r="A1072" t="str">
            <v>75.5 Администрация Абзелиловского района</v>
          </cell>
          <cell r="B1072" t="e">
            <v>#REF!</v>
          </cell>
          <cell r="C1072" t="e">
            <v>#REF!</v>
          </cell>
          <cell r="D1072" t="e">
            <v>#REF!</v>
          </cell>
          <cell r="E1072" t="e">
            <v>#REF!</v>
          </cell>
          <cell r="F1072" t="e">
            <v>#REF!</v>
          </cell>
          <cell r="G1072" t="e">
            <v>#REF!</v>
          </cell>
          <cell r="H1072" t="e">
            <v>#REF!</v>
          </cell>
          <cell r="I1072" t="e">
            <v>#REF!</v>
          </cell>
          <cell r="J1072" t="e">
            <v>#REF!</v>
          </cell>
          <cell r="K1072" t="e">
            <v>#REF!</v>
          </cell>
          <cell r="L1072" t="e">
            <v>#REF!</v>
          </cell>
          <cell r="M1072" t="e">
            <v>#REF!</v>
          </cell>
        </row>
        <row r="1073">
          <cell r="A1073" t="str">
            <v>75.5. (0750500) Администрация Абзелиловского района</v>
          </cell>
          <cell r="B1073" t="e">
            <v>#REF!</v>
          </cell>
          <cell r="C1073" t="e">
            <v>#REF!</v>
          </cell>
          <cell r="D1073" t="e">
            <v>#REF!</v>
          </cell>
          <cell r="E1073" t="e">
            <v>#REF!</v>
          </cell>
          <cell r="F1073" t="e">
            <v>#REF!</v>
          </cell>
          <cell r="G1073" t="e">
            <v>#REF!</v>
          </cell>
          <cell r="H1073" t="e">
            <v>#REF!</v>
          </cell>
          <cell r="I1073" t="e">
            <v>#REF!</v>
          </cell>
          <cell r="J1073" t="e">
            <v>#REF!</v>
          </cell>
          <cell r="K1073" t="e">
            <v>#REF!</v>
          </cell>
          <cell r="L1073" t="e">
            <v>#REF!</v>
          </cell>
          <cell r="M1073" t="e">
            <v>#REF!</v>
          </cell>
        </row>
        <row r="1074">
          <cell r="A1074" t="str">
            <v>75.5.1 (0750501) Затраты по арендной плате за земли общех</v>
          </cell>
          <cell r="B1074" t="e">
            <v>#REF!</v>
          </cell>
          <cell r="C1074" t="e">
            <v>#REF!</v>
          </cell>
          <cell r="D1074" t="e">
            <v>#REF!</v>
          </cell>
          <cell r="E1074" t="e">
            <v>#REF!</v>
          </cell>
          <cell r="F1074" t="e">
            <v>#REF!</v>
          </cell>
          <cell r="G1074" t="e">
            <v>#REF!</v>
          </cell>
          <cell r="H1074" t="e">
            <v>#REF!</v>
          </cell>
          <cell r="I1074" t="e">
            <v>#REF!</v>
          </cell>
          <cell r="J1074" t="e">
            <v>#REF!</v>
          </cell>
          <cell r="K1074" t="e">
            <v>#REF!</v>
          </cell>
          <cell r="L1074" t="e">
            <v>#REF!</v>
          </cell>
          <cell r="M1074" t="e">
            <v>#REF!</v>
          </cell>
        </row>
        <row r="1075">
          <cell r="A1075" t="str">
            <v>75.5.2 (0750502) Затраты по арендной плате за земли произ</v>
          </cell>
          <cell r="B1075" t="e">
            <v>#REF!</v>
          </cell>
          <cell r="C1075" t="e">
            <v>#REF!</v>
          </cell>
          <cell r="D1075" t="e">
            <v>#REF!</v>
          </cell>
          <cell r="E1075" t="e">
            <v>#REF!</v>
          </cell>
          <cell r="F1075" t="e">
            <v>#REF!</v>
          </cell>
          <cell r="G1075" t="e">
            <v>#REF!</v>
          </cell>
          <cell r="H1075" t="e">
            <v>#REF!</v>
          </cell>
          <cell r="I1075" t="e">
            <v>#REF!</v>
          </cell>
          <cell r="J1075" t="e">
            <v>#REF!</v>
          </cell>
          <cell r="K1075" t="e">
            <v>#REF!</v>
          </cell>
          <cell r="L1075" t="e">
            <v>#REF!</v>
          </cell>
          <cell r="M1075" t="e">
            <v>#REF!</v>
          </cell>
        </row>
        <row r="1076">
          <cell r="A1076" t="str">
            <v>75.5.3 (0750503) Затраты по арендной плате за земли непро</v>
          </cell>
          <cell r="B1076" t="e">
            <v>#REF!</v>
          </cell>
          <cell r="C1076" t="e">
            <v>#REF!</v>
          </cell>
          <cell r="D1076" t="e">
            <v>#REF!</v>
          </cell>
          <cell r="E1076" t="e">
            <v>#REF!</v>
          </cell>
          <cell r="F1076" t="e">
            <v>#REF!</v>
          </cell>
          <cell r="G1076" t="e">
            <v>#REF!</v>
          </cell>
          <cell r="H1076" t="e">
            <v>#REF!</v>
          </cell>
          <cell r="I1076" t="e">
            <v>#REF!</v>
          </cell>
          <cell r="J1076" t="e">
            <v>#REF!</v>
          </cell>
          <cell r="K1076" t="e">
            <v>#REF!</v>
          </cell>
          <cell r="L1076" t="e">
            <v>#REF!</v>
          </cell>
          <cell r="M1076" t="e">
            <v>#REF!</v>
          </cell>
        </row>
        <row r="1077">
          <cell r="A1077" t="str">
            <v>75.5.4 (0750504) Затраты по арендной плате за земли под к</v>
          </cell>
          <cell r="B1077" t="e">
            <v>#REF!</v>
          </cell>
          <cell r="C1077" t="e">
            <v>#REF!</v>
          </cell>
          <cell r="D1077" t="e">
            <v>#REF!</v>
          </cell>
          <cell r="E1077" t="e">
            <v>#REF!</v>
          </cell>
          <cell r="F1077" t="e">
            <v>#REF!</v>
          </cell>
          <cell r="G1077" t="e">
            <v>#REF!</v>
          </cell>
          <cell r="H1077" t="e">
            <v>#REF!</v>
          </cell>
          <cell r="I1077" t="e">
            <v>#REF!</v>
          </cell>
          <cell r="J1077" t="e">
            <v>#REF!</v>
          </cell>
          <cell r="K1077" t="e">
            <v>#REF!</v>
          </cell>
          <cell r="L1077" t="e">
            <v>#REF!</v>
          </cell>
          <cell r="M1077" t="e">
            <v>#REF!</v>
          </cell>
        </row>
        <row r="1078">
          <cell r="A1078" t="str">
            <v>75.6 Белорецкий лесхоз</v>
          </cell>
          <cell r="B1078" t="e">
            <v>#REF!</v>
          </cell>
          <cell r="C1078" t="e">
            <v>#REF!</v>
          </cell>
          <cell r="D1078" t="e">
            <v>#REF!</v>
          </cell>
          <cell r="E1078" t="e">
            <v>#REF!</v>
          </cell>
          <cell r="F1078" t="e">
            <v>#REF!</v>
          </cell>
          <cell r="G1078" t="e">
            <v>#REF!</v>
          </cell>
          <cell r="H1078" t="e">
            <v>#REF!</v>
          </cell>
          <cell r="I1078" t="e">
            <v>#REF!</v>
          </cell>
          <cell r="J1078" t="e">
            <v>#REF!</v>
          </cell>
          <cell r="K1078" t="e">
            <v>#REF!</v>
          </cell>
          <cell r="L1078" t="e">
            <v>#REF!</v>
          </cell>
          <cell r="M1078" t="e">
            <v>#REF!</v>
          </cell>
        </row>
        <row r="1079">
          <cell r="A1079" t="str">
            <v>75.6. (0750600) Белорецкий лесхоз</v>
          </cell>
          <cell r="B1079" t="e">
            <v>#REF!</v>
          </cell>
          <cell r="C1079" t="e">
            <v>#REF!</v>
          </cell>
          <cell r="D1079" t="e">
            <v>#REF!</v>
          </cell>
          <cell r="E1079" t="e">
            <v>#REF!</v>
          </cell>
          <cell r="F1079" t="e">
            <v>#REF!</v>
          </cell>
          <cell r="G1079" t="e">
            <v>#REF!</v>
          </cell>
          <cell r="H1079" t="e">
            <v>#REF!</v>
          </cell>
          <cell r="I1079" t="e">
            <v>#REF!</v>
          </cell>
          <cell r="J1079" t="e">
            <v>#REF!</v>
          </cell>
          <cell r="K1079" t="e">
            <v>#REF!</v>
          </cell>
          <cell r="L1079" t="e">
            <v>#REF!</v>
          </cell>
          <cell r="M1079" t="e">
            <v>#REF!</v>
          </cell>
        </row>
        <row r="1080">
          <cell r="A1080" t="str">
            <v>75.6.1 (0750601) Затраты по арендной плате за земли общех</v>
          </cell>
          <cell r="B1080" t="e">
            <v>#REF!</v>
          </cell>
          <cell r="C1080" t="e">
            <v>#REF!</v>
          </cell>
          <cell r="D1080" t="e">
            <v>#REF!</v>
          </cell>
          <cell r="E1080" t="e">
            <v>#REF!</v>
          </cell>
          <cell r="F1080" t="e">
            <v>#REF!</v>
          </cell>
          <cell r="G1080" t="e">
            <v>#REF!</v>
          </cell>
          <cell r="H1080" t="e">
            <v>#REF!</v>
          </cell>
          <cell r="I1080" t="e">
            <v>#REF!</v>
          </cell>
          <cell r="J1080" t="e">
            <v>#REF!</v>
          </cell>
          <cell r="K1080" t="e">
            <v>#REF!</v>
          </cell>
          <cell r="L1080" t="e">
            <v>#REF!</v>
          </cell>
          <cell r="M1080" t="e">
            <v>#REF!</v>
          </cell>
        </row>
        <row r="1081">
          <cell r="A1081" t="str">
            <v>75.6.2 (0750602) Затраты по арендной плате за земли произ</v>
          </cell>
          <cell r="B1081" t="e">
            <v>#REF!</v>
          </cell>
          <cell r="C1081" t="e">
            <v>#REF!</v>
          </cell>
          <cell r="D1081" t="e">
            <v>#REF!</v>
          </cell>
          <cell r="E1081" t="e">
            <v>#REF!</v>
          </cell>
          <cell r="F1081" t="e">
            <v>#REF!</v>
          </cell>
          <cell r="G1081" t="e">
            <v>#REF!</v>
          </cell>
          <cell r="H1081" t="e">
            <v>#REF!</v>
          </cell>
          <cell r="I1081" t="e">
            <v>#REF!</v>
          </cell>
          <cell r="J1081" t="e">
            <v>#REF!</v>
          </cell>
          <cell r="K1081" t="e">
            <v>#REF!</v>
          </cell>
          <cell r="L1081" t="e">
            <v>#REF!</v>
          </cell>
          <cell r="M1081" t="e">
            <v>#REF!</v>
          </cell>
        </row>
        <row r="1082">
          <cell r="A1082" t="str">
            <v>75.6.3 (0750603) Затраты по арендной плате за земли непро</v>
          </cell>
          <cell r="B1082" t="e">
            <v>#REF!</v>
          </cell>
          <cell r="C1082" t="e">
            <v>#REF!</v>
          </cell>
          <cell r="D1082" t="e">
            <v>#REF!</v>
          </cell>
          <cell r="E1082" t="e">
            <v>#REF!</v>
          </cell>
          <cell r="F1082" t="e">
            <v>#REF!</v>
          </cell>
          <cell r="G1082" t="e">
            <v>#REF!</v>
          </cell>
          <cell r="H1082" t="e">
            <v>#REF!</v>
          </cell>
          <cell r="I1082" t="e">
            <v>#REF!</v>
          </cell>
          <cell r="J1082" t="e">
            <v>#REF!</v>
          </cell>
          <cell r="K1082" t="e">
            <v>#REF!</v>
          </cell>
          <cell r="L1082" t="e">
            <v>#REF!</v>
          </cell>
          <cell r="M1082" t="e">
            <v>#REF!</v>
          </cell>
        </row>
        <row r="1083">
          <cell r="A1083" t="str">
            <v>75.6.4 (0750604) Затраты по арендной плате за земли под к</v>
          </cell>
          <cell r="B1083" t="e">
            <v>#REF!</v>
          </cell>
          <cell r="C1083" t="e">
            <v>#REF!</v>
          </cell>
          <cell r="D1083" t="e">
            <v>#REF!</v>
          </cell>
          <cell r="E1083" t="e">
            <v>#REF!</v>
          </cell>
          <cell r="F1083" t="e">
            <v>#REF!</v>
          </cell>
          <cell r="G1083" t="e">
            <v>#REF!</v>
          </cell>
          <cell r="H1083" t="e">
            <v>#REF!</v>
          </cell>
          <cell r="I1083" t="e">
            <v>#REF!</v>
          </cell>
          <cell r="J1083" t="e">
            <v>#REF!</v>
          </cell>
          <cell r="K1083" t="e">
            <v>#REF!</v>
          </cell>
          <cell r="L1083" t="e">
            <v>#REF!</v>
          </cell>
          <cell r="M1083" t="e">
            <v>#REF!</v>
          </cell>
        </row>
        <row r="1084">
          <cell r="A1084" t="str">
            <v>75.7 Администрация Чесменского района</v>
          </cell>
          <cell r="B1084" t="e">
            <v>#REF!</v>
          </cell>
          <cell r="C1084" t="e">
            <v>#REF!</v>
          </cell>
          <cell r="D1084" t="e">
            <v>#REF!</v>
          </cell>
          <cell r="E1084" t="e">
            <v>#REF!</v>
          </cell>
          <cell r="F1084" t="e">
            <v>#REF!</v>
          </cell>
          <cell r="G1084" t="e">
            <v>#REF!</v>
          </cell>
          <cell r="H1084" t="e">
            <v>#REF!</v>
          </cell>
          <cell r="I1084" t="e">
            <v>#REF!</v>
          </cell>
          <cell r="J1084" t="e">
            <v>#REF!</v>
          </cell>
          <cell r="K1084" t="e">
            <v>#REF!</v>
          </cell>
          <cell r="L1084" t="e">
            <v>#REF!</v>
          </cell>
          <cell r="M1084" t="e">
            <v>#REF!</v>
          </cell>
        </row>
        <row r="1085">
          <cell r="A1085" t="str">
            <v>75.7. (0750700) Администрация Чесменского района</v>
          </cell>
          <cell r="B1085" t="e">
            <v>#REF!</v>
          </cell>
          <cell r="C1085" t="e">
            <v>#REF!</v>
          </cell>
          <cell r="D1085" t="e">
            <v>#REF!</v>
          </cell>
          <cell r="E1085" t="e">
            <v>#REF!</v>
          </cell>
          <cell r="F1085" t="e">
            <v>#REF!</v>
          </cell>
          <cell r="G1085" t="e">
            <v>#REF!</v>
          </cell>
          <cell r="H1085" t="e">
            <v>#REF!</v>
          </cell>
          <cell r="I1085" t="e">
            <v>#REF!</v>
          </cell>
          <cell r="J1085" t="e">
            <v>#REF!</v>
          </cell>
          <cell r="K1085" t="e">
            <v>#REF!</v>
          </cell>
          <cell r="L1085" t="e">
            <v>#REF!</v>
          </cell>
          <cell r="M1085" t="e">
            <v>#REF!</v>
          </cell>
        </row>
        <row r="1086">
          <cell r="A1086" t="str">
            <v>75.7.1 (0750701) Затраты по арендной плате за земли общех</v>
          </cell>
          <cell r="B1086" t="e">
            <v>#REF!</v>
          </cell>
          <cell r="C1086" t="e">
            <v>#REF!</v>
          </cell>
          <cell r="D1086" t="e">
            <v>#REF!</v>
          </cell>
          <cell r="E1086" t="e">
            <v>#REF!</v>
          </cell>
          <cell r="F1086" t="e">
            <v>#REF!</v>
          </cell>
          <cell r="G1086" t="e">
            <v>#REF!</v>
          </cell>
          <cell r="H1086" t="e">
            <v>#REF!</v>
          </cell>
          <cell r="I1086" t="e">
            <v>#REF!</v>
          </cell>
          <cell r="J1086" t="e">
            <v>#REF!</v>
          </cell>
          <cell r="K1086" t="e">
            <v>#REF!</v>
          </cell>
          <cell r="L1086" t="e">
            <v>#REF!</v>
          </cell>
          <cell r="M1086" t="e">
            <v>#REF!</v>
          </cell>
        </row>
        <row r="1087">
          <cell r="A1087" t="str">
            <v>75.7.2 (0750702) Затраты по арендной плате за земли произ</v>
          </cell>
          <cell r="B1087" t="e">
            <v>#REF!</v>
          </cell>
          <cell r="C1087" t="e">
            <v>#REF!</v>
          </cell>
          <cell r="D1087" t="e">
            <v>#REF!</v>
          </cell>
          <cell r="E1087" t="e">
            <v>#REF!</v>
          </cell>
          <cell r="F1087" t="e">
            <v>#REF!</v>
          </cell>
          <cell r="G1087" t="e">
            <v>#REF!</v>
          </cell>
          <cell r="H1087" t="e">
            <v>#REF!</v>
          </cell>
          <cell r="I1087" t="e">
            <v>#REF!</v>
          </cell>
          <cell r="J1087" t="e">
            <v>#REF!</v>
          </cell>
          <cell r="K1087" t="e">
            <v>#REF!</v>
          </cell>
          <cell r="L1087" t="e">
            <v>#REF!</v>
          </cell>
          <cell r="M1087" t="e">
            <v>#REF!</v>
          </cell>
        </row>
        <row r="1088">
          <cell r="A1088" t="str">
            <v>75.7.3 (0750703) Затраты по арендной плате за земли непро</v>
          </cell>
          <cell r="B1088" t="e">
            <v>#REF!</v>
          </cell>
          <cell r="C1088" t="e">
            <v>#REF!</v>
          </cell>
          <cell r="D1088" t="e">
            <v>#REF!</v>
          </cell>
          <cell r="E1088" t="e">
            <v>#REF!</v>
          </cell>
          <cell r="F1088" t="e">
            <v>#REF!</v>
          </cell>
          <cell r="G1088" t="e">
            <v>#REF!</v>
          </cell>
          <cell r="H1088" t="e">
            <v>#REF!</v>
          </cell>
          <cell r="I1088" t="e">
            <v>#REF!</v>
          </cell>
          <cell r="J1088" t="e">
            <v>#REF!</v>
          </cell>
          <cell r="K1088" t="e">
            <v>#REF!</v>
          </cell>
          <cell r="L1088" t="e">
            <v>#REF!</v>
          </cell>
          <cell r="M1088" t="e">
            <v>#REF!</v>
          </cell>
        </row>
        <row r="1089">
          <cell r="A1089" t="str">
            <v>75.7.4 (0750704) Затраты по арендной плате за земли под к</v>
          </cell>
          <cell r="B1089" t="e">
            <v>#REF!</v>
          </cell>
          <cell r="C1089" t="e">
            <v>#REF!</v>
          </cell>
          <cell r="D1089" t="e">
            <v>#REF!</v>
          </cell>
          <cell r="E1089" t="e">
            <v>#REF!</v>
          </cell>
          <cell r="F1089" t="e">
            <v>#REF!</v>
          </cell>
          <cell r="G1089" t="e">
            <v>#REF!</v>
          </cell>
          <cell r="H1089" t="e">
            <v>#REF!</v>
          </cell>
          <cell r="I1089" t="e">
            <v>#REF!</v>
          </cell>
          <cell r="J1089" t="e">
            <v>#REF!</v>
          </cell>
          <cell r="K1089" t="e">
            <v>#REF!</v>
          </cell>
          <cell r="L1089" t="e">
            <v>#REF!</v>
          </cell>
          <cell r="M1089" t="e">
            <v>#REF!</v>
          </cell>
        </row>
        <row r="1090">
          <cell r="A1090" t="str">
            <v>75.8 Комсомольская районная администрация (Казахстан)</v>
          </cell>
          <cell r="B1090" t="e">
            <v>#REF!</v>
          </cell>
          <cell r="C1090" t="e">
            <v>#REF!</v>
          </cell>
          <cell r="D1090" t="e">
            <v>#REF!</v>
          </cell>
          <cell r="E1090" t="e">
            <v>#REF!</v>
          </cell>
          <cell r="F1090" t="e">
            <v>#REF!</v>
          </cell>
          <cell r="G1090" t="e">
            <v>#REF!</v>
          </cell>
          <cell r="H1090" t="e">
            <v>#REF!</v>
          </cell>
          <cell r="I1090" t="e">
            <v>#REF!</v>
          </cell>
          <cell r="J1090" t="e">
            <v>#REF!</v>
          </cell>
          <cell r="K1090" t="e">
            <v>#REF!</v>
          </cell>
          <cell r="L1090" t="e">
            <v>#REF!</v>
          </cell>
          <cell r="M1090" t="e">
            <v>#REF!</v>
          </cell>
        </row>
        <row r="1091">
          <cell r="A1091" t="str">
            <v>75.8. (0750800) Комсомольская районная администрация (Ка</v>
          </cell>
          <cell r="B1091" t="e">
            <v>#REF!</v>
          </cell>
          <cell r="C1091" t="e">
            <v>#REF!</v>
          </cell>
          <cell r="D1091" t="e">
            <v>#REF!</v>
          </cell>
          <cell r="E1091" t="e">
            <v>#REF!</v>
          </cell>
          <cell r="F1091" t="e">
            <v>#REF!</v>
          </cell>
          <cell r="G1091" t="e">
            <v>#REF!</v>
          </cell>
          <cell r="H1091" t="e">
            <v>#REF!</v>
          </cell>
          <cell r="I1091" t="e">
            <v>#REF!</v>
          </cell>
          <cell r="J1091" t="e">
            <v>#REF!</v>
          </cell>
          <cell r="K1091" t="e">
            <v>#REF!</v>
          </cell>
          <cell r="L1091" t="e">
            <v>#REF!</v>
          </cell>
          <cell r="M1091" t="e">
            <v>#REF!</v>
          </cell>
        </row>
        <row r="1092">
          <cell r="A1092" t="str">
            <v>75.8.1 (0750801) Затраты по арендной плате за земли общех</v>
          </cell>
          <cell r="B1092" t="e">
            <v>#REF!</v>
          </cell>
          <cell r="C1092" t="e">
            <v>#REF!</v>
          </cell>
          <cell r="D1092" t="e">
            <v>#REF!</v>
          </cell>
          <cell r="E1092" t="e">
            <v>#REF!</v>
          </cell>
          <cell r="F1092" t="e">
            <v>#REF!</v>
          </cell>
          <cell r="G1092" t="e">
            <v>#REF!</v>
          </cell>
          <cell r="H1092" t="e">
            <v>#REF!</v>
          </cell>
          <cell r="I1092" t="e">
            <v>#REF!</v>
          </cell>
          <cell r="J1092" t="e">
            <v>#REF!</v>
          </cell>
          <cell r="K1092" t="e">
            <v>#REF!</v>
          </cell>
          <cell r="L1092" t="e">
            <v>#REF!</v>
          </cell>
          <cell r="M1092" t="e">
            <v>#REF!</v>
          </cell>
        </row>
        <row r="1093">
          <cell r="A1093" t="str">
            <v>75.8.2 (0750802) Затраты по арендной плате за земли произ</v>
          </cell>
          <cell r="B1093" t="e">
            <v>#REF!</v>
          </cell>
          <cell r="C1093" t="e">
            <v>#REF!</v>
          </cell>
          <cell r="D1093" t="e">
            <v>#REF!</v>
          </cell>
          <cell r="E1093" t="e">
            <v>#REF!</v>
          </cell>
          <cell r="F1093" t="e">
            <v>#REF!</v>
          </cell>
          <cell r="G1093" t="e">
            <v>#REF!</v>
          </cell>
          <cell r="H1093" t="e">
            <v>#REF!</v>
          </cell>
          <cell r="I1093" t="e">
            <v>#REF!</v>
          </cell>
          <cell r="J1093" t="e">
            <v>#REF!</v>
          </cell>
          <cell r="K1093" t="e">
            <v>#REF!</v>
          </cell>
          <cell r="L1093" t="e">
            <v>#REF!</v>
          </cell>
          <cell r="M1093" t="e">
            <v>#REF!</v>
          </cell>
        </row>
        <row r="1094">
          <cell r="A1094" t="str">
            <v>75.8.3 (0750803) Затраты по арендной плате за земли непро</v>
          </cell>
          <cell r="B1094" t="e">
            <v>#REF!</v>
          </cell>
          <cell r="C1094" t="e">
            <v>#REF!</v>
          </cell>
          <cell r="D1094" t="e">
            <v>#REF!</v>
          </cell>
          <cell r="E1094" t="e">
            <v>#REF!</v>
          </cell>
          <cell r="F1094" t="e">
            <v>#REF!</v>
          </cell>
          <cell r="G1094" t="e">
            <v>#REF!</v>
          </cell>
          <cell r="H1094" t="e">
            <v>#REF!</v>
          </cell>
          <cell r="I1094" t="e">
            <v>#REF!</v>
          </cell>
          <cell r="J1094" t="e">
            <v>#REF!</v>
          </cell>
          <cell r="K1094" t="e">
            <v>#REF!</v>
          </cell>
          <cell r="L1094" t="e">
            <v>#REF!</v>
          </cell>
          <cell r="M1094" t="e">
            <v>#REF!</v>
          </cell>
        </row>
        <row r="1095">
          <cell r="A1095" t="str">
            <v>75.8.4 (0750804) Затраты по арендной плате за земли под к</v>
          </cell>
          <cell r="B1095" t="e">
            <v>#REF!</v>
          </cell>
          <cell r="C1095" t="e">
            <v>#REF!</v>
          </cell>
          <cell r="D1095" t="e">
            <v>#REF!</v>
          </cell>
          <cell r="E1095" t="e">
            <v>#REF!</v>
          </cell>
          <cell r="F1095" t="e">
            <v>#REF!</v>
          </cell>
          <cell r="G1095" t="e">
            <v>#REF!</v>
          </cell>
          <cell r="H1095" t="e">
            <v>#REF!</v>
          </cell>
          <cell r="I1095" t="e">
            <v>#REF!</v>
          </cell>
          <cell r="J1095" t="e">
            <v>#REF!</v>
          </cell>
          <cell r="K1095" t="e">
            <v>#REF!</v>
          </cell>
          <cell r="L1095" t="e">
            <v>#REF!</v>
          </cell>
          <cell r="M1095" t="e">
            <v>#REF!</v>
          </cell>
        </row>
        <row r="1096">
          <cell r="A1096" t="str">
            <v>76 Амортизация</v>
          </cell>
          <cell r="B1096" t="e">
            <v>#REF!</v>
          </cell>
          <cell r="C1096" t="e">
            <v>#REF!</v>
          </cell>
          <cell r="D1096" t="e">
            <v>#REF!</v>
          </cell>
          <cell r="E1096" t="e">
            <v>#REF!</v>
          </cell>
          <cell r="F1096" t="e">
            <v>#REF!</v>
          </cell>
          <cell r="G1096" t="e">
            <v>#REF!</v>
          </cell>
          <cell r="H1096" t="e">
            <v>#REF!</v>
          </cell>
          <cell r="I1096" t="e">
            <v>#REF!</v>
          </cell>
          <cell r="J1096" t="e">
            <v>#REF!</v>
          </cell>
          <cell r="K1096" t="e">
            <v>#REF!</v>
          </cell>
          <cell r="L1096" t="e">
            <v>#REF!</v>
          </cell>
          <cell r="M1096" t="e">
            <v>#REF!</v>
          </cell>
        </row>
        <row r="1097">
          <cell r="A1097" t="str">
            <v>76. Амортизация</v>
          </cell>
          <cell r="B1097">
            <v>0</v>
          </cell>
          <cell r="C1097">
            <v>0</v>
          </cell>
          <cell r="D1097">
            <v>0</v>
          </cell>
          <cell r="E1097">
            <v>13559322</v>
          </cell>
          <cell r="F1097">
            <v>2542373</v>
          </cell>
          <cell r="G1097">
            <v>0</v>
          </cell>
          <cell r="H1097">
            <v>6779661</v>
          </cell>
          <cell r="I1097">
            <v>4576271</v>
          </cell>
          <cell r="J1097">
            <v>2579373</v>
          </cell>
          <cell r="K1097">
            <v>5500</v>
          </cell>
          <cell r="L1097">
            <v>8141193</v>
          </cell>
          <cell r="M1097">
            <v>2662719</v>
          </cell>
        </row>
        <row r="1098">
          <cell r="A1098" t="str">
            <v>76.1 Амортизация основных средств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37000</v>
          </cell>
          <cell r="K1098">
            <v>5500</v>
          </cell>
          <cell r="L1098">
            <v>5600</v>
          </cell>
          <cell r="M1098">
            <v>35600</v>
          </cell>
        </row>
        <row r="1099">
          <cell r="A1099" t="str">
            <v>76.2 Амортизация нематериальных активов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4000</v>
          </cell>
          <cell r="K1099">
            <v>4000</v>
          </cell>
          <cell r="L1099">
            <v>4000</v>
          </cell>
          <cell r="M1099">
            <v>4000</v>
          </cell>
        </row>
        <row r="1100">
          <cell r="A1100" t="str">
            <v>77. Нематериальне активы</v>
          </cell>
          <cell r="B1100">
            <v>0</v>
          </cell>
          <cell r="C1100">
            <v>0</v>
          </cell>
          <cell r="D1100">
            <v>0</v>
          </cell>
          <cell r="E1100">
            <v>13559322</v>
          </cell>
          <cell r="F1100">
            <v>2542373</v>
          </cell>
          <cell r="G1100">
            <v>0</v>
          </cell>
          <cell r="H1100">
            <v>6779661</v>
          </cell>
          <cell r="I1100">
            <v>4576271</v>
          </cell>
          <cell r="J1100">
            <v>2579373</v>
          </cell>
          <cell r="K1100">
            <v>5500</v>
          </cell>
          <cell r="L1100">
            <v>8141193</v>
          </cell>
          <cell r="M1100">
            <v>2662719</v>
          </cell>
        </row>
        <row r="1101">
          <cell r="A1101" t="str">
            <v>77.1. Патентные пошлины, поощрительные вознаграждения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37000</v>
          </cell>
          <cell r="K1101">
            <v>5500</v>
          </cell>
          <cell r="L1101">
            <v>5600</v>
          </cell>
          <cell r="M1101">
            <v>35600</v>
          </cell>
        </row>
        <row r="1102">
          <cell r="A1102" t="str">
            <v>77.1.1 Патентные пошлины за выдачу патента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4000</v>
          </cell>
          <cell r="K1102">
            <v>4000</v>
          </cell>
          <cell r="L1102">
            <v>4000</v>
          </cell>
          <cell r="M1102">
            <v>4000</v>
          </cell>
        </row>
        <row r="1103">
          <cell r="A1103" t="str">
            <v>77.1.2 Патентные пошлины за поддержание патента в силе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3000</v>
          </cell>
          <cell r="K1103">
            <v>1500</v>
          </cell>
          <cell r="L1103">
            <v>1600</v>
          </cell>
          <cell r="M1103">
            <v>1600</v>
          </cell>
        </row>
        <row r="1104">
          <cell r="A1104" t="str">
            <v>77.1.3 Поощрительные вознаграждения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30000</v>
          </cell>
          <cell r="K1104">
            <v>0</v>
          </cell>
          <cell r="L1104">
            <v>0</v>
          </cell>
          <cell r="M1104">
            <v>30000</v>
          </cell>
        </row>
        <row r="1105">
          <cell r="A1105" t="str">
            <v>77.2 Исключительные права на программное обеспечение, б</v>
          </cell>
          <cell r="B1105">
            <v>0</v>
          </cell>
          <cell r="C1105">
            <v>0</v>
          </cell>
          <cell r="D1105">
            <v>0</v>
          </cell>
          <cell r="E1105">
            <v>13559322</v>
          </cell>
          <cell r="F1105">
            <v>2542373</v>
          </cell>
          <cell r="G1105">
            <v>0</v>
          </cell>
          <cell r="H1105">
            <v>6779661</v>
          </cell>
          <cell r="I1105">
            <v>4576271</v>
          </cell>
          <cell r="J1105">
            <v>2542373</v>
          </cell>
          <cell r="K1105">
            <v>0</v>
          </cell>
          <cell r="L1105">
            <v>8135593</v>
          </cell>
          <cell r="M1105">
            <v>2627119</v>
          </cell>
        </row>
        <row r="1106">
          <cell r="A1106" t="str">
            <v>77.3. Патенты и ноу-хау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</row>
        <row r="1107">
          <cell r="A1107" t="str">
            <v>77.3.1 Патенты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</row>
        <row r="1108">
          <cell r="A1108" t="str">
            <v>77.3.2 Ноу-хау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</row>
        <row r="1109">
          <cell r="A1109" t="str">
            <v>77.5 Организационные расходы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</row>
        <row r="1110">
          <cell r="A1110" t="str">
            <v>78. Лицензионные договора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10000</v>
          </cell>
          <cell r="K1110">
            <v>10000</v>
          </cell>
          <cell r="L1110">
            <v>10000</v>
          </cell>
          <cell r="M1110">
            <v>10000</v>
          </cell>
        </row>
        <row r="1111">
          <cell r="A1111" t="str">
            <v>78.1. Лицензии на виды деятельности, пользование недрами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10000</v>
          </cell>
          <cell r="K1111">
            <v>10000</v>
          </cell>
          <cell r="L1111">
            <v>10000</v>
          </cell>
          <cell r="M1111">
            <v>10000</v>
          </cell>
        </row>
        <row r="1112">
          <cell r="A1112" t="str">
            <v>78.1.1 Лицензии на виды деятельности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</row>
        <row r="1113">
          <cell r="A1113" t="str">
            <v>78.1.2 Лицензии на право пользования недрами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10000</v>
          </cell>
          <cell r="K1113">
            <v>10000</v>
          </cell>
          <cell r="L1113">
            <v>10000</v>
          </cell>
          <cell r="M1113">
            <v>10000</v>
          </cell>
        </row>
        <row r="1114">
          <cell r="A1114" t="str">
            <v>78.2. Изобретательство и рационализаторство (лицензионны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</row>
        <row r="1115">
          <cell r="A1115" t="str">
            <v>78.2.1 Платежи Роялти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</row>
        <row r="1116">
          <cell r="A1116" t="str">
            <v>78.2.2 Паушальные платежи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</row>
        <row r="1117">
          <cell r="A1117" t="str">
            <v>78.3 Право на использование программного обеспечения, б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</row>
        <row r="1118">
          <cell r="A1118" t="str">
            <v>78.4 Право на использование программных продуктов в рам</v>
          </cell>
          <cell r="B1118" t="e">
            <v>#REF!</v>
          </cell>
          <cell r="C1118" t="e">
            <v>#REF!</v>
          </cell>
          <cell r="D1118" t="e">
            <v>#REF!</v>
          </cell>
          <cell r="E1118" t="e">
            <v>#REF!</v>
          </cell>
          <cell r="F1118" t="e">
            <v>#REF!</v>
          </cell>
          <cell r="G1118" t="e">
            <v>#REF!</v>
          </cell>
          <cell r="H1118" t="e">
            <v>#REF!</v>
          </cell>
          <cell r="I1118" t="e">
            <v>#REF!</v>
          </cell>
          <cell r="J1118" t="e">
            <v>#REF!</v>
          </cell>
          <cell r="K1118" t="e">
            <v>#REF!</v>
          </cell>
          <cell r="L1118" t="e">
            <v>#REF!</v>
          </cell>
          <cell r="M1118" t="e">
            <v>#REF!</v>
          </cell>
        </row>
        <row r="1119">
          <cell r="A1119" t="str">
            <v>78.5 Разрешение на использование частот, деятельность в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</row>
        <row r="1120">
          <cell r="A1120" t="str">
            <v>8 Олово</v>
          </cell>
          <cell r="B1120" t="e">
            <v>#REF!</v>
          </cell>
          <cell r="C1120" t="e">
            <v>#REF!</v>
          </cell>
          <cell r="D1120" t="e">
            <v>#REF!</v>
          </cell>
          <cell r="E1120" t="e">
            <v>#REF!</v>
          </cell>
          <cell r="F1120" t="e">
            <v>#REF!</v>
          </cell>
          <cell r="G1120" t="e">
            <v>#REF!</v>
          </cell>
          <cell r="H1120" t="e">
            <v>#REF!</v>
          </cell>
          <cell r="I1120" t="e">
            <v>#REF!</v>
          </cell>
          <cell r="J1120" t="e">
            <v>#REF!</v>
          </cell>
          <cell r="K1120" t="e">
            <v>#REF!</v>
          </cell>
          <cell r="L1120" t="e">
            <v>#REF!</v>
          </cell>
          <cell r="M1120" t="e">
            <v>#REF!</v>
          </cell>
        </row>
        <row r="1121">
          <cell r="A1121" t="str">
            <v>80. Расчеты с персоналом по оплате труда</v>
          </cell>
          <cell r="B1121" t="e">
            <v>#REF!</v>
          </cell>
          <cell r="C1121" t="e">
            <v>#REF!</v>
          </cell>
          <cell r="D1121" t="e">
            <v>#REF!</v>
          </cell>
          <cell r="E1121" t="e">
            <v>#REF!</v>
          </cell>
          <cell r="F1121" t="e">
            <v>#REF!</v>
          </cell>
          <cell r="G1121" t="e">
            <v>#REF!</v>
          </cell>
          <cell r="H1121" t="e">
            <v>#REF!</v>
          </cell>
          <cell r="I1121" t="e">
            <v>#REF!</v>
          </cell>
          <cell r="J1121" t="e">
            <v>#REF!</v>
          </cell>
          <cell r="K1121" t="e">
            <v>#REF!</v>
          </cell>
          <cell r="L1121" t="e">
            <v>#REF!</v>
          </cell>
          <cell r="M1121" t="e">
            <v>#REF!</v>
          </cell>
        </row>
        <row r="1122">
          <cell r="A1122" t="str">
            <v>80.1. ФОТ</v>
          </cell>
          <cell r="B1122" t="e">
            <v>#REF!</v>
          </cell>
          <cell r="C1122" t="e">
            <v>#REF!</v>
          </cell>
          <cell r="D1122" t="e">
            <v>#REF!</v>
          </cell>
          <cell r="E1122" t="e">
            <v>#REF!</v>
          </cell>
          <cell r="F1122" t="e">
            <v>#REF!</v>
          </cell>
          <cell r="G1122" t="e">
            <v>#REF!</v>
          </cell>
          <cell r="H1122" t="e">
            <v>#REF!</v>
          </cell>
          <cell r="I1122" t="e">
            <v>#REF!</v>
          </cell>
          <cell r="J1122" t="e">
            <v>#REF!</v>
          </cell>
          <cell r="K1122" t="e">
            <v>#REF!</v>
          </cell>
          <cell r="L1122" t="e">
            <v>#REF!</v>
          </cell>
          <cell r="M1122" t="e">
            <v>#REF!</v>
          </cell>
        </row>
        <row r="1123">
          <cell r="A1123" t="str">
            <v>80.1.1 Отпускные и компенсация к отпуску</v>
          </cell>
          <cell r="B1123" t="e">
            <v>#REF!</v>
          </cell>
          <cell r="C1123" t="e">
            <v>#REF!</v>
          </cell>
          <cell r="D1123" t="e">
            <v>#REF!</v>
          </cell>
          <cell r="E1123" t="e">
            <v>#REF!</v>
          </cell>
          <cell r="F1123" t="e">
            <v>#REF!</v>
          </cell>
          <cell r="G1123" t="e">
            <v>#REF!</v>
          </cell>
          <cell r="H1123" t="e">
            <v>#REF!</v>
          </cell>
          <cell r="I1123" t="e">
            <v>#REF!</v>
          </cell>
          <cell r="J1123" t="e">
            <v>#REF!</v>
          </cell>
          <cell r="K1123" t="e">
            <v>#REF!</v>
          </cell>
          <cell r="L1123" t="e">
            <v>#REF!</v>
          </cell>
          <cell r="M1123" t="e">
            <v>#REF!</v>
          </cell>
        </row>
        <row r="1124">
          <cell r="A1124" t="str">
            <v>80.1.3 Заработная плата</v>
          </cell>
          <cell r="B1124" t="e">
            <v>#REF!</v>
          </cell>
          <cell r="C1124" t="e">
            <v>#REF!</v>
          </cell>
          <cell r="D1124" t="e">
            <v>#REF!</v>
          </cell>
          <cell r="E1124" t="e">
            <v>#REF!</v>
          </cell>
          <cell r="F1124" t="e">
            <v>#REF!</v>
          </cell>
          <cell r="G1124" t="e">
            <v>#REF!</v>
          </cell>
          <cell r="H1124" t="e">
            <v>#REF!</v>
          </cell>
          <cell r="I1124" t="e">
            <v>#REF!</v>
          </cell>
          <cell r="J1124" t="e">
            <v>#REF!</v>
          </cell>
          <cell r="K1124" t="e">
            <v>#REF!</v>
          </cell>
          <cell r="L1124" t="e">
            <v>#REF!</v>
          </cell>
          <cell r="M1124" t="e">
            <v>#REF!</v>
          </cell>
        </row>
        <row r="1125">
          <cell r="A1125" t="str">
            <v>80.1.4 Оплата больничных за счет предприятия</v>
          </cell>
          <cell r="B1125" t="e">
            <v>#REF!</v>
          </cell>
          <cell r="C1125" t="e">
            <v>#REF!</v>
          </cell>
          <cell r="D1125" t="e">
            <v>#REF!</v>
          </cell>
          <cell r="E1125" t="e">
            <v>#REF!</v>
          </cell>
          <cell r="F1125" t="e">
            <v>#REF!</v>
          </cell>
          <cell r="G1125" t="e">
            <v>#REF!</v>
          </cell>
          <cell r="H1125" t="e">
            <v>#REF!</v>
          </cell>
          <cell r="I1125" t="e">
            <v>#REF!</v>
          </cell>
          <cell r="J1125" t="e">
            <v>#REF!</v>
          </cell>
          <cell r="K1125" t="e">
            <v>#REF!</v>
          </cell>
          <cell r="L1125" t="e">
            <v>#REF!</v>
          </cell>
          <cell r="M1125" t="e">
            <v>#REF!</v>
          </cell>
        </row>
        <row r="1126">
          <cell r="A1126" t="str">
            <v>80.4. Удержания из заработной платы</v>
          </cell>
          <cell r="B1126" t="e">
            <v>#REF!</v>
          </cell>
          <cell r="C1126" t="e">
            <v>#REF!</v>
          </cell>
          <cell r="D1126" t="e">
            <v>#REF!</v>
          </cell>
          <cell r="E1126" t="e">
            <v>#REF!</v>
          </cell>
          <cell r="F1126" t="e">
            <v>#REF!</v>
          </cell>
          <cell r="G1126" t="e">
            <v>#REF!</v>
          </cell>
          <cell r="H1126" t="e">
            <v>#REF!</v>
          </cell>
          <cell r="I1126" t="e">
            <v>#REF!</v>
          </cell>
          <cell r="J1126" t="e">
            <v>#REF!</v>
          </cell>
          <cell r="K1126" t="e">
            <v>#REF!</v>
          </cell>
          <cell r="L1126" t="e">
            <v>#REF!</v>
          </cell>
          <cell r="M1126" t="e">
            <v>#REF!</v>
          </cell>
        </row>
        <row r="1127">
          <cell r="A1127" t="str">
            <v>80.4.1 Расчеты по договорам 2002г.</v>
          </cell>
          <cell r="B1127" t="e">
            <v>#REF!</v>
          </cell>
          <cell r="C1127" t="e">
            <v>#REF!</v>
          </cell>
          <cell r="D1127" t="e">
            <v>#REF!</v>
          </cell>
          <cell r="E1127" t="e">
            <v>#REF!</v>
          </cell>
          <cell r="F1127" t="e">
            <v>#REF!</v>
          </cell>
          <cell r="G1127" t="e">
            <v>#REF!</v>
          </cell>
          <cell r="H1127" t="e">
            <v>#REF!</v>
          </cell>
          <cell r="I1127" t="e">
            <v>#REF!</v>
          </cell>
          <cell r="J1127" t="e">
            <v>#REF!</v>
          </cell>
          <cell r="K1127" t="e">
            <v>#REF!</v>
          </cell>
          <cell r="L1127" t="e">
            <v>#REF!</v>
          </cell>
          <cell r="M1127" t="e">
            <v>#REF!</v>
          </cell>
        </row>
        <row r="1128">
          <cell r="A1128" t="str">
            <v>80.4.10 Отчисления на лицевые счета в негосударственный пе</v>
          </cell>
          <cell r="B1128" t="e">
            <v>#REF!</v>
          </cell>
          <cell r="C1128" t="e">
            <v>#REF!</v>
          </cell>
          <cell r="D1128" t="e">
            <v>#REF!</v>
          </cell>
          <cell r="E1128" t="e">
            <v>#REF!</v>
          </cell>
          <cell r="F1128" t="e">
            <v>#REF!</v>
          </cell>
          <cell r="G1128" t="e">
            <v>#REF!</v>
          </cell>
          <cell r="H1128" t="e">
            <v>#REF!</v>
          </cell>
          <cell r="I1128" t="e">
            <v>#REF!</v>
          </cell>
          <cell r="J1128" t="e">
            <v>#REF!</v>
          </cell>
          <cell r="K1128" t="e">
            <v>#REF!</v>
          </cell>
          <cell r="L1128" t="e">
            <v>#REF!</v>
          </cell>
          <cell r="M1128" t="e">
            <v>#REF!</v>
          </cell>
        </row>
        <row r="1129">
          <cell r="A1129" t="str">
            <v>80.4.11 Удержания по исполнительным листам</v>
          </cell>
          <cell r="B1129" t="e">
            <v>#REF!</v>
          </cell>
          <cell r="C1129" t="e">
            <v>#REF!</v>
          </cell>
          <cell r="D1129" t="e">
            <v>#REF!</v>
          </cell>
          <cell r="E1129" t="e">
            <v>#REF!</v>
          </cell>
          <cell r="F1129" t="e">
            <v>#REF!</v>
          </cell>
          <cell r="G1129" t="e">
            <v>#REF!</v>
          </cell>
          <cell r="H1129" t="e">
            <v>#REF!</v>
          </cell>
          <cell r="I1129" t="e">
            <v>#REF!</v>
          </cell>
          <cell r="J1129" t="e">
            <v>#REF!</v>
          </cell>
          <cell r="K1129" t="e">
            <v>#REF!</v>
          </cell>
          <cell r="L1129" t="e">
            <v>#REF!</v>
          </cell>
          <cell r="M1129" t="e">
            <v>#REF!</v>
          </cell>
        </row>
        <row r="1130">
          <cell r="A1130" t="str">
            <v>80.4.12 Удержания за путевки</v>
          </cell>
          <cell r="B1130" t="e">
            <v>#REF!</v>
          </cell>
          <cell r="C1130" t="e">
            <v>#REF!</v>
          </cell>
          <cell r="D1130" t="e">
            <v>#REF!</v>
          </cell>
          <cell r="E1130" t="e">
            <v>#REF!</v>
          </cell>
          <cell r="F1130" t="e">
            <v>#REF!</v>
          </cell>
          <cell r="G1130" t="e">
            <v>#REF!</v>
          </cell>
          <cell r="H1130" t="e">
            <v>#REF!</v>
          </cell>
          <cell r="I1130" t="e">
            <v>#REF!</v>
          </cell>
          <cell r="J1130" t="e">
            <v>#REF!</v>
          </cell>
          <cell r="K1130" t="e">
            <v>#REF!</v>
          </cell>
          <cell r="L1130" t="e">
            <v>#REF!</v>
          </cell>
          <cell r="M1130" t="e">
            <v>#REF!</v>
          </cell>
        </row>
        <row r="1131">
          <cell r="A1131" t="str">
            <v>80.4.13 Удержания в ЖИФ "Ключ"</v>
          </cell>
          <cell r="B1131" t="e">
            <v>#REF!</v>
          </cell>
          <cell r="C1131" t="e">
            <v>#REF!</v>
          </cell>
          <cell r="D1131" t="e">
            <v>#REF!</v>
          </cell>
          <cell r="E1131" t="e">
            <v>#REF!</v>
          </cell>
          <cell r="F1131" t="e">
            <v>#REF!</v>
          </cell>
          <cell r="G1131" t="e">
            <v>#REF!</v>
          </cell>
          <cell r="H1131" t="e">
            <v>#REF!</v>
          </cell>
          <cell r="I1131" t="e">
            <v>#REF!</v>
          </cell>
          <cell r="J1131" t="e">
            <v>#REF!</v>
          </cell>
          <cell r="K1131" t="e">
            <v>#REF!</v>
          </cell>
          <cell r="L1131" t="e">
            <v>#REF!</v>
          </cell>
          <cell r="M1131" t="e">
            <v>#REF!</v>
          </cell>
        </row>
        <row r="1132">
          <cell r="A1132" t="str">
            <v>80.4.14 Налог на доходы физических лиц</v>
          </cell>
          <cell r="B1132" t="e">
            <v>#REF!</v>
          </cell>
          <cell r="C1132" t="e">
            <v>#REF!</v>
          </cell>
          <cell r="D1132" t="e">
            <v>#REF!</v>
          </cell>
          <cell r="E1132" t="e">
            <v>#REF!</v>
          </cell>
          <cell r="F1132" t="e">
            <v>#REF!</v>
          </cell>
          <cell r="G1132" t="e">
            <v>#REF!</v>
          </cell>
          <cell r="H1132" t="e">
            <v>#REF!</v>
          </cell>
          <cell r="I1132" t="e">
            <v>#REF!</v>
          </cell>
          <cell r="J1132" t="e">
            <v>#REF!</v>
          </cell>
          <cell r="K1132" t="e">
            <v>#REF!</v>
          </cell>
          <cell r="L1132" t="e">
            <v>#REF!</v>
          </cell>
          <cell r="M1132" t="e">
            <v>#REF!</v>
          </cell>
        </row>
        <row r="1133">
          <cell r="A1133" t="str">
            <v>80.4.15 Кредитные линии ОАО "ММК" работникам</v>
          </cell>
          <cell r="B1133" t="e">
            <v>#REF!</v>
          </cell>
          <cell r="C1133" t="e">
            <v>#REF!</v>
          </cell>
          <cell r="D1133" t="e">
            <v>#REF!</v>
          </cell>
          <cell r="E1133" t="e">
            <v>#REF!</v>
          </cell>
          <cell r="F1133" t="e">
            <v>#REF!</v>
          </cell>
          <cell r="G1133" t="e">
            <v>#REF!</v>
          </cell>
          <cell r="H1133" t="e">
            <v>#REF!</v>
          </cell>
          <cell r="I1133" t="e">
            <v>#REF!</v>
          </cell>
          <cell r="J1133" t="e">
            <v>#REF!</v>
          </cell>
          <cell r="K1133" t="e">
            <v>#REF!</v>
          </cell>
          <cell r="L1133" t="e">
            <v>#REF!</v>
          </cell>
          <cell r="M1133" t="e">
            <v>#REF!</v>
          </cell>
        </row>
        <row r="1134">
          <cell r="A1134" t="str">
            <v>80.4.2 Удержания за коммунальные услуги</v>
          </cell>
          <cell r="B1134" t="e">
            <v>#REF!</v>
          </cell>
          <cell r="C1134" t="e">
            <v>#REF!</v>
          </cell>
          <cell r="D1134" t="e">
            <v>#REF!</v>
          </cell>
          <cell r="E1134" t="e">
            <v>#REF!</v>
          </cell>
          <cell r="F1134" t="e">
            <v>#REF!</v>
          </cell>
          <cell r="G1134" t="e">
            <v>#REF!</v>
          </cell>
          <cell r="H1134" t="e">
            <v>#REF!</v>
          </cell>
          <cell r="I1134" t="e">
            <v>#REF!</v>
          </cell>
          <cell r="J1134" t="e">
            <v>#REF!</v>
          </cell>
          <cell r="K1134" t="e">
            <v>#REF!</v>
          </cell>
          <cell r="L1134" t="e">
            <v>#REF!</v>
          </cell>
          <cell r="M1134" t="e">
            <v>#REF!</v>
          </cell>
        </row>
        <row r="1135">
          <cell r="A1135" t="str">
            <v>80.4.3 Удержания за обучение</v>
          </cell>
          <cell r="B1135" t="e">
            <v>#REF!</v>
          </cell>
          <cell r="C1135" t="e">
            <v>#REF!</v>
          </cell>
          <cell r="D1135" t="e">
            <v>#REF!</v>
          </cell>
          <cell r="E1135" t="e">
            <v>#REF!</v>
          </cell>
          <cell r="F1135" t="e">
            <v>#REF!</v>
          </cell>
          <cell r="G1135" t="e">
            <v>#REF!</v>
          </cell>
          <cell r="H1135" t="e">
            <v>#REF!</v>
          </cell>
          <cell r="I1135" t="e">
            <v>#REF!</v>
          </cell>
          <cell r="J1135" t="e">
            <v>#REF!</v>
          </cell>
          <cell r="K1135" t="e">
            <v>#REF!</v>
          </cell>
          <cell r="L1135" t="e">
            <v>#REF!</v>
          </cell>
          <cell r="M1135" t="e">
            <v>#REF!</v>
          </cell>
        </row>
        <row r="1136">
          <cell r="A1136" t="str">
            <v>80.4.4 Удержания за питание</v>
          </cell>
          <cell r="B1136" t="e">
            <v>#REF!</v>
          </cell>
          <cell r="C1136" t="e">
            <v>#REF!</v>
          </cell>
          <cell r="D1136" t="e">
            <v>#REF!</v>
          </cell>
          <cell r="E1136" t="e">
            <v>#REF!</v>
          </cell>
          <cell r="F1136" t="e">
            <v>#REF!</v>
          </cell>
          <cell r="G1136" t="e">
            <v>#REF!</v>
          </cell>
          <cell r="H1136" t="e">
            <v>#REF!</v>
          </cell>
          <cell r="I1136" t="e">
            <v>#REF!</v>
          </cell>
          <cell r="J1136" t="e">
            <v>#REF!</v>
          </cell>
          <cell r="K1136" t="e">
            <v>#REF!</v>
          </cell>
          <cell r="L1136" t="e">
            <v>#REF!</v>
          </cell>
          <cell r="M1136" t="e">
            <v>#REF!</v>
          </cell>
        </row>
        <row r="1137">
          <cell r="A1137" t="str">
            <v>80.4.5 Удержания в КВП</v>
          </cell>
          <cell r="B1137" t="e">
            <v>#REF!</v>
          </cell>
          <cell r="C1137" t="e">
            <v>#REF!</v>
          </cell>
          <cell r="D1137" t="e">
            <v>#REF!</v>
          </cell>
          <cell r="E1137" t="e">
            <v>#REF!</v>
          </cell>
          <cell r="F1137" t="e">
            <v>#REF!</v>
          </cell>
          <cell r="G1137" t="e">
            <v>#REF!</v>
          </cell>
          <cell r="H1137" t="e">
            <v>#REF!</v>
          </cell>
          <cell r="I1137" t="e">
            <v>#REF!</v>
          </cell>
          <cell r="J1137" t="e">
            <v>#REF!</v>
          </cell>
          <cell r="K1137" t="e">
            <v>#REF!</v>
          </cell>
          <cell r="L1137" t="e">
            <v>#REF!</v>
          </cell>
          <cell r="M1137" t="e">
            <v>#REF!</v>
          </cell>
        </row>
        <row r="1138">
          <cell r="A1138" t="str">
            <v>80.4.6 Удержания за спортивные занятия</v>
          </cell>
          <cell r="B1138" t="e">
            <v>#REF!</v>
          </cell>
          <cell r="C1138" t="e">
            <v>#REF!</v>
          </cell>
          <cell r="D1138" t="e">
            <v>#REF!</v>
          </cell>
          <cell r="E1138" t="e">
            <v>#REF!</v>
          </cell>
          <cell r="F1138" t="e">
            <v>#REF!</v>
          </cell>
          <cell r="G1138" t="e">
            <v>#REF!</v>
          </cell>
          <cell r="H1138" t="e">
            <v>#REF!</v>
          </cell>
          <cell r="I1138" t="e">
            <v>#REF!</v>
          </cell>
          <cell r="J1138" t="e">
            <v>#REF!</v>
          </cell>
          <cell r="K1138" t="e">
            <v>#REF!</v>
          </cell>
          <cell r="L1138" t="e">
            <v>#REF!</v>
          </cell>
          <cell r="M1138" t="e">
            <v>#REF!</v>
          </cell>
        </row>
        <row r="1139">
          <cell r="A1139" t="str">
            <v>80.4.7 Профсоюзные взносы</v>
          </cell>
          <cell r="B1139" t="e">
            <v>#REF!</v>
          </cell>
          <cell r="C1139" t="e">
            <v>#REF!</v>
          </cell>
          <cell r="D1139" t="e">
            <v>#REF!</v>
          </cell>
          <cell r="E1139" t="e">
            <v>#REF!</v>
          </cell>
          <cell r="F1139" t="e">
            <v>#REF!</v>
          </cell>
          <cell r="G1139" t="e">
            <v>#REF!</v>
          </cell>
          <cell r="H1139" t="e">
            <v>#REF!</v>
          </cell>
          <cell r="I1139" t="e">
            <v>#REF!</v>
          </cell>
          <cell r="J1139" t="e">
            <v>#REF!</v>
          </cell>
          <cell r="K1139" t="e">
            <v>#REF!</v>
          </cell>
          <cell r="L1139" t="e">
            <v>#REF!</v>
          </cell>
          <cell r="M1139" t="e">
            <v>#REF!</v>
          </cell>
        </row>
        <row r="1140">
          <cell r="A1140" t="str">
            <v>80.4.8 Прочие удержания</v>
          </cell>
          <cell r="B1140" t="e">
            <v>#REF!</v>
          </cell>
          <cell r="C1140" t="e">
            <v>#REF!</v>
          </cell>
          <cell r="D1140" t="e">
            <v>#REF!</v>
          </cell>
          <cell r="E1140" t="e">
            <v>#REF!</v>
          </cell>
          <cell r="F1140" t="e">
            <v>#REF!</v>
          </cell>
          <cell r="G1140" t="e">
            <v>#REF!</v>
          </cell>
          <cell r="H1140" t="e">
            <v>#REF!</v>
          </cell>
          <cell r="I1140" t="e">
            <v>#REF!</v>
          </cell>
          <cell r="J1140" t="e">
            <v>#REF!</v>
          </cell>
          <cell r="K1140" t="e">
            <v>#REF!</v>
          </cell>
          <cell r="L1140" t="e">
            <v>#REF!</v>
          </cell>
          <cell r="M1140" t="e">
            <v>#REF!</v>
          </cell>
        </row>
        <row r="1141">
          <cell r="A1141" t="str">
            <v>80.4.9 Удержания в К.П.К.Г. "Ключ - Капитал"</v>
          </cell>
          <cell r="B1141" t="e">
            <v>#REF!</v>
          </cell>
          <cell r="C1141" t="e">
            <v>#REF!</v>
          </cell>
          <cell r="D1141" t="e">
            <v>#REF!</v>
          </cell>
          <cell r="E1141" t="e">
            <v>#REF!</v>
          </cell>
          <cell r="F1141" t="e">
            <v>#REF!</v>
          </cell>
          <cell r="G1141" t="e">
            <v>#REF!</v>
          </cell>
          <cell r="H1141" t="e">
            <v>#REF!</v>
          </cell>
          <cell r="I1141" t="e">
            <v>#REF!</v>
          </cell>
          <cell r="J1141" t="e">
            <v>#REF!</v>
          </cell>
          <cell r="K1141" t="e">
            <v>#REF!</v>
          </cell>
          <cell r="L1141" t="e">
            <v>#REF!</v>
          </cell>
          <cell r="M1141" t="e">
            <v>#REF!</v>
          </cell>
        </row>
        <row r="1142">
          <cell r="A1142" t="str">
            <v>81. Содержание учреждений соц. сферы</v>
          </cell>
          <cell r="B1142" t="e">
            <v>#REF!</v>
          </cell>
          <cell r="C1142" t="e">
            <v>#REF!</v>
          </cell>
          <cell r="D1142" t="e">
            <v>#REF!</v>
          </cell>
          <cell r="E1142" t="e">
            <v>#REF!</v>
          </cell>
          <cell r="F1142" t="e">
            <v>#REF!</v>
          </cell>
          <cell r="G1142" t="e">
            <v>#REF!</v>
          </cell>
          <cell r="H1142" t="e">
            <v>#REF!</v>
          </cell>
          <cell r="I1142" t="e">
            <v>#REF!</v>
          </cell>
          <cell r="J1142" t="e">
            <v>#REF!</v>
          </cell>
          <cell r="K1142" t="e">
            <v>#REF!</v>
          </cell>
          <cell r="L1142" t="e">
            <v>#REF!</v>
          </cell>
          <cell r="M1142" t="e">
            <v>#REF!</v>
          </cell>
        </row>
        <row r="1143">
          <cell r="A1143" t="str">
            <v>81.1. Содержание медицинских, оздоровительных и культурн</v>
          </cell>
          <cell r="B1143" t="e">
            <v>#REF!</v>
          </cell>
          <cell r="C1143" t="e">
            <v>#REF!</v>
          </cell>
          <cell r="D1143" t="e">
            <v>#REF!</v>
          </cell>
          <cell r="E1143" t="e">
            <v>#REF!</v>
          </cell>
          <cell r="F1143" t="e">
            <v>#REF!</v>
          </cell>
          <cell r="G1143" t="e">
            <v>#REF!</v>
          </cell>
          <cell r="H1143" t="e">
            <v>#REF!</v>
          </cell>
          <cell r="I1143" t="e">
            <v>#REF!</v>
          </cell>
          <cell r="J1143" t="e">
            <v>#REF!</v>
          </cell>
          <cell r="K1143" t="e">
            <v>#REF!</v>
          </cell>
          <cell r="L1143" t="e">
            <v>#REF!</v>
          </cell>
          <cell r="M1143" t="e">
            <v>#REF!</v>
          </cell>
        </row>
        <row r="1144">
          <cell r="A1144" t="str">
            <v>81.1.2 Содержание ДООК</v>
          </cell>
          <cell r="B1144" t="e">
            <v>#REF!</v>
          </cell>
          <cell r="C1144" t="e">
            <v>#REF!</v>
          </cell>
          <cell r="D1144" t="e">
            <v>#REF!</v>
          </cell>
          <cell r="E1144" t="e">
            <v>#REF!</v>
          </cell>
          <cell r="F1144" t="e">
            <v>#REF!</v>
          </cell>
          <cell r="G1144" t="e">
            <v>#REF!</v>
          </cell>
          <cell r="H1144" t="e">
            <v>#REF!</v>
          </cell>
          <cell r="I1144" t="e">
            <v>#REF!</v>
          </cell>
          <cell r="J1144" t="e">
            <v>#REF!</v>
          </cell>
          <cell r="K1144" t="e">
            <v>#REF!</v>
          </cell>
          <cell r="L1144" t="e">
            <v>#REF!</v>
          </cell>
          <cell r="M1144" t="e">
            <v>#REF!</v>
          </cell>
        </row>
        <row r="1145">
          <cell r="A1145" t="str">
            <v>81.1.3 Содержание жил.фонда</v>
          </cell>
          <cell r="B1145" t="e">
            <v>#REF!</v>
          </cell>
          <cell r="C1145" t="e">
            <v>#REF!</v>
          </cell>
          <cell r="D1145" t="e">
            <v>#REF!</v>
          </cell>
          <cell r="E1145" t="e">
            <v>#REF!</v>
          </cell>
          <cell r="F1145" t="e">
            <v>#REF!</v>
          </cell>
          <cell r="G1145" t="e">
            <v>#REF!</v>
          </cell>
          <cell r="H1145" t="e">
            <v>#REF!</v>
          </cell>
          <cell r="I1145" t="e">
            <v>#REF!</v>
          </cell>
          <cell r="J1145" t="e">
            <v>#REF!</v>
          </cell>
          <cell r="K1145" t="e">
            <v>#REF!</v>
          </cell>
          <cell r="L1145" t="e">
            <v>#REF!</v>
          </cell>
          <cell r="M1145" t="e">
            <v>#REF!</v>
          </cell>
        </row>
        <row r="1146">
          <cell r="A1146" t="str">
            <v>81.1.4 Содержание объектов соц.сферы</v>
          </cell>
          <cell r="B1146" t="e">
            <v>#REF!</v>
          </cell>
          <cell r="C1146" t="e">
            <v>#REF!</v>
          </cell>
          <cell r="D1146" t="e">
            <v>#REF!</v>
          </cell>
          <cell r="E1146" t="e">
            <v>#REF!</v>
          </cell>
          <cell r="F1146" t="e">
            <v>#REF!</v>
          </cell>
          <cell r="G1146" t="e">
            <v>#REF!</v>
          </cell>
          <cell r="H1146" t="e">
            <v>#REF!</v>
          </cell>
          <cell r="I1146" t="e">
            <v>#REF!</v>
          </cell>
          <cell r="J1146" t="e">
            <v>#REF!</v>
          </cell>
          <cell r="K1146" t="e">
            <v>#REF!</v>
          </cell>
          <cell r="L1146" t="e">
            <v>#REF!</v>
          </cell>
          <cell r="M1146" t="e">
            <v>#REF!</v>
          </cell>
        </row>
        <row r="1147">
          <cell r="A1147" t="str">
            <v>81.1.5 (0810105) Объекты Бускульского карьероуправления</v>
          </cell>
          <cell r="B1147" t="e">
            <v>#REF!</v>
          </cell>
          <cell r="C1147" t="e">
            <v>#REF!</v>
          </cell>
          <cell r="D1147" t="e">
            <v>#REF!</v>
          </cell>
          <cell r="E1147" t="e">
            <v>#REF!</v>
          </cell>
          <cell r="F1147" t="e">
            <v>#REF!</v>
          </cell>
          <cell r="G1147" t="e">
            <v>#REF!</v>
          </cell>
          <cell r="H1147" t="e">
            <v>#REF!</v>
          </cell>
          <cell r="I1147" t="e">
            <v>#REF!</v>
          </cell>
          <cell r="J1147" t="e">
            <v>#REF!</v>
          </cell>
          <cell r="K1147" t="e">
            <v>#REF!</v>
          </cell>
          <cell r="L1147" t="e">
            <v>#REF!</v>
          </cell>
          <cell r="M1147" t="e">
            <v>#REF!</v>
          </cell>
        </row>
        <row r="1148">
          <cell r="A1148" t="str">
            <v>81.1.6 (0810106) Содержание энергоцеха 2</v>
          </cell>
          <cell r="B1148" t="e">
            <v>#REF!</v>
          </cell>
          <cell r="C1148" t="e">
            <v>#REF!</v>
          </cell>
          <cell r="D1148" t="e">
            <v>#REF!</v>
          </cell>
          <cell r="E1148" t="e">
            <v>#REF!</v>
          </cell>
          <cell r="F1148" t="e">
            <v>#REF!</v>
          </cell>
          <cell r="G1148" t="e">
            <v>#REF!</v>
          </cell>
          <cell r="H1148" t="e">
            <v>#REF!</v>
          </cell>
          <cell r="I1148" t="e">
            <v>#REF!</v>
          </cell>
          <cell r="J1148" t="e">
            <v>#REF!</v>
          </cell>
          <cell r="K1148" t="e">
            <v>#REF!</v>
          </cell>
          <cell r="L1148" t="e">
            <v>#REF!</v>
          </cell>
          <cell r="M1148" t="e">
            <v>#REF!</v>
          </cell>
        </row>
        <row r="1149">
          <cell r="A1149" t="str">
            <v>81.2 Приобретение путевок</v>
          </cell>
          <cell r="B1149" t="e">
            <v>#REF!</v>
          </cell>
          <cell r="C1149" t="e">
            <v>#REF!</v>
          </cell>
          <cell r="D1149" t="e">
            <v>#REF!</v>
          </cell>
          <cell r="E1149" t="e">
            <v>#REF!</v>
          </cell>
          <cell r="F1149" t="e">
            <v>#REF!</v>
          </cell>
          <cell r="G1149" t="e">
            <v>#REF!</v>
          </cell>
          <cell r="H1149" t="e">
            <v>#REF!</v>
          </cell>
          <cell r="I1149" t="e">
            <v>#REF!</v>
          </cell>
          <cell r="J1149" t="e">
            <v>#REF!</v>
          </cell>
          <cell r="K1149" t="e">
            <v>#REF!</v>
          </cell>
          <cell r="L1149" t="e">
            <v>#REF!</v>
          </cell>
          <cell r="M1149" t="e">
            <v>#REF!</v>
          </cell>
        </row>
        <row r="1150">
          <cell r="A1150" t="str">
            <v>82 Непрофильные основные фонды для учреждений</v>
          </cell>
          <cell r="B1150" t="e">
            <v>#REF!</v>
          </cell>
          <cell r="C1150" t="e">
            <v>#REF!</v>
          </cell>
          <cell r="D1150" t="e">
            <v>#REF!</v>
          </cell>
          <cell r="E1150" t="e">
            <v>#REF!</v>
          </cell>
          <cell r="F1150" t="e">
            <v>#REF!</v>
          </cell>
          <cell r="G1150" t="e">
            <v>#REF!</v>
          </cell>
          <cell r="H1150" t="e">
            <v>#REF!</v>
          </cell>
          <cell r="I1150" t="e">
            <v>#REF!</v>
          </cell>
          <cell r="J1150" t="e">
            <v>#REF!</v>
          </cell>
          <cell r="K1150" t="e">
            <v>#REF!</v>
          </cell>
          <cell r="L1150" t="e">
            <v>#REF!</v>
          </cell>
          <cell r="M1150" t="e">
            <v>#REF!</v>
          </cell>
        </row>
        <row r="1151">
          <cell r="A1151" t="str">
            <v>83. Услуги по подготовке кадров</v>
          </cell>
          <cell r="B1151" t="e">
            <v>#REF!</v>
          </cell>
          <cell r="C1151" t="e">
            <v>#REF!</v>
          </cell>
          <cell r="D1151" t="e">
            <v>#REF!</v>
          </cell>
          <cell r="E1151" t="e">
            <v>#REF!</v>
          </cell>
          <cell r="F1151" t="e">
            <v>#REF!</v>
          </cell>
          <cell r="G1151" t="e">
            <v>#REF!</v>
          </cell>
          <cell r="H1151" t="e">
            <v>#REF!</v>
          </cell>
          <cell r="I1151" t="e">
            <v>#REF!</v>
          </cell>
          <cell r="J1151" t="e">
            <v>#REF!</v>
          </cell>
          <cell r="K1151" t="e">
            <v>#REF!</v>
          </cell>
          <cell r="L1151" t="e">
            <v>#REF!</v>
          </cell>
          <cell r="M1151" t="e">
            <v>#REF!</v>
          </cell>
        </row>
        <row r="1152">
          <cell r="A1152" t="str">
            <v>83.1. Подготовка и повышение квалификации кадров</v>
          </cell>
          <cell r="B1152" t="e">
            <v>#REF!</v>
          </cell>
          <cell r="C1152" t="e">
            <v>#REF!</v>
          </cell>
          <cell r="D1152" t="e">
            <v>#REF!</v>
          </cell>
          <cell r="E1152" t="e">
            <v>#REF!</v>
          </cell>
          <cell r="F1152" t="e">
            <v>#REF!</v>
          </cell>
          <cell r="G1152" t="e">
            <v>#REF!</v>
          </cell>
          <cell r="H1152" t="e">
            <v>#REF!</v>
          </cell>
          <cell r="I1152" t="e">
            <v>#REF!</v>
          </cell>
          <cell r="J1152" t="e">
            <v>#REF!</v>
          </cell>
          <cell r="K1152" t="e">
            <v>#REF!</v>
          </cell>
          <cell r="L1152" t="e">
            <v>#REF!</v>
          </cell>
          <cell r="M1152" t="e">
            <v>#REF!</v>
          </cell>
        </row>
        <row r="1153">
          <cell r="A1153" t="str">
            <v>83.1.1 Подготовка кадров в колледжах, техникумах</v>
          </cell>
          <cell r="B1153" t="e">
            <v>#REF!</v>
          </cell>
          <cell r="C1153" t="e">
            <v>#REF!</v>
          </cell>
          <cell r="D1153" t="e">
            <v>#REF!</v>
          </cell>
          <cell r="E1153" t="e">
            <v>#REF!</v>
          </cell>
          <cell r="F1153" t="e">
            <v>#REF!</v>
          </cell>
          <cell r="G1153" t="e">
            <v>#REF!</v>
          </cell>
          <cell r="H1153" t="e">
            <v>#REF!</v>
          </cell>
          <cell r="I1153" t="e">
            <v>#REF!</v>
          </cell>
          <cell r="J1153" t="e">
            <v>#REF!</v>
          </cell>
          <cell r="K1153" t="e">
            <v>#REF!</v>
          </cell>
          <cell r="L1153" t="e">
            <v>#REF!</v>
          </cell>
          <cell r="M1153" t="e">
            <v>#REF!</v>
          </cell>
        </row>
        <row r="1154">
          <cell r="A1154" t="str">
            <v>83.1.2 Подготовка кадров в ВУЗах</v>
          </cell>
          <cell r="B1154" t="e">
            <v>#REF!</v>
          </cell>
          <cell r="C1154" t="e">
            <v>#REF!</v>
          </cell>
          <cell r="D1154" t="e">
            <v>#REF!</v>
          </cell>
          <cell r="E1154" t="e">
            <v>#REF!</v>
          </cell>
          <cell r="F1154" t="e">
            <v>#REF!</v>
          </cell>
          <cell r="G1154" t="e">
            <v>#REF!</v>
          </cell>
          <cell r="H1154" t="e">
            <v>#REF!</v>
          </cell>
          <cell r="I1154" t="e">
            <v>#REF!</v>
          </cell>
          <cell r="J1154" t="e">
            <v>#REF!</v>
          </cell>
          <cell r="K1154" t="e">
            <v>#REF!</v>
          </cell>
          <cell r="L1154" t="e">
            <v>#REF!</v>
          </cell>
          <cell r="M1154" t="e">
            <v>#REF!</v>
          </cell>
        </row>
        <row r="1155">
          <cell r="A1155" t="str">
            <v>83.1.3 Подготовка кадров в других учебных центрах (Автошк</v>
          </cell>
          <cell r="B1155" t="e">
            <v>#REF!</v>
          </cell>
          <cell r="C1155" t="e">
            <v>#REF!</v>
          </cell>
          <cell r="D1155" t="e">
            <v>#REF!</v>
          </cell>
          <cell r="E1155" t="e">
            <v>#REF!</v>
          </cell>
          <cell r="F1155" t="e">
            <v>#REF!</v>
          </cell>
          <cell r="G1155" t="e">
            <v>#REF!</v>
          </cell>
          <cell r="H1155" t="e">
            <v>#REF!</v>
          </cell>
          <cell r="I1155" t="e">
            <v>#REF!</v>
          </cell>
          <cell r="J1155" t="e">
            <v>#REF!</v>
          </cell>
          <cell r="K1155" t="e">
            <v>#REF!</v>
          </cell>
          <cell r="L1155" t="e">
            <v>#REF!</v>
          </cell>
          <cell r="M1155" t="e">
            <v>#REF!</v>
          </cell>
        </row>
        <row r="1156">
          <cell r="A1156" t="str">
            <v>83.1.4 Подготовка кадров в ПТУ</v>
          </cell>
          <cell r="B1156" t="e">
            <v>#REF!</v>
          </cell>
          <cell r="C1156" t="e">
            <v>#REF!</v>
          </cell>
          <cell r="D1156" t="e">
            <v>#REF!</v>
          </cell>
          <cell r="E1156" t="e">
            <v>#REF!</v>
          </cell>
          <cell r="F1156" t="e">
            <v>#REF!</v>
          </cell>
          <cell r="G1156" t="e">
            <v>#REF!</v>
          </cell>
          <cell r="H1156" t="e">
            <v>#REF!</v>
          </cell>
          <cell r="I1156" t="e">
            <v>#REF!</v>
          </cell>
          <cell r="J1156" t="e">
            <v>#REF!</v>
          </cell>
          <cell r="K1156" t="e">
            <v>#REF!</v>
          </cell>
          <cell r="L1156" t="e">
            <v>#REF!</v>
          </cell>
          <cell r="M1156" t="e">
            <v>#REF!</v>
          </cell>
        </row>
        <row r="1157">
          <cell r="A1157" t="str">
            <v>83.1.5 Подготовка кадров в условиях производства</v>
          </cell>
          <cell r="B1157" t="e">
            <v>#REF!</v>
          </cell>
          <cell r="C1157" t="e">
            <v>#REF!</v>
          </cell>
          <cell r="D1157" t="e">
            <v>#REF!</v>
          </cell>
          <cell r="E1157" t="e">
            <v>#REF!</v>
          </cell>
          <cell r="F1157" t="e">
            <v>#REF!</v>
          </cell>
          <cell r="G1157" t="e">
            <v>#REF!</v>
          </cell>
          <cell r="H1157" t="e">
            <v>#REF!</v>
          </cell>
          <cell r="I1157" t="e">
            <v>#REF!</v>
          </cell>
          <cell r="J1157" t="e">
            <v>#REF!</v>
          </cell>
          <cell r="K1157" t="e">
            <v>#REF!</v>
          </cell>
          <cell r="L1157" t="e">
            <v>#REF!</v>
          </cell>
          <cell r="M1157" t="e">
            <v>#REF!</v>
          </cell>
        </row>
        <row r="1158">
          <cell r="A1158" t="str">
            <v>83.2 Выплата подъемных</v>
          </cell>
          <cell r="B1158" t="e">
            <v>#REF!</v>
          </cell>
          <cell r="C1158" t="e">
            <v>#REF!</v>
          </cell>
          <cell r="D1158" t="e">
            <v>#REF!</v>
          </cell>
          <cell r="E1158" t="e">
            <v>#REF!</v>
          </cell>
          <cell r="F1158" t="e">
            <v>#REF!</v>
          </cell>
          <cell r="G1158" t="e">
            <v>#REF!</v>
          </cell>
          <cell r="H1158" t="e">
            <v>#REF!</v>
          </cell>
          <cell r="I1158" t="e">
            <v>#REF!</v>
          </cell>
          <cell r="J1158" t="e">
            <v>#REF!</v>
          </cell>
          <cell r="K1158" t="e">
            <v>#REF!</v>
          </cell>
          <cell r="L1158" t="e">
            <v>#REF!</v>
          </cell>
          <cell r="M1158" t="e">
            <v>#REF!</v>
          </cell>
        </row>
        <row r="1159">
          <cell r="A1159" t="str">
            <v>83.3 Дополнительное образование или образование не по с</v>
          </cell>
          <cell r="B1159" t="e">
            <v>#REF!</v>
          </cell>
          <cell r="C1159" t="e">
            <v>#REF!</v>
          </cell>
          <cell r="D1159" t="e">
            <v>#REF!</v>
          </cell>
          <cell r="E1159" t="e">
            <v>#REF!</v>
          </cell>
          <cell r="F1159" t="e">
            <v>#REF!</v>
          </cell>
          <cell r="G1159" t="e">
            <v>#REF!</v>
          </cell>
          <cell r="H1159" t="e">
            <v>#REF!</v>
          </cell>
          <cell r="I1159" t="e">
            <v>#REF!</v>
          </cell>
          <cell r="J1159" t="e">
            <v>#REF!</v>
          </cell>
          <cell r="K1159" t="e">
            <v>#REF!</v>
          </cell>
          <cell r="L1159" t="e">
            <v>#REF!</v>
          </cell>
          <cell r="M1159" t="e">
            <v>#REF!</v>
          </cell>
        </row>
        <row r="1160">
          <cell r="A1160" t="str">
            <v>83.4 () Учебные дни и отпуска</v>
          </cell>
          <cell r="B1160" t="e">
            <v>#REF!</v>
          </cell>
          <cell r="C1160" t="e">
            <v>#REF!</v>
          </cell>
          <cell r="D1160" t="e">
            <v>#REF!</v>
          </cell>
          <cell r="E1160" t="e">
            <v>#REF!</v>
          </cell>
          <cell r="F1160" t="e">
            <v>#REF!</v>
          </cell>
          <cell r="G1160" t="e">
            <v>#REF!</v>
          </cell>
          <cell r="H1160" t="e">
            <v>#REF!</v>
          </cell>
          <cell r="I1160" t="e">
            <v>#REF!</v>
          </cell>
          <cell r="J1160" t="e">
            <v>#REF!</v>
          </cell>
          <cell r="K1160" t="e">
            <v>#REF!</v>
          </cell>
          <cell r="L1160" t="e">
            <v>#REF!</v>
          </cell>
          <cell r="M1160" t="e">
            <v>#REF!</v>
          </cell>
        </row>
        <row r="1161">
          <cell r="A1161" t="str">
            <v>83.5 Выплата стипендий</v>
          </cell>
          <cell r="B1161" t="e">
            <v>#REF!</v>
          </cell>
          <cell r="C1161" t="e">
            <v>#REF!</v>
          </cell>
          <cell r="D1161" t="e">
            <v>#REF!</v>
          </cell>
          <cell r="E1161" t="e">
            <v>#REF!</v>
          </cell>
          <cell r="F1161" t="e">
            <v>#REF!</v>
          </cell>
          <cell r="G1161" t="e">
            <v>#REF!</v>
          </cell>
          <cell r="H1161" t="e">
            <v>#REF!</v>
          </cell>
          <cell r="I1161" t="e">
            <v>#REF!</v>
          </cell>
          <cell r="J1161" t="e">
            <v>#REF!</v>
          </cell>
          <cell r="K1161" t="e">
            <v>#REF!</v>
          </cell>
          <cell r="L1161" t="e">
            <v>#REF!</v>
          </cell>
          <cell r="M1161" t="e">
            <v>#REF!</v>
          </cell>
        </row>
        <row r="1162">
          <cell r="A1162" t="str">
            <v>83.6 Обучение в рамках договоров УО после сдачи объекта в промышленную эксплуатацию</v>
          </cell>
          <cell r="B1162" t="e">
            <v>#REF!</v>
          </cell>
          <cell r="C1162" t="e">
            <v>#REF!</v>
          </cell>
          <cell r="D1162" t="e">
            <v>#REF!</v>
          </cell>
          <cell r="E1162" t="e">
            <v>#REF!</v>
          </cell>
          <cell r="F1162" t="e">
            <v>#REF!</v>
          </cell>
          <cell r="G1162" t="e">
            <v>#REF!</v>
          </cell>
          <cell r="H1162" t="e">
            <v>#REF!</v>
          </cell>
          <cell r="I1162" t="e">
            <v>#REF!</v>
          </cell>
          <cell r="J1162" t="e">
            <v>#REF!</v>
          </cell>
          <cell r="K1162" t="e">
            <v>#REF!</v>
          </cell>
          <cell r="L1162" t="e">
            <v>#REF!</v>
          </cell>
          <cell r="M1162" t="e">
            <v>#REF!</v>
          </cell>
        </row>
        <row r="1163">
          <cell r="A1163" t="str">
            <v>84. Выплаты, гарантированные государством (Средства ФС</v>
          </cell>
          <cell r="B1163" t="e">
            <v>#REF!</v>
          </cell>
          <cell r="C1163" t="e">
            <v>#REF!</v>
          </cell>
          <cell r="D1163" t="e">
            <v>#REF!</v>
          </cell>
          <cell r="E1163" t="e">
            <v>#REF!</v>
          </cell>
          <cell r="F1163" t="e">
            <v>#REF!</v>
          </cell>
          <cell r="G1163" t="e">
            <v>#REF!</v>
          </cell>
          <cell r="H1163" t="e">
            <v>#REF!</v>
          </cell>
          <cell r="I1163" t="e">
            <v>#REF!</v>
          </cell>
          <cell r="J1163" t="e">
            <v>#REF!</v>
          </cell>
          <cell r="K1163" t="e">
            <v>#REF!</v>
          </cell>
          <cell r="L1163" t="e">
            <v>#REF!</v>
          </cell>
          <cell r="M1163" t="e">
            <v>#REF!</v>
          </cell>
        </row>
        <row r="1164">
          <cell r="A1164" t="str">
            <v>84.1 Выплаты по возмещению ущерба здоровью</v>
          </cell>
          <cell r="B1164" t="e">
            <v>#REF!</v>
          </cell>
          <cell r="C1164" t="e">
            <v>#REF!</v>
          </cell>
          <cell r="D1164" t="e">
            <v>#REF!</v>
          </cell>
          <cell r="E1164" t="e">
            <v>#REF!</v>
          </cell>
          <cell r="F1164" t="e">
            <v>#REF!</v>
          </cell>
          <cell r="G1164" t="e">
            <v>#REF!</v>
          </cell>
          <cell r="H1164" t="e">
            <v>#REF!</v>
          </cell>
          <cell r="I1164" t="e">
            <v>#REF!</v>
          </cell>
          <cell r="J1164" t="e">
            <v>#REF!</v>
          </cell>
          <cell r="K1164" t="e">
            <v>#REF!</v>
          </cell>
          <cell r="L1164" t="e">
            <v>#REF!</v>
          </cell>
          <cell r="M1164" t="e">
            <v>#REF!</v>
          </cell>
        </row>
        <row r="1165">
          <cell r="A1165" t="str">
            <v>84.2 Выплата пособий за счет средств ФСС (больничный)</v>
          </cell>
          <cell r="B1165" t="e">
            <v>#REF!</v>
          </cell>
          <cell r="C1165" t="e">
            <v>#REF!</v>
          </cell>
          <cell r="D1165" t="e">
            <v>#REF!</v>
          </cell>
          <cell r="E1165" t="e">
            <v>#REF!</v>
          </cell>
          <cell r="F1165" t="e">
            <v>#REF!</v>
          </cell>
          <cell r="G1165" t="e">
            <v>#REF!</v>
          </cell>
          <cell r="H1165" t="e">
            <v>#REF!</v>
          </cell>
          <cell r="I1165" t="e">
            <v>#REF!</v>
          </cell>
          <cell r="J1165" t="e">
            <v>#REF!</v>
          </cell>
          <cell r="K1165" t="e">
            <v>#REF!</v>
          </cell>
          <cell r="L1165" t="e">
            <v>#REF!</v>
          </cell>
          <cell r="M1165" t="e">
            <v>#REF!</v>
          </cell>
        </row>
        <row r="1166">
          <cell r="A1166" t="str">
            <v>84.5 Путевки за счет средств ФСС</v>
          </cell>
          <cell r="B1166" t="e">
            <v>#REF!</v>
          </cell>
          <cell r="C1166" t="e">
            <v>#REF!</v>
          </cell>
          <cell r="D1166" t="e">
            <v>#REF!</v>
          </cell>
          <cell r="E1166" t="e">
            <v>#REF!</v>
          </cell>
          <cell r="F1166" t="e">
            <v>#REF!</v>
          </cell>
          <cell r="G1166" t="e">
            <v>#REF!</v>
          </cell>
          <cell r="H1166" t="e">
            <v>#REF!</v>
          </cell>
          <cell r="I1166" t="e">
            <v>#REF!</v>
          </cell>
          <cell r="J1166" t="e">
            <v>#REF!</v>
          </cell>
          <cell r="K1166" t="e">
            <v>#REF!</v>
          </cell>
          <cell r="L1166" t="e">
            <v>#REF!</v>
          </cell>
          <cell r="M1166" t="e">
            <v>#REF!</v>
          </cell>
        </row>
        <row r="1167">
          <cell r="A1167" t="str">
            <v>85. Расходы из прибыли по социальной сфере</v>
          </cell>
          <cell r="B1167" t="e">
            <v>#REF!</v>
          </cell>
          <cell r="C1167" t="e">
            <v>#REF!</v>
          </cell>
          <cell r="D1167" t="e">
            <v>#REF!</v>
          </cell>
          <cell r="E1167" t="e">
            <v>#REF!</v>
          </cell>
          <cell r="F1167" t="e">
            <v>#REF!</v>
          </cell>
          <cell r="G1167" t="e">
            <v>#REF!</v>
          </cell>
          <cell r="H1167" t="e">
            <v>#REF!</v>
          </cell>
          <cell r="I1167" t="e">
            <v>#REF!</v>
          </cell>
          <cell r="J1167" t="e">
            <v>#REF!</v>
          </cell>
          <cell r="K1167" t="e">
            <v>#REF!</v>
          </cell>
          <cell r="L1167" t="e">
            <v>#REF!</v>
          </cell>
          <cell r="M1167" t="e">
            <v>#REF!</v>
          </cell>
        </row>
        <row r="1168">
          <cell r="A1168" t="str">
            <v>85.1. Расходы из прибыли по договорам</v>
          </cell>
          <cell r="B1168" t="e">
            <v>#REF!</v>
          </cell>
          <cell r="C1168" t="e">
            <v>#REF!</v>
          </cell>
          <cell r="D1168" t="e">
            <v>#REF!</v>
          </cell>
          <cell r="E1168" t="e">
            <v>#REF!</v>
          </cell>
          <cell r="F1168" t="e">
            <v>#REF!</v>
          </cell>
          <cell r="G1168" t="e">
            <v>#REF!</v>
          </cell>
          <cell r="H1168" t="e">
            <v>#REF!</v>
          </cell>
          <cell r="I1168" t="e">
            <v>#REF!</v>
          </cell>
          <cell r="J1168" t="e">
            <v>#REF!</v>
          </cell>
          <cell r="K1168" t="e">
            <v>#REF!</v>
          </cell>
          <cell r="L1168" t="e">
            <v>#REF!</v>
          </cell>
          <cell r="M1168" t="e">
            <v>#REF!</v>
          </cell>
        </row>
        <row r="1169">
          <cell r="A1169" t="str">
            <v>85.1.1 Дотации и перечисления (расходы из прибыли)</v>
          </cell>
          <cell r="B1169" t="e">
            <v>#REF!</v>
          </cell>
          <cell r="C1169" t="e">
            <v>#REF!</v>
          </cell>
          <cell r="D1169" t="e">
            <v>#REF!</v>
          </cell>
          <cell r="E1169" t="e">
            <v>#REF!</v>
          </cell>
          <cell r="F1169" t="e">
            <v>#REF!</v>
          </cell>
          <cell r="G1169" t="e">
            <v>#REF!</v>
          </cell>
          <cell r="H1169" t="e">
            <v>#REF!</v>
          </cell>
          <cell r="I1169" t="e">
            <v>#REF!</v>
          </cell>
          <cell r="J1169" t="e">
            <v>#REF!</v>
          </cell>
          <cell r="K1169" t="e">
            <v>#REF!</v>
          </cell>
          <cell r="L1169" t="e">
            <v>#REF!</v>
          </cell>
          <cell r="M1169" t="e">
            <v>#REF!</v>
          </cell>
        </row>
        <row r="1170">
          <cell r="A1170" t="str">
            <v>85.1.3 Подготовка и проведение конференций (расходы из пр</v>
          </cell>
          <cell r="B1170" t="e">
            <v>#REF!</v>
          </cell>
          <cell r="C1170" t="e">
            <v>#REF!</v>
          </cell>
          <cell r="D1170" t="e">
            <v>#REF!</v>
          </cell>
          <cell r="E1170" t="e">
            <v>#REF!</v>
          </cell>
          <cell r="F1170" t="e">
            <v>#REF!</v>
          </cell>
          <cell r="G1170" t="e">
            <v>#REF!</v>
          </cell>
          <cell r="H1170" t="e">
            <v>#REF!</v>
          </cell>
          <cell r="I1170" t="e">
            <v>#REF!</v>
          </cell>
          <cell r="J1170" t="e">
            <v>#REF!</v>
          </cell>
          <cell r="K1170" t="e">
            <v>#REF!</v>
          </cell>
          <cell r="L1170" t="e">
            <v>#REF!</v>
          </cell>
          <cell r="M1170" t="e">
            <v>#REF!</v>
          </cell>
        </row>
        <row r="1171">
          <cell r="A1171" t="str">
            <v>85.1.4 Аренда непроизводственных помещений</v>
          </cell>
          <cell r="B1171" t="e">
            <v>#REF!</v>
          </cell>
          <cell r="C1171" t="e">
            <v>#REF!</v>
          </cell>
          <cell r="D1171" t="e">
            <v>#REF!</v>
          </cell>
          <cell r="E1171" t="e">
            <v>#REF!</v>
          </cell>
          <cell r="F1171" t="e">
            <v>#REF!</v>
          </cell>
          <cell r="G1171" t="e">
            <v>#REF!</v>
          </cell>
          <cell r="H1171" t="e">
            <v>#REF!</v>
          </cell>
          <cell r="I1171" t="e">
            <v>#REF!</v>
          </cell>
          <cell r="J1171" t="e">
            <v>#REF!</v>
          </cell>
          <cell r="K1171" t="e">
            <v>#REF!</v>
          </cell>
          <cell r="L1171" t="e">
            <v>#REF!</v>
          </cell>
          <cell r="M1171" t="e">
            <v>#REF!</v>
          </cell>
        </row>
        <row r="1172">
          <cell r="A1172" t="str">
            <v>85.1.5 Аренда самолета (расходы из прибыли)</v>
          </cell>
          <cell r="B1172" t="e">
            <v>#REF!</v>
          </cell>
          <cell r="C1172" t="e">
            <v>#REF!</v>
          </cell>
          <cell r="D1172" t="e">
            <v>#REF!</v>
          </cell>
          <cell r="E1172" t="e">
            <v>#REF!</v>
          </cell>
          <cell r="F1172" t="e">
            <v>#REF!</v>
          </cell>
          <cell r="G1172" t="e">
            <v>#REF!</v>
          </cell>
          <cell r="H1172" t="e">
            <v>#REF!</v>
          </cell>
          <cell r="I1172" t="e">
            <v>#REF!</v>
          </cell>
          <cell r="J1172" t="e">
            <v>#REF!</v>
          </cell>
          <cell r="K1172" t="e">
            <v>#REF!</v>
          </cell>
          <cell r="L1172" t="e">
            <v>#REF!</v>
          </cell>
          <cell r="M1172" t="e">
            <v>#REF!</v>
          </cell>
        </row>
        <row r="1173">
          <cell r="A1173" t="str">
            <v>85.3. Прочие выплаты из прибыли</v>
          </cell>
          <cell r="B1173" t="e">
            <v>#REF!</v>
          </cell>
          <cell r="C1173" t="e">
            <v>#REF!</v>
          </cell>
          <cell r="D1173" t="e">
            <v>#REF!</v>
          </cell>
          <cell r="E1173" t="e">
            <v>#REF!</v>
          </cell>
          <cell r="F1173" t="e">
            <v>#REF!</v>
          </cell>
          <cell r="G1173" t="e">
            <v>#REF!</v>
          </cell>
          <cell r="H1173" t="e">
            <v>#REF!</v>
          </cell>
          <cell r="I1173" t="e">
            <v>#REF!</v>
          </cell>
          <cell r="J1173" t="e">
            <v>#REF!</v>
          </cell>
          <cell r="K1173" t="e">
            <v>#REF!</v>
          </cell>
          <cell r="L1173" t="e">
            <v>#REF!</v>
          </cell>
          <cell r="M1173" t="e">
            <v>#REF!</v>
          </cell>
        </row>
        <row r="1174">
          <cell r="A1174" t="str">
            <v>85.3.1 Дополнительные выплаты возмещения вреда (расходы и</v>
          </cell>
          <cell r="B1174" t="e">
            <v>#REF!</v>
          </cell>
          <cell r="C1174" t="e">
            <v>#REF!</v>
          </cell>
          <cell r="D1174" t="e">
            <v>#REF!</v>
          </cell>
          <cell r="E1174" t="e">
            <v>#REF!</v>
          </cell>
          <cell r="F1174" t="e">
            <v>#REF!</v>
          </cell>
          <cell r="G1174" t="e">
            <v>#REF!</v>
          </cell>
          <cell r="H1174" t="e">
            <v>#REF!</v>
          </cell>
          <cell r="I1174" t="e">
            <v>#REF!</v>
          </cell>
          <cell r="J1174" t="e">
            <v>#REF!</v>
          </cell>
          <cell r="K1174" t="e">
            <v>#REF!</v>
          </cell>
          <cell r="L1174" t="e">
            <v>#REF!</v>
          </cell>
          <cell r="M1174" t="e">
            <v>#REF!</v>
          </cell>
        </row>
        <row r="1175">
          <cell r="A1175" t="str">
            <v>85.3.2 Ритуальные мероприятия (расходы из прибыли)</v>
          </cell>
          <cell r="B1175" t="e">
            <v>#REF!</v>
          </cell>
          <cell r="C1175" t="e">
            <v>#REF!</v>
          </cell>
          <cell r="D1175" t="e">
            <v>#REF!</v>
          </cell>
          <cell r="E1175" t="e">
            <v>#REF!</v>
          </cell>
          <cell r="F1175" t="e">
            <v>#REF!</v>
          </cell>
          <cell r="G1175" t="e">
            <v>#REF!</v>
          </cell>
          <cell r="H1175" t="e">
            <v>#REF!</v>
          </cell>
          <cell r="I1175" t="e">
            <v>#REF!</v>
          </cell>
          <cell r="J1175" t="e">
            <v>#REF!</v>
          </cell>
          <cell r="K1175" t="e">
            <v>#REF!</v>
          </cell>
          <cell r="L1175" t="e">
            <v>#REF!</v>
          </cell>
          <cell r="M1175" t="e">
            <v>#REF!</v>
          </cell>
        </row>
        <row r="1176">
          <cell r="A1176" t="str">
            <v>86. Финансирование социальных программ</v>
          </cell>
          <cell r="B1176" t="e">
            <v>#REF!</v>
          </cell>
          <cell r="C1176" t="e">
            <v>#REF!</v>
          </cell>
          <cell r="D1176" t="e">
            <v>#REF!</v>
          </cell>
          <cell r="E1176" t="e">
            <v>#REF!</v>
          </cell>
          <cell r="F1176" t="e">
            <v>#REF!</v>
          </cell>
          <cell r="G1176" t="e">
            <v>#REF!</v>
          </cell>
          <cell r="H1176" t="e">
            <v>#REF!</v>
          </cell>
          <cell r="I1176" t="e">
            <v>#REF!</v>
          </cell>
          <cell r="J1176" t="e">
            <v>#REF!</v>
          </cell>
          <cell r="K1176" t="e">
            <v>#REF!</v>
          </cell>
          <cell r="L1176" t="e">
            <v>#REF!</v>
          </cell>
          <cell r="M1176" t="e">
            <v>#REF!</v>
          </cell>
        </row>
        <row r="1177">
          <cell r="A1177" t="str">
            <v>86.1 Ссуды на строительство жилья</v>
          </cell>
          <cell r="B1177" t="e">
            <v>#REF!</v>
          </cell>
          <cell r="C1177" t="e">
            <v>#REF!</v>
          </cell>
          <cell r="D1177" t="e">
            <v>#REF!</v>
          </cell>
          <cell r="E1177" t="e">
            <v>#REF!</v>
          </cell>
          <cell r="F1177" t="e">
            <v>#REF!</v>
          </cell>
          <cell r="G1177" t="e">
            <v>#REF!</v>
          </cell>
          <cell r="H1177" t="e">
            <v>#REF!</v>
          </cell>
          <cell r="I1177" t="e">
            <v>#REF!</v>
          </cell>
          <cell r="J1177" t="e">
            <v>#REF!</v>
          </cell>
          <cell r="K1177" t="e">
            <v>#REF!</v>
          </cell>
          <cell r="L1177" t="e">
            <v>#REF!</v>
          </cell>
          <cell r="M1177" t="e">
            <v>#REF!</v>
          </cell>
        </row>
        <row r="1178">
          <cell r="A1178" t="str">
            <v>86.10 Проведение спортивно-массовых мероприятий</v>
          </cell>
          <cell r="B1178" t="e">
            <v>#REF!</v>
          </cell>
          <cell r="C1178" t="e">
            <v>#REF!</v>
          </cell>
          <cell r="D1178" t="e">
            <v>#REF!</v>
          </cell>
          <cell r="E1178" t="e">
            <v>#REF!</v>
          </cell>
          <cell r="F1178" t="e">
            <v>#REF!</v>
          </cell>
          <cell r="G1178" t="e">
            <v>#REF!</v>
          </cell>
          <cell r="H1178" t="e">
            <v>#REF!</v>
          </cell>
          <cell r="I1178" t="e">
            <v>#REF!</v>
          </cell>
          <cell r="J1178" t="e">
            <v>#REF!</v>
          </cell>
          <cell r="K1178" t="e">
            <v>#REF!</v>
          </cell>
          <cell r="L1178" t="e">
            <v>#REF!</v>
          </cell>
          <cell r="M1178" t="e">
            <v>#REF!</v>
          </cell>
        </row>
        <row r="1179">
          <cell r="A1179" t="str">
            <v>86.3 Подарки</v>
          </cell>
          <cell r="B1179" t="e">
            <v>#REF!</v>
          </cell>
          <cell r="C1179" t="e">
            <v>#REF!</v>
          </cell>
          <cell r="D1179" t="e">
            <v>#REF!</v>
          </cell>
          <cell r="E1179" t="e">
            <v>#REF!</v>
          </cell>
          <cell r="F1179" t="e">
            <v>#REF!</v>
          </cell>
          <cell r="G1179" t="e">
            <v>#REF!</v>
          </cell>
          <cell r="H1179" t="e">
            <v>#REF!</v>
          </cell>
          <cell r="I1179" t="e">
            <v>#REF!</v>
          </cell>
          <cell r="J1179" t="e">
            <v>#REF!</v>
          </cell>
          <cell r="K1179" t="e">
            <v>#REF!</v>
          </cell>
          <cell r="L1179" t="e">
            <v>#REF!</v>
          </cell>
          <cell r="M1179" t="e">
            <v>#REF!</v>
          </cell>
        </row>
        <row r="1180">
          <cell r="A1180" t="str">
            <v>86.4 Лечение</v>
          </cell>
          <cell r="B1180" t="e">
            <v>#REF!</v>
          </cell>
          <cell r="C1180" t="e">
            <v>#REF!</v>
          </cell>
          <cell r="D1180" t="e">
            <v>#REF!</v>
          </cell>
          <cell r="E1180" t="e">
            <v>#REF!</v>
          </cell>
          <cell r="F1180" t="e">
            <v>#REF!</v>
          </cell>
          <cell r="G1180" t="e">
            <v>#REF!</v>
          </cell>
          <cell r="H1180" t="e">
            <v>#REF!</v>
          </cell>
          <cell r="I1180" t="e">
            <v>#REF!</v>
          </cell>
          <cell r="J1180" t="e">
            <v>#REF!</v>
          </cell>
          <cell r="K1180" t="e">
            <v>#REF!</v>
          </cell>
          <cell r="L1180" t="e">
            <v>#REF!</v>
          </cell>
          <cell r="M1180" t="e">
            <v>#REF!</v>
          </cell>
        </row>
        <row r="1181">
          <cell r="A1181" t="str">
            <v>86.6 Праздничные мероприятия</v>
          </cell>
          <cell r="B1181" t="e">
            <v>#REF!</v>
          </cell>
          <cell r="C1181" t="e">
            <v>#REF!</v>
          </cell>
          <cell r="D1181" t="e">
            <v>#REF!</v>
          </cell>
          <cell r="E1181" t="e">
            <v>#REF!</v>
          </cell>
          <cell r="F1181" t="e">
            <v>#REF!</v>
          </cell>
          <cell r="G1181" t="e">
            <v>#REF!</v>
          </cell>
          <cell r="H1181" t="e">
            <v>#REF!</v>
          </cell>
          <cell r="I1181" t="e">
            <v>#REF!</v>
          </cell>
          <cell r="J1181" t="e">
            <v>#REF!</v>
          </cell>
          <cell r="K1181" t="e">
            <v>#REF!</v>
          </cell>
          <cell r="L1181" t="e">
            <v>#REF!</v>
          </cell>
          <cell r="M1181" t="e">
            <v>#REF!</v>
          </cell>
        </row>
        <row r="1182">
          <cell r="A1182" t="str">
            <v>86.8 Материальная помощь по заявлениям</v>
          </cell>
          <cell r="B1182" t="e">
            <v>#REF!</v>
          </cell>
          <cell r="C1182" t="e">
            <v>#REF!</v>
          </cell>
          <cell r="D1182" t="e">
            <v>#REF!</v>
          </cell>
          <cell r="E1182" t="e">
            <v>#REF!</v>
          </cell>
          <cell r="F1182" t="e">
            <v>#REF!</v>
          </cell>
          <cell r="G1182" t="e">
            <v>#REF!</v>
          </cell>
          <cell r="H1182" t="e">
            <v>#REF!</v>
          </cell>
          <cell r="I1182" t="e">
            <v>#REF!</v>
          </cell>
          <cell r="J1182" t="e">
            <v>#REF!</v>
          </cell>
          <cell r="K1182" t="e">
            <v>#REF!</v>
          </cell>
          <cell r="L1182" t="e">
            <v>#REF!</v>
          </cell>
          <cell r="M1182" t="e">
            <v>#REF!</v>
          </cell>
        </row>
        <row r="1183">
          <cell r="A1183" t="str">
            <v>86.9. Благотворительность и безвозмездная передача</v>
          </cell>
          <cell r="B1183" t="e">
            <v>#REF!</v>
          </cell>
          <cell r="C1183" t="e">
            <v>#REF!</v>
          </cell>
          <cell r="D1183" t="e">
            <v>#REF!</v>
          </cell>
          <cell r="E1183" t="e">
            <v>#REF!</v>
          </cell>
          <cell r="F1183" t="e">
            <v>#REF!</v>
          </cell>
          <cell r="G1183" t="e">
            <v>#REF!</v>
          </cell>
          <cell r="H1183" t="e">
            <v>#REF!</v>
          </cell>
          <cell r="I1183" t="e">
            <v>#REF!</v>
          </cell>
          <cell r="J1183" t="e">
            <v>#REF!</v>
          </cell>
          <cell r="K1183" t="e">
            <v>#REF!</v>
          </cell>
          <cell r="L1183" t="e">
            <v>#REF!</v>
          </cell>
          <cell r="M1183" t="e">
            <v>#REF!</v>
          </cell>
        </row>
        <row r="1184">
          <cell r="A1184" t="str">
            <v>86.9.1 Содержание БОФ "Металлург"</v>
          </cell>
          <cell r="B1184" t="e">
            <v>#REF!</v>
          </cell>
          <cell r="C1184" t="e">
            <v>#REF!</v>
          </cell>
          <cell r="D1184" t="e">
            <v>#REF!</v>
          </cell>
          <cell r="E1184" t="e">
            <v>#REF!</v>
          </cell>
          <cell r="F1184" t="e">
            <v>#REF!</v>
          </cell>
          <cell r="G1184" t="e">
            <v>#REF!</v>
          </cell>
          <cell r="H1184" t="e">
            <v>#REF!</v>
          </cell>
          <cell r="I1184" t="e">
            <v>#REF!</v>
          </cell>
          <cell r="J1184" t="e">
            <v>#REF!</v>
          </cell>
          <cell r="K1184" t="e">
            <v>#REF!</v>
          </cell>
          <cell r="L1184" t="e">
            <v>#REF!</v>
          </cell>
          <cell r="M1184" t="e">
            <v>#REF!</v>
          </cell>
        </row>
        <row r="1185">
          <cell r="A1185" t="str">
            <v>86.9.2 Благотворительность через БОФ "Металлург"</v>
          </cell>
          <cell r="B1185" t="e">
            <v>#REF!</v>
          </cell>
          <cell r="C1185" t="e">
            <v>#REF!</v>
          </cell>
          <cell r="D1185" t="e">
            <v>#REF!</v>
          </cell>
          <cell r="E1185" t="e">
            <v>#REF!</v>
          </cell>
          <cell r="F1185" t="e">
            <v>#REF!</v>
          </cell>
          <cell r="G1185" t="e">
            <v>#REF!</v>
          </cell>
          <cell r="H1185" t="e">
            <v>#REF!</v>
          </cell>
          <cell r="I1185" t="e">
            <v>#REF!</v>
          </cell>
          <cell r="J1185" t="e">
            <v>#REF!</v>
          </cell>
          <cell r="K1185" t="e">
            <v>#REF!</v>
          </cell>
          <cell r="L1185" t="e">
            <v>#REF!</v>
          </cell>
          <cell r="M1185" t="e">
            <v>#REF!</v>
          </cell>
        </row>
        <row r="1186">
          <cell r="A1186" t="str">
            <v>86.9.3 Благотворительность сторонним учреждениям</v>
          </cell>
          <cell r="B1186" t="e">
            <v>#REF!</v>
          </cell>
          <cell r="C1186" t="e">
            <v>#REF!</v>
          </cell>
          <cell r="D1186" t="e">
            <v>#REF!</v>
          </cell>
          <cell r="E1186" t="e">
            <v>#REF!</v>
          </cell>
          <cell r="F1186" t="e">
            <v>#REF!</v>
          </cell>
          <cell r="G1186" t="e">
            <v>#REF!</v>
          </cell>
          <cell r="H1186" t="e">
            <v>#REF!</v>
          </cell>
          <cell r="I1186" t="e">
            <v>#REF!</v>
          </cell>
          <cell r="J1186" t="e">
            <v>#REF!</v>
          </cell>
          <cell r="K1186" t="e">
            <v>#REF!</v>
          </cell>
          <cell r="L1186" t="e">
            <v>#REF!</v>
          </cell>
          <cell r="M1186" t="e">
            <v>#REF!</v>
          </cell>
        </row>
        <row r="1187">
          <cell r="A1187" t="str">
            <v>86.9.4 Подписка на газету "ММ" ветеранов труда</v>
          </cell>
          <cell r="B1187" t="e">
            <v>#REF!</v>
          </cell>
          <cell r="C1187" t="e">
            <v>#REF!</v>
          </cell>
          <cell r="D1187" t="e">
            <v>#REF!</v>
          </cell>
          <cell r="E1187" t="e">
            <v>#REF!</v>
          </cell>
          <cell r="F1187" t="e">
            <v>#REF!</v>
          </cell>
          <cell r="G1187" t="e">
            <v>#REF!</v>
          </cell>
          <cell r="H1187" t="e">
            <v>#REF!</v>
          </cell>
          <cell r="I1187" t="e">
            <v>#REF!</v>
          </cell>
          <cell r="J1187" t="e">
            <v>#REF!</v>
          </cell>
          <cell r="K1187" t="e">
            <v>#REF!</v>
          </cell>
          <cell r="L1187" t="e">
            <v>#REF!</v>
          </cell>
          <cell r="M1187" t="e">
            <v>#REF!</v>
          </cell>
        </row>
        <row r="1188">
          <cell r="A1188" t="str">
            <v>87 Услуги по организации общественного питания</v>
          </cell>
          <cell r="B1188" t="e">
            <v>#REF!</v>
          </cell>
          <cell r="C1188" t="e">
            <v>#REF!</v>
          </cell>
          <cell r="D1188" t="e">
            <v>#REF!</v>
          </cell>
          <cell r="E1188" t="e">
            <v>#REF!</v>
          </cell>
          <cell r="F1188" t="e">
            <v>#REF!</v>
          </cell>
          <cell r="G1188" t="e">
            <v>#REF!</v>
          </cell>
          <cell r="H1188" t="e">
            <v>#REF!</v>
          </cell>
          <cell r="I1188" t="e">
            <v>#REF!</v>
          </cell>
          <cell r="J1188" t="e">
            <v>#REF!</v>
          </cell>
          <cell r="K1188" t="e">
            <v>#REF!</v>
          </cell>
          <cell r="L1188" t="e">
            <v>#REF!</v>
          </cell>
          <cell r="M1188" t="e">
            <v>#REF!</v>
          </cell>
        </row>
        <row r="1189">
          <cell r="A1189" t="str">
            <v>88. Содержание ГЛЦ "Металлург-Магнитогорск"</v>
          </cell>
          <cell r="B1189" t="e">
            <v>#REF!</v>
          </cell>
          <cell r="C1189" t="e">
            <v>#REF!</v>
          </cell>
          <cell r="D1189" t="e">
            <v>#REF!</v>
          </cell>
          <cell r="E1189" t="e">
            <v>#REF!</v>
          </cell>
          <cell r="F1189" t="e">
            <v>#REF!</v>
          </cell>
          <cell r="G1189" t="e">
            <v>#REF!</v>
          </cell>
          <cell r="H1189" t="e">
            <v>#REF!</v>
          </cell>
          <cell r="I1189" t="e">
            <v>#REF!</v>
          </cell>
          <cell r="J1189" t="e">
            <v>#REF!</v>
          </cell>
          <cell r="K1189" t="e">
            <v>#REF!</v>
          </cell>
          <cell r="L1189" t="e">
            <v>#REF!</v>
          </cell>
          <cell r="M1189" t="e">
            <v>#REF!</v>
          </cell>
        </row>
        <row r="1190">
          <cell r="A1190" t="str">
            <v>88.1 Услуги производственного характера</v>
          </cell>
          <cell r="B1190" t="e">
            <v>#REF!</v>
          </cell>
          <cell r="C1190" t="e">
            <v>#REF!</v>
          </cell>
          <cell r="D1190" t="e">
            <v>#REF!</v>
          </cell>
          <cell r="E1190" t="e">
            <v>#REF!</v>
          </cell>
          <cell r="F1190" t="e">
            <v>#REF!</v>
          </cell>
          <cell r="G1190" t="e">
            <v>#REF!</v>
          </cell>
          <cell r="H1190" t="e">
            <v>#REF!</v>
          </cell>
          <cell r="I1190" t="e">
            <v>#REF!</v>
          </cell>
          <cell r="J1190" t="e">
            <v>#REF!</v>
          </cell>
          <cell r="K1190" t="e">
            <v>#REF!</v>
          </cell>
          <cell r="L1190" t="e">
            <v>#REF!</v>
          </cell>
          <cell r="M1190" t="e">
            <v>#REF!</v>
          </cell>
        </row>
        <row r="1191">
          <cell r="A1191" t="str">
            <v>88.2 Специализированные материалы для ГЛЦ</v>
          </cell>
          <cell r="B1191" t="e">
            <v>#REF!</v>
          </cell>
          <cell r="C1191" t="e">
            <v>#REF!</v>
          </cell>
          <cell r="D1191" t="e">
            <v>#REF!</v>
          </cell>
          <cell r="E1191" t="e">
            <v>#REF!</v>
          </cell>
          <cell r="F1191" t="e">
            <v>#REF!</v>
          </cell>
          <cell r="G1191" t="e">
            <v>#REF!</v>
          </cell>
          <cell r="H1191" t="e">
            <v>#REF!</v>
          </cell>
          <cell r="I1191" t="e">
            <v>#REF!</v>
          </cell>
          <cell r="J1191" t="e">
            <v>#REF!</v>
          </cell>
          <cell r="K1191" t="e">
            <v>#REF!</v>
          </cell>
          <cell r="L1191" t="e">
            <v>#REF!</v>
          </cell>
          <cell r="M1191" t="e">
            <v>#REF!</v>
          </cell>
        </row>
        <row r="1192">
          <cell r="A1192" t="str">
            <v>88.3 Хозинвентарь ГЛЦ</v>
          </cell>
          <cell r="B1192" t="e">
            <v>#REF!</v>
          </cell>
          <cell r="C1192" t="e">
            <v>#REF!</v>
          </cell>
          <cell r="D1192" t="e">
            <v>#REF!</v>
          </cell>
          <cell r="E1192" t="e">
            <v>#REF!</v>
          </cell>
          <cell r="F1192" t="e">
            <v>#REF!</v>
          </cell>
          <cell r="G1192" t="e">
            <v>#REF!</v>
          </cell>
          <cell r="H1192" t="e">
            <v>#REF!</v>
          </cell>
          <cell r="I1192" t="e">
            <v>#REF!</v>
          </cell>
          <cell r="J1192" t="e">
            <v>#REF!</v>
          </cell>
          <cell r="K1192" t="e">
            <v>#REF!</v>
          </cell>
          <cell r="L1192" t="e">
            <v>#REF!</v>
          </cell>
          <cell r="M1192" t="e">
            <v>#REF!</v>
          </cell>
        </row>
        <row r="1193">
          <cell r="A1193" t="str">
            <v>89. Подотчетные суммы</v>
          </cell>
          <cell r="B1193" t="e">
            <v>#REF!</v>
          </cell>
          <cell r="C1193" t="e">
            <v>#REF!</v>
          </cell>
          <cell r="D1193" t="e">
            <v>#REF!</v>
          </cell>
          <cell r="E1193" t="e">
            <v>#REF!</v>
          </cell>
          <cell r="F1193" t="e">
            <v>#REF!</v>
          </cell>
          <cell r="G1193" t="e">
            <v>#REF!</v>
          </cell>
          <cell r="H1193" t="e">
            <v>#REF!</v>
          </cell>
          <cell r="I1193" t="e">
            <v>#REF!</v>
          </cell>
          <cell r="J1193" t="e">
            <v>#REF!</v>
          </cell>
          <cell r="K1193" t="e">
            <v>#REF!</v>
          </cell>
          <cell r="L1193" t="e">
            <v>#REF!</v>
          </cell>
          <cell r="M1193" t="e">
            <v>#REF!</v>
          </cell>
        </row>
        <row r="1194">
          <cell r="A1194" t="str">
            <v>89.1 По заявкам служб, подчиненных коммерческому директ</v>
          </cell>
          <cell r="B1194" t="e">
            <v>#REF!</v>
          </cell>
          <cell r="C1194" t="e">
            <v>#REF!</v>
          </cell>
          <cell r="D1194" t="e">
            <v>#REF!</v>
          </cell>
          <cell r="E1194" t="e">
            <v>#REF!</v>
          </cell>
          <cell r="F1194" t="e">
            <v>#REF!</v>
          </cell>
          <cell r="G1194" t="e">
            <v>#REF!</v>
          </cell>
          <cell r="H1194" t="e">
            <v>#REF!</v>
          </cell>
          <cell r="I1194" t="e">
            <v>#REF!</v>
          </cell>
          <cell r="J1194" t="e">
            <v>#REF!</v>
          </cell>
          <cell r="K1194" t="e">
            <v>#REF!</v>
          </cell>
          <cell r="L1194" t="e">
            <v>#REF!</v>
          </cell>
          <cell r="M1194" t="e">
            <v>#REF!</v>
          </cell>
        </row>
        <row r="1195">
          <cell r="A1195" t="str">
            <v>89.2 По заявкам подразделений, подчиненных заместителю</v>
          </cell>
          <cell r="B1195" t="e">
            <v>#REF!</v>
          </cell>
          <cell r="C1195" t="e">
            <v>#REF!</v>
          </cell>
          <cell r="D1195" t="e">
            <v>#REF!</v>
          </cell>
          <cell r="E1195" t="e">
            <v>#REF!</v>
          </cell>
          <cell r="F1195" t="e">
            <v>#REF!</v>
          </cell>
          <cell r="G1195" t="e">
            <v>#REF!</v>
          </cell>
          <cell r="H1195" t="e">
            <v>#REF!</v>
          </cell>
          <cell r="I1195" t="e">
            <v>#REF!</v>
          </cell>
          <cell r="J1195" t="e">
            <v>#REF!</v>
          </cell>
          <cell r="K1195" t="e">
            <v>#REF!</v>
          </cell>
          <cell r="L1195" t="e">
            <v>#REF!</v>
          </cell>
          <cell r="M1195" t="e">
            <v>#REF!</v>
          </cell>
        </row>
        <row r="1196">
          <cell r="A1196" t="str">
            <v>89.3 По заявкам подразделений, подчиненных заместителю</v>
          </cell>
          <cell r="B1196" t="e">
            <v>#REF!</v>
          </cell>
          <cell r="C1196" t="e">
            <v>#REF!</v>
          </cell>
          <cell r="D1196" t="e">
            <v>#REF!</v>
          </cell>
          <cell r="E1196" t="e">
            <v>#REF!</v>
          </cell>
          <cell r="F1196" t="e">
            <v>#REF!</v>
          </cell>
          <cell r="G1196" t="e">
            <v>#REF!</v>
          </cell>
          <cell r="H1196" t="e">
            <v>#REF!</v>
          </cell>
          <cell r="I1196" t="e">
            <v>#REF!</v>
          </cell>
          <cell r="J1196" t="e">
            <v>#REF!</v>
          </cell>
          <cell r="K1196" t="e">
            <v>#REF!</v>
          </cell>
          <cell r="L1196" t="e">
            <v>#REF!</v>
          </cell>
          <cell r="M1196" t="e">
            <v>#REF!</v>
          </cell>
        </row>
        <row r="1197">
          <cell r="A1197" t="str">
            <v>89.4 По заявкам подразделений, подчиненных директору по</v>
          </cell>
          <cell r="B1197" t="e">
            <v>#REF!</v>
          </cell>
          <cell r="C1197" t="e">
            <v>#REF!</v>
          </cell>
          <cell r="D1197" t="e">
            <v>#REF!</v>
          </cell>
          <cell r="E1197" t="e">
            <v>#REF!</v>
          </cell>
          <cell r="F1197" t="e">
            <v>#REF!</v>
          </cell>
          <cell r="G1197" t="e">
            <v>#REF!</v>
          </cell>
          <cell r="H1197" t="e">
            <v>#REF!</v>
          </cell>
          <cell r="I1197" t="e">
            <v>#REF!</v>
          </cell>
          <cell r="J1197" t="e">
            <v>#REF!</v>
          </cell>
          <cell r="K1197" t="e">
            <v>#REF!</v>
          </cell>
          <cell r="L1197" t="e">
            <v>#REF!</v>
          </cell>
          <cell r="M1197" t="e">
            <v>#REF!</v>
          </cell>
        </row>
        <row r="1198">
          <cell r="A1198" t="str">
            <v>89.5 По заявкам подразделений, подчиненных директору по</v>
          </cell>
          <cell r="B1198" t="e">
            <v>#REF!</v>
          </cell>
          <cell r="C1198" t="e">
            <v>#REF!</v>
          </cell>
          <cell r="D1198" t="e">
            <v>#REF!</v>
          </cell>
          <cell r="E1198" t="e">
            <v>#REF!</v>
          </cell>
          <cell r="F1198" t="e">
            <v>#REF!</v>
          </cell>
          <cell r="G1198" t="e">
            <v>#REF!</v>
          </cell>
          <cell r="H1198" t="e">
            <v>#REF!</v>
          </cell>
          <cell r="I1198" t="e">
            <v>#REF!</v>
          </cell>
          <cell r="J1198" t="e">
            <v>#REF!</v>
          </cell>
          <cell r="K1198" t="e">
            <v>#REF!</v>
          </cell>
          <cell r="L1198" t="e">
            <v>#REF!</v>
          </cell>
          <cell r="M1198" t="e">
            <v>#REF!</v>
          </cell>
        </row>
        <row r="1199">
          <cell r="A1199" t="str">
            <v>89.6 По заявкам подразделений, подчиненных директору по</v>
          </cell>
          <cell r="B1199" t="e">
            <v>#REF!</v>
          </cell>
          <cell r="C1199" t="e">
            <v>#REF!</v>
          </cell>
          <cell r="D1199" t="e">
            <v>#REF!</v>
          </cell>
          <cell r="E1199" t="e">
            <v>#REF!</v>
          </cell>
          <cell r="F1199" t="e">
            <v>#REF!</v>
          </cell>
          <cell r="G1199" t="e">
            <v>#REF!</v>
          </cell>
          <cell r="H1199" t="e">
            <v>#REF!</v>
          </cell>
          <cell r="I1199" t="e">
            <v>#REF!</v>
          </cell>
          <cell r="J1199" t="e">
            <v>#REF!</v>
          </cell>
          <cell r="K1199" t="e">
            <v>#REF!</v>
          </cell>
          <cell r="L1199" t="e">
            <v>#REF!</v>
          </cell>
          <cell r="M1199" t="e">
            <v>#REF!</v>
          </cell>
        </row>
        <row r="1200">
          <cell r="A1200" t="str">
            <v>9 Цинк</v>
          </cell>
          <cell r="B1200" t="e">
            <v>#REF!</v>
          </cell>
          <cell r="C1200" t="e">
            <v>#REF!</v>
          </cell>
          <cell r="D1200" t="e">
            <v>#REF!</v>
          </cell>
          <cell r="E1200" t="e">
            <v>#REF!</v>
          </cell>
          <cell r="F1200" t="e">
            <v>#REF!</v>
          </cell>
          <cell r="G1200" t="e">
            <v>#REF!</v>
          </cell>
          <cell r="H1200" t="e">
            <v>#REF!</v>
          </cell>
          <cell r="I1200" t="e">
            <v>#REF!</v>
          </cell>
          <cell r="J1200" t="e">
            <v>#REF!</v>
          </cell>
          <cell r="K1200" t="e">
            <v>#REF!</v>
          </cell>
          <cell r="L1200" t="e">
            <v>#REF!</v>
          </cell>
          <cell r="M1200" t="e">
            <v>#REF!</v>
          </cell>
        </row>
        <row r="1201">
          <cell r="A1201" t="str">
            <v>90. Приобретение объектов основных средств</v>
          </cell>
          <cell r="B1201" t="e">
            <v>#REF!</v>
          </cell>
          <cell r="C1201" t="e">
            <v>#REF!</v>
          </cell>
          <cell r="D1201" t="e">
            <v>#REF!</v>
          </cell>
          <cell r="E1201" t="e">
            <v>#REF!</v>
          </cell>
          <cell r="F1201" t="e">
            <v>#REF!</v>
          </cell>
          <cell r="G1201" t="e">
            <v>#REF!</v>
          </cell>
          <cell r="H1201" t="e">
            <v>#REF!</v>
          </cell>
          <cell r="I1201" t="e">
            <v>#REF!</v>
          </cell>
          <cell r="J1201" t="e">
            <v>#REF!</v>
          </cell>
          <cell r="K1201" t="e">
            <v>#REF!</v>
          </cell>
          <cell r="L1201" t="e">
            <v>#REF!</v>
          </cell>
          <cell r="M1201" t="e">
            <v>#REF!</v>
          </cell>
        </row>
        <row r="1202">
          <cell r="A1202" t="str">
            <v>90.1. Приобретение объектов производственного назначения</v>
          </cell>
          <cell r="B1202" t="e">
            <v>#REF!</v>
          </cell>
          <cell r="C1202" t="e">
            <v>#REF!</v>
          </cell>
          <cell r="D1202" t="e">
            <v>#REF!</v>
          </cell>
          <cell r="E1202" t="e">
            <v>#REF!</v>
          </cell>
          <cell r="F1202" t="e">
            <v>#REF!</v>
          </cell>
          <cell r="G1202" t="e">
            <v>#REF!</v>
          </cell>
          <cell r="H1202" t="e">
            <v>#REF!</v>
          </cell>
          <cell r="I1202" t="e">
            <v>#REF!</v>
          </cell>
          <cell r="J1202" t="e">
            <v>#REF!</v>
          </cell>
          <cell r="K1202" t="e">
            <v>#REF!</v>
          </cell>
          <cell r="L1202" t="e">
            <v>#REF!</v>
          </cell>
          <cell r="M1202" t="e">
            <v>#REF!</v>
          </cell>
        </row>
        <row r="1203">
          <cell r="A1203" t="str">
            <v>90.1.1 Приобретение зданий, сооружений производственного</v>
          </cell>
          <cell r="B1203" t="e">
            <v>#REF!</v>
          </cell>
          <cell r="C1203" t="e">
            <v>#REF!</v>
          </cell>
          <cell r="D1203" t="e">
            <v>#REF!</v>
          </cell>
          <cell r="E1203" t="e">
            <v>#REF!</v>
          </cell>
          <cell r="F1203" t="e">
            <v>#REF!</v>
          </cell>
          <cell r="G1203" t="e">
            <v>#REF!</v>
          </cell>
          <cell r="H1203" t="e">
            <v>#REF!</v>
          </cell>
          <cell r="I1203" t="e">
            <v>#REF!</v>
          </cell>
          <cell r="J1203" t="e">
            <v>#REF!</v>
          </cell>
          <cell r="K1203" t="e">
            <v>#REF!</v>
          </cell>
          <cell r="L1203" t="e">
            <v>#REF!</v>
          </cell>
          <cell r="M1203" t="e">
            <v>#REF!</v>
          </cell>
        </row>
        <row r="1204">
          <cell r="A1204" t="str">
            <v>90.1.2 Приобретение прочих основных средств производстве</v>
          </cell>
          <cell r="B1204" t="e">
            <v>#REF!</v>
          </cell>
          <cell r="C1204" t="e">
            <v>#REF!</v>
          </cell>
          <cell r="D1204" t="e">
            <v>#REF!</v>
          </cell>
          <cell r="E1204" t="e">
            <v>#REF!</v>
          </cell>
          <cell r="F1204" t="e">
            <v>#REF!</v>
          </cell>
          <cell r="G1204" t="e">
            <v>#REF!</v>
          </cell>
          <cell r="H1204" t="e">
            <v>#REF!</v>
          </cell>
          <cell r="I1204" t="e">
            <v>#REF!</v>
          </cell>
          <cell r="J1204" t="e">
            <v>#REF!</v>
          </cell>
          <cell r="K1204" t="e">
            <v>#REF!</v>
          </cell>
          <cell r="L1204" t="e">
            <v>#REF!</v>
          </cell>
          <cell r="M1204" t="e">
            <v>#REF!</v>
          </cell>
        </row>
        <row r="1205">
          <cell r="A1205" t="str">
            <v>90.1.3 Приобретение земельных участков и объектов природо</v>
          </cell>
          <cell r="B1205" t="e">
            <v>#REF!</v>
          </cell>
          <cell r="C1205" t="e">
            <v>#REF!</v>
          </cell>
          <cell r="D1205" t="e">
            <v>#REF!</v>
          </cell>
          <cell r="E1205" t="e">
            <v>#REF!</v>
          </cell>
          <cell r="F1205" t="e">
            <v>#REF!</v>
          </cell>
          <cell r="G1205" t="e">
            <v>#REF!</v>
          </cell>
          <cell r="H1205" t="e">
            <v>#REF!</v>
          </cell>
          <cell r="I1205" t="e">
            <v>#REF!</v>
          </cell>
          <cell r="J1205" t="e">
            <v>#REF!</v>
          </cell>
          <cell r="K1205" t="e">
            <v>#REF!</v>
          </cell>
          <cell r="L1205" t="e">
            <v>#REF!</v>
          </cell>
          <cell r="M1205" t="e">
            <v>#REF!</v>
          </cell>
        </row>
        <row r="1206">
          <cell r="A1206" t="str">
            <v>90.2. Приобретение объектов непроизводственного назначен</v>
          </cell>
          <cell r="B1206" t="e">
            <v>#REF!</v>
          </cell>
          <cell r="C1206" t="e">
            <v>#REF!</v>
          </cell>
          <cell r="D1206" t="e">
            <v>#REF!</v>
          </cell>
          <cell r="E1206" t="e">
            <v>#REF!</v>
          </cell>
          <cell r="F1206" t="e">
            <v>#REF!</v>
          </cell>
          <cell r="G1206" t="e">
            <v>#REF!</v>
          </cell>
          <cell r="H1206" t="e">
            <v>#REF!</v>
          </cell>
          <cell r="I1206" t="e">
            <v>#REF!</v>
          </cell>
          <cell r="J1206" t="e">
            <v>#REF!</v>
          </cell>
          <cell r="K1206" t="e">
            <v>#REF!</v>
          </cell>
          <cell r="L1206" t="e">
            <v>#REF!</v>
          </cell>
          <cell r="M1206" t="e">
            <v>#REF!</v>
          </cell>
        </row>
        <row r="1207">
          <cell r="A1207" t="str">
            <v>90.2.1 Приобретение зданий, сооружений непроизводственног</v>
          </cell>
          <cell r="B1207" t="e">
            <v>#REF!</v>
          </cell>
          <cell r="C1207" t="e">
            <v>#REF!</v>
          </cell>
          <cell r="D1207" t="e">
            <v>#REF!</v>
          </cell>
          <cell r="E1207" t="e">
            <v>#REF!</v>
          </cell>
          <cell r="F1207" t="e">
            <v>#REF!</v>
          </cell>
          <cell r="G1207" t="e">
            <v>#REF!</v>
          </cell>
          <cell r="H1207" t="e">
            <v>#REF!</v>
          </cell>
          <cell r="I1207" t="e">
            <v>#REF!</v>
          </cell>
          <cell r="J1207" t="e">
            <v>#REF!</v>
          </cell>
          <cell r="K1207" t="e">
            <v>#REF!</v>
          </cell>
          <cell r="L1207" t="e">
            <v>#REF!</v>
          </cell>
          <cell r="M1207" t="e">
            <v>#REF!</v>
          </cell>
        </row>
        <row r="1208">
          <cell r="A1208" t="str">
            <v>90.2.2 Приобретение прочих основных средств непроизводств</v>
          </cell>
          <cell r="B1208" t="e">
            <v>#REF!</v>
          </cell>
          <cell r="C1208" t="e">
            <v>#REF!</v>
          </cell>
          <cell r="D1208" t="e">
            <v>#REF!</v>
          </cell>
          <cell r="E1208" t="e">
            <v>#REF!</v>
          </cell>
          <cell r="F1208" t="e">
            <v>#REF!</v>
          </cell>
          <cell r="G1208" t="e">
            <v>#REF!</v>
          </cell>
          <cell r="H1208" t="e">
            <v>#REF!</v>
          </cell>
          <cell r="I1208" t="e">
            <v>#REF!</v>
          </cell>
          <cell r="J1208" t="e">
            <v>#REF!</v>
          </cell>
          <cell r="K1208" t="e">
            <v>#REF!</v>
          </cell>
          <cell r="L1208" t="e">
            <v>#REF!</v>
          </cell>
          <cell r="M1208" t="e">
            <v>#REF!</v>
          </cell>
        </row>
        <row r="1209">
          <cell r="A1209" t="str">
            <v>90.2.3 Приобретение земельных участков и объектов природо</v>
          </cell>
          <cell r="B1209" t="e">
            <v>#REF!</v>
          </cell>
          <cell r="C1209" t="e">
            <v>#REF!</v>
          </cell>
          <cell r="D1209" t="e">
            <v>#REF!</v>
          </cell>
          <cell r="E1209" t="e">
            <v>#REF!</v>
          </cell>
          <cell r="F1209" t="e">
            <v>#REF!</v>
          </cell>
          <cell r="G1209" t="e">
            <v>#REF!</v>
          </cell>
          <cell r="H1209" t="e">
            <v>#REF!</v>
          </cell>
          <cell r="I1209" t="e">
            <v>#REF!</v>
          </cell>
          <cell r="J1209" t="e">
            <v>#REF!</v>
          </cell>
          <cell r="K1209" t="e">
            <v>#REF!</v>
          </cell>
          <cell r="L1209" t="e">
            <v>#REF!</v>
          </cell>
          <cell r="M1209" t="e">
            <v>#REF!</v>
          </cell>
        </row>
        <row r="1210">
          <cell r="A1210" t="str">
            <v>90.4 Выбытие ОС</v>
          </cell>
          <cell r="B1210" t="e">
            <v>#REF!</v>
          </cell>
          <cell r="C1210" t="e">
            <v>#REF!</v>
          </cell>
          <cell r="D1210" t="e">
            <v>#REF!</v>
          </cell>
          <cell r="E1210" t="e">
            <v>#REF!</v>
          </cell>
          <cell r="F1210" t="e">
            <v>#REF!</v>
          </cell>
          <cell r="G1210" t="e">
            <v>#REF!</v>
          </cell>
          <cell r="H1210" t="e">
            <v>#REF!</v>
          </cell>
          <cell r="I1210" t="e">
            <v>#REF!</v>
          </cell>
          <cell r="J1210" t="e">
            <v>#REF!</v>
          </cell>
          <cell r="K1210" t="e">
            <v>#REF!</v>
          </cell>
          <cell r="L1210" t="e">
            <v>#REF!</v>
          </cell>
          <cell r="M1210" t="e">
            <v>#REF!</v>
          </cell>
        </row>
        <row r="1211">
          <cell r="A1211" t="str">
            <v>91. Капитальные вложения производственного назначения</v>
          </cell>
          <cell r="B1211" t="e">
            <v>#REF!</v>
          </cell>
          <cell r="C1211" t="e">
            <v>#REF!</v>
          </cell>
          <cell r="D1211" t="e">
            <v>#REF!</v>
          </cell>
          <cell r="E1211" t="e">
            <v>#REF!</v>
          </cell>
          <cell r="F1211" t="e">
            <v>#REF!</v>
          </cell>
          <cell r="G1211" t="e">
            <v>#REF!</v>
          </cell>
          <cell r="H1211" t="e">
            <v>#REF!</v>
          </cell>
          <cell r="I1211" t="e">
            <v>#REF!</v>
          </cell>
          <cell r="J1211" t="e">
            <v>#REF!</v>
          </cell>
          <cell r="K1211" t="e">
            <v>#REF!</v>
          </cell>
          <cell r="L1211" t="e">
            <v>#REF!</v>
          </cell>
          <cell r="M1211" t="e">
            <v>#REF!</v>
          </cell>
        </row>
        <row r="1212">
          <cell r="A1212" t="str">
            <v>91.1 Строительно-монтажные работы производственного наз</v>
          </cell>
          <cell r="B1212" t="e">
            <v>#REF!</v>
          </cell>
          <cell r="C1212" t="e">
            <v>#REF!</v>
          </cell>
          <cell r="D1212" t="e">
            <v>#REF!</v>
          </cell>
          <cell r="E1212" t="e">
            <v>#REF!</v>
          </cell>
          <cell r="F1212" t="e">
            <v>#REF!</v>
          </cell>
          <cell r="G1212" t="e">
            <v>#REF!</v>
          </cell>
          <cell r="H1212" t="e">
            <v>#REF!</v>
          </cell>
          <cell r="I1212" t="e">
            <v>#REF!</v>
          </cell>
          <cell r="J1212" t="e">
            <v>#REF!</v>
          </cell>
          <cell r="K1212" t="e">
            <v>#REF!</v>
          </cell>
          <cell r="L1212" t="e">
            <v>#REF!</v>
          </cell>
          <cell r="M1212" t="e">
            <v>#REF!</v>
          </cell>
        </row>
        <row r="1213">
          <cell r="A1213" t="str">
            <v>91.10 Валки рабочие и опорные, относящиеся к ОС</v>
          </cell>
          <cell r="B1213" t="e">
            <v>#REF!</v>
          </cell>
          <cell r="C1213" t="e">
            <v>#REF!</v>
          </cell>
          <cell r="D1213" t="e">
            <v>#REF!</v>
          </cell>
          <cell r="E1213" t="e">
            <v>#REF!</v>
          </cell>
          <cell r="F1213" t="e">
            <v>#REF!</v>
          </cell>
          <cell r="G1213" t="e">
            <v>#REF!</v>
          </cell>
          <cell r="H1213" t="e">
            <v>#REF!</v>
          </cell>
          <cell r="I1213" t="e">
            <v>#REF!</v>
          </cell>
          <cell r="J1213" t="e">
            <v>#REF!</v>
          </cell>
          <cell r="K1213" t="e">
            <v>#REF!</v>
          </cell>
          <cell r="L1213" t="e">
            <v>#REF!</v>
          </cell>
          <cell r="M1213" t="e">
            <v>#REF!</v>
          </cell>
        </row>
        <row r="1214">
          <cell r="A1214" t="str">
            <v>91.11 Таможенные процедуры, связанные с закупкой оборудо</v>
          </cell>
          <cell r="B1214" t="e">
            <v>#REF!</v>
          </cell>
          <cell r="C1214" t="e">
            <v>#REF!</v>
          </cell>
          <cell r="D1214" t="e">
            <v>#REF!</v>
          </cell>
          <cell r="E1214" t="e">
            <v>#REF!</v>
          </cell>
          <cell r="F1214" t="e">
            <v>#REF!</v>
          </cell>
          <cell r="G1214" t="e">
            <v>#REF!</v>
          </cell>
          <cell r="H1214" t="e">
            <v>#REF!</v>
          </cell>
          <cell r="I1214" t="e">
            <v>#REF!</v>
          </cell>
          <cell r="J1214" t="e">
            <v>#REF!</v>
          </cell>
          <cell r="K1214" t="e">
            <v>#REF!</v>
          </cell>
          <cell r="L1214" t="e">
            <v>#REF!</v>
          </cell>
          <cell r="M1214" t="e">
            <v>#REF!</v>
          </cell>
        </row>
        <row r="1215">
          <cell r="A1215" t="str">
            <v>91.13 Прочие капитальные вложения производственного назн</v>
          </cell>
          <cell r="B1215" t="e">
            <v>#REF!</v>
          </cell>
          <cell r="C1215" t="e">
            <v>#REF!</v>
          </cell>
          <cell r="D1215" t="e">
            <v>#REF!</v>
          </cell>
          <cell r="E1215" t="e">
            <v>#REF!</v>
          </cell>
          <cell r="F1215" t="e">
            <v>#REF!</v>
          </cell>
          <cell r="G1215" t="e">
            <v>#REF!</v>
          </cell>
          <cell r="H1215" t="e">
            <v>#REF!</v>
          </cell>
          <cell r="I1215" t="e">
            <v>#REF!</v>
          </cell>
          <cell r="J1215" t="e">
            <v>#REF!</v>
          </cell>
          <cell r="K1215" t="e">
            <v>#REF!</v>
          </cell>
          <cell r="L1215" t="e">
            <v>#REF!</v>
          </cell>
          <cell r="M1215" t="e">
            <v>#REF!</v>
          </cell>
        </row>
        <row r="1216">
          <cell r="A1216" t="str">
            <v>91.2 Проектно-изыскательские работы производственного н</v>
          </cell>
          <cell r="B1216" t="e">
            <v>#REF!</v>
          </cell>
          <cell r="C1216" t="e">
            <v>#REF!</v>
          </cell>
          <cell r="D1216" t="e">
            <v>#REF!</v>
          </cell>
          <cell r="E1216" t="e">
            <v>#REF!</v>
          </cell>
          <cell r="F1216" t="e">
            <v>#REF!</v>
          </cell>
          <cell r="G1216" t="e">
            <v>#REF!</v>
          </cell>
          <cell r="H1216" t="e">
            <v>#REF!</v>
          </cell>
          <cell r="I1216" t="e">
            <v>#REF!</v>
          </cell>
          <cell r="J1216" t="e">
            <v>#REF!</v>
          </cell>
          <cell r="K1216" t="e">
            <v>#REF!</v>
          </cell>
          <cell r="L1216" t="e">
            <v>#REF!</v>
          </cell>
          <cell r="M1216" t="e">
            <v>#REF!</v>
          </cell>
        </row>
        <row r="1217">
          <cell r="A1217" t="str">
            <v>91.3 Оборудование отечественное производственного назна</v>
          </cell>
          <cell r="B1217" t="e">
            <v>#REF!</v>
          </cell>
          <cell r="C1217" t="e">
            <v>#REF!</v>
          </cell>
          <cell r="D1217" t="e">
            <v>#REF!</v>
          </cell>
          <cell r="E1217" t="e">
            <v>#REF!</v>
          </cell>
          <cell r="F1217" t="e">
            <v>#REF!</v>
          </cell>
          <cell r="G1217" t="e">
            <v>#REF!</v>
          </cell>
          <cell r="H1217" t="e">
            <v>#REF!</v>
          </cell>
          <cell r="I1217" t="e">
            <v>#REF!</v>
          </cell>
          <cell r="J1217" t="e">
            <v>#REF!</v>
          </cell>
          <cell r="K1217" t="e">
            <v>#REF!</v>
          </cell>
          <cell r="L1217" t="e">
            <v>#REF!</v>
          </cell>
          <cell r="M1217" t="e">
            <v>#REF!</v>
          </cell>
        </row>
        <row r="1218">
          <cell r="A1218" t="str">
            <v>91.4 Оборудование импортное производственного назначени</v>
          </cell>
          <cell r="B1218" t="e">
            <v>#REF!</v>
          </cell>
          <cell r="C1218" t="e">
            <v>#REF!</v>
          </cell>
          <cell r="D1218" t="e">
            <v>#REF!</v>
          </cell>
          <cell r="E1218" t="e">
            <v>#REF!</v>
          </cell>
          <cell r="F1218" t="e">
            <v>#REF!</v>
          </cell>
          <cell r="G1218" t="e">
            <v>#REF!</v>
          </cell>
          <cell r="H1218" t="e">
            <v>#REF!</v>
          </cell>
          <cell r="I1218" t="e">
            <v>#REF!</v>
          </cell>
          <cell r="J1218" t="e">
            <v>#REF!</v>
          </cell>
          <cell r="K1218" t="e">
            <v>#REF!</v>
          </cell>
          <cell r="L1218" t="e">
            <v>#REF!</v>
          </cell>
          <cell r="M1218" t="e">
            <v>#REF!</v>
          </cell>
        </row>
        <row r="1219">
          <cell r="A1219" t="str">
            <v>91.5 Пусконаладочные работы производственного назначени</v>
          </cell>
          <cell r="B1219" t="e">
            <v>#REF!</v>
          </cell>
          <cell r="C1219" t="e">
            <v>#REF!</v>
          </cell>
          <cell r="D1219" t="e">
            <v>#REF!</v>
          </cell>
          <cell r="E1219" t="e">
            <v>#REF!</v>
          </cell>
          <cell r="F1219" t="e">
            <v>#REF!</v>
          </cell>
          <cell r="G1219" t="e">
            <v>#REF!</v>
          </cell>
          <cell r="H1219" t="e">
            <v>#REF!</v>
          </cell>
          <cell r="I1219" t="e">
            <v>#REF!</v>
          </cell>
          <cell r="J1219" t="e">
            <v>#REF!</v>
          </cell>
          <cell r="K1219" t="e">
            <v>#REF!</v>
          </cell>
          <cell r="L1219" t="e">
            <v>#REF!</v>
          </cell>
          <cell r="M1219" t="e">
            <v>#REF!</v>
          </cell>
        </row>
        <row r="1220">
          <cell r="A1220" t="str">
            <v>91.6 Материальные затраты производственного назначения</v>
          </cell>
          <cell r="B1220" t="e">
            <v>#REF!</v>
          </cell>
          <cell r="C1220" t="e">
            <v>#REF!</v>
          </cell>
          <cell r="D1220" t="e">
            <v>#REF!</v>
          </cell>
          <cell r="E1220" t="e">
            <v>#REF!</v>
          </cell>
          <cell r="F1220" t="e">
            <v>#REF!</v>
          </cell>
          <cell r="G1220" t="e">
            <v>#REF!</v>
          </cell>
          <cell r="H1220" t="e">
            <v>#REF!</v>
          </cell>
          <cell r="I1220" t="e">
            <v>#REF!</v>
          </cell>
          <cell r="J1220" t="e">
            <v>#REF!</v>
          </cell>
          <cell r="K1220" t="e">
            <v>#REF!</v>
          </cell>
          <cell r="L1220" t="e">
            <v>#REF!</v>
          </cell>
          <cell r="M1220" t="e">
            <v>#REF!</v>
          </cell>
        </row>
        <row r="1221">
          <cell r="A1221" t="str">
            <v>91.9 Оборудование для технического перевооружения произ</v>
          </cell>
          <cell r="B1221" t="e">
            <v>#REF!</v>
          </cell>
          <cell r="C1221" t="e">
            <v>#REF!</v>
          </cell>
          <cell r="D1221" t="e">
            <v>#REF!</v>
          </cell>
          <cell r="E1221" t="e">
            <v>#REF!</v>
          </cell>
          <cell r="F1221" t="e">
            <v>#REF!</v>
          </cell>
          <cell r="G1221" t="e">
            <v>#REF!</v>
          </cell>
          <cell r="H1221" t="e">
            <v>#REF!</v>
          </cell>
          <cell r="I1221" t="e">
            <v>#REF!</v>
          </cell>
          <cell r="J1221" t="e">
            <v>#REF!</v>
          </cell>
          <cell r="K1221" t="e">
            <v>#REF!</v>
          </cell>
          <cell r="L1221" t="e">
            <v>#REF!</v>
          </cell>
          <cell r="M1221" t="e">
            <v>#REF!</v>
          </cell>
        </row>
        <row r="1222">
          <cell r="A1222" t="str">
            <v>91.9. () Оборудование для технического перевооружения</v>
          </cell>
          <cell r="B1222" t="e">
            <v>#REF!</v>
          </cell>
          <cell r="C1222" t="e">
            <v>#REF!</v>
          </cell>
          <cell r="D1222" t="e">
            <v>#REF!</v>
          </cell>
          <cell r="E1222" t="e">
            <v>#REF!</v>
          </cell>
          <cell r="F1222" t="e">
            <v>#REF!</v>
          </cell>
          <cell r="G1222" t="e">
            <v>#REF!</v>
          </cell>
          <cell r="H1222" t="e">
            <v>#REF!</v>
          </cell>
          <cell r="I1222" t="e">
            <v>#REF!</v>
          </cell>
          <cell r="J1222" t="e">
            <v>#REF!</v>
          </cell>
          <cell r="K1222" t="e">
            <v>#REF!</v>
          </cell>
          <cell r="L1222" t="e">
            <v>#REF!</v>
          </cell>
          <cell r="M1222" t="e">
            <v>#REF!</v>
          </cell>
        </row>
        <row r="1223">
          <cell r="A1223" t="str">
            <v>91.9.1 () Оборудование ЖДТ</v>
          </cell>
          <cell r="B1223" t="e">
            <v>#REF!</v>
          </cell>
          <cell r="C1223" t="e">
            <v>#REF!</v>
          </cell>
          <cell r="D1223" t="e">
            <v>#REF!</v>
          </cell>
          <cell r="E1223" t="e">
            <v>#REF!</v>
          </cell>
          <cell r="F1223" t="e">
            <v>#REF!</v>
          </cell>
          <cell r="G1223" t="e">
            <v>#REF!</v>
          </cell>
          <cell r="H1223" t="e">
            <v>#REF!</v>
          </cell>
          <cell r="I1223" t="e">
            <v>#REF!</v>
          </cell>
          <cell r="J1223" t="e">
            <v>#REF!</v>
          </cell>
          <cell r="K1223" t="e">
            <v>#REF!</v>
          </cell>
          <cell r="L1223" t="e">
            <v>#REF!</v>
          </cell>
          <cell r="M1223" t="e">
            <v>#REF!</v>
          </cell>
        </row>
        <row r="1224">
          <cell r="A1224" t="str">
            <v>91.9.11 () Оборудование МНЛЗ</v>
          </cell>
          <cell r="B1224" t="e">
            <v>#REF!</v>
          </cell>
          <cell r="C1224" t="e">
            <v>#REF!</v>
          </cell>
          <cell r="D1224" t="e">
            <v>#REF!</v>
          </cell>
          <cell r="E1224" t="e">
            <v>#REF!</v>
          </cell>
          <cell r="F1224" t="e">
            <v>#REF!</v>
          </cell>
          <cell r="G1224" t="e">
            <v>#REF!</v>
          </cell>
          <cell r="H1224" t="e">
            <v>#REF!</v>
          </cell>
          <cell r="I1224" t="e">
            <v>#REF!</v>
          </cell>
          <cell r="J1224" t="e">
            <v>#REF!</v>
          </cell>
          <cell r="K1224" t="e">
            <v>#REF!</v>
          </cell>
          <cell r="L1224" t="e">
            <v>#REF!</v>
          </cell>
          <cell r="M1224" t="e">
            <v>#REF!</v>
          </cell>
        </row>
        <row r="1225">
          <cell r="A1225" t="str">
            <v>91.9.5 () Энергетическое оборудование</v>
          </cell>
          <cell r="B1225" t="e">
            <v>#REF!</v>
          </cell>
          <cell r="C1225" t="e">
            <v>#REF!</v>
          </cell>
          <cell r="D1225" t="e">
            <v>#REF!</v>
          </cell>
          <cell r="E1225" t="e">
            <v>#REF!</v>
          </cell>
          <cell r="F1225" t="e">
            <v>#REF!</v>
          </cell>
          <cell r="G1225" t="e">
            <v>#REF!</v>
          </cell>
          <cell r="H1225" t="e">
            <v>#REF!</v>
          </cell>
          <cell r="I1225" t="e">
            <v>#REF!</v>
          </cell>
          <cell r="J1225" t="e">
            <v>#REF!</v>
          </cell>
          <cell r="K1225" t="e">
            <v>#REF!</v>
          </cell>
          <cell r="L1225" t="e">
            <v>#REF!</v>
          </cell>
          <cell r="M1225" t="e">
            <v>#REF!</v>
          </cell>
        </row>
        <row r="1226">
          <cell r="A1226" t="str">
            <v>91.9.6 () Оборудование технологическое</v>
          </cell>
          <cell r="B1226" t="e">
            <v>#REF!</v>
          </cell>
          <cell r="C1226" t="e">
            <v>#REF!</v>
          </cell>
          <cell r="D1226" t="e">
            <v>#REF!</v>
          </cell>
          <cell r="E1226" t="e">
            <v>#REF!</v>
          </cell>
          <cell r="F1226" t="e">
            <v>#REF!</v>
          </cell>
          <cell r="G1226" t="e">
            <v>#REF!</v>
          </cell>
          <cell r="H1226" t="e">
            <v>#REF!</v>
          </cell>
          <cell r="I1226" t="e">
            <v>#REF!</v>
          </cell>
          <cell r="J1226" t="e">
            <v>#REF!</v>
          </cell>
          <cell r="K1226" t="e">
            <v>#REF!</v>
          </cell>
          <cell r="L1226" t="e">
            <v>#REF!</v>
          </cell>
          <cell r="M1226" t="e">
            <v>#REF!</v>
          </cell>
        </row>
        <row r="1227">
          <cell r="A1227" t="str">
            <v>91.9.7 () Оборудование электротехническое</v>
          </cell>
          <cell r="B1227" t="e">
            <v>#REF!</v>
          </cell>
          <cell r="C1227" t="e">
            <v>#REF!</v>
          </cell>
          <cell r="D1227" t="e">
            <v>#REF!</v>
          </cell>
          <cell r="E1227" t="e">
            <v>#REF!</v>
          </cell>
          <cell r="F1227" t="e">
            <v>#REF!</v>
          </cell>
          <cell r="G1227" t="e">
            <v>#REF!</v>
          </cell>
          <cell r="H1227" t="e">
            <v>#REF!</v>
          </cell>
          <cell r="I1227" t="e">
            <v>#REF!</v>
          </cell>
          <cell r="J1227" t="e">
            <v>#REF!</v>
          </cell>
          <cell r="K1227" t="e">
            <v>#REF!</v>
          </cell>
          <cell r="L1227" t="e">
            <v>#REF!</v>
          </cell>
          <cell r="M1227" t="e">
            <v>#REF!</v>
          </cell>
        </row>
        <row r="1228">
          <cell r="A1228" t="str">
            <v>91.9.8 () Средства автоматики и связи</v>
          </cell>
          <cell r="B1228" t="e">
            <v>#REF!</v>
          </cell>
          <cell r="C1228" t="e">
            <v>#REF!</v>
          </cell>
          <cell r="D1228" t="e">
            <v>#REF!</v>
          </cell>
          <cell r="E1228" t="e">
            <v>#REF!</v>
          </cell>
          <cell r="F1228" t="e">
            <v>#REF!</v>
          </cell>
          <cell r="G1228" t="e">
            <v>#REF!</v>
          </cell>
          <cell r="H1228" t="e">
            <v>#REF!</v>
          </cell>
          <cell r="I1228" t="e">
            <v>#REF!</v>
          </cell>
          <cell r="J1228" t="e">
            <v>#REF!</v>
          </cell>
          <cell r="K1228" t="e">
            <v>#REF!</v>
          </cell>
          <cell r="L1228" t="e">
            <v>#REF!</v>
          </cell>
          <cell r="M1228" t="e">
            <v>#REF!</v>
          </cell>
        </row>
        <row r="1229">
          <cell r="A1229" t="str">
            <v>92. Капитальные вложения непроизводств. назначения</v>
          </cell>
          <cell r="B1229" t="e">
            <v>#REF!</v>
          </cell>
          <cell r="C1229" t="e">
            <v>#REF!</v>
          </cell>
          <cell r="D1229" t="e">
            <v>#REF!</v>
          </cell>
          <cell r="E1229" t="e">
            <v>#REF!</v>
          </cell>
          <cell r="F1229" t="e">
            <v>#REF!</v>
          </cell>
          <cell r="G1229" t="e">
            <v>#REF!</v>
          </cell>
          <cell r="H1229" t="e">
            <v>#REF!</v>
          </cell>
          <cell r="I1229" t="e">
            <v>#REF!</v>
          </cell>
          <cell r="J1229" t="e">
            <v>#REF!</v>
          </cell>
          <cell r="K1229" t="e">
            <v>#REF!</v>
          </cell>
          <cell r="L1229" t="e">
            <v>#REF!</v>
          </cell>
          <cell r="M1229" t="e">
            <v>#REF!</v>
          </cell>
        </row>
        <row r="1230">
          <cell r="A1230" t="str">
            <v>92.1 Строительно-монтажные работы непроизводственного н</v>
          </cell>
          <cell r="B1230" t="e">
            <v>#REF!</v>
          </cell>
          <cell r="C1230" t="e">
            <v>#REF!</v>
          </cell>
          <cell r="D1230" t="e">
            <v>#REF!</v>
          </cell>
          <cell r="E1230" t="e">
            <v>#REF!</v>
          </cell>
          <cell r="F1230" t="e">
            <v>#REF!</v>
          </cell>
          <cell r="G1230" t="e">
            <v>#REF!</v>
          </cell>
          <cell r="H1230" t="e">
            <v>#REF!</v>
          </cell>
          <cell r="I1230" t="e">
            <v>#REF!</v>
          </cell>
          <cell r="J1230" t="e">
            <v>#REF!</v>
          </cell>
          <cell r="K1230" t="e">
            <v>#REF!</v>
          </cell>
          <cell r="L1230" t="e">
            <v>#REF!</v>
          </cell>
          <cell r="M1230" t="e">
            <v>#REF!</v>
          </cell>
        </row>
        <row r="1231">
          <cell r="A1231" t="str">
            <v>92.10 Прочие капитальные вложения непроизводственного на</v>
          </cell>
          <cell r="B1231" t="e">
            <v>#REF!</v>
          </cell>
          <cell r="C1231" t="e">
            <v>#REF!</v>
          </cell>
          <cell r="D1231" t="e">
            <v>#REF!</v>
          </cell>
          <cell r="E1231" t="e">
            <v>#REF!</v>
          </cell>
          <cell r="F1231" t="e">
            <v>#REF!</v>
          </cell>
          <cell r="G1231" t="e">
            <v>#REF!</v>
          </cell>
          <cell r="H1231" t="e">
            <v>#REF!</v>
          </cell>
          <cell r="I1231" t="e">
            <v>#REF!</v>
          </cell>
          <cell r="J1231" t="e">
            <v>#REF!</v>
          </cell>
          <cell r="K1231" t="e">
            <v>#REF!</v>
          </cell>
          <cell r="L1231" t="e">
            <v>#REF!</v>
          </cell>
          <cell r="M1231" t="e">
            <v>#REF!</v>
          </cell>
        </row>
        <row r="1232">
          <cell r="A1232" t="str">
            <v>92.2 Оборудование отечественное непроизводственного наз</v>
          </cell>
          <cell r="B1232" t="e">
            <v>#REF!</v>
          </cell>
          <cell r="C1232" t="e">
            <v>#REF!</v>
          </cell>
          <cell r="D1232" t="e">
            <v>#REF!</v>
          </cell>
          <cell r="E1232" t="e">
            <v>#REF!</v>
          </cell>
          <cell r="F1232" t="e">
            <v>#REF!</v>
          </cell>
          <cell r="G1232" t="e">
            <v>#REF!</v>
          </cell>
          <cell r="H1232" t="e">
            <v>#REF!</v>
          </cell>
          <cell r="I1232" t="e">
            <v>#REF!</v>
          </cell>
          <cell r="J1232" t="e">
            <v>#REF!</v>
          </cell>
          <cell r="K1232" t="e">
            <v>#REF!</v>
          </cell>
          <cell r="L1232" t="e">
            <v>#REF!</v>
          </cell>
          <cell r="M1232" t="e">
            <v>#REF!</v>
          </cell>
        </row>
        <row r="1233">
          <cell r="A1233" t="str">
            <v>92.2. () Оборудование отечественное</v>
          </cell>
          <cell r="B1233" t="e">
            <v>#REF!</v>
          </cell>
          <cell r="C1233" t="e">
            <v>#REF!</v>
          </cell>
          <cell r="D1233" t="e">
            <v>#REF!</v>
          </cell>
          <cell r="E1233" t="e">
            <v>#REF!</v>
          </cell>
          <cell r="F1233" t="e">
            <v>#REF!</v>
          </cell>
          <cell r="G1233" t="e">
            <v>#REF!</v>
          </cell>
          <cell r="H1233" t="e">
            <v>#REF!</v>
          </cell>
          <cell r="I1233" t="e">
            <v>#REF!</v>
          </cell>
          <cell r="J1233" t="e">
            <v>#REF!</v>
          </cell>
          <cell r="K1233" t="e">
            <v>#REF!</v>
          </cell>
          <cell r="L1233" t="e">
            <v>#REF!</v>
          </cell>
          <cell r="M1233" t="e">
            <v>#REF!</v>
          </cell>
        </row>
        <row r="1234">
          <cell r="A1234" t="str">
            <v>92.2.1 () Технологическое оборудование</v>
          </cell>
          <cell r="B1234" t="e">
            <v>#REF!</v>
          </cell>
          <cell r="C1234" t="e">
            <v>#REF!</v>
          </cell>
          <cell r="D1234" t="e">
            <v>#REF!</v>
          </cell>
          <cell r="E1234" t="e">
            <v>#REF!</v>
          </cell>
          <cell r="F1234" t="e">
            <v>#REF!</v>
          </cell>
          <cell r="G1234" t="e">
            <v>#REF!</v>
          </cell>
          <cell r="H1234" t="e">
            <v>#REF!</v>
          </cell>
          <cell r="I1234" t="e">
            <v>#REF!</v>
          </cell>
          <cell r="J1234" t="e">
            <v>#REF!</v>
          </cell>
          <cell r="K1234" t="e">
            <v>#REF!</v>
          </cell>
          <cell r="L1234" t="e">
            <v>#REF!</v>
          </cell>
          <cell r="M1234" t="e">
            <v>#REF!</v>
          </cell>
        </row>
        <row r="1235">
          <cell r="A1235" t="str">
            <v>92.2.2 () Подшипники и гидросмазочное</v>
          </cell>
          <cell r="B1235" t="e">
            <v>#REF!</v>
          </cell>
          <cell r="C1235" t="e">
            <v>#REF!</v>
          </cell>
          <cell r="D1235" t="e">
            <v>#REF!</v>
          </cell>
          <cell r="E1235" t="e">
            <v>#REF!</v>
          </cell>
          <cell r="F1235" t="e">
            <v>#REF!</v>
          </cell>
          <cell r="G1235" t="e">
            <v>#REF!</v>
          </cell>
          <cell r="H1235" t="e">
            <v>#REF!</v>
          </cell>
          <cell r="I1235" t="e">
            <v>#REF!</v>
          </cell>
          <cell r="J1235" t="e">
            <v>#REF!</v>
          </cell>
          <cell r="K1235" t="e">
            <v>#REF!</v>
          </cell>
          <cell r="L1235" t="e">
            <v>#REF!</v>
          </cell>
          <cell r="M1235" t="e">
            <v>#REF!</v>
          </cell>
        </row>
        <row r="1236">
          <cell r="A1236" t="str">
            <v>92.2.3 () Нестандартное оборудование</v>
          </cell>
          <cell r="B1236" t="e">
            <v>#REF!</v>
          </cell>
          <cell r="C1236" t="e">
            <v>#REF!</v>
          </cell>
          <cell r="D1236" t="e">
            <v>#REF!</v>
          </cell>
          <cell r="E1236" t="e">
            <v>#REF!</v>
          </cell>
          <cell r="F1236" t="e">
            <v>#REF!</v>
          </cell>
          <cell r="G1236" t="e">
            <v>#REF!</v>
          </cell>
          <cell r="H1236" t="e">
            <v>#REF!</v>
          </cell>
          <cell r="I1236" t="e">
            <v>#REF!</v>
          </cell>
          <cell r="J1236" t="e">
            <v>#REF!</v>
          </cell>
          <cell r="K1236" t="e">
            <v>#REF!</v>
          </cell>
          <cell r="L1236" t="e">
            <v>#REF!</v>
          </cell>
          <cell r="M1236" t="e">
            <v>#REF!</v>
          </cell>
        </row>
        <row r="1237">
          <cell r="A1237" t="str">
            <v>92.2.4 () Средства автоматики и связи</v>
          </cell>
          <cell r="B1237" t="e">
            <v>#REF!</v>
          </cell>
          <cell r="C1237" t="e">
            <v>#REF!</v>
          </cell>
          <cell r="D1237" t="e">
            <v>#REF!</v>
          </cell>
          <cell r="E1237" t="e">
            <v>#REF!</v>
          </cell>
          <cell r="F1237" t="e">
            <v>#REF!</v>
          </cell>
          <cell r="G1237" t="e">
            <v>#REF!</v>
          </cell>
          <cell r="H1237" t="e">
            <v>#REF!</v>
          </cell>
          <cell r="I1237" t="e">
            <v>#REF!</v>
          </cell>
          <cell r="J1237" t="e">
            <v>#REF!</v>
          </cell>
          <cell r="K1237" t="e">
            <v>#REF!</v>
          </cell>
          <cell r="L1237" t="e">
            <v>#REF!</v>
          </cell>
          <cell r="M1237" t="e">
            <v>#REF!</v>
          </cell>
        </row>
        <row r="1238">
          <cell r="A1238" t="str">
            <v>92.2.5 () Электротехническое оборудование</v>
          </cell>
          <cell r="B1238" t="e">
            <v>#REF!</v>
          </cell>
          <cell r="C1238" t="e">
            <v>#REF!</v>
          </cell>
          <cell r="D1238" t="e">
            <v>#REF!</v>
          </cell>
          <cell r="E1238" t="e">
            <v>#REF!</v>
          </cell>
          <cell r="F1238" t="e">
            <v>#REF!</v>
          </cell>
          <cell r="G1238" t="e">
            <v>#REF!</v>
          </cell>
          <cell r="H1238" t="e">
            <v>#REF!</v>
          </cell>
          <cell r="I1238" t="e">
            <v>#REF!</v>
          </cell>
          <cell r="J1238" t="e">
            <v>#REF!</v>
          </cell>
          <cell r="K1238" t="e">
            <v>#REF!</v>
          </cell>
          <cell r="L1238" t="e">
            <v>#REF!</v>
          </cell>
          <cell r="M1238" t="e">
            <v>#REF!</v>
          </cell>
        </row>
        <row r="1239">
          <cell r="A1239" t="str">
            <v>92.2.6 () Энергетическое оборудование</v>
          </cell>
          <cell r="B1239" t="e">
            <v>#REF!</v>
          </cell>
          <cell r="C1239" t="e">
            <v>#REF!</v>
          </cell>
          <cell r="D1239" t="e">
            <v>#REF!</v>
          </cell>
          <cell r="E1239" t="e">
            <v>#REF!</v>
          </cell>
          <cell r="F1239" t="e">
            <v>#REF!</v>
          </cell>
          <cell r="G1239" t="e">
            <v>#REF!</v>
          </cell>
          <cell r="H1239" t="e">
            <v>#REF!</v>
          </cell>
          <cell r="I1239" t="e">
            <v>#REF!</v>
          </cell>
          <cell r="J1239" t="e">
            <v>#REF!</v>
          </cell>
          <cell r="K1239" t="e">
            <v>#REF!</v>
          </cell>
          <cell r="L1239" t="e">
            <v>#REF!</v>
          </cell>
          <cell r="M1239" t="e">
            <v>#REF!</v>
          </cell>
        </row>
        <row r="1240">
          <cell r="A1240" t="str">
            <v>92.2.7 () Прочее оборудование</v>
          </cell>
          <cell r="B1240" t="e">
            <v>#REF!</v>
          </cell>
          <cell r="C1240" t="e">
            <v>#REF!</v>
          </cell>
          <cell r="D1240" t="e">
            <v>#REF!</v>
          </cell>
          <cell r="E1240" t="e">
            <v>#REF!</v>
          </cell>
          <cell r="F1240" t="e">
            <v>#REF!</v>
          </cell>
          <cell r="G1240" t="e">
            <v>#REF!</v>
          </cell>
          <cell r="H1240" t="e">
            <v>#REF!</v>
          </cell>
          <cell r="I1240" t="e">
            <v>#REF!</v>
          </cell>
          <cell r="J1240" t="e">
            <v>#REF!</v>
          </cell>
          <cell r="K1240" t="e">
            <v>#REF!</v>
          </cell>
          <cell r="L1240" t="e">
            <v>#REF!</v>
          </cell>
          <cell r="M1240" t="e">
            <v>#REF!</v>
          </cell>
        </row>
        <row r="1241">
          <cell r="A1241" t="str">
            <v>92.3 Оборудование импортное непроизводственного назначе</v>
          </cell>
          <cell r="B1241" t="e">
            <v>#REF!</v>
          </cell>
          <cell r="C1241" t="e">
            <v>#REF!</v>
          </cell>
          <cell r="D1241" t="e">
            <v>#REF!</v>
          </cell>
          <cell r="E1241" t="e">
            <v>#REF!</v>
          </cell>
          <cell r="F1241" t="e">
            <v>#REF!</v>
          </cell>
          <cell r="G1241" t="e">
            <v>#REF!</v>
          </cell>
          <cell r="H1241" t="e">
            <v>#REF!</v>
          </cell>
          <cell r="I1241" t="e">
            <v>#REF!</v>
          </cell>
          <cell r="J1241" t="e">
            <v>#REF!</v>
          </cell>
          <cell r="K1241" t="e">
            <v>#REF!</v>
          </cell>
          <cell r="L1241" t="e">
            <v>#REF!</v>
          </cell>
          <cell r="M1241" t="e">
            <v>#REF!</v>
          </cell>
        </row>
        <row r="1242">
          <cell r="A1242" t="str">
            <v>92.4 Проектно-изыскательские работы непроизводственного</v>
          </cell>
          <cell r="B1242" t="e">
            <v>#REF!</v>
          </cell>
          <cell r="C1242" t="e">
            <v>#REF!</v>
          </cell>
          <cell r="D1242" t="e">
            <v>#REF!</v>
          </cell>
          <cell r="E1242" t="e">
            <v>#REF!</v>
          </cell>
          <cell r="F1242" t="e">
            <v>#REF!</v>
          </cell>
          <cell r="G1242" t="e">
            <v>#REF!</v>
          </cell>
          <cell r="H1242" t="e">
            <v>#REF!</v>
          </cell>
          <cell r="I1242" t="e">
            <v>#REF!</v>
          </cell>
          <cell r="J1242" t="e">
            <v>#REF!</v>
          </cell>
          <cell r="K1242" t="e">
            <v>#REF!</v>
          </cell>
          <cell r="L1242" t="e">
            <v>#REF!</v>
          </cell>
          <cell r="M1242" t="e">
            <v>#REF!</v>
          </cell>
        </row>
        <row r="1243">
          <cell r="A1243" t="str">
            <v>92.5 Пусконаладочные работы непроизводственного назначе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</row>
        <row r="1244">
          <cell r="A1244" t="str">
            <v>92.6 Материальные затраты непроизводственного назначени</v>
          </cell>
          <cell r="B1244">
            <v>0</v>
          </cell>
          <cell r="C1244">
            <v>0</v>
          </cell>
          <cell r="D1244">
            <v>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0</v>
          </cell>
          <cell r="L1244">
            <v>0</v>
          </cell>
          <cell r="M1244">
            <v>0</v>
          </cell>
        </row>
        <row r="1245">
          <cell r="A1245" t="str">
            <v>92.9 Таможенные процедуры, связанные с закупкой оборудо</v>
          </cell>
          <cell r="B1245" t="e">
            <v>#REF!</v>
          </cell>
          <cell r="C1245" t="e">
            <v>#REF!</v>
          </cell>
          <cell r="D1245" t="e">
            <v>#REF!</v>
          </cell>
          <cell r="E1245" t="e">
            <v>#REF!</v>
          </cell>
          <cell r="F1245" t="e">
            <v>#REF!</v>
          </cell>
          <cell r="G1245" t="e">
            <v>#REF!</v>
          </cell>
          <cell r="H1245" t="e">
            <v>#REF!</v>
          </cell>
          <cell r="I1245" t="e">
            <v>#REF!</v>
          </cell>
          <cell r="J1245" t="e">
            <v>#REF!</v>
          </cell>
          <cell r="K1245" t="e">
            <v>#REF!</v>
          </cell>
          <cell r="L1245" t="e">
            <v>#REF!</v>
          </cell>
          <cell r="M1245" t="e">
            <v>#REF!</v>
          </cell>
        </row>
        <row r="1246">
          <cell r="A1246" t="str">
            <v>93. Оборудование для технического перевооружения АУП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</row>
        <row r="1247">
          <cell r="A1247" t="str">
            <v>93.1 Вычислительная техника, компьютерное оборудование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</row>
        <row r="1248">
          <cell r="A1248" t="str">
            <v>93.2 Оргтехника для технического перевооружения АУП</v>
          </cell>
          <cell r="B1248">
            <v>0</v>
          </cell>
          <cell r="C1248">
            <v>0</v>
          </cell>
          <cell r="D1248">
            <v>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0</v>
          </cell>
          <cell r="L1248">
            <v>0</v>
          </cell>
          <cell r="M1248">
            <v>0</v>
          </cell>
        </row>
        <row r="1249">
          <cell r="A1249" t="str">
            <v>93.3 (0930301) Компьютерное оборудование в рамках КИС д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</row>
        <row r="1250">
          <cell r="A1250" t="str">
            <v>93.4 Специализированная техника цеха связи для техниче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</row>
        <row r="1251">
          <cell r="A1251" t="str">
            <v>93.6. Таможенные процедуры, связанные с закупкой оборудо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</row>
        <row r="1252">
          <cell r="A1252" t="str">
            <v>93.6.1 Таможенные процедуры, связанные с закупкой выч. те</v>
          </cell>
          <cell r="B1252">
            <v>0</v>
          </cell>
          <cell r="C1252">
            <v>0</v>
          </cell>
          <cell r="D1252">
            <v>0</v>
          </cell>
          <cell r="E1252">
            <v>0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0</v>
          </cell>
          <cell r="L1252">
            <v>0</v>
          </cell>
          <cell r="M1252">
            <v>0</v>
          </cell>
        </row>
        <row r="1253">
          <cell r="A1253" t="str">
            <v>93.6.2 Таможенные процедуры, связанные с закупкой оргтехн</v>
          </cell>
          <cell r="B1253" t="e">
            <v>#REF!</v>
          </cell>
          <cell r="C1253" t="e">
            <v>#REF!</v>
          </cell>
          <cell r="D1253" t="e">
            <v>#REF!</v>
          </cell>
          <cell r="E1253" t="e">
            <v>#REF!</v>
          </cell>
          <cell r="F1253" t="e">
            <v>#REF!</v>
          </cell>
          <cell r="G1253" t="e">
            <v>#REF!</v>
          </cell>
          <cell r="H1253" t="e">
            <v>#REF!</v>
          </cell>
          <cell r="I1253" t="e">
            <v>#REF!</v>
          </cell>
          <cell r="J1253" t="e">
            <v>#REF!</v>
          </cell>
          <cell r="K1253" t="e">
            <v>#REF!</v>
          </cell>
          <cell r="L1253" t="e">
            <v>#REF!</v>
          </cell>
          <cell r="M1253" t="e">
            <v>#REF!</v>
          </cell>
        </row>
        <row r="1254">
          <cell r="A1254" t="str">
            <v>94. Лизинг</v>
          </cell>
          <cell r="B1254">
            <v>0</v>
          </cell>
          <cell r="C1254">
            <v>0</v>
          </cell>
          <cell r="D1254">
            <v>0</v>
          </cell>
          <cell r="E1254">
            <v>0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0</v>
          </cell>
          <cell r="L1254">
            <v>0</v>
          </cell>
          <cell r="M1254">
            <v>0</v>
          </cell>
        </row>
        <row r="1255">
          <cell r="A1255" t="str">
            <v>94.1. Расходы по лизингу за основные средства производст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</row>
        <row r="1256">
          <cell r="A1256" t="str">
            <v>94.1.1 Оборудование производственного назначения (лизинг)</v>
          </cell>
          <cell r="B1256" t="e">
            <v>#REF!</v>
          </cell>
          <cell r="C1256" t="e">
            <v>#REF!</v>
          </cell>
          <cell r="D1256" t="e">
            <v>#REF!</v>
          </cell>
          <cell r="E1256" t="e">
            <v>#REF!</v>
          </cell>
          <cell r="F1256" t="e">
            <v>#REF!</v>
          </cell>
          <cell r="G1256" t="e">
            <v>#REF!</v>
          </cell>
          <cell r="H1256" t="e">
            <v>#REF!</v>
          </cell>
          <cell r="I1256" t="e">
            <v>#REF!</v>
          </cell>
          <cell r="J1256" t="e">
            <v>#REF!</v>
          </cell>
          <cell r="K1256" t="e">
            <v>#REF!</v>
          </cell>
          <cell r="L1256" t="e">
            <v>#REF!</v>
          </cell>
          <cell r="M1256" t="e">
            <v>#REF!</v>
          </cell>
        </row>
        <row r="1257">
          <cell r="A1257" t="str">
            <v>94.1.2 Автотракторная техника производственного назначени</v>
          </cell>
          <cell r="B1257" t="e">
            <v>#REF!</v>
          </cell>
          <cell r="C1257" t="e">
            <v>#REF!</v>
          </cell>
          <cell r="D1257" t="e">
            <v>#REF!</v>
          </cell>
          <cell r="E1257" t="e">
            <v>#REF!</v>
          </cell>
          <cell r="F1257" t="e">
            <v>#REF!</v>
          </cell>
          <cell r="G1257" t="e">
            <v>#REF!</v>
          </cell>
          <cell r="H1257" t="e">
            <v>#REF!</v>
          </cell>
          <cell r="I1257" t="e">
            <v>#REF!</v>
          </cell>
          <cell r="J1257" t="e">
            <v>#REF!</v>
          </cell>
          <cell r="K1257" t="e">
            <v>#REF!</v>
          </cell>
          <cell r="L1257" t="e">
            <v>#REF!</v>
          </cell>
          <cell r="M1257" t="e">
            <v>#REF!</v>
          </cell>
        </row>
        <row r="1258">
          <cell r="A1258" t="str">
            <v>94.1.3 Оборудование УЖДТ производственного назначения (ли</v>
          </cell>
          <cell r="B1258" t="e">
            <v>#REF!</v>
          </cell>
          <cell r="C1258" t="e">
            <v>#REF!</v>
          </cell>
          <cell r="D1258" t="e">
            <v>#REF!</v>
          </cell>
          <cell r="E1258" t="e">
            <v>#REF!</v>
          </cell>
          <cell r="F1258" t="e">
            <v>#REF!</v>
          </cell>
          <cell r="G1258" t="e">
            <v>#REF!</v>
          </cell>
          <cell r="H1258" t="e">
            <v>#REF!</v>
          </cell>
          <cell r="I1258" t="e">
            <v>#REF!</v>
          </cell>
          <cell r="J1258" t="e">
            <v>#REF!</v>
          </cell>
          <cell r="K1258" t="e">
            <v>#REF!</v>
          </cell>
          <cell r="L1258" t="e">
            <v>#REF!</v>
          </cell>
          <cell r="M1258">
            <v>0</v>
          </cell>
        </row>
        <row r="1259">
          <cell r="A1259" t="str">
            <v>94.1.4 Оборудование ДИТ производственного назначения (лиз</v>
          </cell>
          <cell r="B1259" t="e">
            <v>#REF!</v>
          </cell>
          <cell r="C1259" t="e">
            <v>#REF!</v>
          </cell>
          <cell r="D1259" t="e">
            <v>#REF!</v>
          </cell>
          <cell r="E1259" t="e">
            <v>#REF!</v>
          </cell>
          <cell r="F1259" t="e">
            <v>#REF!</v>
          </cell>
          <cell r="G1259" t="e">
            <v>#REF!</v>
          </cell>
          <cell r="H1259" t="e">
            <v>#REF!</v>
          </cell>
          <cell r="I1259" t="e">
            <v>#REF!</v>
          </cell>
          <cell r="J1259" t="e">
            <v>#REF!</v>
          </cell>
          <cell r="K1259" t="e">
            <v>#REF!</v>
          </cell>
          <cell r="L1259" t="e">
            <v>#REF!</v>
          </cell>
          <cell r="M1259" t="e">
            <v>#REF!</v>
          </cell>
        </row>
        <row r="1260">
          <cell r="A1260" t="str">
            <v>94.1.5 Оборудование ЦЛК производственного назначения (лиз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</row>
        <row r="1261">
          <cell r="A1261" t="str">
            <v>94.1.6 Проекты программы связи (Оборудование IT) производ</v>
          </cell>
          <cell r="B1261" t="e">
            <v>#REF!</v>
          </cell>
          <cell r="C1261" t="e">
            <v>#REF!</v>
          </cell>
          <cell r="D1261" t="e">
            <v>#REF!</v>
          </cell>
          <cell r="E1261" t="e">
            <v>#REF!</v>
          </cell>
          <cell r="F1261" t="e">
            <v>#REF!</v>
          </cell>
          <cell r="G1261" t="e">
            <v>#REF!</v>
          </cell>
          <cell r="H1261" t="e">
            <v>#REF!</v>
          </cell>
          <cell r="I1261" t="e">
            <v>#REF!</v>
          </cell>
          <cell r="J1261" t="e">
            <v>#REF!</v>
          </cell>
          <cell r="K1261" t="e">
            <v>#REF!</v>
          </cell>
          <cell r="L1261" t="e">
            <v>#REF!</v>
          </cell>
          <cell r="M1261">
            <v>0</v>
          </cell>
        </row>
        <row r="1262">
          <cell r="A1262" t="str">
            <v>94.1.7 Весовое оборудование производственного назначения</v>
          </cell>
          <cell r="B1262" t="e">
            <v>#REF!</v>
          </cell>
          <cell r="C1262" t="e">
            <v>#REF!</v>
          </cell>
          <cell r="D1262" t="e">
            <v>#REF!</v>
          </cell>
          <cell r="E1262" t="e">
            <v>#REF!</v>
          </cell>
          <cell r="F1262" t="e">
            <v>#REF!</v>
          </cell>
          <cell r="G1262" t="e">
            <v>#REF!</v>
          </cell>
          <cell r="H1262" t="e">
            <v>#REF!</v>
          </cell>
          <cell r="I1262" t="e">
            <v>#REF!</v>
          </cell>
          <cell r="J1262" t="e">
            <v>#REF!</v>
          </cell>
          <cell r="K1262" t="e">
            <v>#REF!</v>
          </cell>
          <cell r="L1262" t="e">
            <v>#REF!</v>
          </cell>
          <cell r="M1262" t="e">
            <v>#REF!</v>
          </cell>
        </row>
        <row r="1263">
          <cell r="A1263" t="str">
            <v>94.2. Расходы по лизингу за ОС общехозяйственного назнач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</row>
        <row r="1264">
          <cell r="A1264" t="str">
            <v>94.2.1 Оборудование общехозяйственного назначения (лизинг</v>
          </cell>
          <cell r="B1264" t="e">
            <v>#REF!</v>
          </cell>
          <cell r="C1264" t="e">
            <v>#REF!</v>
          </cell>
          <cell r="D1264" t="e">
            <v>#REF!</v>
          </cell>
          <cell r="E1264" t="e">
            <v>#REF!</v>
          </cell>
          <cell r="F1264" t="e">
            <v>#REF!</v>
          </cell>
          <cell r="G1264" t="e">
            <v>#REF!</v>
          </cell>
          <cell r="H1264" t="e">
            <v>#REF!</v>
          </cell>
          <cell r="I1264" t="e">
            <v>#REF!</v>
          </cell>
          <cell r="J1264" t="e">
            <v>#REF!</v>
          </cell>
          <cell r="K1264" t="e">
            <v>#REF!</v>
          </cell>
          <cell r="L1264" t="e">
            <v>#REF!</v>
          </cell>
          <cell r="M1264" t="e">
            <v>#REF!</v>
          </cell>
        </row>
        <row r="1265">
          <cell r="A1265" t="str">
            <v>94.2.2 Автотракторная техника общехозяйственного назначен</v>
          </cell>
          <cell r="B1265" t="e">
            <v>#REF!</v>
          </cell>
          <cell r="C1265" t="e">
            <v>#REF!</v>
          </cell>
          <cell r="D1265" t="e">
            <v>#REF!</v>
          </cell>
          <cell r="E1265" t="e">
            <v>#REF!</v>
          </cell>
          <cell r="F1265" t="e">
            <v>#REF!</v>
          </cell>
          <cell r="G1265" t="e">
            <v>#REF!</v>
          </cell>
          <cell r="H1265" t="e">
            <v>#REF!</v>
          </cell>
          <cell r="I1265" t="e">
            <v>#REF!</v>
          </cell>
          <cell r="J1265" t="e">
            <v>#REF!</v>
          </cell>
          <cell r="K1265" t="e">
            <v>#REF!</v>
          </cell>
          <cell r="L1265" t="e">
            <v>#REF!</v>
          </cell>
          <cell r="M1265" t="e">
            <v>#REF!</v>
          </cell>
        </row>
        <row r="1266">
          <cell r="A1266" t="str">
            <v>94.2.3 Оборудование ДИТ общехозяйственного назначения (ли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</row>
        <row r="1267">
          <cell r="A1267" t="str">
            <v>94.2.4 Оргтехника общехозяйственного назначения (лизинг)</v>
          </cell>
          <cell r="B1267" t="e">
            <v>#REF!</v>
          </cell>
          <cell r="C1267" t="e">
            <v>#REF!</v>
          </cell>
          <cell r="D1267" t="e">
            <v>#REF!</v>
          </cell>
          <cell r="E1267" t="e">
            <v>#REF!</v>
          </cell>
          <cell r="F1267" t="e">
            <v>#REF!</v>
          </cell>
          <cell r="G1267" t="e">
            <v>#REF!</v>
          </cell>
          <cell r="H1267" t="e">
            <v>#REF!</v>
          </cell>
          <cell r="I1267" t="e">
            <v>#REF!</v>
          </cell>
          <cell r="J1267" t="e">
            <v>#REF!</v>
          </cell>
          <cell r="K1267" t="e">
            <v>#REF!</v>
          </cell>
          <cell r="L1267" t="e">
            <v>#REF!</v>
          </cell>
          <cell r="M1267" t="e">
            <v>#REF!</v>
          </cell>
        </row>
        <row r="1268">
          <cell r="A1268" t="str">
            <v>94.2.5 Оборудование КИС общехозяйственного назначения (ли</v>
          </cell>
          <cell r="B1268" t="e">
            <v>#REF!</v>
          </cell>
          <cell r="C1268" t="e">
            <v>#REF!</v>
          </cell>
          <cell r="D1268" t="e">
            <v>#REF!</v>
          </cell>
          <cell r="E1268" t="e">
            <v>#REF!</v>
          </cell>
          <cell r="F1268" t="e">
            <v>#REF!</v>
          </cell>
          <cell r="G1268" t="e">
            <v>#REF!</v>
          </cell>
          <cell r="H1268" t="e">
            <v>#REF!</v>
          </cell>
          <cell r="I1268" t="e">
            <v>#REF!</v>
          </cell>
          <cell r="J1268" t="e">
            <v>#REF!</v>
          </cell>
          <cell r="K1268" t="e">
            <v>#REF!</v>
          </cell>
          <cell r="L1268" t="e">
            <v>#REF!</v>
          </cell>
          <cell r="M1268" t="e">
            <v>#REF!</v>
          </cell>
        </row>
        <row r="1269">
          <cell r="A1269" t="str">
            <v>94.3. Расходы по выкупу ОС по остаточной стоимости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</row>
        <row r="1270">
          <cell r="A1270" t="str">
            <v>94.3.1 Расходы по выкупу оборудования по остаточной стоим</v>
          </cell>
          <cell r="B1270" t="e">
            <v>#REF!</v>
          </cell>
          <cell r="C1270" t="e">
            <v>#REF!</v>
          </cell>
          <cell r="D1270" t="e">
            <v>#REF!</v>
          </cell>
          <cell r="E1270" t="e">
            <v>#REF!</v>
          </cell>
          <cell r="F1270" t="e">
            <v>#REF!</v>
          </cell>
          <cell r="G1270" t="e">
            <v>#REF!</v>
          </cell>
          <cell r="H1270" t="e">
            <v>#REF!</v>
          </cell>
          <cell r="I1270" t="e">
            <v>#REF!</v>
          </cell>
          <cell r="J1270" t="e">
            <v>#REF!</v>
          </cell>
          <cell r="K1270" t="e">
            <v>#REF!</v>
          </cell>
          <cell r="L1270" t="e">
            <v>#REF!</v>
          </cell>
          <cell r="M1270" t="e">
            <v>#REF!</v>
          </cell>
        </row>
        <row r="1271">
          <cell r="A1271" t="str">
            <v>94.3.2 Расходы по выкупу автотракторной техники по остато</v>
          </cell>
          <cell r="B1271" t="e">
            <v>#REF!</v>
          </cell>
          <cell r="C1271" t="e">
            <v>#REF!</v>
          </cell>
          <cell r="D1271" t="e">
            <v>#REF!</v>
          </cell>
          <cell r="E1271" t="e">
            <v>#REF!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</row>
        <row r="1272">
          <cell r="A1272" t="str">
            <v>94.3.3 Расходы по выкупу оборудование УЖДТ по остаточной</v>
          </cell>
          <cell r="B1272" t="e">
            <v>#REF!</v>
          </cell>
          <cell r="C1272" t="e">
            <v>#REF!</v>
          </cell>
          <cell r="D1272" t="e">
            <v>#REF!</v>
          </cell>
          <cell r="E1272" t="e">
            <v>#REF!</v>
          </cell>
          <cell r="F1272" t="e">
            <v>#REF!</v>
          </cell>
          <cell r="G1272" t="e">
            <v>#REF!</v>
          </cell>
          <cell r="H1272" t="e">
            <v>#REF!</v>
          </cell>
          <cell r="I1272" t="e">
            <v>#REF!</v>
          </cell>
          <cell r="J1272" t="e">
            <v>#REF!</v>
          </cell>
          <cell r="K1272" t="e">
            <v>#REF!</v>
          </cell>
          <cell r="L1272" t="e">
            <v>#REF!</v>
          </cell>
          <cell r="M1272" t="e">
            <v>#REF!</v>
          </cell>
        </row>
        <row r="1273">
          <cell r="A1273" t="str">
            <v>94.3.4 Расходы по выкупу оборудования ЦЛК по остаточной с</v>
          </cell>
          <cell r="B1273" t="e">
            <v>#REF!</v>
          </cell>
          <cell r="C1273" t="e">
            <v>#REF!</v>
          </cell>
          <cell r="D1273" t="e">
            <v>#REF!</v>
          </cell>
          <cell r="E1273" t="e">
            <v>#REF!</v>
          </cell>
          <cell r="F1273" t="e">
            <v>#REF!</v>
          </cell>
          <cell r="G1273" t="e">
            <v>#REF!</v>
          </cell>
          <cell r="H1273" t="e">
            <v>#REF!</v>
          </cell>
          <cell r="I1273" t="e">
            <v>#REF!</v>
          </cell>
          <cell r="J1273" t="e">
            <v>#REF!</v>
          </cell>
          <cell r="K1273" t="e">
            <v>#REF!</v>
          </cell>
          <cell r="L1273" t="e">
            <v>#REF!</v>
          </cell>
          <cell r="M1273" t="e">
            <v>#REF!</v>
          </cell>
        </row>
        <row r="1274">
          <cell r="A1274" t="str">
            <v>94.3.5 Расходы по выкупу проектов программы связи (Оборуд</v>
          </cell>
          <cell r="B1274" t="e">
            <v>#REF!</v>
          </cell>
          <cell r="C1274" t="e">
            <v>#REF!</v>
          </cell>
          <cell r="D1274" t="e">
            <v>#REF!</v>
          </cell>
          <cell r="E1274" t="e">
            <v>#REF!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</row>
        <row r="1275">
          <cell r="A1275" t="str">
            <v>94.3.6 Расходы по выкупу весового оборудования по остаточ</v>
          </cell>
          <cell r="B1275" t="e">
            <v>#REF!</v>
          </cell>
          <cell r="C1275" t="e">
            <v>#REF!</v>
          </cell>
          <cell r="D1275" t="e">
            <v>#REF!</v>
          </cell>
          <cell r="E1275" t="e">
            <v>#REF!</v>
          </cell>
          <cell r="F1275" t="e">
            <v>#REF!</v>
          </cell>
          <cell r="G1275" t="e">
            <v>#REF!</v>
          </cell>
          <cell r="H1275" t="e">
            <v>#REF!</v>
          </cell>
          <cell r="I1275" t="e">
            <v>#REF!</v>
          </cell>
          <cell r="J1275" t="e">
            <v>#REF!</v>
          </cell>
          <cell r="K1275" t="e">
            <v>#REF!</v>
          </cell>
          <cell r="L1275" t="e">
            <v>#REF!</v>
          </cell>
          <cell r="M1275" t="e">
            <v>#REF!</v>
          </cell>
        </row>
        <row r="1276">
          <cell r="A1276" t="str">
            <v>94.3.7 Расходы по выкупу оргтехники по остаточной стоимос</v>
          </cell>
          <cell r="B1276" t="e">
            <v>#REF!</v>
          </cell>
          <cell r="C1276" t="e">
            <v>#REF!</v>
          </cell>
          <cell r="D1276" t="e">
            <v>#REF!</v>
          </cell>
          <cell r="E1276" t="e">
            <v>#REF!</v>
          </cell>
          <cell r="F1276" t="e">
            <v>#REF!</v>
          </cell>
          <cell r="G1276" t="e">
            <v>#REF!</v>
          </cell>
          <cell r="H1276" t="e">
            <v>#REF!</v>
          </cell>
          <cell r="I1276" t="e">
            <v>#REF!</v>
          </cell>
          <cell r="J1276" t="e">
            <v>#REF!</v>
          </cell>
          <cell r="K1276" t="e">
            <v>#REF!</v>
          </cell>
          <cell r="L1276" t="e">
            <v>#REF!</v>
          </cell>
          <cell r="M1276" t="e">
            <v>#REF!</v>
          </cell>
        </row>
        <row r="1277">
          <cell r="A1277" t="str">
            <v>95. Аренда производственного назначения</v>
          </cell>
          <cell r="B1277" t="e">
            <v>#REF!</v>
          </cell>
          <cell r="C1277" t="e">
            <v>#REF!</v>
          </cell>
          <cell r="D1277" t="e">
            <v>#REF!</v>
          </cell>
          <cell r="E1277" t="e">
            <v>#REF!</v>
          </cell>
          <cell r="F1277" t="e">
            <v>#REF!</v>
          </cell>
          <cell r="G1277" t="e">
            <v>#REF!</v>
          </cell>
          <cell r="H1277" t="e">
            <v>#REF!</v>
          </cell>
          <cell r="I1277" t="e">
            <v>#REF!</v>
          </cell>
          <cell r="J1277" t="e">
            <v>#REF!</v>
          </cell>
          <cell r="K1277" t="e">
            <v>#REF!</v>
          </cell>
          <cell r="L1277" t="e">
            <v>#REF!</v>
          </cell>
          <cell r="M1277" t="e">
            <v>#REF!</v>
          </cell>
        </row>
        <row r="1278">
          <cell r="A1278" t="str">
            <v>95.1 Аренда производственных помещений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</row>
        <row r="1279">
          <cell r="A1279" t="str">
            <v>95.2 Аренда подвижного состава</v>
          </cell>
          <cell r="B1279" t="e">
            <v>#REF!</v>
          </cell>
          <cell r="C1279" t="e">
            <v>#REF!</v>
          </cell>
          <cell r="D1279" t="e">
            <v>#REF!</v>
          </cell>
          <cell r="E1279" t="e">
            <v>#REF!</v>
          </cell>
          <cell r="F1279" t="e">
            <v>#REF!</v>
          </cell>
          <cell r="G1279" t="e">
            <v>#REF!</v>
          </cell>
          <cell r="H1279" t="e">
            <v>#REF!</v>
          </cell>
          <cell r="I1279" t="e">
            <v>#REF!</v>
          </cell>
          <cell r="J1279" t="e">
            <v>#REF!</v>
          </cell>
          <cell r="K1279" t="e">
            <v>#REF!</v>
          </cell>
          <cell r="L1279" t="e">
            <v>#REF!</v>
          </cell>
          <cell r="M1279" t="e">
            <v>#REF!</v>
          </cell>
        </row>
        <row r="1280">
          <cell r="A1280" t="str">
            <v>95.3 Аренда оборудования</v>
          </cell>
          <cell r="B1280" t="e">
            <v>#REF!</v>
          </cell>
          <cell r="C1280" t="e">
            <v>#REF!</v>
          </cell>
          <cell r="D1280" t="e">
            <v>#REF!</v>
          </cell>
          <cell r="E1280" t="e">
            <v>#REF!</v>
          </cell>
          <cell r="F1280" t="e">
            <v>#REF!</v>
          </cell>
          <cell r="G1280" t="e">
            <v>#REF!</v>
          </cell>
          <cell r="H1280" t="e">
            <v>#REF!</v>
          </cell>
          <cell r="I1280" t="e">
            <v>#REF!</v>
          </cell>
          <cell r="J1280" t="e">
            <v>#REF!</v>
          </cell>
          <cell r="K1280" t="e">
            <v>#REF!</v>
          </cell>
          <cell r="L1280" t="e">
            <v>#REF!</v>
          </cell>
          <cell r="M1280" t="e">
            <v>#REF!</v>
          </cell>
        </row>
        <row r="1281">
          <cell r="A1281" t="str">
            <v>96. Аудиторские и консалтинговые услуги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  <cell r="L1281">
            <v>0</v>
          </cell>
          <cell r="M1281">
            <v>0</v>
          </cell>
        </row>
        <row r="1282">
          <cell r="A1282" t="str">
            <v>96.1. Бухгалтерский аудит и консалтинг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</row>
        <row r="1283">
          <cell r="A1283" t="str">
            <v>96.1.1 Бухгалтерский аудит и консалтинг, относимый на себ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</row>
        <row r="1284">
          <cell r="A1284" t="str">
            <v>96.1.2 Бухгалтерский аудит и консалтинг, финансируемый из</v>
          </cell>
          <cell r="B1284" t="e">
            <v>#REF!</v>
          </cell>
          <cell r="C1284" t="e">
            <v>#REF!</v>
          </cell>
          <cell r="D1284" t="e">
            <v>#REF!</v>
          </cell>
          <cell r="E1284" t="e">
            <v>#REF!</v>
          </cell>
          <cell r="F1284" t="e">
            <v>#REF!</v>
          </cell>
          <cell r="G1284" t="e">
            <v>#REF!</v>
          </cell>
          <cell r="H1284" t="e">
            <v>#REF!</v>
          </cell>
          <cell r="I1284" t="e">
            <v>#REF!</v>
          </cell>
          <cell r="J1284" t="e">
            <v>#REF!</v>
          </cell>
          <cell r="K1284" t="e">
            <v>#REF!</v>
          </cell>
          <cell r="L1284" t="e">
            <v>#REF!</v>
          </cell>
          <cell r="M1284" t="e">
            <v>#REF!</v>
          </cell>
        </row>
        <row r="1285">
          <cell r="A1285" t="str">
            <v>96.10 Консалтинговые услуги, связанные с разработкой и в</v>
          </cell>
          <cell r="B1285">
            <v>0</v>
          </cell>
          <cell r="C1285">
            <v>0</v>
          </cell>
          <cell r="D1285">
            <v>0</v>
          </cell>
          <cell r="E1285">
            <v>0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0</v>
          </cell>
          <cell r="L1285">
            <v>0</v>
          </cell>
          <cell r="M1285">
            <v>0</v>
          </cell>
        </row>
        <row r="1286">
          <cell r="A1286" t="str">
            <v>96.11 Консалтинговые услуги, связанные с деятельностью ц</v>
          </cell>
          <cell r="B1286">
            <v>0</v>
          </cell>
          <cell r="C1286">
            <v>0</v>
          </cell>
          <cell r="D1286">
            <v>0</v>
          </cell>
          <cell r="E1286">
            <v>0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</row>
        <row r="1287">
          <cell r="A1287" t="str">
            <v>96.12 Консалтинговые услуги для дирекции по безопасности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</row>
        <row r="1288">
          <cell r="A1288" t="str">
            <v>96.13 Консалтинговые услуги, связанные с реорганизацией</v>
          </cell>
          <cell r="B1288" t="e">
            <v>#REF!</v>
          </cell>
          <cell r="C1288" t="e">
            <v>#REF!</v>
          </cell>
          <cell r="D1288" t="e">
            <v>#REF!</v>
          </cell>
          <cell r="E1288" t="e">
            <v>#REF!</v>
          </cell>
          <cell r="F1288" t="e">
            <v>#REF!</v>
          </cell>
          <cell r="G1288" t="e">
            <v>#REF!</v>
          </cell>
          <cell r="H1288" t="e">
            <v>#REF!</v>
          </cell>
          <cell r="I1288" t="e">
            <v>#REF!</v>
          </cell>
          <cell r="J1288" t="e">
            <v>#REF!</v>
          </cell>
          <cell r="K1288" t="e">
            <v>#REF!</v>
          </cell>
          <cell r="L1288" t="e">
            <v>#REF!</v>
          </cell>
          <cell r="M1288" t="e">
            <v>#REF!</v>
          </cell>
        </row>
        <row r="1289">
          <cell r="A1289" t="str">
            <v>96.14 Аудиторские услуги, связанные с экологической серт</v>
          </cell>
          <cell r="B1289" t="e">
            <v>#REF!</v>
          </cell>
          <cell r="C1289" t="e">
            <v>#REF!</v>
          </cell>
          <cell r="D1289" t="e">
            <v>#REF!</v>
          </cell>
          <cell r="E1289" t="e">
            <v>#REF!</v>
          </cell>
          <cell r="F1289" t="e">
            <v>#REF!</v>
          </cell>
          <cell r="G1289" t="e">
            <v>#REF!</v>
          </cell>
          <cell r="H1289" t="e">
            <v>#REF!</v>
          </cell>
          <cell r="I1289" t="e">
            <v>#REF!</v>
          </cell>
          <cell r="J1289" t="e">
            <v>#REF!</v>
          </cell>
          <cell r="K1289" t="e">
            <v>#REF!</v>
          </cell>
          <cell r="L1289" t="e">
            <v>#REF!</v>
          </cell>
          <cell r="M1289" t="e">
            <v>#REF!</v>
          </cell>
        </row>
        <row r="1290">
          <cell r="A1290" t="str">
            <v>96.15. Резерв по предстоящим расходам аудиторских услуг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</row>
        <row r="1291">
          <cell r="A1291" t="str">
            <v>96.15.1 Резерв аудиторских услуг</v>
          </cell>
          <cell r="B1291" t="e">
            <v>#REF!</v>
          </cell>
          <cell r="C1291" t="e">
            <v>#REF!</v>
          </cell>
          <cell r="D1291" t="e">
            <v>#REF!</v>
          </cell>
          <cell r="E1291" t="e">
            <v>#REF!</v>
          </cell>
          <cell r="F1291" t="e">
            <v>#REF!</v>
          </cell>
          <cell r="G1291" t="e">
            <v>#REF!</v>
          </cell>
          <cell r="H1291" t="e">
            <v>#REF!</v>
          </cell>
          <cell r="I1291" t="e">
            <v>#REF!</v>
          </cell>
          <cell r="J1291" t="e">
            <v>#REF!</v>
          </cell>
          <cell r="K1291" t="e">
            <v>#REF!</v>
          </cell>
          <cell r="L1291" t="e">
            <v>#REF!</v>
          </cell>
          <cell r="M1291" t="e">
            <v>#REF!</v>
          </cell>
        </row>
        <row r="1292">
          <cell r="A1292" t="str">
            <v>96.15.2 Резерв аудиторских услуг за счет прибыли</v>
          </cell>
          <cell r="B1292" t="e">
            <v>#REF!</v>
          </cell>
          <cell r="C1292" t="e">
            <v>#REF!</v>
          </cell>
          <cell r="D1292" t="e">
            <v>#REF!</v>
          </cell>
          <cell r="E1292" t="e">
            <v>#REF!</v>
          </cell>
          <cell r="F1292" t="e">
            <v>#REF!</v>
          </cell>
          <cell r="G1292" t="e">
            <v>#REF!</v>
          </cell>
          <cell r="H1292" t="e">
            <v>#REF!</v>
          </cell>
          <cell r="I1292" t="e">
            <v>#REF!</v>
          </cell>
          <cell r="J1292" t="e">
            <v>#REF!</v>
          </cell>
          <cell r="K1292" t="e">
            <v>#REF!</v>
          </cell>
          <cell r="L1292" t="e">
            <v>#REF!</v>
          </cell>
          <cell r="M1292" t="e">
            <v>#REF!</v>
          </cell>
        </row>
        <row r="1293">
          <cell r="A1293" t="str">
            <v>96.16 Консалтинговые услуги, связанные с формированием к</v>
          </cell>
          <cell r="B1293" t="e">
            <v>#REF!</v>
          </cell>
          <cell r="C1293" t="e">
            <v>#REF!</v>
          </cell>
          <cell r="D1293" t="e">
            <v>#REF!</v>
          </cell>
          <cell r="E1293" t="e">
            <v>#REF!</v>
          </cell>
          <cell r="F1293" t="e">
            <v>#REF!</v>
          </cell>
          <cell r="G1293" t="e">
            <v>#REF!</v>
          </cell>
          <cell r="H1293" t="e">
            <v>#REF!</v>
          </cell>
          <cell r="I1293" t="e">
            <v>#REF!</v>
          </cell>
          <cell r="J1293" t="e">
            <v>#REF!</v>
          </cell>
          <cell r="K1293" t="e">
            <v>#REF!</v>
          </cell>
          <cell r="L1293" t="e">
            <v>#REF!</v>
          </cell>
          <cell r="M1293" t="e">
            <v>#REF!</v>
          </cell>
        </row>
        <row r="1294">
          <cell r="A1294" t="str">
            <v>96.2 Финансово-экономический аудит и консалтинг</v>
          </cell>
          <cell r="B1294" t="e">
            <v>#REF!</v>
          </cell>
          <cell r="C1294" t="e">
            <v>#REF!</v>
          </cell>
          <cell r="D1294" t="e">
            <v>#REF!</v>
          </cell>
          <cell r="E1294" t="e">
            <v>#REF!</v>
          </cell>
          <cell r="F1294" t="e">
            <v>#REF!</v>
          </cell>
          <cell r="G1294" t="e">
            <v>#REF!</v>
          </cell>
          <cell r="H1294" t="e">
            <v>#REF!</v>
          </cell>
          <cell r="I1294" t="e">
            <v>#REF!</v>
          </cell>
          <cell r="J1294" t="e">
            <v>#REF!</v>
          </cell>
          <cell r="K1294" t="e">
            <v>#REF!</v>
          </cell>
          <cell r="L1294" t="e">
            <v>#REF!</v>
          </cell>
          <cell r="M1294" t="e">
            <v>#REF!</v>
          </cell>
        </row>
        <row r="1295">
          <cell r="A1295" t="str">
            <v>96.3 Инвестиционный аудит и консалтинг</v>
          </cell>
          <cell r="B1295" t="e">
            <v>#REF!</v>
          </cell>
          <cell r="C1295" t="e">
            <v>#REF!</v>
          </cell>
          <cell r="D1295" t="e">
            <v>#REF!</v>
          </cell>
          <cell r="E1295" t="e">
            <v>#REF!</v>
          </cell>
          <cell r="F1295" t="e">
            <v>#REF!</v>
          </cell>
          <cell r="G1295" t="e">
            <v>#REF!</v>
          </cell>
          <cell r="H1295" t="e">
            <v>#REF!</v>
          </cell>
          <cell r="I1295" t="e">
            <v>#REF!</v>
          </cell>
          <cell r="J1295" t="e">
            <v>#REF!</v>
          </cell>
          <cell r="K1295" t="e">
            <v>#REF!</v>
          </cell>
          <cell r="L1295" t="e">
            <v>#REF!</v>
          </cell>
          <cell r="M1295" t="e">
            <v>#REF!</v>
          </cell>
        </row>
        <row r="1296">
          <cell r="A1296" t="str">
            <v>96.4 Правовой консалтинг</v>
          </cell>
          <cell r="B1296" t="e">
            <v>#REF!</v>
          </cell>
          <cell r="C1296" t="e">
            <v>#REF!</v>
          </cell>
          <cell r="D1296" t="e">
            <v>#REF!</v>
          </cell>
          <cell r="E1296" t="e">
            <v>#REF!</v>
          </cell>
          <cell r="F1296" t="e">
            <v>#REF!</v>
          </cell>
          <cell r="G1296" t="e">
            <v>#REF!</v>
          </cell>
          <cell r="H1296" t="e">
            <v>#REF!</v>
          </cell>
          <cell r="I1296" t="e">
            <v>#REF!</v>
          </cell>
          <cell r="J1296" t="e">
            <v>#REF!</v>
          </cell>
          <cell r="K1296" t="e">
            <v>#REF!</v>
          </cell>
          <cell r="L1296" t="e">
            <v>#REF!</v>
          </cell>
          <cell r="M1296" t="e">
            <v>#REF!</v>
          </cell>
        </row>
        <row r="1297">
          <cell r="A1297" t="str">
            <v>96.5 Технический и технологический аудит и консалтинг</v>
          </cell>
          <cell r="B1297">
            <v>0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0</v>
          </cell>
          <cell r="L1297">
            <v>0</v>
          </cell>
          <cell r="M1297">
            <v>0</v>
          </cell>
        </row>
        <row r="1298">
          <cell r="A1298" t="str">
            <v>96.6 Консалтинговые услуги, связанные с управлением иму</v>
          </cell>
          <cell r="B1298" t="e">
            <v>#REF!</v>
          </cell>
          <cell r="C1298" t="e">
            <v>#REF!</v>
          </cell>
          <cell r="D1298" t="e">
            <v>#REF!</v>
          </cell>
          <cell r="E1298" t="e">
            <v>#REF!</v>
          </cell>
          <cell r="F1298" t="e">
            <v>#REF!</v>
          </cell>
          <cell r="G1298" t="e">
            <v>#REF!</v>
          </cell>
          <cell r="H1298" t="e">
            <v>#REF!</v>
          </cell>
          <cell r="I1298" t="e">
            <v>#REF!</v>
          </cell>
          <cell r="J1298" t="e">
            <v>#REF!</v>
          </cell>
          <cell r="K1298" t="e">
            <v>#REF!</v>
          </cell>
          <cell r="L1298" t="e">
            <v>#REF!</v>
          </cell>
          <cell r="M1298" t="e">
            <v>#REF!</v>
          </cell>
        </row>
        <row r="1299">
          <cell r="A1299" t="str">
            <v>96.7 Аудиторские и консалтинговые услуги для холдинга</v>
          </cell>
          <cell r="B1299" t="e">
            <v>#REF!</v>
          </cell>
          <cell r="C1299" t="e">
            <v>#REF!</v>
          </cell>
          <cell r="D1299" t="e">
            <v>#REF!</v>
          </cell>
          <cell r="E1299" t="e">
            <v>#REF!</v>
          </cell>
          <cell r="F1299" t="e">
            <v>#REF!</v>
          </cell>
          <cell r="G1299" t="e">
            <v>#REF!</v>
          </cell>
          <cell r="H1299" t="e">
            <v>#REF!</v>
          </cell>
          <cell r="I1299" t="e">
            <v>#REF!</v>
          </cell>
          <cell r="J1299" t="e">
            <v>#REF!</v>
          </cell>
          <cell r="K1299" t="e">
            <v>#REF!</v>
          </cell>
          <cell r="L1299" t="e">
            <v>#REF!</v>
          </cell>
          <cell r="M1299" t="e">
            <v>#REF!</v>
          </cell>
        </row>
        <row r="1300">
          <cell r="A1300" t="str">
            <v>96.8 Консалтинговые услуги, связанные с внедрением ПО (</v>
          </cell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</row>
        <row r="1301">
          <cell r="A1301" t="str">
            <v>96.9 Консалтинговые услуги, связанные с созданием и оце</v>
          </cell>
          <cell r="B1301" t="e">
            <v>#REF!</v>
          </cell>
          <cell r="C1301" t="e">
            <v>#REF!</v>
          </cell>
          <cell r="D1301" t="e">
            <v>#REF!</v>
          </cell>
          <cell r="E1301" t="e">
            <v>#REF!</v>
          </cell>
          <cell r="F1301" t="e">
            <v>#REF!</v>
          </cell>
          <cell r="G1301" t="e">
            <v>#REF!</v>
          </cell>
          <cell r="H1301" t="e">
            <v>#REF!</v>
          </cell>
          <cell r="I1301" t="e">
            <v>#REF!</v>
          </cell>
          <cell r="J1301" t="e">
            <v>#REF!</v>
          </cell>
          <cell r="K1301" t="e">
            <v>#REF!</v>
          </cell>
          <cell r="L1301" t="e">
            <v>#REF!</v>
          </cell>
          <cell r="M1301" t="e">
            <v>#REF!</v>
          </cell>
        </row>
        <row r="1302">
          <cell r="A1302" t="str">
            <v>97. Расходы по страхованию</v>
          </cell>
          <cell r="B1302" t="e">
            <v>#REF!</v>
          </cell>
          <cell r="C1302" t="e">
            <v>#REF!</v>
          </cell>
          <cell r="D1302" t="e">
            <v>#REF!</v>
          </cell>
          <cell r="E1302" t="e">
            <v>#REF!</v>
          </cell>
          <cell r="F1302" t="e">
            <v>#REF!</v>
          </cell>
          <cell r="G1302" t="e">
            <v>#REF!</v>
          </cell>
          <cell r="H1302" t="e">
            <v>#REF!</v>
          </cell>
          <cell r="I1302" t="e">
            <v>#REF!</v>
          </cell>
          <cell r="J1302" t="e">
            <v>#REF!</v>
          </cell>
          <cell r="K1302" t="e">
            <v>#REF!</v>
          </cell>
          <cell r="L1302" t="e">
            <v>#REF!</v>
          </cell>
          <cell r="M1302" t="e">
            <v>#REF!</v>
          </cell>
        </row>
        <row r="1303">
          <cell r="A1303" t="str">
            <v>97.1. Имущественное страхование</v>
          </cell>
          <cell r="B1303" t="e">
            <v>#REF!</v>
          </cell>
          <cell r="C1303" t="e">
            <v>#REF!</v>
          </cell>
          <cell r="D1303" t="e">
            <v>#REF!</v>
          </cell>
          <cell r="E1303" t="e">
            <v>#REF!</v>
          </cell>
          <cell r="F1303" t="e">
            <v>#REF!</v>
          </cell>
          <cell r="G1303" t="e">
            <v>#REF!</v>
          </cell>
          <cell r="H1303" t="e">
            <v>#REF!</v>
          </cell>
          <cell r="I1303" t="e">
            <v>#REF!</v>
          </cell>
          <cell r="J1303" t="e">
            <v>#REF!</v>
          </cell>
          <cell r="K1303" t="e">
            <v>#REF!</v>
          </cell>
          <cell r="L1303" t="e">
            <v>#REF!</v>
          </cell>
          <cell r="M1303" t="e">
            <v>#REF!</v>
          </cell>
        </row>
        <row r="1304">
          <cell r="A1304" t="str">
            <v>97.1.1 Страхование имущества от огня и др. опасностей</v>
          </cell>
          <cell r="B1304" t="e">
            <v>#REF!</v>
          </cell>
          <cell r="C1304" t="e">
            <v>#REF!</v>
          </cell>
          <cell r="D1304" t="e">
            <v>#REF!</v>
          </cell>
          <cell r="E1304" t="e">
            <v>#REF!</v>
          </cell>
          <cell r="F1304" t="e">
            <v>#REF!</v>
          </cell>
          <cell r="G1304" t="e">
            <v>#REF!</v>
          </cell>
          <cell r="H1304" t="e">
            <v>#REF!</v>
          </cell>
          <cell r="I1304" t="e">
            <v>#REF!</v>
          </cell>
          <cell r="J1304" t="e">
            <v>#REF!</v>
          </cell>
          <cell r="K1304" t="e">
            <v>#REF!</v>
          </cell>
          <cell r="L1304" t="e">
            <v>#REF!</v>
          </cell>
          <cell r="M1304" t="e">
            <v>#REF!</v>
          </cell>
        </row>
        <row r="1305">
          <cell r="A1305" t="str">
            <v>97.1.2 Страхование товаров в обороте</v>
          </cell>
          <cell r="B1305" t="e">
            <v>#REF!</v>
          </cell>
          <cell r="C1305" t="e">
            <v>#REF!</v>
          </cell>
          <cell r="D1305" t="e">
            <v>#REF!</v>
          </cell>
          <cell r="E1305" t="e">
            <v>#REF!</v>
          </cell>
          <cell r="F1305" t="e">
            <v>#REF!</v>
          </cell>
          <cell r="G1305" t="e">
            <v>#REF!</v>
          </cell>
          <cell r="H1305" t="e">
            <v>#REF!</v>
          </cell>
          <cell r="I1305" t="e">
            <v>#REF!</v>
          </cell>
          <cell r="J1305" t="e">
            <v>#REF!</v>
          </cell>
          <cell r="K1305" t="e">
            <v>#REF!</v>
          </cell>
          <cell r="L1305" t="e">
            <v>#REF!</v>
          </cell>
          <cell r="M1305" t="e">
            <v>#REF!</v>
          </cell>
        </row>
        <row r="1306">
          <cell r="A1306" t="str">
            <v>97.1.3 Страхование ЖДТ</v>
          </cell>
          <cell r="B1306" t="e">
            <v>#REF!</v>
          </cell>
          <cell r="C1306" t="e">
            <v>#REF!</v>
          </cell>
          <cell r="D1306" t="e">
            <v>#REF!</v>
          </cell>
          <cell r="E1306" t="e">
            <v>#REF!</v>
          </cell>
          <cell r="F1306" t="e">
            <v>#REF!</v>
          </cell>
          <cell r="G1306" t="e">
            <v>#REF!</v>
          </cell>
          <cell r="H1306" t="e">
            <v>#REF!</v>
          </cell>
          <cell r="I1306" t="e">
            <v>#REF!</v>
          </cell>
          <cell r="J1306" t="e">
            <v>#REF!</v>
          </cell>
          <cell r="K1306" t="e">
            <v>#REF!</v>
          </cell>
          <cell r="L1306" t="e">
            <v>#REF!</v>
          </cell>
          <cell r="M1306" t="e">
            <v>#REF!</v>
          </cell>
        </row>
        <row r="1307">
          <cell r="A1307" t="str">
            <v>97.1.4 Страхование арендованного имущества</v>
          </cell>
          <cell r="B1307" t="e">
            <v>#REF!</v>
          </cell>
          <cell r="C1307" t="e">
            <v>#REF!</v>
          </cell>
          <cell r="D1307" t="e">
            <v>#REF!</v>
          </cell>
          <cell r="E1307" t="e">
            <v>#REF!</v>
          </cell>
          <cell r="F1307" t="e">
            <v>#REF!</v>
          </cell>
          <cell r="G1307" t="e">
            <v>#REF!</v>
          </cell>
          <cell r="H1307" t="e">
            <v>#REF!</v>
          </cell>
          <cell r="I1307" t="e">
            <v>#REF!</v>
          </cell>
          <cell r="J1307" t="e">
            <v>#REF!</v>
          </cell>
          <cell r="K1307" t="e">
            <v>#REF!</v>
          </cell>
          <cell r="L1307" t="e">
            <v>#REF!</v>
          </cell>
          <cell r="M1307" t="e">
            <v>#REF!</v>
          </cell>
        </row>
        <row r="1308">
          <cell r="A1308" t="str">
            <v>97.1.5 Страхование имущества, получаемого по договорам фи</v>
          </cell>
          <cell r="B1308" t="e">
            <v>#REF!</v>
          </cell>
          <cell r="C1308" t="e">
            <v>#REF!</v>
          </cell>
          <cell r="D1308" t="e">
            <v>#REF!</v>
          </cell>
          <cell r="E1308" t="e">
            <v>#REF!</v>
          </cell>
          <cell r="F1308" t="e">
            <v>#REF!</v>
          </cell>
          <cell r="G1308" t="e">
            <v>#REF!</v>
          </cell>
          <cell r="H1308" t="e">
            <v>#REF!</v>
          </cell>
          <cell r="I1308" t="e">
            <v>#REF!</v>
          </cell>
          <cell r="J1308" t="e">
            <v>#REF!</v>
          </cell>
          <cell r="K1308" t="e">
            <v>#REF!</v>
          </cell>
          <cell r="L1308" t="e">
            <v>#REF!</v>
          </cell>
          <cell r="M1308" t="e">
            <v>#REF!</v>
          </cell>
        </row>
        <row r="1309">
          <cell r="A1309" t="str">
            <v>97.1.6 Страхование имущества воздушного судна</v>
          </cell>
          <cell r="B1309" t="e">
            <v>#REF!</v>
          </cell>
          <cell r="C1309" t="e">
            <v>#REF!</v>
          </cell>
          <cell r="D1309" t="e">
            <v>#REF!</v>
          </cell>
          <cell r="E1309" t="e">
            <v>#REF!</v>
          </cell>
          <cell r="F1309" t="e">
            <v>#REF!</v>
          </cell>
          <cell r="G1309" t="e">
            <v>#REF!</v>
          </cell>
          <cell r="H1309" t="e">
            <v>#REF!</v>
          </cell>
          <cell r="I1309" t="e">
            <v>#REF!</v>
          </cell>
          <cell r="J1309" t="e">
            <v>#REF!</v>
          </cell>
          <cell r="K1309" t="e">
            <v>#REF!</v>
          </cell>
          <cell r="L1309" t="e">
            <v>#REF!</v>
          </cell>
          <cell r="M1309" t="e">
            <v>#REF!</v>
          </cell>
        </row>
        <row r="1310">
          <cell r="A1310" t="str">
            <v>97.1.7 Страхование средств автотранспорта</v>
          </cell>
          <cell r="B1310" t="e">
            <v>#REF!</v>
          </cell>
          <cell r="C1310" t="e">
            <v>#REF!</v>
          </cell>
          <cell r="D1310" t="e">
            <v>#REF!</v>
          </cell>
          <cell r="E1310" t="e">
            <v>#REF!</v>
          </cell>
          <cell r="F1310" t="e">
            <v>#REF!</v>
          </cell>
          <cell r="G1310" t="e">
            <v>#REF!</v>
          </cell>
          <cell r="H1310" t="e">
            <v>#REF!</v>
          </cell>
          <cell r="I1310" t="e">
            <v>#REF!</v>
          </cell>
          <cell r="J1310" t="e">
            <v>#REF!</v>
          </cell>
          <cell r="K1310" t="e">
            <v>#REF!</v>
          </cell>
          <cell r="L1310" t="e">
            <v>#REF!</v>
          </cell>
          <cell r="M1310" t="e">
            <v>#REF!</v>
          </cell>
        </row>
        <row r="1311">
          <cell r="A1311" t="str">
            <v>97.2 Страхование строительно-монтажных рисков</v>
          </cell>
          <cell r="B1311" t="e">
            <v>#REF!</v>
          </cell>
          <cell r="C1311" t="e">
            <v>#REF!</v>
          </cell>
          <cell r="D1311" t="e">
            <v>#REF!</v>
          </cell>
          <cell r="E1311" t="e">
            <v>#REF!</v>
          </cell>
          <cell r="F1311" t="e">
            <v>#REF!</v>
          </cell>
          <cell r="G1311" t="e">
            <v>#REF!</v>
          </cell>
          <cell r="H1311" t="e">
            <v>#REF!</v>
          </cell>
          <cell r="I1311" t="e">
            <v>#REF!</v>
          </cell>
          <cell r="J1311" t="e">
            <v>#REF!</v>
          </cell>
          <cell r="K1311" t="e">
            <v>#REF!</v>
          </cell>
          <cell r="L1311" t="e">
            <v>#REF!</v>
          </cell>
          <cell r="M1311" t="e">
            <v>#REF!</v>
          </cell>
        </row>
        <row r="1312">
          <cell r="A1312" t="str">
            <v>97.3 Добровольное медицинское страхование</v>
          </cell>
          <cell r="B1312" t="e">
            <v>#REF!</v>
          </cell>
          <cell r="C1312" t="e">
            <v>#REF!</v>
          </cell>
          <cell r="D1312" t="e">
            <v>#REF!</v>
          </cell>
          <cell r="E1312" t="e">
            <v>#REF!</v>
          </cell>
          <cell r="F1312" t="e">
            <v>#REF!</v>
          </cell>
          <cell r="G1312" t="e">
            <v>#REF!</v>
          </cell>
          <cell r="H1312" t="e">
            <v>#REF!</v>
          </cell>
          <cell r="I1312" t="e">
            <v>#REF!</v>
          </cell>
          <cell r="J1312" t="e">
            <v>#REF!</v>
          </cell>
          <cell r="K1312" t="e">
            <v>#REF!</v>
          </cell>
          <cell r="L1312" t="e">
            <v>#REF!</v>
          </cell>
          <cell r="M1312" t="e">
            <v>#REF!</v>
          </cell>
        </row>
        <row r="1313">
          <cell r="A1313" t="str">
            <v>97.4. Обязательное страхование</v>
          </cell>
          <cell r="B1313" t="e">
            <v>#REF!</v>
          </cell>
          <cell r="C1313" t="e">
            <v>#REF!</v>
          </cell>
          <cell r="D1313" t="e">
            <v>#REF!</v>
          </cell>
          <cell r="E1313" t="e">
            <v>#REF!</v>
          </cell>
          <cell r="F1313" t="e">
            <v>#REF!</v>
          </cell>
          <cell r="G1313" t="e">
            <v>#REF!</v>
          </cell>
          <cell r="H1313" t="e">
            <v>#REF!</v>
          </cell>
          <cell r="I1313" t="e">
            <v>#REF!</v>
          </cell>
          <cell r="J1313" t="e">
            <v>#REF!</v>
          </cell>
          <cell r="K1313" t="e">
            <v>#REF!</v>
          </cell>
          <cell r="L1313" t="e">
            <v>#REF!</v>
          </cell>
          <cell r="M1313" t="e">
            <v>#REF!</v>
          </cell>
        </row>
        <row r="1314">
          <cell r="A1314" t="str">
            <v>97.4.1 Обязательное страхование ответственности при экспл</v>
          </cell>
          <cell r="B1314" t="e">
            <v>#REF!</v>
          </cell>
          <cell r="C1314" t="e">
            <v>#REF!</v>
          </cell>
          <cell r="D1314" t="e">
            <v>#REF!</v>
          </cell>
          <cell r="E1314" t="e">
            <v>#REF!</v>
          </cell>
          <cell r="F1314" t="e">
            <v>#REF!</v>
          </cell>
          <cell r="G1314" t="e">
            <v>#REF!</v>
          </cell>
          <cell r="H1314" t="e">
            <v>#REF!</v>
          </cell>
          <cell r="I1314" t="e">
            <v>#REF!</v>
          </cell>
          <cell r="J1314" t="e">
            <v>#REF!</v>
          </cell>
          <cell r="K1314" t="e">
            <v>#REF!</v>
          </cell>
          <cell r="L1314" t="e">
            <v>#REF!</v>
          </cell>
          <cell r="M1314" t="e">
            <v>#REF!</v>
          </cell>
        </row>
        <row r="1315">
          <cell r="A1315" t="str">
            <v>97.4.2 Страхование ответственности при эксплуатации гидро</v>
          </cell>
          <cell r="B1315" t="e">
            <v>#REF!</v>
          </cell>
          <cell r="C1315" t="e">
            <v>#REF!</v>
          </cell>
          <cell r="D1315" t="e">
            <v>#REF!</v>
          </cell>
          <cell r="E1315" t="e">
            <v>#REF!</v>
          </cell>
          <cell r="F1315" t="e">
            <v>#REF!</v>
          </cell>
          <cell r="G1315" t="e">
            <v>#REF!</v>
          </cell>
          <cell r="H1315" t="e">
            <v>#REF!</v>
          </cell>
          <cell r="I1315" t="e">
            <v>#REF!</v>
          </cell>
          <cell r="J1315" t="e">
            <v>#REF!</v>
          </cell>
          <cell r="K1315" t="e">
            <v>#REF!</v>
          </cell>
          <cell r="L1315" t="e">
            <v>#REF!</v>
          </cell>
          <cell r="M1315" t="e">
            <v>#REF!</v>
          </cell>
        </row>
        <row r="1316">
          <cell r="A1316" t="str">
            <v>97.4.3 Страхование ответственности эксплуатантов воздушно</v>
          </cell>
          <cell r="B1316" t="e">
            <v>#REF!</v>
          </cell>
          <cell r="C1316" t="e">
            <v>#REF!</v>
          </cell>
          <cell r="D1316" t="e">
            <v>#REF!</v>
          </cell>
          <cell r="E1316" t="e">
            <v>#REF!</v>
          </cell>
          <cell r="F1316" t="e">
            <v>#REF!</v>
          </cell>
          <cell r="G1316" t="e">
            <v>#REF!</v>
          </cell>
          <cell r="H1316" t="e">
            <v>#REF!</v>
          </cell>
          <cell r="I1316" t="e">
            <v>#REF!</v>
          </cell>
          <cell r="J1316" t="e">
            <v>#REF!</v>
          </cell>
          <cell r="K1316" t="e">
            <v>#REF!</v>
          </cell>
          <cell r="L1316" t="e">
            <v>#REF!</v>
          </cell>
          <cell r="M1316" t="e">
            <v>#REF!</v>
          </cell>
        </row>
        <row r="1317">
          <cell r="A1317" t="str">
            <v>97.4.4 Обязательное страхование эксплуатирующих организац</v>
          </cell>
          <cell r="B1317" t="e">
            <v>#REF!</v>
          </cell>
          <cell r="C1317" t="e">
            <v>#REF!</v>
          </cell>
          <cell r="D1317" t="e">
            <v>#REF!</v>
          </cell>
          <cell r="E1317" t="e">
            <v>#REF!</v>
          </cell>
          <cell r="F1317" t="e">
            <v>#REF!</v>
          </cell>
          <cell r="G1317" t="e">
            <v>#REF!</v>
          </cell>
          <cell r="H1317" t="e">
            <v>#REF!</v>
          </cell>
          <cell r="I1317" t="e">
            <v>#REF!</v>
          </cell>
          <cell r="J1317" t="e">
            <v>#REF!</v>
          </cell>
          <cell r="K1317" t="e">
            <v>#REF!</v>
          </cell>
          <cell r="L1317" t="e">
            <v>#REF!</v>
          </cell>
          <cell r="M1317" t="e">
            <v>#REF!</v>
          </cell>
        </row>
        <row r="1318">
          <cell r="A1318" t="str">
            <v>97.4.5 Обязательное страхование ответственности владельце</v>
          </cell>
          <cell r="B1318" t="e">
            <v>#REF!</v>
          </cell>
          <cell r="C1318" t="e">
            <v>#REF!</v>
          </cell>
          <cell r="D1318" t="e">
            <v>#REF!</v>
          </cell>
          <cell r="E1318" t="e">
            <v>#REF!</v>
          </cell>
          <cell r="F1318" t="e">
            <v>#REF!</v>
          </cell>
          <cell r="G1318" t="e">
            <v>#REF!</v>
          </cell>
          <cell r="H1318" t="e">
            <v>#REF!</v>
          </cell>
          <cell r="I1318" t="e">
            <v>#REF!</v>
          </cell>
          <cell r="J1318" t="e">
            <v>#REF!</v>
          </cell>
          <cell r="K1318" t="e">
            <v>#REF!</v>
          </cell>
          <cell r="L1318" t="e">
            <v>#REF!</v>
          </cell>
          <cell r="M1318" t="e">
            <v>#REF!</v>
          </cell>
        </row>
        <row r="1319">
          <cell r="A1319" t="str">
            <v>97.4.6 Страхование от несчастных случаев работников газос</v>
          </cell>
          <cell r="B1319" t="e">
            <v>#REF!</v>
          </cell>
          <cell r="C1319" t="e">
            <v>#REF!</v>
          </cell>
          <cell r="D1319" t="e">
            <v>#REF!</v>
          </cell>
          <cell r="E1319" t="e">
            <v>#REF!</v>
          </cell>
          <cell r="F1319" t="e">
            <v>#REF!</v>
          </cell>
          <cell r="G1319" t="e">
            <v>#REF!</v>
          </cell>
          <cell r="H1319" t="e">
            <v>#REF!</v>
          </cell>
          <cell r="I1319" t="e">
            <v>#REF!</v>
          </cell>
          <cell r="J1319" t="e">
            <v>#REF!</v>
          </cell>
          <cell r="K1319" t="e">
            <v>#REF!</v>
          </cell>
          <cell r="L1319" t="e">
            <v>#REF!</v>
          </cell>
          <cell r="M1319" t="e">
            <v>#REF!</v>
          </cell>
        </row>
        <row r="1320">
          <cell r="A1320" t="str">
            <v>97.4.7 Страхование от несчастных случаев экипажа воздушно</v>
          </cell>
          <cell r="B1320" t="e">
            <v>#REF!</v>
          </cell>
          <cell r="C1320" t="e">
            <v>#REF!</v>
          </cell>
          <cell r="D1320" t="e">
            <v>#REF!</v>
          </cell>
          <cell r="E1320" t="e">
            <v>#REF!</v>
          </cell>
          <cell r="F1320" t="e">
            <v>#REF!</v>
          </cell>
          <cell r="G1320" t="e">
            <v>#REF!</v>
          </cell>
          <cell r="H1320" t="e">
            <v>#REF!</v>
          </cell>
          <cell r="I1320" t="e">
            <v>#REF!</v>
          </cell>
          <cell r="J1320" t="e">
            <v>#REF!</v>
          </cell>
          <cell r="K1320" t="e">
            <v>#REF!</v>
          </cell>
          <cell r="L1320" t="e">
            <v>#REF!</v>
          </cell>
          <cell r="M1320" t="e">
            <v>#REF!</v>
          </cell>
        </row>
        <row r="1321">
          <cell r="A1321" t="str">
            <v>97.5 Страхование грузов (транспортных рисков)</v>
          </cell>
          <cell r="B1321" t="e">
            <v>#REF!</v>
          </cell>
          <cell r="C1321" t="e">
            <v>#REF!</v>
          </cell>
          <cell r="D1321" t="e">
            <v>#REF!</v>
          </cell>
          <cell r="E1321" t="e">
            <v>#REF!</v>
          </cell>
          <cell r="F1321" t="e">
            <v>#REF!</v>
          </cell>
          <cell r="G1321" t="e">
            <v>#REF!</v>
          </cell>
          <cell r="H1321" t="e">
            <v>#REF!</v>
          </cell>
          <cell r="I1321" t="e">
            <v>#REF!</v>
          </cell>
          <cell r="J1321" t="e">
            <v>#REF!</v>
          </cell>
          <cell r="K1321" t="e">
            <v>#REF!</v>
          </cell>
          <cell r="L1321" t="e">
            <v>#REF!</v>
          </cell>
          <cell r="M1321" t="e">
            <v>#REF!</v>
          </cell>
        </row>
        <row r="1322">
          <cell r="A1322" t="str">
            <v>97.7. Страхование персонала (работников ОАО ММК от несча</v>
          </cell>
          <cell r="B1322" t="e">
            <v>#REF!</v>
          </cell>
          <cell r="C1322" t="e">
            <v>#REF!</v>
          </cell>
          <cell r="D1322" t="e">
            <v>#REF!</v>
          </cell>
          <cell r="E1322" t="e">
            <v>#REF!</v>
          </cell>
          <cell r="F1322" t="e">
            <v>#REF!</v>
          </cell>
          <cell r="G1322" t="e">
            <v>#REF!</v>
          </cell>
          <cell r="H1322" t="e">
            <v>#REF!</v>
          </cell>
          <cell r="I1322" t="e">
            <v>#REF!</v>
          </cell>
          <cell r="J1322" t="e">
            <v>#REF!</v>
          </cell>
          <cell r="K1322" t="e">
            <v>#REF!</v>
          </cell>
          <cell r="L1322" t="e">
            <v>#REF!</v>
          </cell>
          <cell r="M1322" t="e">
            <v>#REF!</v>
          </cell>
        </row>
        <row r="1323">
          <cell r="A1323" t="str">
            <v>97.7.1 Страхование от несчастных случаев работников</v>
          </cell>
          <cell r="B1323" t="e">
            <v>#REF!</v>
          </cell>
          <cell r="C1323" t="e">
            <v>#REF!</v>
          </cell>
          <cell r="D1323" t="e">
            <v>#REF!</v>
          </cell>
          <cell r="E1323" t="e">
            <v>#REF!</v>
          </cell>
          <cell r="F1323" t="e">
            <v>#REF!</v>
          </cell>
          <cell r="G1323" t="e">
            <v>#REF!</v>
          </cell>
          <cell r="H1323" t="e">
            <v>#REF!</v>
          </cell>
          <cell r="I1323" t="e">
            <v>#REF!</v>
          </cell>
          <cell r="J1323" t="e">
            <v>#REF!</v>
          </cell>
          <cell r="K1323" t="e">
            <v>#REF!</v>
          </cell>
          <cell r="L1323" t="e">
            <v>#REF!</v>
          </cell>
          <cell r="M1323" t="e">
            <v>#REF!</v>
          </cell>
        </row>
        <row r="1324">
          <cell r="A1324" t="str">
            <v>97.7.2 Страхование от несчастных случаев работников, ката</v>
          </cell>
          <cell r="B1324" t="e">
            <v>#REF!</v>
          </cell>
          <cell r="C1324" t="e">
            <v>#REF!</v>
          </cell>
          <cell r="D1324" t="e">
            <v>#REF!</v>
          </cell>
          <cell r="E1324" t="e">
            <v>#REF!</v>
          </cell>
          <cell r="F1324" t="e">
            <v>#REF!</v>
          </cell>
          <cell r="G1324" t="e">
            <v>#REF!</v>
          </cell>
          <cell r="H1324" t="e">
            <v>#REF!</v>
          </cell>
          <cell r="I1324" t="e">
            <v>#REF!</v>
          </cell>
          <cell r="J1324" t="e">
            <v>#REF!</v>
          </cell>
          <cell r="K1324" t="e">
            <v>#REF!</v>
          </cell>
          <cell r="L1324" t="e">
            <v>#REF!</v>
          </cell>
          <cell r="M1324" t="e">
            <v>#REF!</v>
          </cell>
        </row>
        <row r="1325">
          <cell r="A1325" t="str">
            <v>97.8. Пенсионное страхование</v>
          </cell>
          <cell r="B1325" t="e">
            <v>#REF!</v>
          </cell>
          <cell r="C1325" t="e">
            <v>#REF!</v>
          </cell>
          <cell r="D1325" t="e">
            <v>#REF!</v>
          </cell>
          <cell r="E1325" t="e">
            <v>#REF!</v>
          </cell>
          <cell r="F1325" t="e">
            <v>#REF!</v>
          </cell>
          <cell r="G1325" t="e">
            <v>#REF!</v>
          </cell>
          <cell r="H1325" t="e">
            <v>#REF!</v>
          </cell>
          <cell r="I1325" t="e">
            <v>#REF!</v>
          </cell>
          <cell r="J1325" t="e">
            <v>#REF!</v>
          </cell>
          <cell r="K1325" t="e">
            <v>#REF!</v>
          </cell>
          <cell r="L1325" t="e">
            <v>#REF!</v>
          </cell>
          <cell r="M1325" t="e">
            <v>#REF!</v>
          </cell>
        </row>
        <row r="1326">
          <cell r="A1326" t="str">
            <v>97.8.1 Пенсионные взносы на индивидуальные пенсионные сче</v>
          </cell>
          <cell r="B1326" t="e">
            <v>#REF!</v>
          </cell>
          <cell r="C1326" t="e">
            <v>#REF!</v>
          </cell>
          <cell r="D1326" t="e">
            <v>#REF!</v>
          </cell>
          <cell r="E1326" t="e">
            <v>#REF!</v>
          </cell>
          <cell r="F1326" t="e">
            <v>#REF!</v>
          </cell>
          <cell r="G1326" t="e">
            <v>#REF!</v>
          </cell>
          <cell r="H1326" t="e">
            <v>#REF!</v>
          </cell>
          <cell r="I1326" t="e">
            <v>#REF!</v>
          </cell>
          <cell r="J1326" t="e">
            <v>#REF!</v>
          </cell>
          <cell r="K1326" t="e">
            <v>#REF!</v>
          </cell>
          <cell r="L1326" t="e">
            <v>#REF!</v>
          </cell>
          <cell r="M1326" t="e">
            <v>#REF!</v>
          </cell>
        </row>
        <row r="1327">
          <cell r="A1327" t="str">
            <v>97.8.2 (0970802) Пенсионные взносы на СПС</v>
          </cell>
          <cell r="B1327" t="e">
            <v>#REF!</v>
          </cell>
          <cell r="C1327" t="e">
            <v>#REF!</v>
          </cell>
          <cell r="D1327" t="e">
            <v>#REF!</v>
          </cell>
          <cell r="E1327" t="e">
            <v>#REF!</v>
          </cell>
          <cell r="F1327" t="e">
            <v>#REF!</v>
          </cell>
          <cell r="G1327" t="e">
            <v>#REF!</v>
          </cell>
          <cell r="H1327" t="e">
            <v>#REF!</v>
          </cell>
          <cell r="I1327" t="e">
            <v>#REF!</v>
          </cell>
          <cell r="J1327" t="e">
            <v>#REF!</v>
          </cell>
          <cell r="K1327" t="e">
            <v>#REF!</v>
          </cell>
          <cell r="L1327" t="e">
            <v>#REF!</v>
          </cell>
          <cell r="M1327" t="e">
            <v>#REF!</v>
          </cell>
        </row>
        <row r="1328">
          <cell r="A1328" t="str">
            <v>97.8.3 (0970803) Совокупный взнос на СПС</v>
          </cell>
          <cell r="B1328" t="e">
            <v>#REF!</v>
          </cell>
          <cell r="C1328" t="e">
            <v>#REF!</v>
          </cell>
          <cell r="D1328" t="e">
            <v>#REF!</v>
          </cell>
          <cell r="E1328" t="e">
            <v>#REF!</v>
          </cell>
          <cell r="F1328" t="e">
            <v>#REF!</v>
          </cell>
          <cell r="G1328" t="e">
            <v>#REF!</v>
          </cell>
          <cell r="H1328" t="e">
            <v>#REF!</v>
          </cell>
          <cell r="I1328" t="e">
            <v>#REF!</v>
          </cell>
          <cell r="J1328" t="e">
            <v>#REF!</v>
          </cell>
          <cell r="K1328" t="e">
            <v>#REF!</v>
          </cell>
          <cell r="L1328" t="e">
            <v>#REF!</v>
          </cell>
          <cell r="M1328" t="e">
            <v>#REF!</v>
          </cell>
        </row>
        <row r="1329">
          <cell r="A1329" t="str">
            <v>97.8.4 (0970804) Страховой взнос</v>
          </cell>
          <cell r="B1329" t="e">
            <v>#REF!</v>
          </cell>
          <cell r="C1329" t="e">
            <v>#REF!</v>
          </cell>
          <cell r="D1329" t="e">
            <v>#REF!</v>
          </cell>
          <cell r="E1329" t="e">
            <v>#REF!</v>
          </cell>
          <cell r="F1329" t="e">
            <v>#REF!</v>
          </cell>
          <cell r="G1329" t="e">
            <v>#REF!</v>
          </cell>
          <cell r="H1329" t="e">
            <v>#REF!</v>
          </cell>
          <cell r="I1329" t="e">
            <v>#REF!</v>
          </cell>
          <cell r="J1329" t="e">
            <v>#REF!</v>
          </cell>
          <cell r="K1329" t="e">
            <v>#REF!</v>
          </cell>
          <cell r="L1329" t="e">
            <v>#REF!</v>
          </cell>
          <cell r="M1329" t="e">
            <v>#REF!</v>
          </cell>
        </row>
        <row r="1330">
          <cell r="A1330" t="str">
            <v>97.8.5 Взнос на формирование страхового резерва</v>
          </cell>
          <cell r="B1330" t="e">
            <v>#REF!</v>
          </cell>
          <cell r="C1330" t="e">
            <v>#REF!</v>
          </cell>
          <cell r="D1330" t="e">
            <v>#REF!</v>
          </cell>
          <cell r="E1330" t="e">
            <v>#REF!</v>
          </cell>
          <cell r="F1330" t="e">
            <v>#REF!</v>
          </cell>
          <cell r="G1330" t="e">
            <v>#REF!</v>
          </cell>
          <cell r="H1330" t="e">
            <v>#REF!</v>
          </cell>
          <cell r="I1330" t="e">
            <v>#REF!</v>
          </cell>
          <cell r="J1330" t="e">
            <v>#REF!</v>
          </cell>
          <cell r="K1330" t="e">
            <v>#REF!</v>
          </cell>
          <cell r="L1330" t="e">
            <v>#REF!</v>
          </cell>
          <cell r="M1330" t="e">
            <v>#REF!</v>
          </cell>
        </row>
        <row r="1331">
          <cell r="A1331" t="str">
            <v>98. Услуги, предоставляемые через управление собственн</v>
          </cell>
          <cell r="B1331" t="e">
            <v>#REF!</v>
          </cell>
          <cell r="C1331" t="e">
            <v>#REF!</v>
          </cell>
          <cell r="D1331" t="e">
            <v>#REF!</v>
          </cell>
          <cell r="E1331" t="e">
            <v>#REF!</v>
          </cell>
          <cell r="F1331" t="e">
            <v>#REF!</v>
          </cell>
          <cell r="G1331" t="e">
            <v>#REF!</v>
          </cell>
          <cell r="H1331" t="e">
            <v>#REF!</v>
          </cell>
          <cell r="I1331" t="e">
            <v>#REF!</v>
          </cell>
          <cell r="J1331" t="e">
            <v>#REF!</v>
          </cell>
          <cell r="K1331" t="e">
            <v>#REF!</v>
          </cell>
          <cell r="L1331" t="e">
            <v>#REF!</v>
          </cell>
          <cell r="M1331" t="e">
            <v>#REF!</v>
          </cell>
        </row>
        <row r="1332">
          <cell r="A1332" t="str">
            <v>98.1 Услуги по переоценке основных фондов</v>
          </cell>
          <cell r="B1332" t="e">
            <v>#REF!</v>
          </cell>
          <cell r="C1332" t="e">
            <v>#REF!</v>
          </cell>
          <cell r="D1332" t="e">
            <v>#REF!</v>
          </cell>
          <cell r="E1332" t="e">
            <v>#REF!</v>
          </cell>
          <cell r="F1332" t="e">
            <v>#REF!</v>
          </cell>
          <cell r="G1332" t="e">
            <v>#REF!</v>
          </cell>
          <cell r="H1332" t="e">
            <v>#REF!</v>
          </cell>
          <cell r="I1332" t="e">
            <v>#REF!</v>
          </cell>
          <cell r="J1332" t="e">
            <v>#REF!</v>
          </cell>
          <cell r="K1332" t="e">
            <v>#REF!</v>
          </cell>
          <cell r="L1332" t="e">
            <v>#REF!</v>
          </cell>
          <cell r="M1332" t="e">
            <v>#REF!</v>
          </cell>
        </row>
        <row r="1333">
          <cell r="A1333" t="str">
            <v>98.2 Услуги по управлению имуществом</v>
          </cell>
          <cell r="B1333" t="e">
            <v>#REF!</v>
          </cell>
          <cell r="C1333" t="e">
            <v>#REF!</v>
          </cell>
          <cell r="D1333" t="e">
            <v>#REF!</v>
          </cell>
          <cell r="E1333" t="e">
            <v>#REF!</v>
          </cell>
          <cell r="F1333" t="e">
            <v>#REF!</v>
          </cell>
          <cell r="G1333" t="e">
            <v>#REF!</v>
          </cell>
          <cell r="H1333" t="e">
            <v>#REF!</v>
          </cell>
          <cell r="I1333" t="e">
            <v>#REF!</v>
          </cell>
          <cell r="J1333" t="e">
            <v>#REF!</v>
          </cell>
          <cell r="K1333" t="e">
            <v>#REF!</v>
          </cell>
          <cell r="L1333" t="e">
            <v>#REF!</v>
          </cell>
          <cell r="M1333" t="e">
            <v>#REF!</v>
          </cell>
        </row>
        <row r="1334">
          <cell r="A1334" t="str">
            <v>98.3 Затраты на капремонт, отданных в аренду основных с</v>
          </cell>
          <cell r="B1334" t="e">
            <v>#REF!</v>
          </cell>
          <cell r="C1334" t="e">
            <v>#REF!</v>
          </cell>
          <cell r="D1334" t="e">
            <v>#REF!</v>
          </cell>
          <cell r="E1334" t="e">
            <v>#REF!</v>
          </cell>
          <cell r="F1334" t="e">
            <v>#REF!</v>
          </cell>
          <cell r="G1334" t="e">
            <v>#REF!</v>
          </cell>
          <cell r="H1334" t="e">
            <v>#REF!</v>
          </cell>
          <cell r="I1334" t="e">
            <v>#REF!</v>
          </cell>
          <cell r="J1334" t="e">
            <v>#REF!</v>
          </cell>
          <cell r="K1334" t="e">
            <v>#REF!</v>
          </cell>
          <cell r="L1334" t="e">
            <v>#REF!</v>
          </cell>
          <cell r="M1334" t="e">
            <v>#REF!</v>
          </cell>
        </row>
        <row r="1335">
          <cell r="A1335" t="e">
            <v>#REF!</v>
          </cell>
          <cell r="B1335" t="e">
            <v>#REF!</v>
          </cell>
          <cell r="C1335" t="e">
            <v>#REF!</v>
          </cell>
          <cell r="D1335" t="e">
            <v>#REF!</v>
          </cell>
          <cell r="E1335" t="e">
            <v>#REF!</v>
          </cell>
          <cell r="F1335" t="e">
            <v>#REF!</v>
          </cell>
          <cell r="G1335" t="e">
            <v>#REF!</v>
          </cell>
          <cell r="H1335" t="e">
            <v>#REF!</v>
          </cell>
          <cell r="I1335" t="e">
            <v>#REF!</v>
          </cell>
          <cell r="J1335" t="e">
            <v>#REF!</v>
          </cell>
          <cell r="K1335" t="e">
            <v>#REF!</v>
          </cell>
          <cell r="L1335" t="e">
            <v>#REF!</v>
          </cell>
          <cell r="M1335" t="e">
            <v>#REF!</v>
          </cell>
        </row>
        <row r="1336">
          <cell r="A1336" t="e">
            <v>#REF!</v>
          </cell>
          <cell r="B1336" t="e">
            <v>#REF!</v>
          </cell>
          <cell r="C1336" t="e">
            <v>#REF!</v>
          </cell>
          <cell r="D1336" t="e">
            <v>#REF!</v>
          </cell>
          <cell r="E1336" t="e">
            <v>#REF!</v>
          </cell>
          <cell r="F1336" t="e">
            <v>#REF!</v>
          </cell>
          <cell r="G1336" t="e">
            <v>#REF!</v>
          </cell>
          <cell r="H1336" t="e">
            <v>#REF!</v>
          </cell>
          <cell r="I1336" t="e">
            <v>#REF!</v>
          </cell>
          <cell r="J1336" t="e">
            <v>#REF!</v>
          </cell>
          <cell r="K1336" t="e">
            <v>#REF!</v>
          </cell>
          <cell r="L1336" t="e">
            <v>#REF!</v>
          </cell>
          <cell r="M1336" t="e">
            <v>#REF!</v>
          </cell>
        </row>
        <row r="1337">
          <cell r="A1337" t="e">
            <v>#REF!</v>
          </cell>
          <cell r="B1337" t="e">
            <v>#REF!</v>
          </cell>
          <cell r="C1337" t="e">
            <v>#REF!</v>
          </cell>
          <cell r="D1337" t="e">
            <v>#REF!</v>
          </cell>
          <cell r="E1337" t="e">
            <v>#REF!</v>
          </cell>
          <cell r="F1337" t="e">
            <v>#REF!</v>
          </cell>
          <cell r="G1337" t="e">
            <v>#REF!</v>
          </cell>
          <cell r="H1337" t="e">
            <v>#REF!</v>
          </cell>
          <cell r="I1337" t="e">
            <v>#REF!</v>
          </cell>
          <cell r="J1337" t="e">
            <v>#REF!</v>
          </cell>
          <cell r="K1337" t="e">
            <v>#REF!</v>
          </cell>
          <cell r="L1337" t="e">
            <v>#REF!</v>
          </cell>
          <cell r="M1337" t="e">
            <v>#REF!</v>
          </cell>
        </row>
        <row r="1338">
          <cell r="A1338" t="e">
            <v>#REF!</v>
          </cell>
          <cell r="B1338" t="e">
            <v>#REF!</v>
          </cell>
          <cell r="C1338" t="e">
            <v>#REF!</v>
          </cell>
          <cell r="D1338" t="e">
            <v>#REF!</v>
          </cell>
          <cell r="E1338" t="e">
            <v>#REF!</v>
          </cell>
          <cell r="F1338" t="e">
            <v>#REF!</v>
          </cell>
          <cell r="G1338" t="e">
            <v>#REF!</v>
          </cell>
          <cell r="H1338" t="e">
            <v>#REF!</v>
          </cell>
          <cell r="I1338" t="e">
            <v>#REF!</v>
          </cell>
          <cell r="J1338" t="e">
            <v>#REF!</v>
          </cell>
          <cell r="K1338" t="e">
            <v>#REF!</v>
          </cell>
          <cell r="L1338" t="e">
            <v>#REF!</v>
          </cell>
          <cell r="M1338" t="e">
            <v>#REF!</v>
          </cell>
        </row>
        <row r="1339">
          <cell r="A1339" t="e">
            <v>#REF!</v>
          </cell>
          <cell r="B1339" t="e">
            <v>#REF!</v>
          </cell>
          <cell r="C1339" t="e">
            <v>#REF!</v>
          </cell>
          <cell r="D1339" t="e">
            <v>#REF!</v>
          </cell>
          <cell r="E1339" t="e">
            <v>#REF!</v>
          </cell>
          <cell r="F1339" t="e">
            <v>#REF!</v>
          </cell>
          <cell r="G1339" t="e">
            <v>#REF!</v>
          </cell>
          <cell r="H1339" t="e">
            <v>#REF!</v>
          </cell>
          <cell r="I1339" t="e">
            <v>#REF!</v>
          </cell>
          <cell r="J1339" t="e">
            <v>#REF!</v>
          </cell>
          <cell r="K1339" t="e">
            <v>#REF!</v>
          </cell>
          <cell r="L1339" t="e">
            <v>#REF!</v>
          </cell>
          <cell r="M1339" t="e">
            <v>#REF!</v>
          </cell>
        </row>
        <row r="1340">
          <cell r="A1340" t="e">
            <v>#REF!</v>
          </cell>
          <cell r="B1340" t="e">
            <v>#REF!</v>
          </cell>
          <cell r="C1340" t="e">
            <v>#REF!</v>
          </cell>
          <cell r="D1340" t="e">
            <v>#REF!</v>
          </cell>
          <cell r="E1340" t="e">
            <v>#REF!</v>
          </cell>
          <cell r="F1340" t="e">
            <v>#REF!</v>
          </cell>
          <cell r="G1340" t="e">
            <v>#REF!</v>
          </cell>
          <cell r="H1340" t="e">
            <v>#REF!</v>
          </cell>
          <cell r="I1340" t="e">
            <v>#REF!</v>
          </cell>
          <cell r="J1340" t="e">
            <v>#REF!</v>
          </cell>
          <cell r="K1340" t="e">
            <v>#REF!</v>
          </cell>
          <cell r="L1340" t="e">
            <v>#REF!</v>
          </cell>
          <cell r="M1340" t="e">
            <v>#REF!</v>
          </cell>
        </row>
        <row r="1341">
          <cell r="A1341" t="e">
            <v>#REF!</v>
          </cell>
          <cell r="B1341" t="e">
            <v>#REF!</v>
          </cell>
          <cell r="C1341" t="e">
            <v>#REF!</v>
          </cell>
          <cell r="D1341" t="e">
            <v>#REF!</v>
          </cell>
          <cell r="E1341" t="e">
            <v>#REF!</v>
          </cell>
          <cell r="F1341" t="e">
            <v>#REF!</v>
          </cell>
          <cell r="G1341" t="e">
            <v>#REF!</v>
          </cell>
          <cell r="H1341" t="e">
            <v>#REF!</v>
          </cell>
          <cell r="I1341" t="e">
            <v>#REF!</v>
          </cell>
          <cell r="J1341" t="e">
            <v>#REF!</v>
          </cell>
          <cell r="K1341" t="e">
            <v>#REF!</v>
          </cell>
          <cell r="L1341" t="e">
            <v>#REF!</v>
          </cell>
          <cell r="M1341" t="e">
            <v>#REF!</v>
          </cell>
        </row>
        <row r="1342">
          <cell r="A1342" t="e">
            <v>#REF!</v>
          </cell>
          <cell r="B1342" t="e">
            <v>#REF!</v>
          </cell>
          <cell r="C1342" t="e">
            <v>#REF!</v>
          </cell>
          <cell r="D1342" t="e">
            <v>#REF!</v>
          </cell>
          <cell r="E1342" t="e">
            <v>#REF!</v>
          </cell>
          <cell r="F1342" t="e">
            <v>#REF!</v>
          </cell>
          <cell r="G1342" t="e">
            <v>#REF!</v>
          </cell>
          <cell r="H1342" t="e">
            <v>#REF!</v>
          </cell>
          <cell r="I1342" t="e">
            <v>#REF!</v>
          </cell>
          <cell r="J1342" t="e">
            <v>#REF!</v>
          </cell>
          <cell r="K1342" t="e">
            <v>#REF!</v>
          </cell>
          <cell r="L1342" t="e">
            <v>#REF!</v>
          </cell>
          <cell r="M1342" t="e">
            <v>#REF!</v>
          </cell>
        </row>
        <row r="1343">
          <cell r="A1343" t="e">
            <v>#REF!</v>
          </cell>
          <cell r="B1343" t="e">
            <v>#REF!</v>
          </cell>
          <cell r="C1343" t="e">
            <v>#REF!</v>
          </cell>
          <cell r="D1343" t="e">
            <v>#REF!</v>
          </cell>
          <cell r="E1343" t="e">
            <v>#REF!</v>
          </cell>
          <cell r="F1343" t="e">
            <v>#REF!</v>
          </cell>
          <cell r="G1343" t="e">
            <v>#REF!</v>
          </cell>
          <cell r="H1343" t="e">
            <v>#REF!</v>
          </cell>
          <cell r="I1343" t="e">
            <v>#REF!</v>
          </cell>
          <cell r="J1343" t="e">
            <v>#REF!</v>
          </cell>
          <cell r="K1343" t="e">
            <v>#REF!</v>
          </cell>
          <cell r="L1343" t="e">
            <v>#REF!</v>
          </cell>
          <cell r="M1343" t="e">
            <v>#REF!</v>
          </cell>
        </row>
        <row r="1344">
          <cell r="A1344" t="e">
            <v>#REF!</v>
          </cell>
          <cell r="B1344" t="e">
            <v>#REF!</v>
          </cell>
          <cell r="C1344" t="e">
            <v>#REF!</v>
          </cell>
          <cell r="D1344" t="e">
            <v>#REF!</v>
          </cell>
          <cell r="E1344" t="e">
            <v>#REF!</v>
          </cell>
          <cell r="F1344" t="e">
            <v>#REF!</v>
          </cell>
          <cell r="G1344" t="e">
            <v>#REF!</v>
          </cell>
          <cell r="H1344" t="e">
            <v>#REF!</v>
          </cell>
          <cell r="I1344" t="e">
            <v>#REF!</v>
          </cell>
          <cell r="J1344" t="e">
            <v>#REF!</v>
          </cell>
          <cell r="K1344" t="e">
            <v>#REF!</v>
          </cell>
          <cell r="L1344" t="e">
            <v>#REF!</v>
          </cell>
          <cell r="M1344" t="e">
            <v>#REF!</v>
          </cell>
        </row>
        <row r="1345">
          <cell r="A1345" t="e">
            <v>#REF!</v>
          </cell>
          <cell r="B1345" t="e">
            <v>#REF!</v>
          </cell>
          <cell r="C1345" t="e">
            <v>#REF!</v>
          </cell>
          <cell r="D1345" t="e">
            <v>#REF!</v>
          </cell>
          <cell r="E1345" t="e">
            <v>#REF!</v>
          </cell>
          <cell r="F1345" t="e">
            <v>#REF!</v>
          </cell>
          <cell r="G1345" t="e">
            <v>#REF!</v>
          </cell>
          <cell r="H1345" t="e">
            <v>#REF!</v>
          </cell>
          <cell r="I1345" t="e">
            <v>#REF!</v>
          </cell>
          <cell r="J1345" t="e">
            <v>#REF!</v>
          </cell>
          <cell r="K1345" t="e">
            <v>#REF!</v>
          </cell>
          <cell r="L1345" t="e">
            <v>#REF!</v>
          </cell>
          <cell r="M1345" t="e">
            <v>#REF!</v>
          </cell>
        </row>
        <row r="1346">
          <cell r="A1346" t="e">
            <v>#REF!</v>
          </cell>
          <cell r="B1346" t="e">
            <v>#REF!</v>
          </cell>
          <cell r="C1346" t="e">
            <v>#REF!</v>
          </cell>
          <cell r="D1346" t="e">
            <v>#REF!</v>
          </cell>
          <cell r="E1346" t="e">
            <v>#REF!</v>
          </cell>
          <cell r="F1346" t="e">
            <v>#REF!</v>
          </cell>
          <cell r="G1346" t="e">
            <v>#REF!</v>
          </cell>
          <cell r="H1346" t="e">
            <v>#REF!</v>
          </cell>
          <cell r="I1346" t="e">
            <v>#REF!</v>
          </cell>
          <cell r="J1346" t="e">
            <v>#REF!</v>
          </cell>
          <cell r="K1346" t="e">
            <v>#REF!</v>
          </cell>
          <cell r="L1346" t="e">
            <v>#REF!</v>
          </cell>
          <cell r="M1346" t="e">
            <v>#REF!</v>
          </cell>
        </row>
        <row r="1347">
          <cell r="A1347" t="e">
            <v>#REF!</v>
          </cell>
          <cell r="B1347" t="e">
            <v>#REF!</v>
          </cell>
          <cell r="C1347" t="e">
            <v>#REF!</v>
          </cell>
          <cell r="D1347" t="e">
            <v>#REF!</v>
          </cell>
          <cell r="E1347" t="e">
            <v>#REF!</v>
          </cell>
          <cell r="F1347" t="e">
            <v>#REF!</v>
          </cell>
          <cell r="G1347" t="e">
            <v>#REF!</v>
          </cell>
          <cell r="H1347" t="e">
            <v>#REF!</v>
          </cell>
          <cell r="I1347" t="e">
            <v>#REF!</v>
          </cell>
          <cell r="J1347" t="e">
            <v>#REF!</v>
          </cell>
          <cell r="K1347" t="e">
            <v>#REF!</v>
          </cell>
          <cell r="L1347" t="e">
            <v>#REF!</v>
          </cell>
          <cell r="M1347" t="e">
            <v>#REF!</v>
          </cell>
        </row>
        <row r="1348">
          <cell r="A1348" t="e">
            <v>#REF!</v>
          </cell>
          <cell r="B1348" t="e">
            <v>#REF!</v>
          </cell>
          <cell r="C1348" t="e">
            <v>#REF!</v>
          </cell>
          <cell r="D1348" t="e">
            <v>#REF!</v>
          </cell>
          <cell r="E1348" t="e">
            <v>#REF!</v>
          </cell>
          <cell r="F1348" t="e">
            <v>#REF!</v>
          </cell>
          <cell r="G1348" t="e">
            <v>#REF!</v>
          </cell>
          <cell r="H1348" t="e">
            <v>#REF!</v>
          </cell>
          <cell r="I1348" t="e">
            <v>#REF!</v>
          </cell>
          <cell r="J1348" t="e">
            <v>#REF!</v>
          </cell>
          <cell r="K1348" t="e">
            <v>#REF!</v>
          </cell>
          <cell r="L1348" t="e">
            <v>#REF!</v>
          </cell>
          <cell r="M1348" t="e">
            <v>#REF!</v>
          </cell>
        </row>
        <row r="1349">
          <cell r="A1349" t="e">
            <v>#REF!</v>
          </cell>
          <cell r="B1349" t="e">
            <v>#REF!</v>
          </cell>
          <cell r="C1349" t="e">
            <v>#REF!</v>
          </cell>
          <cell r="D1349" t="e">
            <v>#REF!</v>
          </cell>
          <cell r="E1349" t="e">
            <v>#REF!</v>
          </cell>
          <cell r="F1349" t="e">
            <v>#REF!</v>
          </cell>
          <cell r="G1349" t="e">
            <v>#REF!</v>
          </cell>
          <cell r="H1349" t="e">
            <v>#REF!</v>
          </cell>
          <cell r="I1349" t="e">
            <v>#REF!</v>
          </cell>
          <cell r="J1349" t="e">
            <v>#REF!</v>
          </cell>
          <cell r="K1349" t="e">
            <v>#REF!</v>
          </cell>
          <cell r="L1349" t="e">
            <v>#REF!</v>
          </cell>
          <cell r="M1349" t="e">
            <v>#REF!</v>
          </cell>
        </row>
        <row r="1350">
          <cell r="A1350" t="e">
            <v>#REF!</v>
          </cell>
          <cell r="B1350" t="e">
            <v>#REF!</v>
          </cell>
          <cell r="C1350" t="e">
            <v>#REF!</v>
          </cell>
          <cell r="D1350" t="e">
            <v>#REF!</v>
          </cell>
          <cell r="E1350" t="e">
            <v>#REF!</v>
          </cell>
          <cell r="F1350" t="e">
            <v>#REF!</v>
          </cell>
          <cell r="G1350" t="e">
            <v>#REF!</v>
          </cell>
          <cell r="H1350" t="e">
            <v>#REF!</v>
          </cell>
          <cell r="I1350" t="e">
            <v>#REF!</v>
          </cell>
          <cell r="J1350" t="e">
            <v>#REF!</v>
          </cell>
          <cell r="K1350" t="e">
            <v>#REF!</v>
          </cell>
          <cell r="L1350" t="e">
            <v>#REF!</v>
          </cell>
          <cell r="M1350" t="e">
            <v>#REF!</v>
          </cell>
        </row>
        <row r="1351">
          <cell r="A1351" t="e">
            <v>#REF!</v>
          </cell>
          <cell r="B1351" t="e">
            <v>#REF!</v>
          </cell>
          <cell r="C1351" t="e">
            <v>#REF!</v>
          </cell>
          <cell r="D1351" t="e">
            <v>#REF!</v>
          </cell>
          <cell r="E1351" t="e">
            <v>#REF!</v>
          </cell>
          <cell r="F1351" t="e">
            <v>#REF!</v>
          </cell>
          <cell r="G1351" t="e">
            <v>#REF!</v>
          </cell>
          <cell r="H1351" t="e">
            <v>#REF!</v>
          </cell>
          <cell r="I1351" t="e">
            <v>#REF!</v>
          </cell>
          <cell r="J1351" t="e">
            <v>#REF!</v>
          </cell>
          <cell r="K1351" t="e">
            <v>#REF!</v>
          </cell>
          <cell r="L1351" t="e">
            <v>#REF!</v>
          </cell>
          <cell r="M1351" t="e">
            <v>#REF!</v>
          </cell>
        </row>
        <row r="1352">
          <cell r="A1352" t="e">
            <v>#REF!</v>
          </cell>
          <cell r="B1352" t="e">
            <v>#REF!</v>
          </cell>
          <cell r="C1352" t="e">
            <v>#REF!</v>
          </cell>
          <cell r="D1352" t="e">
            <v>#REF!</v>
          </cell>
          <cell r="E1352" t="e">
            <v>#REF!</v>
          </cell>
          <cell r="F1352" t="e">
            <v>#REF!</v>
          </cell>
          <cell r="G1352" t="e">
            <v>#REF!</v>
          </cell>
          <cell r="H1352" t="e">
            <v>#REF!</v>
          </cell>
          <cell r="I1352" t="e">
            <v>#REF!</v>
          </cell>
          <cell r="J1352" t="e">
            <v>#REF!</v>
          </cell>
          <cell r="K1352" t="e">
            <v>#REF!</v>
          </cell>
          <cell r="L1352" t="e">
            <v>#REF!</v>
          </cell>
          <cell r="M1352" t="e">
            <v>#REF!</v>
          </cell>
        </row>
        <row r="1353">
          <cell r="A1353" t="e">
            <v>#REF!</v>
          </cell>
          <cell r="B1353" t="e">
            <v>#REF!</v>
          </cell>
          <cell r="C1353" t="e">
            <v>#REF!</v>
          </cell>
          <cell r="D1353" t="e">
            <v>#REF!</v>
          </cell>
          <cell r="E1353" t="e">
            <v>#REF!</v>
          </cell>
          <cell r="F1353" t="e">
            <v>#REF!</v>
          </cell>
          <cell r="G1353" t="e">
            <v>#REF!</v>
          </cell>
          <cell r="H1353" t="e">
            <v>#REF!</v>
          </cell>
          <cell r="I1353" t="e">
            <v>#REF!</v>
          </cell>
          <cell r="J1353" t="e">
            <v>#REF!</v>
          </cell>
          <cell r="K1353" t="e">
            <v>#REF!</v>
          </cell>
          <cell r="L1353" t="e">
            <v>#REF!</v>
          </cell>
          <cell r="M1353" t="e">
            <v>#REF!</v>
          </cell>
        </row>
        <row r="1354">
          <cell r="A1354" t="e">
            <v>#REF!</v>
          </cell>
          <cell r="B1354" t="e">
            <v>#REF!</v>
          </cell>
          <cell r="C1354" t="e">
            <v>#REF!</v>
          </cell>
          <cell r="D1354" t="e">
            <v>#REF!</v>
          </cell>
          <cell r="E1354" t="e">
            <v>#REF!</v>
          </cell>
          <cell r="F1354" t="e">
            <v>#REF!</v>
          </cell>
          <cell r="G1354" t="e">
            <v>#REF!</v>
          </cell>
          <cell r="H1354" t="e">
            <v>#REF!</v>
          </cell>
          <cell r="I1354" t="e">
            <v>#REF!</v>
          </cell>
          <cell r="J1354" t="e">
            <v>#REF!</v>
          </cell>
          <cell r="K1354" t="e">
            <v>#REF!</v>
          </cell>
          <cell r="L1354" t="e">
            <v>#REF!</v>
          </cell>
          <cell r="M1354" t="e">
            <v>#REF!</v>
          </cell>
        </row>
        <row r="1355">
          <cell r="A1355" t="e">
            <v>#REF!</v>
          </cell>
          <cell r="B1355" t="e">
            <v>#REF!</v>
          </cell>
          <cell r="C1355" t="e">
            <v>#REF!</v>
          </cell>
          <cell r="D1355" t="e">
            <v>#REF!</v>
          </cell>
          <cell r="E1355" t="e">
            <v>#REF!</v>
          </cell>
          <cell r="F1355" t="e">
            <v>#REF!</v>
          </cell>
          <cell r="G1355" t="e">
            <v>#REF!</v>
          </cell>
          <cell r="H1355" t="e">
            <v>#REF!</v>
          </cell>
          <cell r="I1355" t="e">
            <v>#REF!</v>
          </cell>
          <cell r="J1355" t="e">
            <v>#REF!</v>
          </cell>
          <cell r="K1355" t="e">
            <v>#REF!</v>
          </cell>
          <cell r="L1355" t="e">
            <v>#REF!</v>
          </cell>
          <cell r="M1355" t="e">
            <v>#REF!</v>
          </cell>
        </row>
        <row r="1356">
          <cell r="A1356" t="e">
            <v>#REF!</v>
          </cell>
          <cell r="B1356" t="e">
            <v>#REF!</v>
          </cell>
          <cell r="C1356" t="e">
            <v>#REF!</v>
          </cell>
          <cell r="D1356" t="e">
            <v>#REF!</v>
          </cell>
          <cell r="E1356" t="e">
            <v>#REF!</v>
          </cell>
          <cell r="F1356" t="e">
            <v>#REF!</v>
          </cell>
          <cell r="G1356" t="e">
            <v>#REF!</v>
          </cell>
          <cell r="H1356" t="e">
            <v>#REF!</v>
          </cell>
          <cell r="I1356" t="e">
            <v>#REF!</v>
          </cell>
          <cell r="J1356" t="e">
            <v>#REF!</v>
          </cell>
          <cell r="K1356" t="e">
            <v>#REF!</v>
          </cell>
          <cell r="L1356" t="e">
            <v>#REF!</v>
          </cell>
          <cell r="M1356" t="e">
            <v>#REF!</v>
          </cell>
        </row>
        <row r="1357">
          <cell r="A1357" t="e">
            <v>#REF!</v>
          </cell>
          <cell r="B1357" t="e">
            <v>#REF!</v>
          </cell>
          <cell r="C1357" t="e">
            <v>#REF!</v>
          </cell>
          <cell r="D1357" t="e">
            <v>#REF!</v>
          </cell>
          <cell r="E1357" t="e">
            <v>#REF!</v>
          </cell>
          <cell r="F1357" t="e">
            <v>#REF!</v>
          </cell>
          <cell r="G1357" t="e">
            <v>#REF!</v>
          </cell>
          <cell r="H1357" t="e">
            <v>#REF!</v>
          </cell>
          <cell r="I1357" t="e">
            <v>#REF!</v>
          </cell>
          <cell r="J1357" t="e">
            <v>#REF!</v>
          </cell>
          <cell r="K1357" t="e">
            <v>#REF!</v>
          </cell>
          <cell r="L1357" t="e">
            <v>#REF!</v>
          </cell>
          <cell r="M1357" t="e">
            <v>#REF!</v>
          </cell>
        </row>
        <row r="1358">
          <cell r="A1358" t="e">
            <v>#REF!</v>
          </cell>
          <cell r="B1358" t="e">
            <v>#REF!</v>
          </cell>
          <cell r="C1358" t="e">
            <v>#REF!</v>
          </cell>
          <cell r="D1358" t="e">
            <v>#REF!</v>
          </cell>
          <cell r="E1358" t="e">
            <v>#REF!</v>
          </cell>
          <cell r="F1358" t="e">
            <v>#REF!</v>
          </cell>
          <cell r="G1358" t="e">
            <v>#REF!</v>
          </cell>
          <cell r="H1358" t="e">
            <v>#REF!</v>
          </cell>
          <cell r="I1358" t="e">
            <v>#REF!</v>
          </cell>
          <cell r="J1358" t="e">
            <v>#REF!</v>
          </cell>
          <cell r="K1358" t="e">
            <v>#REF!</v>
          </cell>
          <cell r="L1358" t="e">
            <v>#REF!</v>
          </cell>
          <cell r="M1358" t="e">
            <v>#REF!</v>
          </cell>
        </row>
        <row r="1359">
          <cell r="A1359" t="e">
            <v>#REF!</v>
          </cell>
          <cell r="B1359" t="e">
            <v>#REF!</v>
          </cell>
          <cell r="C1359" t="e">
            <v>#REF!</v>
          </cell>
          <cell r="D1359" t="e">
            <v>#REF!</v>
          </cell>
          <cell r="E1359" t="e">
            <v>#REF!</v>
          </cell>
          <cell r="F1359" t="e">
            <v>#REF!</v>
          </cell>
          <cell r="G1359" t="e">
            <v>#REF!</v>
          </cell>
          <cell r="H1359" t="e">
            <v>#REF!</v>
          </cell>
          <cell r="I1359" t="e">
            <v>#REF!</v>
          </cell>
          <cell r="J1359" t="e">
            <v>#REF!</v>
          </cell>
          <cell r="K1359" t="e">
            <v>#REF!</v>
          </cell>
          <cell r="L1359" t="e">
            <v>#REF!</v>
          </cell>
          <cell r="M1359" t="e">
            <v>#REF!</v>
          </cell>
        </row>
        <row r="1360">
          <cell r="A1360" t="e">
            <v>#REF!</v>
          </cell>
          <cell r="B1360" t="e">
            <v>#REF!</v>
          </cell>
          <cell r="C1360" t="e">
            <v>#REF!</v>
          </cell>
          <cell r="D1360" t="e">
            <v>#REF!</v>
          </cell>
          <cell r="E1360" t="e">
            <v>#REF!</v>
          </cell>
          <cell r="F1360" t="e">
            <v>#REF!</v>
          </cell>
          <cell r="G1360" t="e">
            <v>#REF!</v>
          </cell>
          <cell r="H1360" t="e">
            <v>#REF!</v>
          </cell>
          <cell r="I1360" t="e">
            <v>#REF!</v>
          </cell>
          <cell r="J1360" t="e">
            <v>#REF!</v>
          </cell>
          <cell r="K1360" t="e">
            <v>#REF!</v>
          </cell>
          <cell r="L1360" t="e">
            <v>#REF!</v>
          </cell>
          <cell r="M1360" t="e">
            <v>#REF!</v>
          </cell>
        </row>
        <row r="1361">
          <cell r="A1361" t="e">
            <v>#REF!</v>
          </cell>
          <cell r="B1361" t="e">
            <v>#REF!</v>
          </cell>
          <cell r="C1361" t="e">
            <v>#REF!</v>
          </cell>
          <cell r="D1361" t="e">
            <v>#REF!</v>
          </cell>
          <cell r="E1361" t="e">
            <v>#REF!</v>
          </cell>
          <cell r="F1361" t="e">
            <v>#REF!</v>
          </cell>
          <cell r="G1361" t="e">
            <v>#REF!</v>
          </cell>
          <cell r="H1361" t="e">
            <v>#REF!</v>
          </cell>
          <cell r="I1361" t="e">
            <v>#REF!</v>
          </cell>
          <cell r="J1361" t="e">
            <v>#REF!</v>
          </cell>
          <cell r="K1361" t="e">
            <v>#REF!</v>
          </cell>
          <cell r="L1361" t="e">
            <v>#REF!</v>
          </cell>
          <cell r="M1361" t="e">
            <v>#REF!</v>
          </cell>
        </row>
        <row r="1362">
          <cell r="A1362" t="e">
            <v>#REF!</v>
          </cell>
          <cell r="B1362" t="e">
            <v>#REF!</v>
          </cell>
          <cell r="C1362" t="e">
            <v>#REF!</v>
          </cell>
          <cell r="D1362" t="e">
            <v>#REF!</v>
          </cell>
          <cell r="E1362" t="e">
            <v>#REF!</v>
          </cell>
          <cell r="F1362" t="e">
            <v>#REF!</v>
          </cell>
          <cell r="G1362" t="e">
            <v>#REF!</v>
          </cell>
          <cell r="H1362" t="e">
            <v>#REF!</v>
          </cell>
          <cell r="I1362" t="e">
            <v>#REF!</v>
          </cell>
          <cell r="J1362" t="e">
            <v>#REF!</v>
          </cell>
          <cell r="K1362" t="e">
            <v>#REF!</v>
          </cell>
          <cell r="L1362" t="e">
            <v>#REF!</v>
          </cell>
          <cell r="M1362" t="e">
            <v>#REF!</v>
          </cell>
        </row>
        <row r="1363">
          <cell r="A1363" t="e">
            <v>#REF!</v>
          </cell>
          <cell r="B1363" t="e">
            <v>#REF!</v>
          </cell>
          <cell r="C1363" t="e">
            <v>#REF!</v>
          </cell>
          <cell r="D1363" t="e">
            <v>#REF!</v>
          </cell>
          <cell r="E1363" t="e">
            <v>#REF!</v>
          </cell>
          <cell r="F1363" t="e">
            <v>#REF!</v>
          </cell>
          <cell r="G1363" t="e">
            <v>#REF!</v>
          </cell>
          <cell r="H1363" t="e">
            <v>#REF!</v>
          </cell>
          <cell r="I1363" t="e">
            <v>#REF!</v>
          </cell>
          <cell r="J1363" t="e">
            <v>#REF!</v>
          </cell>
          <cell r="K1363" t="e">
            <v>#REF!</v>
          </cell>
          <cell r="L1363" t="e">
            <v>#REF!</v>
          </cell>
          <cell r="M1363" t="e">
            <v>#REF!</v>
          </cell>
        </row>
        <row r="1364">
          <cell r="A1364" t="e">
            <v>#REF!</v>
          </cell>
          <cell r="B1364" t="e">
            <v>#REF!</v>
          </cell>
          <cell r="C1364" t="e">
            <v>#REF!</v>
          </cell>
          <cell r="D1364" t="e">
            <v>#REF!</v>
          </cell>
          <cell r="E1364" t="e">
            <v>#REF!</v>
          </cell>
          <cell r="F1364" t="e">
            <v>#REF!</v>
          </cell>
          <cell r="G1364" t="e">
            <v>#REF!</v>
          </cell>
          <cell r="H1364" t="e">
            <v>#REF!</v>
          </cell>
          <cell r="I1364" t="e">
            <v>#REF!</v>
          </cell>
          <cell r="J1364" t="e">
            <v>#REF!</v>
          </cell>
          <cell r="K1364" t="e">
            <v>#REF!</v>
          </cell>
          <cell r="L1364" t="e">
            <v>#REF!</v>
          </cell>
          <cell r="M1364" t="e">
            <v>#REF!</v>
          </cell>
        </row>
        <row r="1365">
          <cell r="A1365" t="e">
            <v>#REF!</v>
          </cell>
          <cell r="B1365" t="e">
            <v>#REF!</v>
          </cell>
          <cell r="C1365" t="e">
            <v>#REF!</v>
          </cell>
          <cell r="D1365" t="e">
            <v>#REF!</v>
          </cell>
          <cell r="E1365" t="e">
            <v>#REF!</v>
          </cell>
          <cell r="F1365" t="e">
            <v>#REF!</v>
          </cell>
          <cell r="G1365" t="e">
            <v>#REF!</v>
          </cell>
          <cell r="H1365" t="e">
            <v>#REF!</v>
          </cell>
          <cell r="I1365" t="e">
            <v>#REF!</v>
          </cell>
          <cell r="J1365" t="e">
            <v>#REF!</v>
          </cell>
          <cell r="K1365" t="e">
            <v>#REF!</v>
          </cell>
          <cell r="L1365" t="e">
            <v>#REF!</v>
          </cell>
          <cell r="M1365" t="e">
            <v>#REF!</v>
          </cell>
        </row>
        <row r="1366">
          <cell r="A1366" t="e">
            <v>#REF!</v>
          </cell>
          <cell r="B1366" t="e">
            <v>#REF!</v>
          </cell>
          <cell r="C1366" t="e">
            <v>#REF!</v>
          </cell>
          <cell r="D1366" t="e">
            <v>#REF!</v>
          </cell>
          <cell r="E1366" t="e">
            <v>#REF!</v>
          </cell>
          <cell r="F1366" t="e">
            <v>#REF!</v>
          </cell>
          <cell r="G1366" t="e">
            <v>#REF!</v>
          </cell>
          <cell r="H1366" t="e">
            <v>#REF!</v>
          </cell>
          <cell r="I1366" t="e">
            <v>#REF!</v>
          </cell>
          <cell r="J1366" t="e">
            <v>#REF!</v>
          </cell>
          <cell r="K1366" t="e">
            <v>#REF!</v>
          </cell>
          <cell r="L1366" t="e">
            <v>#REF!</v>
          </cell>
          <cell r="M1366" t="e">
            <v>#REF!</v>
          </cell>
        </row>
        <row r="1367">
          <cell r="A1367" t="e">
            <v>#REF!</v>
          </cell>
          <cell r="B1367" t="e">
            <v>#REF!</v>
          </cell>
          <cell r="C1367" t="e">
            <v>#REF!</v>
          </cell>
          <cell r="D1367" t="e">
            <v>#REF!</v>
          </cell>
          <cell r="E1367" t="e">
            <v>#REF!</v>
          </cell>
          <cell r="F1367" t="e">
            <v>#REF!</v>
          </cell>
          <cell r="G1367" t="e">
            <v>#REF!</v>
          </cell>
          <cell r="H1367" t="e">
            <v>#REF!</v>
          </cell>
          <cell r="I1367" t="e">
            <v>#REF!</v>
          </cell>
          <cell r="J1367" t="e">
            <v>#REF!</v>
          </cell>
          <cell r="K1367" t="e">
            <v>#REF!</v>
          </cell>
          <cell r="L1367" t="e">
            <v>#REF!</v>
          </cell>
          <cell r="M1367" t="e">
            <v>#REF!</v>
          </cell>
        </row>
        <row r="1368">
          <cell r="A1368" t="e">
            <v>#REF!</v>
          </cell>
          <cell r="B1368" t="e">
            <v>#REF!</v>
          </cell>
          <cell r="C1368" t="e">
            <v>#REF!</v>
          </cell>
          <cell r="D1368" t="e">
            <v>#REF!</v>
          </cell>
          <cell r="E1368" t="e">
            <v>#REF!</v>
          </cell>
          <cell r="F1368" t="e">
            <v>#REF!</v>
          </cell>
          <cell r="G1368" t="e">
            <v>#REF!</v>
          </cell>
          <cell r="H1368" t="e">
            <v>#REF!</v>
          </cell>
          <cell r="I1368" t="e">
            <v>#REF!</v>
          </cell>
          <cell r="J1368" t="e">
            <v>#REF!</v>
          </cell>
          <cell r="K1368" t="e">
            <v>#REF!</v>
          </cell>
          <cell r="L1368" t="e">
            <v>#REF!</v>
          </cell>
          <cell r="M1368" t="e">
            <v>#REF!</v>
          </cell>
        </row>
        <row r="1369">
          <cell r="A1369" t="e">
            <v>#REF!</v>
          </cell>
          <cell r="B1369" t="e">
            <v>#REF!</v>
          </cell>
          <cell r="C1369" t="e">
            <v>#REF!</v>
          </cell>
          <cell r="D1369" t="e">
            <v>#REF!</v>
          </cell>
          <cell r="E1369" t="e">
            <v>#REF!</v>
          </cell>
          <cell r="F1369" t="e">
            <v>#REF!</v>
          </cell>
          <cell r="G1369" t="e">
            <v>#REF!</v>
          </cell>
          <cell r="H1369" t="e">
            <v>#REF!</v>
          </cell>
          <cell r="I1369" t="e">
            <v>#REF!</v>
          </cell>
          <cell r="J1369" t="e">
            <v>#REF!</v>
          </cell>
          <cell r="K1369" t="e">
            <v>#REF!</v>
          </cell>
          <cell r="L1369" t="e">
            <v>#REF!</v>
          </cell>
          <cell r="M1369" t="e">
            <v>#REF!</v>
          </cell>
        </row>
        <row r="1370">
          <cell r="A1370" t="e">
            <v>#REF!</v>
          </cell>
          <cell r="B1370" t="e">
            <v>#REF!</v>
          </cell>
          <cell r="C1370" t="e">
            <v>#REF!</v>
          </cell>
          <cell r="D1370" t="e">
            <v>#REF!</v>
          </cell>
          <cell r="E1370" t="e">
            <v>#REF!</v>
          </cell>
          <cell r="F1370" t="e">
            <v>#REF!</v>
          </cell>
          <cell r="G1370" t="e">
            <v>#REF!</v>
          </cell>
          <cell r="H1370" t="e">
            <v>#REF!</v>
          </cell>
          <cell r="I1370" t="e">
            <v>#REF!</v>
          </cell>
          <cell r="J1370" t="e">
            <v>#REF!</v>
          </cell>
          <cell r="K1370" t="e">
            <v>#REF!</v>
          </cell>
          <cell r="L1370" t="e">
            <v>#REF!</v>
          </cell>
          <cell r="M1370" t="e">
            <v>#REF!</v>
          </cell>
        </row>
        <row r="1371">
          <cell r="A1371" t="e">
            <v>#REF!</v>
          </cell>
          <cell r="B1371" t="e">
            <v>#REF!</v>
          </cell>
          <cell r="C1371" t="e">
            <v>#REF!</v>
          </cell>
          <cell r="D1371" t="e">
            <v>#REF!</v>
          </cell>
          <cell r="E1371" t="e">
            <v>#REF!</v>
          </cell>
          <cell r="F1371" t="e">
            <v>#REF!</v>
          </cell>
          <cell r="G1371" t="e">
            <v>#REF!</v>
          </cell>
          <cell r="H1371" t="e">
            <v>#REF!</v>
          </cell>
          <cell r="I1371" t="e">
            <v>#REF!</v>
          </cell>
          <cell r="J1371" t="e">
            <v>#REF!</v>
          </cell>
          <cell r="K1371" t="e">
            <v>#REF!</v>
          </cell>
          <cell r="L1371" t="e">
            <v>#REF!</v>
          </cell>
          <cell r="M1371" t="e">
            <v>#REF!</v>
          </cell>
        </row>
        <row r="1372">
          <cell r="A1372" t="e">
            <v>#REF!</v>
          </cell>
          <cell r="B1372" t="e">
            <v>#REF!</v>
          </cell>
          <cell r="C1372" t="e">
            <v>#REF!</v>
          </cell>
          <cell r="D1372" t="e">
            <v>#REF!</v>
          </cell>
          <cell r="E1372" t="e">
            <v>#REF!</v>
          </cell>
          <cell r="F1372" t="e">
            <v>#REF!</v>
          </cell>
          <cell r="G1372" t="e">
            <v>#REF!</v>
          </cell>
          <cell r="H1372" t="e">
            <v>#REF!</v>
          </cell>
          <cell r="I1372" t="e">
            <v>#REF!</v>
          </cell>
          <cell r="J1372" t="e">
            <v>#REF!</v>
          </cell>
          <cell r="K1372" t="e">
            <v>#REF!</v>
          </cell>
          <cell r="L1372" t="e">
            <v>#REF!</v>
          </cell>
          <cell r="M1372" t="e">
            <v>#REF!</v>
          </cell>
        </row>
        <row r="1373">
          <cell r="A1373" t="e">
            <v>#REF!</v>
          </cell>
          <cell r="B1373" t="e">
            <v>#REF!</v>
          </cell>
          <cell r="C1373" t="e">
            <v>#REF!</v>
          </cell>
          <cell r="D1373" t="e">
            <v>#REF!</v>
          </cell>
          <cell r="E1373" t="e">
            <v>#REF!</v>
          </cell>
          <cell r="F1373" t="e">
            <v>#REF!</v>
          </cell>
          <cell r="G1373" t="e">
            <v>#REF!</v>
          </cell>
          <cell r="H1373" t="e">
            <v>#REF!</v>
          </cell>
          <cell r="I1373" t="e">
            <v>#REF!</v>
          </cell>
          <cell r="J1373" t="e">
            <v>#REF!</v>
          </cell>
          <cell r="K1373" t="e">
            <v>#REF!</v>
          </cell>
          <cell r="L1373" t="e">
            <v>#REF!</v>
          </cell>
          <cell r="M1373" t="e">
            <v>#REF!</v>
          </cell>
        </row>
        <row r="1374">
          <cell r="A1374" t="e">
            <v>#REF!</v>
          </cell>
          <cell r="B1374" t="e">
            <v>#REF!</v>
          </cell>
          <cell r="C1374" t="e">
            <v>#REF!</v>
          </cell>
          <cell r="D1374" t="e">
            <v>#REF!</v>
          </cell>
          <cell r="E1374" t="e">
            <v>#REF!</v>
          </cell>
          <cell r="F1374" t="e">
            <v>#REF!</v>
          </cell>
          <cell r="G1374" t="e">
            <v>#REF!</v>
          </cell>
          <cell r="H1374" t="e">
            <v>#REF!</v>
          </cell>
          <cell r="I1374" t="e">
            <v>#REF!</v>
          </cell>
          <cell r="J1374" t="e">
            <v>#REF!</v>
          </cell>
          <cell r="K1374" t="e">
            <v>#REF!</v>
          </cell>
          <cell r="L1374" t="e">
            <v>#REF!</v>
          </cell>
          <cell r="M1374" t="e">
            <v>#REF!</v>
          </cell>
        </row>
        <row r="1375">
          <cell r="A1375" t="e">
            <v>#REF!</v>
          </cell>
          <cell r="B1375" t="e">
            <v>#REF!</v>
          </cell>
          <cell r="C1375" t="e">
            <v>#REF!</v>
          </cell>
          <cell r="D1375" t="e">
            <v>#REF!</v>
          </cell>
          <cell r="E1375" t="e">
            <v>#REF!</v>
          </cell>
          <cell r="F1375" t="e">
            <v>#REF!</v>
          </cell>
          <cell r="G1375" t="e">
            <v>#REF!</v>
          </cell>
          <cell r="H1375" t="e">
            <v>#REF!</v>
          </cell>
          <cell r="I1375" t="e">
            <v>#REF!</v>
          </cell>
          <cell r="J1375" t="e">
            <v>#REF!</v>
          </cell>
          <cell r="K1375" t="e">
            <v>#REF!</v>
          </cell>
          <cell r="L1375" t="e">
            <v>#REF!</v>
          </cell>
          <cell r="M1375" t="e">
            <v>#REF!</v>
          </cell>
        </row>
        <row r="1376">
          <cell r="A1376" t="e">
            <v>#REF!</v>
          </cell>
          <cell r="B1376" t="e">
            <v>#REF!</v>
          </cell>
          <cell r="C1376" t="e">
            <v>#REF!</v>
          </cell>
          <cell r="D1376" t="e">
            <v>#REF!</v>
          </cell>
          <cell r="E1376" t="e">
            <v>#REF!</v>
          </cell>
          <cell r="F1376" t="e">
            <v>#REF!</v>
          </cell>
          <cell r="G1376" t="e">
            <v>#REF!</v>
          </cell>
          <cell r="H1376" t="e">
            <v>#REF!</v>
          </cell>
          <cell r="I1376" t="e">
            <v>#REF!</v>
          </cell>
          <cell r="J1376" t="e">
            <v>#REF!</v>
          </cell>
          <cell r="K1376" t="e">
            <v>#REF!</v>
          </cell>
          <cell r="L1376" t="e">
            <v>#REF!</v>
          </cell>
          <cell r="M1376" t="e">
            <v>#REF!</v>
          </cell>
        </row>
        <row r="1377">
          <cell r="A1377" t="e">
            <v>#REF!</v>
          </cell>
          <cell r="B1377" t="e">
            <v>#REF!</v>
          </cell>
          <cell r="C1377" t="e">
            <v>#REF!</v>
          </cell>
          <cell r="D1377" t="e">
            <v>#REF!</v>
          </cell>
          <cell r="E1377" t="e">
            <v>#REF!</v>
          </cell>
          <cell r="F1377" t="e">
            <v>#REF!</v>
          </cell>
          <cell r="G1377" t="e">
            <v>#REF!</v>
          </cell>
          <cell r="H1377" t="e">
            <v>#REF!</v>
          </cell>
          <cell r="I1377" t="e">
            <v>#REF!</v>
          </cell>
          <cell r="J1377" t="e">
            <v>#REF!</v>
          </cell>
          <cell r="K1377" t="e">
            <v>#REF!</v>
          </cell>
          <cell r="L1377" t="e">
            <v>#REF!</v>
          </cell>
          <cell r="M1377" t="e">
            <v>#REF!</v>
          </cell>
        </row>
        <row r="1378">
          <cell r="A1378" t="e">
            <v>#REF!</v>
          </cell>
          <cell r="B1378" t="e">
            <v>#REF!</v>
          </cell>
          <cell r="C1378" t="e">
            <v>#REF!</v>
          </cell>
          <cell r="D1378" t="e">
            <v>#REF!</v>
          </cell>
          <cell r="E1378" t="e">
            <v>#REF!</v>
          </cell>
          <cell r="F1378" t="e">
            <v>#REF!</v>
          </cell>
          <cell r="G1378" t="e">
            <v>#REF!</v>
          </cell>
          <cell r="H1378" t="e">
            <v>#REF!</v>
          </cell>
          <cell r="I1378" t="e">
            <v>#REF!</v>
          </cell>
          <cell r="J1378" t="e">
            <v>#REF!</v>
          </cell>
          <cell r="K1378" t="e">
            <v>#REF!</v>
          </cell>
          <cell r="L1378" t="e">
            <v>#REF!</v>
          </cell>
          <cell r="M1378" t="e">
            <v>#REF!</v>
          </cell>
        </row>
        <row r="1379">
          <cell r="A1379" t="e">
            <v>#REF!</v>
          </cell>
          <cell r="B1379" t="e">
            <v>#REF!</v>
          </cell>
          <cell r="C1379" t="e">
            <v>#REF!</v>
          </cell>
          <cell r="D1379" t="e">
            <v>#REF!</v>
          </cell>
          <cell r="E1379" t="e">
            <v>#REF!</v>
          </cell>
          <cell r="F1379" t="e">
            <v>#REF!</v>
          </cell>
          <cell r="G1379" t="e">
            <v>#REF!</v>
          </cell>
          <cell r="H1379" t="e">
            <v>#REF!</v>
          </cell>
          <cell r="I1379" t="e">
            <v>#REF!</v>
          </cell>
          <cell r="J1379" t="e">
            <v>#REF!</v>
          </cell>
          <cell r="K1379" t="e">
            <v>#REF!</v>
          </cell>
          <cell r="L1379" t="e">
            <v>#REF!</v>
          </cell>
          <cell r="M1379" t="e">
            <v>#REF!</v>
          </cell>
        </row>
        <row r="1380">
          <cell r="A1380" t="e">
            <v>#REF!</v>
          </cell>
          <cell r="B1380" t="e">
            <v>#REF!</v>
          </cell>
          <cell r="C1380" t="e">
            <v>#REF!</v>
          </cell>
          <cell r="D1380" t="e">
            <v>#REF!</v>
          </cell>
          <cell r="E1380" t="e">
            <v>#REF!</v>
          </cell>
          <cell r="F1380" t="e">
            <v>#REF!</v>
          </cell>
          <cell r="G1380" t="e">
            <v>#REF!</v>
          </cell>
          <cell r="H1380" t="e">
            <v>#REF!</v>
          </cell>
          <cell r="I1380" t="e">
            <v>#REF!</v>
          </cell>
          <cell r="J1380" t="e">
            <v>#REF!</v>
          </cell>
          <cell r="K1380" t="e">
            <v>#REF!</v>
          </cell>
          <cell r="L1380" t="e">
            <v>#REF!</v>
          </cell>
          <cell r="M1380" t="e">
            <v>#REF!</v>
          </cell>
        </row>
        <row r="1381">
          <cell r="A1381" t="e">
            <v>#REF!</v>
          </cell>
          <cell r="B1381" t="e">
            <v>#REF!</v>
          </cell>
          <cell r="C1381" t="e">
            <v>#REF!</v>
          </cell>
          <cell r="D1381" t="e">
            <v>#REF!</v>
          </cell>
          <cell r="E1381" t="e">
            <v>#REF!</v>
          </cell>
          <cell r="F1381" t="e">
            <v>#REF!</v>
          </cell>
          <cell r="G1381" t="e">
            <v>#REF!</v>
          </cell>
          <cell r="H1381" t="e">
            <v>#REF!</v>
          </cell>
          <cell r="I1381" t="e">
            <v>#REF!</v>
          </cell>
          <cell r="J1381" t="e">
            <v>#REF!</v>
          </cell>
          <cell r="K1381" t="e">
            <v>#REF!</v>
          </cell>
          <cell r="L1381" t="e">
            <v>#REF!</v>
          </cell>
          <cell r="M1381" t="e">
            <v>#REF!</v>
          </cell>
        </row>
        <row r="1382">
          <cell r="A1382" t="e">
            <v>#REF!</v>
          </cell>
          <cell r="B1382" t="e">
            <v>#REF!</v>
          </cell>
          <cell r="C1382" t="e">
            <v>#REF!</v>
          </cell>
          <cell r="D1382" t="e">
            <v>#REF!</v>
          </cell>
          <cell r="E1382" t="e">
            <v>#REF!</v>
          </cell>
          <cell r="F1382" t="e">
            <v>#REF!</v>
          </cell>
          <cell r="G1382" t="e">
            <v>#REF!</v>
          </cell>
          <cell r="H1382" t="e">
            <v>#REF!</v>
          </cell>
          <cell r="I1382" t="e">
            <v>#REF!</v>
          </cell>
          <cell r="J1382" t="e">
            <v>#REF!</v>
          </cell>
          <cell r="K1382" t="e">
            <v>#REF!</v>
          </cell>
          <cell r="L1382" t="e">
            <v>#REF!</v>
          </cell>
          <cell r="M1382" t="e">
            <v>#REF!</v>
          </cell>
        </row>
        <row r="1383">
          <cell r="A1383" t="e">
            <v>#REF!</v>
          </cell>
          <cell r="B1383" t="e">
            <v>#REF!</v>
          </cell>
          <cell r="C1383" t="e">
            <v>#REF!</v>
          </cell>
          <cell r="D1383" t="e">
            <v>#REF!</v>
          </cell>
          <cell r="E1383" t="e">
            <v>#REF!</v>
          </cell>
          <cell r="F1383" t="e">
            <v>#REF!</v>
          </cell>
          <cell r="G1383" t="e">
            <v>#REF!</v>
          </cell>
          <cell r="H1383" t="e">
            <v>#REF!</v>
          </cell>
          <cell r="I1383" t="e">
            <v>#REF!</v>
          </cell>
          <cell r="J1383" t="e">
            <v>#REF!</v>
          </cell>
          <cell r="K1383" t="e">
            <v>#REF!</v>
          </cell>
          <cell r="L1383" t="e">
            <v>#REF!</v>
          </cell>
          <cell r="M1383" t="e">
            <v>#REF!</v>
          </cell>
        </row>
        <row r="1384">
          <cell r="A1384" t="e">
            <v>#REF!</v>
          </cell>
          <cell r="B1384" t="e">
            <v>#REF!</v>
          </cell>
          <cell r="C1384" t="e">
            <v>#REF!</v>
          </cell>
          <cell r="D1384" t="e">
            <v>#REF!</v>
          </cell>
          <cell r="E1384" t="e">
            <v>#REF!</v>
          </cell>
          <cell r="F1384" t="e">
            <v>#REF!</v>
          </cell>
          <cell r="G1384" t="e">
            <v>#REF!</v>
          </cell>
          <cell r="H1384" t="e">
            <v>#REF!</v>
          </cell>
          <cell r="I1384" t="e">
            <v>#REF!</v>
          </cell>
          <cell r="J1384" t="e">
            <v>#REF!</v>
          </cell>
          <cell r="K1384" t="e">
            <v>#REF!</v>
          </cell>
          <cell r="L1384" t="e">
            <v>#REF!</v>
          </cell>
          <cell r="M1384" t="e">
            <v>#REF!</v>
          </cell>
        </row>
        <row r="1385">
          <cell r="A1385" t="e">
            <v>#REF!</v>
          </cell>
          <cell r="B1385" t="e">
            <v>#REF!</v>
          </cell>
          <cell r="C1385" t="e">
            <v>#REF!</v>
          </cell>
          <cell r="D1385" t="e">
            <v>#REF!</v>
          </cell>
          <cell r="E1385" t="e">
            <v>#REF!</v>
          </cell>
          <cell r="F1385" t="e">
            <v>#REF!</v>
          </cell>
          <cell r="G1385" t="e">
            <v>#REF!</v>
          </cell>
          <cell r="H1385" t="e">
            <v>#REF!</v>
          </cell>
          <cell r="I1385" t="e">
            <v>#REF!</v>
          </cell>
          <cell r="J1385" t="e">
            <v>#REF!</v>
          </cell>
          <cell r="K1385" t="e">
            <v>#REF!</v>
          </cell>
          <cell r="L1385" t="e">
            <v>#REF!</v>
          </cell>
          <cell r="M1385" t="e">
            <v>#REF!</v>
          </cell>
        </row>
        <row r="1386">
          <cell r="A1386" t="e">
            <v>#REF!</v>
          </cell>
          <cell r="B1386" t="e">
            <v>#REF!</v>
          </cell>
          <cell r="C1386" t="e">
            <v>#REF!</v>
          </cell>
          <cell r="D1386" t="e">
            <v>#REF!</v>
          </cell>
          <cell r="E1386" t="e">
            <v>#REF!</v>
          </cell>
          <cell r="F1386" t="e">
            <v>#REF!</v>
          </cell>
          <cell r="G1386" t="e">
            <v>#REF!</v>
          </cell>
          <cell r="H1386" t="e">
            <v>#REF!</v>
          </cell>
          <cell r="I1386" t="e">
            <v>#REF!</v>
          </cell>
          <cell r="J1386" t="e">
            <v>#REF!</v>
          </cell>
          <cell r="K1386" t="e">
            <v>#REF!</v>
          </cell>
          <cell r="L1386" t="e">
            <v>#REF!</v>
          </cell>
          <cell r="M1386" t="e">
            <v>#REF!</v>
          </cell>
        </row>
        <row r="1387">
          <cell r="A1387" t="e">
            <v>#REF!</v>
          </cell>
          <cell r="B1387" t="e">
            <v>#REF!</v>
          </cell>
          <cell r="C1387" t="e">
            <v>#REF!</v>
          </cell>
          <cell r="D1387" t="e">
            <v>#REF!</v>
          </cell>
          <cell r="E1387" t="e">
            <v>#REF!</v>
          </cell>
          <cell r="F1387" t="e">
            <v>#REF!</v>
          </cell>
          <cell r="G1387" t="e">
            <v>#REF!</v>
          </cell>
          <cell r="H1387" t="e">
            <v>#REF!</v>
          </cell>
          <cell r="I1387" t="e">
            <v>#REF!</v>
          </cell>
          <cell r="J1387" t="e">
            <v>#REF!</v>
          </cell>
          <cell r="K1387" t="e">
            <v>#REF!</v>
          </cell>
          <cell r="L1387" t="e">
            <v>#REF!</v>
          </cell>
          <cell r="M1387" t="e">
            <v>#REF!</v>
          </cell>
        </row>
        <row r="1388">
          <cell r="A1388" t="e">
            <v>#REF!</v>
          </cell>
          <cell r="B1388" t="e">
            <v>#REF!</v>
          </cell>
          <cell r="C1388" t="e">
            <v>#REF!</v>
          </cell>
          <cell r="D1388" t="e">
            <v>#REF!</v>
          </cell>
          <cell r="E1388" t="e">
            <v>#REF!</v>
          </cell>
          <cell r="F1388" t="e">
            <v>#REF!</v>
          </cell>
          <cell r="G1388" t="e">
            <v>#REF!</v>
          </cell>
          <cell r="H1388" t="e">
            <v>#REF!</v>
          </cell>
          <cell r="I1388" t="e">
            <v>#REF!</v>
          </cell>
          <cell r="J1388" t="e">
            <v>#REF!</v>
          </cell>
          <cell r="K1388" t="e">
            <v>#REF!</v>
          </cell>
          <cell r="L1388" t="e">
            <v>#REF!</v>
          </cell>
          <cell r="M1388" t="e">
            <v>#REF!</v>
          </cell>
        </row>
        <row r="1389">
          <cell r="A1389" t="e">
            <v>#REF!</v>
          </cell>
          <cell r="B1389" t="e">
            <v>#REF!</v>
          </cell>
          <cell r="C1389" t="e">
            <v>#REF!</v>
          </cell>
          <cell r="D1389" t="e">
            <v>#REF!</v>
          </cell>
          <cell r="E1389" t="e">
            <v>#REF!</v>
          </cell>
          <cell r="F1389" t="e">
            <v>#REF!</v>
          </cell>
          <cell r="G1389" t="e">
            <v>#REF!</v>
          </cell>
          <cell r="H1389" t="e">
            <v>#REF!</v>
          </cell>
          <cell r="I1389" t="e">
            <v>#REF!</v>
          </cell>
          <cell r="J1389" t="e">
            <v>#REF!</v>
          </cell>
          <cell r="K1389" t="e">
            <v>#REF!</v>
          </cell>
          <cell r="L1389" t="e">
            <v>#REF!</v>
          </cell>
          <cell r="M1389" t="e">
            <v>#REF!</v>
          </cell>
        </row>
        <row r="1390">
          <cell r="A1390" t="e">
            <v>#REF!</v>
          </cell>
          <cell r="B1390" t="e">
            <v>#REF!</v>
          </cell>
          <cell r="C1390" t="e">
            <v>#REF!</v>
          </cell>
          <cell r="D1390" t="e">
            <v>#REF!</v>
          </cell>
          <cell r="E1390" t="e">
            <v>#REF!</v>
          </cell>
          <cell r="F1390" t="e">
            <v>#REF!</v>
          </cell>
          <cell r="G1390" t="e">
            <v>#REF!</v>
          </cell>
          <cell r="H1390" t="e">
            <v>#REF!</v>
          </cell>
          <cell r="I1390" t="e">
            <v>#REF!</v>
          </cell>
          <cell r="J1390" t="e">
            <v>#REF!</v>
          </cell>
          <cell r="K1390" t="e">
            <v>#REF!</v>
          </cell>
          <cell r="L1390" t="e">
            <v>#REF!</v>
          </cell>
          <cell r="M1390" t="e">
            <v>#REF!</v>
          </cell>
        </row>
        <row r="1391">
          <cell r="A1391" t="e">
            <v>#REF!</v>
          </cell>
          <cell r="B1391" t="e">
            <v>#REF!</v>
          </cell>
          <cell r="C1391" t="e">
            <v>#REF!</v>
          </cell>
          <cell r="D1391" t="e">
            <v>#REF!</v>
          </cell>
          <cell r="E1391" t="e">
            <v>#REF!</v>
          </cell>
          <cell r="F1391" t="e">
            <v>#REF!</v>
          </cell>
          <cell r="G1391" t="e">
            <v>#REF!</v>
          </cell>
          <cell r="H1391" t="e">
            <v>#REF!</v>
          </cell>
          <cell r="I1391" t="e">
            <v>#REF!</v>
          </cell>
          <cell r="J1391" t="e">
            <v>#REF!</v>
          </cell>
          <cell r="K1391" t="e">
            <v>#REF!</v>
          </cell>
          <cell r="L1391" t="e">
            <v>#REF!</v>
          </cell>
          <cell r="M1391" t="e">
            <v>#REF!</v>
          </cell>
        </row>
        <row r="1392">
          <cell r="A1392" t="e">
            <v>#REF!</v>
          </cell>
          <cell r="B1392" t="e">
            <v>#REF!</v>
          </cell>
          <cell r="C1392" t="e">
            <v>#REF!</v>
          </cell>
          <cell r="D1392" t="e">
            <v>#REF!</v>
          </cell>
          <cell r="E1392" t="e">
            <v>#REF!</v>
          </cell>
          <cell r="F1392" t="e">
            <v>#REF!</v>
          </cell>
          <cell r="G1392" t="e">
            <v>#REF!</v>
          </cell>
          <cell r="H1392" t="e">
            <v>#REF!</v>
          </cell>
          <cell r="I1392" t="e">
            <v>#REF!</v>
          </cell>
          <cell r="J1392" t="e">
            <v>#REF!</v>
          </cell>
          <cell r="K1392" t="e">
            <v>#REF!</v>
          </cell>
          <cell r="L1392" t="e">
            <v>#REF!</v>
          </cell>
          <cell r="M1392" t="e">
            <v>#REF!</v>
          </cell>
        </row>
        <row r="1393">
          <cell r="A1393" t="e">
            <v>#REF!</v>
          </cell>
          <cell r="B1393" t="e">
            <v>#REF!</v>
          </cell>
          <cell r="C1393" t="e">
            <v>#REF!</v>
          </cell>
          <cell r="D1393" t="e">
            <v>#REF!</v>
          </cell>
          <cell r="E1393" t="e">
            <v>#REF!</v>
          </cell>
          <cell r="F1393" t="e">
            <v>#REF!</v>
          </cell>
          <cell r="G1393" t="e">
            <v>#REF!</v>
          </cell>
          <cell r="H1393" t="e">
            <v>#REF!</v>
          </cell>
          <cell r="I1393" t="e">
            <v>#REF!</v>
          </cell>
          <cell r="J1393" t="e">
            <v>#REF!</v>
          </cell>
          <cell r="K1393" t="e">
            <v>#REF!</v>
          </cell>
          <cell r="L1393" t="e">
            <v>#REF!</v>
          </cell>
          <cell r="M1393" t="e">
            <v>#REF!</v>
          </cell>
        </row>
        <row r="1394">
          <cell r="A1394" t="e">
            <v>#REF!</v>
          </cell>
          <cell r="B1394" t="e">
            <v>#REF!</v>
          </cell>
          <cell r="C1394" t="e">
            <v>#REF!</v>
          </cell>
          <cell r="D1394" t="e">
            <v>#REF!</v>
          </cell>
          <cell r="E1394" t="e">
            <v>#REF!</v>
          </cell>
          <cell r="F1394" t="e">
            <v>#REF!</v>
          </cell>
          <cell r="G1394" t="e">
            <v>#REF!</v>
          </cell>
          <cell r="H1394" t="e">
            <v>#REF!</v>
          </cell>
          <cell r="I1394" t="e">
            <v>#REF!</v>
          </cell>
          <cell r="J1394" t="e">
            <v>#REF!</v>
          </cell>
          <cell r="K1394" t="e">
            <v>#REF!</v>
          </cell>
          <cell r="L1394" t="e">
            <v>#REF!</v>
          </cell>
          <cell r="M1394" t="e">
            <v>#REF!</v>
          </cell>
        </row>
        <row r="1395">
          <cell r="A1395" t="e">
            <v>#REF!</v>
          </cell>
          <cell r="B1395" t="e">
            <v>#REF!</v>
          </cell>
          <cell r="C1395" t="e">
            <v>#REF!</v>
          </cell>
          <cell r="D1395" t="e">
            <v>#REF!</v>
          </cell>
          <cell r="E1395" t="e">
            <v>#REF!</v>
          </cell>
          <cell r="F1395" t="e">
            <v>#REF!</v>
          </cell>
          <cell r="G1395" t="e">
            <v>#REF!</v>
          </cell>
          <cell r="H1395" t="e">
            <v>#REF!</v>
          </cell>
          <cell r="I1395" t="e">
            <v>#REF!</v>
          </cell>
          <cell r="J1395" t="e">
            <v>#REF!</v>
          </cell>
          <cell r="K1395" t="e">
            <v>#REF!</v>
          </cell>
          <cell r="L1395" t="e">
            <v>#REF!</v>
          </cell>
          <cell r="M1395" t="e">
            <v>#REF!</v>
          </cell>
        </row>
        <row r="1396">
          <cell r="A1396" t="e">
            <v>#REF!</v>
          </cell>
          <cell r="B1396" t="e">
            <v>#REF!</v>
          </cell>
          <cell r="C1396" t="e">
            <v>#REF!</v>
          </cell>
          <cell r="D1396" t="e">
            <v>#REF!</v>
          </cell>
          <cell r="E1396" t="e">
            <v>#REF!</v>
          </cell>
          <cell r="F1396" t="e">
            <v>#REF!</v>
          </cell>
          <cell r="G1396" t="e">
            <v>#REF!</v>
          </cell>
          <cell r="H1396" t="e">
            <v>#REF!</v>
          </cell>
          <cell r="I1396" t="e">
            <v>#REF!</v>
          </cell>
          <cell r="J1396" t="e">
            <v>#REF!</v>
          </cell>
          <cell r="K1396" t="e">
            <v>#REF!</v>
          </cell>
          <cell r="L1396" t="e">
            <v>#REF!</v>
          </cell>
          <cell r="M1396" t="e">
            <v>#REF!</v>
          </cell>
        </row>
        <row r="1397">
          <cell r="A1397" t="e">
            <v>#REF!</v>
          </cell>
          <cell r="B1397" t="e">
            <v>#REF!</v>
          </cell>
          <cell r="C1397" t="e">
            <v>#REF!</v>
          </cell>
          <cell r="D1397" t="e">
            <v>#REF!</v>
          </cell>
          <cell r="E1397" t="e">
            <v>#REF!</v>
          </cell>
          <cell r="F1397" t="e">
            <v>#REF!</v>
          </cell>
          <cell r="G1397" t="e">
            <v>#REF!</v>
          </cell>
          <cell r="H1397" t="e">
            <v>#REF!</v>
          </cell>
          <cell r="I1397" t="e">
            <v>#REF!</v>
          </cell>
          <cell r="J1397" t="e">
            <v>#REF!</v>
          </cell>
          <cell r="K1397" t="e">
            <v>#REF!</v>
          </cell>
          <cell r="L1397" t="e">
            <v>#REF!</v>
          </cell>
          <cell r="M1397" t="e">
            <v>#REF!</v>
          </cell>
        </row>
        <row r="1398">
          <cell r="A1398" t="e">
            <v>#REF!</v>
          </cell>
          <cell r="B1398" t="e">
            <v>#REF!</v>
          </cell>
          <cell r="C1398" t="e">
            <v>#REF!</v>
          </cell>
          <cell r="D1398" t="e">
            <v>#REF!</v>
          </cell>
          <cell r="E1398" t="e">
            <v>#REF!</v>
          </cell>
          <cell r="F1398" t="e">
            <v>#REF!</v>
          </cell>
          <cell r="G1398" t="e">
            <v>#REF!</v>
          </cell>
          <cell r="H1398" t="e">
            <v>#REF!</v>
          </cell>
          <cell r="I1398" t="e">
            <v>#REF!</v>
          </cell>
          <cell r="J1398" t="e">
            <v>#REF!</v>
          </cell>
          <cell r="K1398" t="e">
            <v>#REF!</v>
          </cell>
          <cell r="L1398" t="e">
            <v>#REF!</v>
          </cell>
          <cell r="M1398" t="e">
            <v>#REF!</v>
          </cell>
        </row>
        <row r="1399">
          <cell r="A1399" t="e">
            <v>#REF!</v>
          </cell>
          <cell r="B1399" t="e">
            <v>#REF!</v>
          </cell>
          <cell r="C1399" t="e">
            <v>#REF!</v>
          </cell>
          <cell r="D1399" t="e">
            <v>#REF!</v>
          </cell>
          <cell r="E1399" t="e">
            <v>#REF!</v>
          </cell>
          <cell r="F1399" t="e">
            <v>#REF!</v>
          </cell>
          <cell r="G1399" t="e">
            <v>#REF!</v>
          </cell>
          <cell r="H1399" t="e">
            <v>#REF!</v>
          </cell>
          <cell r="I1399" t="e">
            <v>#REF!</v>
          </cell>
          <cell r="J1399" t="e">
            <v>#REF!</v>
          </cell>
          <cell r="K1399" t="e">
            <v>#REF!</v>
          </cell>
          <cell r="L1399" t="e">
            <v>#REF!</v>
          </cell>
          <cell r="M1399" t="e">
            <v>#REF!</v>
          </cell>
        </row>
        <row r="1400">
          <cell r="A1400" t="e">
            <v>#REF!</v>
          </cell>
          <cell r="B1400" t="e">
            <v>#REF!</v>
          </cell>
          <cell r="C1400" t="e">
            <v>#REF!</v>
          </cell>
          <cell r="D1400" t="e">
            <v>#REF!</v>
          </cell>
          <cell r="E1400" t="e">
            <v>#REF!</v>
          </cell>
          <cell r="F1400" t="e">
            <v>#REF!</v>
          </cell>
          <cell r="G1400" t="e">
            <v>#REF!</v>
          </cell>
          <cell r="H1400" t="e">
            <v>#REF!</v>
          </cell>
          <cell r="I1400" t="e">
            <v>#REF!</v>
          </cell>
          <cell r="J1400" t="e">
            <v>#REF!</v>
          </cell>
          <cell r="K1400" t="e">
            <v>#REF!</v>
          </cell>
          <cell r="L1400" t="e">
            <v>#REF!</v>
          </cell>
          <cell r="M1400" t="e">
            <v>#REF!</v>
          </cell>
        </row>
        <row r="1401">
          <cell r="A1401" t="e">
            <v>#REF!</v>
          </cell>
          <cell r="B1401" t="e">
            <v>#REF!</v>
          </cell>
          <cell r="C1401" t="e">
            <v>#REF!</v>
          </cell>
          <cell r="D1401" t="e">
            <v>#REF!</v>
          </cell>
          <cell r="E1401" t="e">
            <v>#REF!</v>
          </cell>
          <cell r="F1401" t="e">
            <v>#REF!</v>
          </cell>
          <cell r="G1401" t="e">
            <v>#REF!</v>
          </cell>
          <cell r="H1401" t="e">
            <v>#REF!</v>
          </cell>
          <cell r="I1401" t="e">
            <v>#REF!</v>
          </cell>
          <cell r="J1401" t="e">
            <v>#REF!</v>
          </cell>
          <cell r="K1401" t="e">
            <v>#REF!</v>
          </cell>
          <cell r="L1401" t="e">
            <v>#REF!</v>
          </cell>
          <cell r="M1401" t="e">
            <v>#REF!</v>
          </cell>
        </row>
        <row r="1402">
          <cell r="A1402" t="e">
            <v>#REF!</v>
          </cell>
          <cell r="B1402" t="e">
            <v>#REF!</v>
          </cell>
          <cell r="C1402" t="e">
            <v>#REF!</v>
          </cell>
          <cell r="D1402" t="e">
            <v>#REF!</v>
          </cell>
          <cell r="E1402" t="e">
            <v>#REF!</v>
          </cell>
          <cell r="F1402" t="e">
            <v>#REF!</v>
          </cell>
          <cell r="G1402" t="e">
            <v>#REF!</v>
          </cell>
          <cell r="H1402" t="e">
            <v>#REF!</v>
          </cell>
          <cell r="I1402" t="e">
            <v>#REF!</v>
          </cell>
          <cell r="J1402" t="e">
            <v>#REF!</v>
          </cell>
          <cell r="K1402" t="e">
            <v>#REF!</v>
          </cell>
          <cell r="L1402" t="e">
            <v>#REF!</v>
          </cell>
          <cell r="M1402" t="e">
            <v>#REF!</v>
          </cell>
        </row>
        <row r="1403">
          <cell r="A1403" t="e">
            <v>#REF!</v>
          </cell>
          <cell r="B1403" t="e">
            <v>#REF!</v>
          </cell>
          <cell r="C1403" t="e">
            <v>#REF!</v>
          </cell>
          <cell r="D1403" t="e">
            <v>#REF!</v>
          </cell>
          <cell r="E1403" t="e">
            <v>#REF!</v>
          </cell>
          <cell r="F1403" t="e">
            <v>#REF!</v>
          </cell>
          <cell r="G1403" t="e">
            <v>#REF!</v>
          </cell>
          <cell r="H1403" t="e">
            <v>#REF!</v>
          </cell>
          <cell r="I1403" t="e">
            <v>#REF!</v>
          </cell>
          <cell r="J1403" t="e">
            <v>#REF!</v>
          </cell>
          <cell r="K1403" t="e">
            <v>#REF!</v>
          </cell>
          <cell r="L1403" t="e">
            <v>#REF!</v>
          </cell>
          <cell r="M1403" t="e">
            <v>#REF!</v>
          </cell>
        </row>
        <row r="1404">
          <cell r="A1404" t="e">
            <v>#REF!</v>
          </cell>
          <cell r="B1404" t="e">
            <v>#REF!</v>
          </cell>
          <cell r="C1404" t="e">
            <v>#REF!</v>
          </cell>
          <cell r="D1404" t="e">
            <v>#REF!</v>
          </cell>
          <cell r="E1404" t="e">
            <v>#REF!</v>
          </cell>
          <cell r="F1404" t="e">
            <v>#REF!</v>
          </cell>
          <cell r="G1404" t="e">
            <v>#REF!</v>
          </cell>
          <cell r="H1404" t="e">
            <v>#REF!</v>
          </cell>
          <cell r="I1404" t="e">
            <v>#REF!</v>
          </cell>
          <cell r="J1404" t="e">
            <v>#REF!</v>
          </cell>
          <cell r="K1404" t="e">
            <v>#REF!</v>
          </cell>
          <cell r="L1404" t="e">
            <v>#REF!</v>
          </cell>
          <cell r="M1404" t="e">
            <v>#REF!</v>
          </cell>
        </row>
        <row r="1405">
          <cell r="A1405" t="e">
            <v>#REF!</v>
          </cell>
          <cell r="B1405" t="e">
            <v>#REF!</v>
          </cell>
          <cell r="C1405" t="e">
            <v>#REF!</v>
          </cell>
          <cell r="D1405" t="e">
            <v>#REF!</v>
          </cell>
          <cell r="E1405" t="e">
            <v>#REF!</v>
          </cell>
          <cell r="F1405" t="e">
            <v>#REF!</v>
          </cell>
          <cell r="G1405" t="e">
            <v>#REF!</v>
          </cell>
          <cell r="H1405" t="e">
            <v>#REF!</v>
          </cell>
          <cell r="I1405" t="e">
            <v>#REF!</v>
          </cell>
          <cell r="J1405" t="e">
            <v>#REF!</v>
          </cell>
          <cell r="K1405" t="e">
            <v>#REF!</v>
          </cell>
          <cell r="L1405" t="e">
            <v>#REF!</v>
          </cell>
          <cell r="M1405" t="e">
            <v>#REF!</v>
          </cell>
        </row>
        <row r="1406">
          <cell r="A1406" t="e">
            <v>#REF!</v>
          </cell>
          <cell r="B1406" t="e">
            <v>#REF!</v>
          </cell>
          <cell r="C1406" t="e">
            <v>#REF!</v>
          </cell>
          <cell r="D1406" t="e">
            <v>#REF!</v>
          </cell>
          <cell r="E1406" t="e">
            <v>#REF!</v>
          </cell>
          <cell r="F1406" t="e">
            <v>#REF!</v>
          </cell>
          <cell r="G1406" t="e">
            <v>#REF!</v>
          </cell>
          <cell r="H1406" t="e">
            <v>#REF!</v>
          </cell>
          <cell r="I1406" t="e">
            <v>#REF!</v>
          </cell>
          <cell r="J1406" t="e">
            <v>#REF!</v>
          </cell>
          <cell r="K1406" t="e">
            <v>#REF!</v>
          </cell>
          <cell r="L1406" t="e">
            <v>#REF!</v>
          </cell>
          <cell r="M1406" t="e">
            <v>#REF!</v>
          </cell>
        </row>
        <row r="1407">
          <cell r="A1407" t="e">
            <v>#REF!</v>
          </cell>
          <cell r="B1407" t="e">
            <v>#REF!</v>
          </cell>
          <cell r="C1407" t="e">
            <v>#REF!</v>
          </cell>
          <cell r="D1407" t="e">
            <v>#REF!</v>
          </cell>
          <cell r="E1407" t="e">
            <v>#REF!</v>
          </cell>
          <cell r="F1407" t="e">
            <v>#REF!</v>
          </cell>
          <cell r="G1407" t="e">
            <v>#REF!</v>
          </cell>
          <cell r="H1407" t="e">
            <v>#REF!</v>
          </cell>
          <cell r="I1407" t="e">
            <v>#REF!</v>
          </cell>
          <cell r="J1407" t="e">
            <v>#REF!</v>
          </cell>
          <cell r="K1407" t="e">
            <v>#REF!</v>
          </cell>
          <cell r="L1407" t="e">
            <v>#REF!</v>
          </cell>
          <cell r="M1407" t="e">
            <v>#REF!</v>
          </cell>
        </row>
        <row r="1408">
          <cell r="A1408" t="e">
            <v>#REF!</v>
          </cell>
          <cell r="B1408" t="e">
            <v>#REF!</v>
          </cell>
          <cell r="C1408" t="e">
            <v>#REF!</v>
          </cell>
          <cell r="D1408" t="e">
            <v>#REF!</v>
          </cell>
          <cell r="E1408" t="e">
            <v>#REF!</v>
          </cell>
          <cell r="F1408" t="e">
            <v>#REF!</v>
          </cell>
          <cell r="G1408" t="e">
            <v>#REF!</v>
          </cell>
          <cell r="H1408" t="e">
            <v>#REF!</v>
          </cell>
          <cell r="I1408" t="e">
            <v>#REF!</v>
          </cell>
          <cell r="J1408" t="e">
            <v>#REF!</v>
          </cell>
          <cell r="K1408" t="e">
            <v>#REF!</v>
          </cell>
          <cell r="L1408" t="e">
            <v>#REF!</v>
          </cell>
          <cell r="M1408" t="e">
            <v>#REF!</v>
          </cell>
        </row>
        <row r="1409">
          <cell r="A1409" t="e">
            <v>#REF!</v>
          </cell>
          <cell r="B1409" t="e">
            <v>#REF!</v>
          </cell>
          <cell r="C1409" t="e">
            <v>#REF!</v>
          </cell>
          <cell r="D1409" t="e">
            <v>#REF!</v>
          </cell>
          <cell r="E1409" t="e">
            <v>#REF!</v>
          </cell>
          <cell r="F1409" t="e">
            <v>#REF!</v>
          </cell>
          <cell r="G1409" t="e">
            <v>#REF!</v>
          </cell>
          <cell r="H1409" t="e">
            <v>#REF!</v>
          </cell>
          <cell r="I1409" t="e">
            <v>#REF!</v>
          </cell>
          <cell r="J1409" t="e">
            <v>#REF!</v>
          </cell>
          <cell r="K1409" t="e">
            <v>#REF!</v>
          </cell>
          <cell r="L1409" t="e">
            <v>#REF!</v>
          </cell>
          <cell r="M1409" t="e">
            <v>#REF!</v>
          </cell>
        </row>
        <row r="1410">
          <cell r="A1410" t="e">
            <v>#REF!</v>
          </cell>
          <cell r="B1410" t="e">
            <v>#REF!</v>
          </cell>
          <cell r="C1410" t="e">
            <v>#REF!</v>
          </cell>
          <cell r="D1410" t="e">
            <v>#REF!</v>
          </cell>
          <cell r="E1410" t="e">
            <v>#REF!</v>
          </cell>
          <cell r="F1410" t="e">
            <v>#REF!</v>
          </cell>
          <cell r="G1410" t="e">
            <v>#REF!</v>
          </cell>
          <cell r="H1410" t="e">
            <v>#REF!</v>
          </cell>
          <cell r="I1410" t="e">
            <v>#REF!</v>
          </cell>
          <cell r="J1410" t="e">
            <v>#REF!</v>
          </cell>
          <cell r="K1410" t="e">
            <v>#REF!</v>
          </cell>
          <cell r="L1410" t="e">
            <v>#REF!</v>
          </cell>
          <cell r="M1410" t="e">
            <v>#REF!</v>
          </cell>
        </row>
        <row r="1411">
          <cell r="A1411" t="e">
            <v>#REF!</v>
          </cell>
          <cell r="B1411" t="e">
            <v>#REF!</v>
          </cell>
          <cell r="C1411" t="e">
            <v>#REF!</v>
          </cell>
          <cell r="D1411" t="e">
            <v>#REF!</v>
          </cell>
          <cell r="E1411" t="e">
            <v>#REF!</v>
          </cell>
          <cell r="F1411" t="e">
            <v>#REF!</v>
          </cell>
          <cell r="G1411" t="e">
            <v>#REF!</v>
          </cell>
          <cell r="H1411" t="e">
            <v>#REF!</v>
          </cell>
          <cell r="I1411" t="e">
            <v>#REF!</v>
          </cell>
          <cell r="J1411" t="e">
            <v>#REF!</v>
          </cell>
          <cell r="K1411" t="e">
            <v>#REF!</v>
          </cell>
          <cell r="L1411" t="e">
            <v>#REF!</v>
          </cell>
          <cell r="M1411" t="e">
            <v>#REF!</v>
          </cell>
        </row>
        <row r="1412">
          <cell r="A1412" t="e">
            <v>#REF!</v>
          </cell>
          <cell r="B1412" t="e">
            <v>#REF!</v>
          </cell>
          <cell r="C1412" t="e">
            <v>#REF!</v>
          </cell>
          <cell r="D1412" t="e">
            <v>#REF!</v>
          </cell>
          <cell r="E1412" t="e">
            <v>#REF!</v>
          </cell>
          <cell r="F1412" t="e">
            <v>#REF!</v>
          </cell>
          <cell r="G1412" t="e">
            <v>#REF!</v>
          </cell>
          <cell r="H1412" t="e">
            <v>#REF!</v>
          </cell>
          <cell r="I1412" t="e">
            <v>#REF!</v>
          </cell>
          <cell r="J1412" t="e">
            <v>#REF!</v>
          </cell>
          <cell r="K1412" t="e">
            <v>#REF!</v>
          </cell>
          <cell r="L1412" t="e">
            <v>#REF!</v>
          </cell>
          <cell r="M1412" t="e">
            <v>#REF!</v>
          </cell>
        </row>
        <row r="1413">
          <cell r="A1413" t="e">
            <v>#REF!</v>
          </cell>
          <cell r="B1413" t="e">
            <v>#REF!</v>
          </cell>
          <cell r="C1413" t="e">
            <v>#REF!</v>
          </cell>
          <cell r="D1413" t="e">
            <v>#REF!</v>
          </cell>
          <cell r="E1413" t="e">
            <v>#REF!</v>
          </cell>
          <cell r="F1413" t="e">
            <v>#REF!</v>
          </cell>
          <cell r="G1413" t="e">
            <v>#REF!</v>
          </cell>
          <cell r="H1413" t="e">
            <v>#REF!</v>
          </cell>
          <cell r="I1413" t="e">
            <v>#REF!</v>
          </cell>
          <cell r="J1413" t="e">
            <v>#REF!</v>
          </cell>
          <cell r="K1413" t="e">
            <v>#REF!</v>
          </cell>
          <cell r="L1413" t="e">
            <v>#REF!</v>
          </cell>
          <cell r="M1413" t="e">
            <v>#REF!</v>
          </cell>
        </row>
        <row r="1414">
          <cell r="A1414" t="e">
            <v>#REF!</v>
          </cell>
          <cell r="B1414" t="e">
            <v>#REF!</v>
          </cell>
          <cell r="C1414" t="e">
            <v>#REF!</v>
          </cell>
          <cell r="D1414" t="e">
            <v>#REF!</v>
          </cell>
          <cell r="E1414" t="e">
            <v>#REF!</v>
          </cell>
          <cell r="F1414" t="e">
            <v>#REF!</v>
          </cell>
          <cell r="G1414" t="e">
            <v>#REF!</v>
          </cell>
          <cell r="H1414" t="e">
            <v>#REF!</v>
          </cell>
          <cell r="I1414" t="e">
            <v>#REF!</v>
          </cell>
          <cell r="J1414" t="e">
            <v>#REF!</v>
          </cell>
          <cell r="K1414" t="e">
            <v>#REF!</v>
          </cell>
          <cell r="L1414" t="e">
            <v>#REF!</v>
          </cell>
          <cell r="M1414" t="e">
            <v>#REF!</v>
          </cell>
        </row>
        <row r="1415">
          <cell r="A1415" t="e">
            <v>#REF!</v>
          </cell>
          <cell r="B1415" t="e">
            <v>#REF!</v>
          </cell>
          <cell r="C1415" t="e">
            <v>#REF!</v>
          </cell>
          <cell r="D1415" t="e">
            <v>#REF!</v>
          </cell>
          <cell r="E1415" t="e">
            <v>#REF!</v>
          </cell>
          <cell r="F1415" t="e">
            <v>#REF!</v>
          </cell>
          <cell r="G1415" t="e">
            <v>#REF!</v>
          </cell>
          <cell r="H1415" t="e">
            <v>#REF!</v>
          </cell>
          <cell r="I1415" t="e">
            <v>#REF!</v>
          </cell>
          <cell r="J1415" t="e">
            <v>#REF!</v>
          </cell>
          <cell r="K1415" t="e">
            <v>#REF!</v>
          </cell>
          <cell r="L1415" t="e">
            <v>#REF!</v>
          </cell>
          <cell r="M1415" t="e">
            <v>#REF!</v>
          </cell>
        </row>
        <row r="1416">
          <cell r="A1416" t="e">
            <v>#REF!</v>
          </cell>
          <cell r="B1416" t="e">
            <v>#REF!</v>
          </cell>
          <cell r="C1416" t="e">
            <v>#REF!</v>
          </cell>
          <cell r="D1416" t="e">
            <v>#REF!</v>
          </cell>
          <cell r="E1416" t="e">
            <v>#REF!</v>
          </cell>
          <cell r="F1416" t="e">
            <v>#REF!</v>
          </cell>
          <cell r="G1416" t="e">
            <v>#REF!</v>
          </cell>
          <cell r="H1416" t="e">
            <v>#REF!</v>
          </cell>
          <cell r="I1416" t="e">
            <v>#REF!</v>
          </cell>
          <cell r="J1416" t="e">
            <v>#REF!</v>
          </cell>
          <cell r="K1416" t="e">
            <v>#REF!</v>
          </cell>
          <cell r="L1416" t="e">
            <v>#REF!</v>
          </cell>
          <cell r="M1416" t="e">
            <v>#REF!</v>
          </cell>
        </row>
        <row r="1417">
          <cell r="A1417" t="e">
            <v>#REF!</v>
          </cell>
          <cell r="B1417" t="e">
            <v>#REF!</v>
          </cell>
          <cell r="C1417" t="e">
            <v>#REF!</v>
          </cell>
          <cell r="D1417" t="e">
            <v>#REF!</v>
          </cell>
          <cell r="E1417" t="e">
            <v>#REF!</v>
          </cell>
          <cell r="F1417" t="e">
            <v>#REF!</v>
          </cell>
          <cell r="G1417" t="e">
            <v>#REF!</v>
          </cell>
          <cell r="H1417" t="e">
            <v>#REF!</v>
          </cell>
          <cell r="I1417" t="e">
            <v>#REF!</v>
          </cell>
          <cell r="J1417" t="e">
            <v>#REF!</v>
          </cell>
          <cell r="K1417" t="e">
            <v>#REF!</v>
          </cell>
          <cell r="L1417" t="e">
            <v>#REF!</v>
          </cell>
          <cell r="M1417" t="e">
            <v>#REF!</v>
          </cell>
        </row>
        <row r="1418">
          <cell r="A1418" t="e">
            <v>#REF!</v>
          </cell>
          <cell r="B1418" t="e">
            <v>#REF!</v>
          </cell>
          <cell r="C1418" t="e">
            <v>#REF!</v>
          </cell>
          <cell r="D1418" t="e">
            <v>#REF!</v>
          </cell>
          <cell r="E1418" t="e">
            <v>#REF!</v>
          </cell>
          <cell r="F1418" t="e">
            <v>#REF!</v>
          </cell>
          <cell r="G1418" t="e">
            <v>#REF!</v>
          </cell>
          <cell r="H1418" t="e">
            <v>#REF!</v>
          </cell>
          <cell r="I1418" t="e">
            <v>#REF!</v>
          </cell>
          <cell r="J1418" t="e">
            <v>#REF!</v>
          </cell>
          <cell r="K1418" t="e">
            <v>#REF!</v>
          </cell>
          <cell r="L1418" t="e">
            <v>#REF!</v>
          </cell>
          <cell r="M1418" t="e">
            <v>#REF!</v>
          </cell>
        </row>
        <row r="1419">
          <cell r="A1419" t="e">
            <v>#REF!</v>
          </cell>
          <cell r="B1419" t="e">
            <v>#REF!</v>
          </cell>
          <cell r="C1419" t="e">
            <v>#REF!</v>
          </cell>
          <cell r="D1419" t="e">
            <v>#REF!</v>
          </cell>
          <cell r="E1419" t="e">
            <v>#REF!</v>
          </cell>
          <cell r="F1419" t="e">
            <v>#REF!</v>
          </cell>
          <cell r="G1419" t="e">
            <v>#REF!</v>
          </cell>
          <cell r="H1419" t="e">
            <v>#REF!</v>
          </cell>
          <cell r="I1419" t="e">
            <v>#REF!</v>
          </cell>
          <cell r="J1419" t="e">
            <v>#REF!</v>
          </cell>
          <cell r="K1419" t="e">
            <v>#REF!</v>
          </cell>
          <cell r="L1419" t="e">
            <v>#REF!</v>
          </cell>
          <cell r="M1419" t="e">
            <v>#REF!</v>
          </cell>
        </row>
        <row r="1420">
          <cell r="A1420" t="e">
            <v>#REF!</v>
          </cell>
          <cell r="B1420" t="e">
            <v>#REF!</v>
          </cell>
          <cell r="C1420" t="e">
            <v>#REF!</v>
          </cell>
          <cell r="D1420" t="e">
            <v>#REF!</v>
          </cell>
          <cell r="E1420" t="e">
            <v>#REF!</v>
          </cell>
          <cell r="F1420" t="e">
            <v>#REF!</v>
          </cell>
          <cell r="G1420" t="e">
            <v>#REF!</v>
          </cell>
          <cell r="H1420" t="e">
            <v>#REF!</v>
          </cell>
          <cell r="I1420" t="e">
            <v>#REF!</v>
          </cell>
          <cell r="J1420" t="e">
            <v>#REF!</v>
          </cell>
          <cell r="K1420" t="e">
            <v>#REF!</v>
          </cell>
          <cell r="L1420" t="e">
            <v>#REF!</v>
          </cell>
          <cell r="M1420" t="e">
            <v>#REF!</v>
          </cell>
        </row>
        <row r="1421">
          <cell r="A1421" t="e">
            <v>#REF!</v>
          </cell>
          <cell r="B1421" t="e">
            <v>#REF!</v>
          </cell>
          <cell r="C1421" t="e">
            <v>#REF!</v>
          </cell>
          <cell r="D1421" t="e">
            <v>#REF!</v>
          </cell>
          <cell r="E1421" t="e">
            <v>#REF!</v>
          </cell>
          <cell r="F1421" t="e">
            <v>#REF!</v>
          </cell>
          <cell r="G1421" t="e">
            <v>#REF!</v>
          </cell>
          <cell r="H1421" t="e">
            <v>#REF!</v>
          </cell>
          <cell r="I1421" t="e">
            <v>#REF!</v>
          </cell>
          <cell r="J1421" t="e">
            <v>#REF!</v>
          </cell>
          <cell r="K1421" t="e">
            <v>#REF!</v>
          </cell>
          <cell r="L1421" t="e">
            <v>#REF!</v>
          </cell>
          <cell r="M1421" t="e">
            <v>#REF!</v>
          </cell>
        </row>
        <row r="1422">
          <cell r="A1422" t="e">
            <v>#REF!</v>
          </cell>
          <cell r="B1422" t="e">
            <v>#REF!</v>
          </cell>
          <cell r="C1422" t="e">
            <v>#REF!</v>
          </cell>
          <cell r="D1422" t="e">
            <v>#REF!</v>
          </cell>
          <cell r="E1422" t="e">
            <v>#REF!</v>
          </cell>
          <cell r="F1422" t="e">
            <v>#REF!</v>
          </cell>
          <cell r="G1422" t="e">
            <v>#REF!</v>
          </cell>
          <cell r="H1422" t="e">
            <v>#REF!</v>
          </cell>
          <cell r="I1422" t="e">
            <v>#REF!</v>
          </cell>
          <cell r="J1422" t="e">
            <v>#REF!</v>
          </cell>
          <cell r="K1422" t="e">
            <v>#REF!</v>
          </cell>
          <cell r="L1422" t="e">
            <v>#REF!</v>
          </cell>
          <cell r="M1422" t="e">
            <v>#REF!</v>
          </cell>
        </row>
        <row r="1423">
          <cell r="A1423" t="e">
            <v>#REF!</v>
          </cell>
          <cell r="B1423" t="e">
            <v>#REF!</v>
          </cell>
          <cell r="C1423" t="e">
            <v>#REF!</v>
          </cell>
          <cell r="D1423" t="e">
            <v>#REF!</v>
          </cell>
          <cell r="E1423" t="e">
            <v>#REF!</v>
          </cell>
          <cell r="F1423" t="e">
            <v>#REF!</v>
          </cell>
          <cell r="G1423" t="e">
            <v>#REF!</v>
          </cell>
          <cell r="H1423" t="e">
            <v>#REF!</v>
          </cell>
          <cell r="I1423" t="e">
            <v>#REF!</v>
          </cell>
          <cell r="J1423" t="e">
            <v>#REF!</v>
          </cell>
          <cell r="K1423" t="e">
            <v>#REF!</v>
          </cell>
          <cell r="L1423" t="e">
            <v>#REF!</v>
          </cell>
          <cell r="M1423" t="e">
            <v>#REF!</v>
          </cell>
        </row>
        <row r="1424">
          <cell r="A1424" t="e">
            <v>#REF!</v>
          </cell>
          <cell r="B1424" t="e">
            <v>#REF!</v>
          </cell>
          <cell r="C1424" t="e">
            <v>#REF!</v>
          </cell>
          <cell r="D1424" t="e">
            <v>#REF!</v>
          </cell>
          <cell r="E1424" t="e">
            <v>#REF!</v>
          </cell>
          <cell r="F1424" t="e">
            <v>#REF!</v>
          </cell>
          <cell r="G1424" t="e">
            <v>#REF!</v>
          </cell>
          <cell r="H1424" t="e">
            <v>#REF!</v>
          </cell>
          <cell r="I1424" t="e">
            <v>#REF!</v>
          </cell>
          <cell r="J1424" t="e">
            <v>#REF!</v>
          </cell>
          <cell r="K1424" t="e">
            <v>#REF!</v>
          </cell>
          <cell r="L1424" t="e">
            <v>#REF!</v>
          </cell>
          <cell r="M1424" t="e">
            <v>#REF!</v>
          </cell>
        </row>
        <row r="1425">
          <cell r="A1425" t="e">
            <v>#REF!</v>
          </cell>
          <cell r="B1425" t="e">
            <v>#REF!</v>
          </cell>
          <cell r="C1425" t="e">
            <v>#REF!</v>
          </cell>
          <cell r="D1425" t="e">
            <v>#REF!</v>
          </cell>
          <cell r="E1425" t="e">
            <v>#REF!</v>
          </cell>
          <cell r="F1425" t="e">
            <v>#REF!</v>
          </cell>
          <cell r="G1425" t="e">
            <v>#REF!</v>
          </cell>
          <cell r="H1425" t="e">
            <v>#REF!</v>
          </cell>
          <cell r="I1425" t="e">
            <v>#REF!</v>
          </cell>
          <cell r="J1425" t="e">
            <v>#REF!</v>
          </cell>
          <cell r="K1425" t="e">
            <v>#REF!</v>
          </cell>
          <cell r="L1425" t="e">
            <v>#REF!</v>
          </cell>
          <cell r="M1425" t="e">
            <v>#REF!</v>
          </cell>
        </row>
        <row r="1426">
          <cell r="A1426" t="e">
            <v>#REF!</v>
          </cell>
          <cell r="B1426" t="e">
            <v>#REF!</v>
          </cell>
          <cell r="C1426" t="e">
            <v>#REF!</v>
          </cell>
          <cell r="D1426" t="e">
            <v>#REF!</v>
          </cell>
          <cell r="E1426" t="e">
            <v>#REF!</v>
          </cell>
          <cell r="F1426" t="e">
            <v>#REF!</v>
          </cell>
          <cell r="G1426" t="e">
            <v>#REF!</v>
          </cell>
          <cell r="H1426" t="e">
            <v>#REF!</v>
          </cell>
          <cell r="I1426" t="e">
            <v>#REF!</v>
          </cell>
          <cell r="J1426" t="e">
            <v>#REF!</v>
          </cell>
          <cell r="K1426" t="e">
            <v>#REF!</v>
          </cell>
          <cell r="L1426" t="e">
            <v>#REF!</v>
          </cell>
          <cell r="M1426" t="e">
            <v>#REF!</v>
          </cell>
        </row>
        <row r="1427">
          <cell r="A1427" t="e">
            <v>#REF!</v>
          </cell>
          <cell r="B1427" t="e">
            <v>#REF!</v>
          </cell>
          <cell r="C1427" t="e">
            <v>#REF!</v>
          </cell>
          <cell r="D1427" t="e">
            <v>#REF!</v>
          </cell>
          <cell r="E1427" t="e">
            <v>#REF!</v>
          </cell>
          <cell r="F1427" t="e">
            <v>#REF!</v>
          </cell>
          <cell r="G1427" t="e">
            <v>#REF!</v>
          </cell>
          <cell r="H1427" t="e">
            <v>#REF!</v>
          </cell>
          <cell r="I1427" t="e">
            <v>#REF!</v>
          </cell>
          <cell r="J1427" t="e">
            <v>#REF!</v>
          </cell>
          <cell r="K1427" t="e">
            <v>#REF!</v>
          </cell>
          <cell r="L1427" t="e">
            <v>#REF!</v>
          </cell>
          <cell r="M1427" t="e">
            <v>#REF!</v>
          </cell>
        </row>
        <row r="1428">
          <cell r="A1428" t="e">
            <v>#REF!</v>
          </cell>
          <cell r="B1428" t="e">
            <v>#REF!</v>
          </cell>
          <cell r="C1428" t="e">
            <v>#REF!</v>
          </cell>
          <cell r="D1428" t="e">
            <v>#REF!</v>
          </cell>
          <cell r="E1428" t="e">
            <v>#REF!</v>
          </cell>
          <cell r="F1428" t="e">
            <v>#REF!</v>
          </cell>
          <cell r="G1428" t="e">
            <v>#REF!</v>
          </cell>
          <cell r="H1428" t="e">
            <v>#REF!</v>
          </cell>
          <cell r="I1428" t="e">
            <v>#REF!</v>
          </cell>
          <cell r="J1428" t="e">
            <v>#REF!</v>
          </cell>
          <cell r="K1428" t="e">
            <v>#REF!</v>
          </cell>
          <cell r="L1428" t="e">
            <v>#REF!</v>
          </cell>
          <cell r="M1428" t="e">
            <v>#REF!</v>
          </cell>
        </row>
        <row r="1429">
          <cell r="A1429" t="e">
            <v>#REF!</v>
          </cell>
          <cell r="B1429" t="e">
            <v>#REF!</v>
          </cell>
          <cell r="C1429" t="e">
            <v>#REF!</v>
          </cell>
          <cell r="D1429" t="e">
            <v>#REF!</v>
          </cell>
          <cell r="E1429" t="e">
            <v>#REF!</v>
          </cell>
          <cell r="F1429" t="e">
            <v>#REF!</v>
          </cell>
          <cell r="G1429" t="e">
            <v>#REF!</v>
          </cell>
          <cell r="H1429" t="e">
            <v>#REF!</v>
          </cell>
          <cell r="I1429" t="e">
            <v>#REF!</v>
          </cell>
          <cell r="J1429" t="e">
            <v>#REF!</v>
          </cell>
          <cell r="K1429" t="e">
            <v>#REF!</v>
          </cell>
          <cell r="L1429" t="e">
            <v>#REF!</v>
          </cell>
          <cell r="M1429" t="e">
            <v>#REF!</v>
          </cell>
        </row>
        <row r="1430">
          <cell r="A1430" t="e">
            <v>#REF!</v>
          </cell>
          <cell r="B1430" t="e">
            <v>#REF!</v>
          </cell>
          <cell r="C1430" t="e">
            <v>#REF!</v>
          </cell>
          <cell r="D1430" t="e">
            <v>#REF!</v>
          </cell>
          <cell r="E1430" t="e">
            <v>#REF!</v>
          </cell>
          <cell r="F1430" t="e">
            <v>#REF!</v>
          </cell>
          <cell r="G1430" t="e">
            <v>#REF!</v>
          </cell>
          <cell r="H1430" t="e">
            <v>#REF!</v>
          </cell>
          <cell r="I1430" t="e">
            <v>#REF!</v>
          </cell>
          <cell r="J1430" t="e">
            <v>#REF!</v>
          </cell>
          <cell r="K1430" t="e">
            <v>#REF!</v>
          </cell>
          <cell r="L1430" t="e">
            <v>#REF!</v>
          </cell>
          <cell r="M1430" t="e">
            <v>#REF!</v>
          </cell>
        </row>
        <row r="1431">
          <cell r="A1431" t="e">
            <v>#REF!</v>
          </cell>
          <cell r="B1431" t="e">
            <v>#REF!</v>
          </cell>
          <cell r="C1431" t="e">
            <v>#REF!</v>
          </cell>
          <cell r="D1431" t="e">
            <v>#REF!</v>
          </cell>
          <cell r="E1431" t="e">
            <v>#REF!</v>
          </cell>
          <cell r="F1431" t="e">
            <v>#REF!</v>
          </cell>
          <cell r="G1431" t="e">
            <v>#REF!</v>
          </cell>
          <cell r="H1431" t="e">
            <v>#REF!</v>
          </cell>
          <cell r="I1431" t="e">
            <v>#REF!</v>
          </cell>
          <cell r="J1431" t="e">
            <v>#REF!</v>
          </cell>
          <cell r="K1431" t="e">
            <v>#REF!</v>
          </cell>
          <cell r="L1431" t="e">
            <v>#REF!</v>
          </cell>
          <cell r="M1431" t="e">
            <v>#REF!</v>
          </cell>
        </row>
        <row r="1432">
          <cell r="A1432" t="e">
            <v>#REF!</v>
          </cell>
          <cell r="B1432" t="e">
            <v>#REF!</v>
          </cell>
          <cell r="C1432" t="e">
            <v>#REF!</v>
          </cell>
          <cell r="D1432" t="e">
            <v>#REF!</v>
          </cell>
          <cell r="E1432" t="e">
            <v>#REF!</v>
          </cell>
          <cell r="F1432" t="e">
            <v>#REF!</v>
          </cell>
          <cell r="G1432" t="e">
            <v>#REF!</v>
          </cell>
          <cell r="H1432" t="e">
            <v>#REF!</v>
          </cell>
          <cell r="I1432" t="e">
            <v>#REF!</v>
          </cell>
          <cell r="J1432" t="e">
            <v>#REF!</v>
          </cell>
          <cell r="K1432" t="e">
            <v>#REF!</v>
          </cell>
          <cell r="L1432" t="e">
            <v>#REF!</v>
          </cell>
          <cell r="M1432" t="e">
            <v>#REF!</v>
          </cell>
        </row>
        <row r="1433">
          <cell r="A1433" t="e">
            <v>#REF!</v>
          </cell>
          <cell r="B1433" t="e">
            <v>#REF!</v>
          </cell>
          <cell r="C1433" t="e">
            <v>#REF!</v>
          </cell>
          <cell r="D1433" t="e">
            <v>#REF!</v>
          </cell>
          <cell r="E1433" t="e">
            <v>#REF!</v>
          </cell>
          <cell r="F1433" t="e">
            <v>#REF!</v>
          </cell>
          <cell r="G1433" t="e">
            <v>#REF!</v>
          </cell>
          <cell r="H1433" t="e">
            <v>#REF!</v>
          </cell>
          <cell r="I1433" t="e">
            <v>#REF!</v>
          </cell>
          <cell r="J1433" t="e">
            <v>#REF!</v>
          </cell>
          <cell r="K1433" t="e">
            <v>#REF!</v>
          </cell>
          <cell r="L1433" t="e">
            <v>#REF!</v>
          </cell>
          <cell r="M1433" t="e">
            <v>#REF!</v>
          </cell>
        </row>
        <row r="1434">
          <cell r="A1434" t="e">
            <v>#REF!</v>
          </cell>
          <cell r="B1434" t="e">
            <v>#REF!</v>
          </cell>
          <cell r="C1434" t="e">
            <v>#REF!</v>
          </cell>
          <cell r="D1434" t="e">
            <v>#REF!</v>
          </cell>
          <cell r="E1434" t="e">
            <v>#REF!</v>
          </cell>
          <cell r="F1434" t="e">
            <v>#REF!</v>
          </cell>
          <cell r="G1434" t="e">
            <v>#REF!</v>
          </cell>
          <cell r="H1434" t="e">
            <v>#REF!</v>
          </cell>
          <cell r="I1434" t="e">
            <v>#REF!</v>
          </cell>
          <cell r="J1434" t="e">
            <v>#REF!</v>
          </cell>
          <cell r="K1434" t="e">
            <v>#REF!</v>
          </cell>
          <cell r="L1434" t="e">
            <v>#REF!</v>
          </cell>
          <cell r="M1434" t="e">
            <v>#REF!</v>
          </cell>
        </row>
        <row r="1435">
          <cell r="A1435" t="e">
            <v>#REF!</v>
          </cell>
          <cell r="B1435" t="e">
            <v>#REF!</v>
          </cell>
          <cell r="C1435" t="e">
            <v>#REF!</v>
          </cell>
          <cell r="D1435" t="e">
            <v>#REF!</v>
          </cell>
          <cell r="E1435" t="e">
            <v>#REF!</v>
          </cell>
          <cell r="F1435" t="e">
            <v>#REF!</v>
          </cell>
          <cell r="G1435" t="e">
            <v>#REF!</v>
          </cell>
          <cell r="H1435" t="e">
            <v>#REF!</v>
          </cell>
          <cell r="I1435" t="e">
            <v>#REF!</v>
          </cell>
          <cell r="J1435" t="e">
            <v>#REF!</v>
          </cell>
          <cell r="K1435" t="e">
            <v>#REF!</v>
          </cell>
          <cell r="L1435" t="e">
            <v>#REF!</v>
          </cell>
          <cell r="M1435" t="e">
            <v>#REF!</v>
          </cell>
        </row>
        <row r="1436">
          <cell r="A1436" t="e">
            <v>#REF!</v>
          </cell>
          <cell r="B1436" t="e">
            <v>#REF!</v>
          </cell>
          <cell r="C1436" t="e">
            <v>#REF!</v>
          </cell>
          <cell r="D1436" t="e">
            <v>#REF!</v>
          </cell>
          <cell r="E1436" t="e">
            <v>#REF!</v>
          </cell>
          <cell r="F1436" t="e">
            <v>#REF!</v>
          </cell>
          <cell r="G1436" t="e">
            <v>#REF!</v>
          </cell>
          <cell r="H1436" t="e">
            <v>#REF!</v>
          </cell>
          <cell r="I1436" t="e">
            <v>#REF!</v>
          </cell>
          <cell r="J1436" t="e">
            <v>#REF!</v>
          </cell>
          <cell r="K1436" t="e">
            <v>#REF!</v>
          </cell>
          <cell r="L1436" t="e">
            <v>#REF!</v>
          </cell>
          <cell r="M1436" t="e">
            <v>#REF!</v>
          </cell>
        </row>
        <row r="1437">
          <cell r="A1437" t="e">
            <v>#REF!</v>
          </cell>
          <cell r="B1437" t="e">
            <v>#REF!</v>
          </cell>
          <cell r="C1437" t="e">
            <v>#REF!</v>
          </cell>
          <cell r="D1437" t="e">
            <v>#REF!</v>
          </cell>
          <cell r="E1437" t="e">
            <v>#REF!</v>
          </cell>
          <cell r="F1437" t="e">
            <v>#REF!</v>
          </cell>
          <cell r="G1437" t="e">
            <v>#REF!</v>
          </cell>
          <cell r="H1437" t="e">
            <v>#REF!</v>
          </cell>
          <cell r="I1437" t="e">
            <v>#REF!</v>
          </cell>
          <cell r="J1437" t="e">
            <v>#REF!</v>
          </cell>
          <cell r="K1437" t="e">
            <v>#REF!</v>
          </cell>
          <cell r="L1437" t="e">
            <v>#REF!</v>
          </cell>
          <cell r="M1437" t="e">
            <v>#REF!</v>
          </cell>
        </row>
        <row r="1438">
          <cell r="A1438" t="e">
            <v>#REF!</v>
          </cell>
          <cell r="B1438" t="e">
            <v>#REF!</v>
          </cell>
          <cell r="C1438" t="e">
            <v>#REF!</v>
          </cell>
          <cell r="D1438" t="e">
            <v>#REF!</v>
          </cell>
          <cell r="E1438" t="e">
            <v>#REF!</v>
          </cell>
          <cell r="F1438" t="e">
            <v>#REF!</v>
          </cell>
          <cell r="G1438" t="e">
            <v>#REF!</v>
          </cell>
          <cell r="H1438" t="e">
            <v>#REF!</v>
          </cell>
          <cell r="I1438" t="e">
            <v>#REF!</v>
          </cell>
          <cell r="J1438" t="e">
            <v>#REF!</v>
          </cell>
          <cell r="K1438" t="e">
            <v>#REF!</v>
          </cell>
          <cell r="L1438" t="e">
            <v>#REF!</v>
          </cell>
          <cell r="M1438" t="e">
            <v>#REF!</v>
          </cell>
        </row>
        <row r="1439">
          <cell r="A1439" t="e">
            <v>#REF!</v>
          </cell>
          <cell r="B1439" t="e">
            <v>#REF!</v>
          </cell>
          <cell r="C1439" t="e">
            <v>#REF!</v>
          </cell>
          <cell r="D1439" t="e">
            <v>#REF!</v>
          </cell>
          <cell r="E1439" t="e">
            <v>#REF!</v>
          </cell>
          <cell r="F1439" t="e">
            <v>#REF!</v>
          </cell>
          <cell r="G1439" t="e">
            <v>#REF!</v>
          </cell>
          <cell r="H1439" t="e">
            <v>#REF!</v>
          </cell>
          <cell r="I1439" t="e">
            <v>#REF!</v>
          </cell>
          <cell r="J1439" t="e">
            <v>#REF!</v>
          </cell>
          <cell r="K1439" t="e">
            <v>#REF!</v>
          </cell>
          <cell r="L1439" t="e">
            <v>#REF!</v>
          </cell>
          <cell r="M1439" t="e">
            <v>#REF!</v>
          </cell>
        </row>
        <row r="1440">
          <cell r="A1440" t="e">
            <v>#REF!</v>
          </cell>
          <cell r="B1440" t="e">
            <v>#REF!</v>
          </cell>
          <cell r="C1440" t="e">
            <v>#REF!</v>
          </cell>
          <cell r="D1440" t="e">
            <v>#REF!</v>
          </cell>
          <cell r="E1440" t="e">
            <v>#REF!</v>
          </cell>
          <cell r="F1440" t="e">
            <v>#REF!</v>
          </cell>
          <cell r="G1440" t="e">
            <v>#REF!</v>
          </cell>
          <cell r="H1440" t="e">
            <v>#REF!</v>
          </cell>
          <cell r="I1440" t="e">
            <v>#REF!</v>
          </cell>
          <cell r="J1440" t="e">
            <v>#REF!</v>
          </cell>
          <cell r="K1440" t="e">
            <v>#REF!</v>
          </cell>
          <cell r="L1440" t="e">
            <v>#REF!</v>
          </cell>
          <cell r="M1440" t="e">
            <v>#REF!</v>
          </cell>
        </row>
        <row r="1441">
          <cell r="A1441" t="e">
            <v>#REF!</v>
          </cell>
          <cell r="B1441" t="e">
            <v>#REF!</v>
          </cell>
          <cell r="C1441" t="e">
            <v>#REF!</v>
          </cell>
          <cell r="D1441" t="e">
            <v>#REF!</v>
          </cell>
          <cell r="E1441" t="e">
            <v>#REF!</v>
          </cell>
          <cell r="F1441" t="e">
            <v>#REF!</v>
          </cell>
          <cell r="G1441" t="e">
            <v>#REF!</v>
          </cell>
          <cell r="H1441" t="e">
            <v>#REF!</v>
          </cell>
          <cell r="I1441" t="e">
            <v>#REF!</v>
          </cell>
          <cell r="J1441" t="e">
            <v>#REF!</v>
          </cell>
          <cell r="K1441" t="e">
            <v>#REF!</v>
          </cell>
          <cell r="L1441" t="e">
            <v>#REF!</v>
          </cell>
          <cell r="M1441" t="e">
            <v>#REF!</v>
          </cell>
        </row>
        <row r="1442">
          <cell r="A1442" t="e">
            <v>#REF!</v>
          </cell>
          <cell r="B1442" t="e">
            <v>#REF!</v>
          </cell>
          <cell r="C1442" t="e">
            <v>#REF!</v>
          </cell>
          <cell r="D1442" t="e">
            <v>#REF!</v>
          </cell>
          <cell r="E1442" t="e">
            <v>#REF!</v>
          </cell>
          <cell r="F1442" t="e">
            <v>#REF!</v>
          </cell>
          <cell r="G1442" t="e">
            <v>#REF!</v>
          </cell>
          <cell r="H1442" t="e">
            <v>#REF!</v>
          </cell>
          <cell r="I1442" t="e">
            <v>#REF!</v>
          </cell>
          <cell r="J1442" t="e">
            <v>#REF!</v>
          </cell>
          <cell r="K1442" t="e">
            <v>#REF!</v>
          </cell>
          <cell r="L1442" t="e">
            <v>#REF!</v>
          </cell>
          <cell r="M1442" t="e">
            <v>#REF!</v>
          </cell>
        </row>
        <row r="1443">
          <cell r="A1443" t="e">
            <v>#REF!</v>
          </cell>
          <cell r="B1443" t="e">
            <v>#REF!</v>
          </cell>
          <cell r="C1443" t="e">
            <v>#REF!</v>
          </cell>
          <cell r="D1443" t="e">
            <v>#REF!</v>
          </cell>
          <cell r="E1443" t="e">
            <v>#REF!</v>
          </cell>
          <cell r="F1443" t="e">
            <v>#REF!</v>
          </cell>
          <cell r="G1443" t="e">
            <v>#REF!</v>
          </cell>
          <cell r="H1443" t="e">
            <v>#REF!</v>
          </cell>
          <cell r="I1443" t="e">
            <v>#REF!</v>
          </cell>
          <cell r="J1443" t="e">
            <v>#REF!</v>
          </cell>
          <cell r="K1443" t="e">
            <v>#REF!</v>
          </cell>
          <cell r="L1443" t="e">
            <v>#REF!</v>
          </cell>
          <cell r="M1443" t="e">
            <v>#REF!</v>
          </cell>
        </row>
        <row r="1444">
          <cell r="A1444" t="e">
            <v>#REF!</v>
          </cell>
          <cell r="B1444" t="e">
            <v>#REF!</v>
          </cell>
          <cell r="C1444" t="e">
            <v>#REF!</v>
          </cell>
          <cell r="D1444" t="e">
            <v>#REF!</v>
          </cell>
          <cell r="E1444" t="e">
            <v>#REF!</v>
          </cell>
          <cell r="F1444" t="e">
            <v>#REF!</v>
          </cell>
          <cell r="G1444" t="e">
            <v>#REF!</v>
          </cell>
          <cell r="H1444" t="e">
            <v>#REF!</v>
          </cell>
          <cell r="I1444" t="e">
            <v>#REF!</v>
          </cell>
          <cell r="J1444" t="e">
            <v>#REF!</v>
          </cell>
          <cell r="K1444" t="e">
            <v>#REF!</v>
          </cell>
          <cell r="L1444" t="e">
            <v>#REF!</v>
          </cell>
          <cell r="M1444" t="e">
            <v>#REF!</v>
          </cell>
        </row>
        <row r="1445">
          <cell r="A1445" t="e">
            <v>#REF!</v>
          </cell>
          <cell r="B1445" t="e">
            <v>#REF!</v>
          </cell>
          <cell r="C1445" t="e">
            <v>#REF!</v>
          </cell>
          <cell r="D1445" t="e">
            <v>#REF!</v>
          </cell>
          <cell r="E1445" t="e">
            <v>#REF!</v>
          </cell>
          <cell r="F1445" t="e">
            <v>#REF!</v>
          </cell>
          <cell r="G1445" t="e">
            <v>#REF!</v>
          </cell>
          <cell r="H1445" t="e">
            <v>#REF!</v>
          </cell>
          <cell r="I1445" t="e">
            <v>#REF!</v>
          </cell>
          <cell r="J1445" t="e">
            <v>#REF!</v>
          </cell>
          <cell r="K1445" t="e">
            <v>#REF!</v>
          </cell>
          <cell r="L1445" t="e">
            <v>#REF!</v>
          </cell>
          <cell r="M1445" t="e">
            <v>#REF!</v>
          </cell>
        </row>
        <row r="1446">
          <cell r="A1446" t="e">
            <v>#REF!</v>
          </cell>
          <cell r="B1446" t="e">
            <v>#REF!</v>
          </cell>
          <cell r="C1446" t="e">
            <v>#REF!</v>
          </cell>
          <cell r="D1446" t="e">
            <v>#REF!</v>
          </cell>
          <cell r="E1446" t="e">
            <v>#REF!</v>
          </cell>
          <cell r="F1446" t="e">
            <v>#REF!</v>
          </cell>
          <cell r="G1446" t="e">
            <v>#REF!</v>
          </cell>
          <cell r="H1446" t="e">
            <v>#REF!</v>
          </cell>
          <cell r="I1446" t="e">
            <v>#REF!</v>
          </cell>
          <cell r="J1446" t="e">
            <v>#REF!</v>
          </cell>
          <cell r="K1446" t="e">
            <v>#REF!</v>
          </cell>
          <cell r="L1446" t="e">
            <v>#REF!</v>
          </cell>
          <cell r="M1446" t="e">
            <v>#REF!</v>
          </cell>
        </row>
        <row r="1447">
          <cell r="A1447" t="e">
            <v>#REF!</v>
          </cell>
          <cell r="B1447" t="e">
            <v>#REF!</v>
          </cell>
          <cell r="C1447" t="e">
            <v>#REF!</v>
          </cell>
          <cell r="D1447" t="e">
            <v>#REF!</v>
          </cell>
          <cell r="E1447" t="e">
            <v>#REF!</v>
          </cell>
          <cell r="F1447" t="e">
            <v>#REF!</v>
          </cell>
          <cell r="G1447" t="e">
            <v>#REF!</v>
          </cell>
          <cell r="H1447" t="e">
            <v>#REF!</v>
          </cell>
          <cell r="I1447" t="e">
            <v>#REF!</v>
          </cell>
          <cell r="J1447" t="e">
            <v>#REF!</v>
          </cell>
          <cell r="K1447" t="e">
            <v>#REF!</v>
          </cell>
          <cell r="L1447" t="e">
            <v>#REF!</v>
          </cell>
          <cell r="M1447" t="e">
            <v>#REF!</v>
          </cell>
        </row>
        <row r="1448">
          <cell r="A1448" t="e">
            <v>#REF!</v>
          </cell>
          <cell r="B1448" t="e">
            <v>#REF!</v>
          </cell>
          <cell r="C1448" t="e">
            <v>#REF!</v>
          </cell>
          <cell r="D1448" t="e">
            <v>#REF!</v>
          </cell>
          <cell r="E1448" t="e">
            <v>#REF!</v>
          </cell>
          <cell r="F1448" t="e">
            <v>#REF!</v>
          </cell>
          <cell r="G1448" t="e">
            <v>#REF!</v>
          </cell>
          <cell r="H1448" t="e">
            <v>#REF!</v>
          </cell>
          <cell r="I1448" t="e">
            <v>#REF!</v>
          </cell>
          <cell r="J1448" t="e">
            <v>#REF!</v>
          </cell>
          <cell r="K1448" t="e">
            <v>#REF!</v>
          </cell>
          <cell r="L1448" t="e">
            <v>#REF!</v>
          </cell>
          <cell r="M1448" t="e">
            <v>#REF!</v>
          </cell>
        </row>
        <row r="1449">
          <cell r="A1449" t="e">
            <v>#REF!</v>
          </cell>
          <cell r="B1449" t="e">
            <v>#REF!</v>
          </cell>
          <cell r="C1449" t="e">
            <v>#REF!</v>
          </cell>
          <cell r="D1449" t="e">
            <v>#REF!</v>
          </cell>
          <cell r="E1449" t="e">
            <v>#REF!</v>
          </cell>
          <cell r="F1449" t="e">
            <v>#REF!</v>
          </cell>
          <cell r="G1449" t="e">
            <v>#REF!</v>
          </cell>
          <cell r="H1449" t="e">
            <v>#REF!</v>
          </cell>
          <cell r="I1449" t="e">
            <v>#REF!</v>
          </cell>
          <cell r="J1449" t="e">
            <v>#REF!</v>
          </cell>
          <cell r="K1449" t="e">
            <v>#REF!</v>
          </cell>
          <cell r="L1449" t="e">
            <v>#REF!</v>
          </cell>
          <cell r="M1449" t="e">
            <v>#REF!</v>
          </cell>
        </row>
        <row r="1450">
          <cell r="A1450" t="e">
            <v>#REF!</v>
          </cell>
          <cell r="B1450" t="e">
            <v>#REF!</v>
          </cell>
          <cell r="C1450" t="e">
            <v>#REF!</v>
          </cell>
          <cell r="D1450" t="e">
            <v>#REF!</v>
          </cell>
          <cell r="E1450" t="e">
            <v>#REF!</v>
          </cell>
          <cell r="F1450" t="e">
            <v>#REF!</v>
          </cell>
          <cell r="G1450" t="e">
            <v>#REF!</v>
          </cell>
          <cell r="H1450" t="e">
            <v>#REF!</v>
          </cell>
          <cell r="I1450" t="e">
            <v>#REF!</v>
          </cell>
          <cell r="J1450" t="e">
            <v>#REF!</v>
          </cell>
          <cell r="K1450" t="e">
            <v>#REF!</v>
          </cell>
          <cell r="L1450" t="e">
            <v>#REF!</v>
          </cell>
          <cell r="M1450" t="e">
            <v>#REF!</v>
          </cell>
        </row>
        <row r="1451">
          <cell r="A1451" t="e">
            <v>#REF!</v>
          </cell>
          <cell r="B1451" t="e">
            <v>#REF!</v>
          </cell>
          <cell r="C1451" t="e">
            <v>#REF!</v>
          </cell>
          <cell r="D1451" t="e">
            <v>#REF!</v>
          </cell>
          <cell r="E1451" t="e">
            <v>#REF!</v>
          </cell>
          <cell r="F1451" t="e">
            <v>#REF!</v>
          </cell>
          <cell r="G1451" t="e">
            <v>#REF!</v>
          </cell>
          <cell r="H1451" t="e">
            <v>#REF!</v>
          </cell>
          <cell r="I1451" t="e">
            <v>#REF!</v>
          </cell>
          <cell r="J1451" t="e">
            <v>#REF!</v>
          </cell>
          <cell r="K1451" t="e">
            <v>#REF!</v>
          </cell>
          <cell r="L1451" t="e">
            <v>#REF!</v>
          </cell>
          <cell r="M1451" t="e">
            <v>#REF!</v>
          </cell>
        </row>
        <row r="1452">
          <cell r="A1452" t="e">
            <v>#REF!</v>
          </cell>
          <cell r="B1452" t="e">
            <v>#REF!</v>
          </cell>
          <cell r="C1452" t="e">
            <v>#REF!</v>
          </cell>
          <cell r="D1452" t="e">
            <v>#REF!</v>
          </cell>
          <cell r="E1452" t="e">
            <v>#REF!</v>
          </cell>
          <cell r="F1452" t="e">
            <v>#REF!</v>
          </cell>
          <cell r="G1452" t="e">
            <v>#REF!</v>
          </cell>
          <cell r="H1452" t="e">
            <v>#REF!</v>
          </cell>
          <cell r="I1452" t="e">
            <v>#REF!</v>
          </cell>
          <cell r="J1452" t="e">
            <v>#REF!</v>
          </cell>
          <cell r="K1452" t="e">
            <v>#REF!</v>
          </cell>
          <cell r="L1452" t="e">
            <v>#REF!</v>
          </cell>
          <cell r="M1452" t="e">
            <v>#REF!</v>
          </cell>
        </row>
        <row r="1453">
          <cell r="A1453" t="e">
            <v>#REF!</v>
          </cell>
          <cell r="B1453" t="e">
            <v>#REF!</v>
          </cell>
          <cell r="C1453" t="e">
            <v>#REF!</v>
          </cell>
          <cell r="D1453" t="e">
            <v>#REF!</v>
          </cell>
          <cell r="E1453" t="e">
            <v>#REF!</v>
          </cell>
          <cell r="F1453" t="e">
            <v>#REF!</v>
          </cell>
          <cell r="G1453" t="e">
            <v>#REF!</v>
          </cell>
          <cell r="H1453" t="e">
            <v>#REF!</v>
          </cell>
          <cell r="I1453" t="e">
            <v>#REF!</v>
          </cell>
          <cell r="J1453" t="e">
            <v>#REF!</v>
          </cell>
          <cell r="K1453" t="e">
            <v>#REF!</v>
          </cell>
          <cell r="L1453" t="e">
            <v>#REF!</v>
          </cell>
          <cell r="M1453" t="e">
            <v>#REF!</v>
          </cell>
        </row>
        <row r="1454">
          <cell r="A1454" t="e">
            <v>#REF!</v>
          </cell>
          <cell r="B1454" t="e">
            <v>#REF!</v>
          </cell>
          <cell r="C1454" t="e">
            <v>#REF!</v>
          </cell>
          <cell r="D1454" t="e">
            <v>#REF!</v>
          </cell>
          <cell r="E1454" t="e">
            <v>#REF!</v>
          </cell>
          <cell r="F1454" t="e">
            <v>#REF!</v>
          </cell>
          <cell r="G1454" t="e">
            <v>#REF!</v>
          </cell>
          <cell r="H1454" t="e">
            <v>#REF!</v>
          </cell>
          <cell r="I1454" t="e">
            <v>#REF!</v>
          </cell>
          <cell r="J1454" t="e">
            <v>#REF!</v>
          </cell>
          <cell r="K1454" t="e">
            <v>#REF!</v>
          </cell>
          <cell r="L1454" t="e">
            <v>#REF!</v>
          </cell>
          <cell r="M1454" t="e">
            <v>#REF!</v>
          </cell>
        </row>
        <row r="1455">
          <cell r="A1455" t="e">
            <v>#REF!</v>
          </cell>
          <cell r="B1455" t="e">
            <v>#REF!</v>
          </cell>
          <cell r="C1455" t="e">
            <v>#REF!</v>
          </cell>
          <cell r="D1455" t="e">
            <v>#REF!</v>
          </cell>
          <cell r="E1455" t="e">
            <v>#REF!</v>
          </cell>
          <cell r="F1455" t="e">
            <v>#REF!</v>
          </cell>
          <cell r="G1455" t="e">
            <v>#REF!</v>
          </cell>
          <cell r="H1455" t="e">
            <v>#REF!</v>
          </cell>
          <cell r="I1455" t="e">
            <v>#REF!</v>
          </cell>
          <cell r="J1455" t="e">
            <v>#REF!</v>
          </cell>
          <cell r="K1455" t="e">
            <v>#REF!</v>
          </cell>
          <cell r="L1455" t="e">
            <v>#REF!</v>
          </cell>
          <cell r="M1455" t="e">
            <v>#REF!</v>
          </cell>
        </row>
        <row r="1456">
          <cell r="A1456" t="e">
            <v>#REF!</v>
          </cell>
          <cell r="B1456" t="e">
            <v>#REF!</v>
          </cell>
          <cell r="C1456" t="e">
            <v>#REF!</v>
          </cell>
          <cell r="D1456" t="e">
            <v>#REF!</v>
          </cell>
          <cell r="E1456" t="e">
            <v>#REF!</v>
          </cell>
          <cell r="F1456" t="e">
            <v>#REF!</v>
          </cell>
          <cell r="G1456" t="e">
            <v>#REF!</v>
          </cell>
          <cell r="H1456" t="e">
            <v>#REF!</v>
          </cell>
          <cell r="I1456" t="e">
            <v>#REF!</v>
          </cell>
          <cell r="J1456" t="e">
            <v>#REF!</v>
          </cell>
          <cell r="K1456" t="e">
            <v>#REF!</v>
          </cell>
          <cell r="L1456" t="e">
            <v>#REF!</v>
          </cell>
          <cell r="M1456" t="e">
            <v>#REF!</v>
          </cell>
        </row>
        <row r="1457">
          <cell r="A1457" t="e">
            <v>#REF!</v>
          </cell>
          <cell r="B1457" t="e">
            <v>#REF!</v>
          </cell>
          <cell r="C1457" t="e">
            <v>#REF!</v>
          </cell>
          <cell r="D1457" t="e">
            <v>#REF!</v>
          </cell>
          <cell r="E1457" t="e">
            <v>#REF!</v>
          </cell>
          <cell r="F1457" t="e">
            <v>#REF!</v>
          </cell>
          <cell r="G1457" t="e">
            <v>#REF!</v>
          </cell>
          <cell r="H1457" t="e">
            <v>#REF!</v>
          </cell>
          <cell r="I1457" t="e">
            <v>#REF!</v>
          </cell>
          <cell r="J1457" t="e">
            <v>#REF!</v>
          </cell>
          <cell r="K1457" t="e">
            <v>#REF!</v>
          </cell>
          <cell r="L1457" t="e">
            <v>#REF!</v>
          </cell>
          <cell r="M1457" t="e">
            <v>#REF!</v>
          </cell>
        </row>
        <row r="1458">
          <cell r="A1458" t="e">
            <v>#REF!</v>
          </cell>
          <cell r="B1458" t="e">
            <v>#REF!</v>
          </cell>
          <cell r="C1458" t="e">
            <v>#REF!</v>
          </cell>
          <cell r="D1458" t="e">
            <v>#REF!</v>
          </cell>
          <cell r="E1458" t="e">
            <v>#REF!</v>
          </cell>
          <cell r="F1458" t="e">
            <v>#REF!</v>
          </cell>
          <cell r="G1458" t="e">
            <v>#REF!</v>
          </cell>
          <cell r="H1458" t="e">
            <v>#REF!</v>
          </cell>
          <cell r="I1458" t="e">
            <v>#REF!</v>
          </cell>
          <cell r="J1458" t="e">
            <v>#REF!</v>
          </cell>
          <cell r="K1458" t="e">
            <v>#REF!</v>
          </cell>
          <cell r="L1458" t="e">
            <v>#REF!</v>
          </cell>
          <cell r="M1458" t="e">
            <v>#REF!</v>
          </cell>
        </row>
        <row r="1459">
          <cell r="A1459" t="e">
            <v>#REF!</v>
          </cell>
          <cell r="B1459" t="e">
            <v>#REF!</v>
          </cell>
          <cell r="C1459" t="e">
            <v>#REF!</v>
          </cell>
          <cell r="D1459" t="e">
            <v>#REF!</v>
          </cell>
          <cell r="E1459" t="e">
            <v>#REF!</v>
          </cell>
          <cell r="F1459" t="e">
            <v>#REF!</v>
          </cell>
          <cell r="G1459" t="e">
            <v>#REF!</v>
          </cell>
          <cell r="H1459" t="e">
            <v>#REF!</v>
          </cell>
          <cell r="I1459" t="e">
            <v>#REF!</v>
          </cell>
          <cell r="J1459" t="e">
            <v>#REF!</v>
          </cell>
          <cell r="K1459" t="e">
            <v>#REF!</v>
          </cell>
          <cell r="L1459" t="e">
            <v>#REF!</v>
          </cell>
          <cell r="M1459" t="e">
            <v>#REF!</v>
          </cell>
        </row>
        <row r="1460">
          <cell r="A1460" t="e">
            <v>#REF!</v>
          </cell>
          <cell r="B1460" t="e">
            <v>#REF!</v>
          </cell>
          <cell r="C1460" t="e">
            <v>#REF!</v>
          </cell>
          <cell r="D1460" t="e">
            <v>#REF!</v>
          </cell>
          <cell r="E1460" t="e">
            <v>#REF!</v>
          </cell>
          <cell r="F1460" t="e">
            <v>#REF!</v>
          </cell>
          <cell r="G1460" t="e">
            <v>#REF!</v>
          </cell>
          <cell r="H1460" t="e">
            <v>#REF!</v>
          </cell>
          <cell r="I1460" t="e">
            <v>#REF!</v>
          </cell>
          <cell r="J1460" t="e">
            <v>#REF!</v>
          </cell>
          <cell r="K1460" t="e">
            <v>#REF!</v>
          </cell>
          <cell r="L1460" t="e">
            <v>#REF!</v>
          </cell>
          <cell r="M1460" t="e">
            <v>#REF!</v>
          </cell>
        </row>
        <row r="1461">
          <cell r="A1461" t="e">
            <v>#REF!</v>
          </cell>
          <cell r="B1461" t="e">
            <v>#REF!</v>
          </cell>
          <cell r="C1461" t="e">
            <v>#REF!</v>
          </cell>
          <cell r="D1461" t="e">
            <v>#REF!</v>
          </cell>
          <cell r="E1461" t="e">
            <v>#REF!</v>
          </cell>
          <cell r="F1461" t="e">
            <v>#REF!</v>
          </cell>
          <cell r="G1461" t="e">
            <v>#REF!</v>
          </cell>
          <cell r="H1461" t="e">
            <v>#REF!</v>
          </cell>
          <cell r="I1461" t="e">
            <v>#REF!</v>
          </cell>
          <cell r="J1461" t="e">
            <v>#REF!</v>
          </cell>
          <cell r="K1461" t="e">
            <v>#REF!</v>
          </cell>
          <cell r="L1461" t="e">
            <v>#REF!</v>
          </cell>
          <cell r="M1461" t="e">
            <v>#REF!</v>
          </cell>
        </row>
        <row r="1462">
          <cell r="A1462" t="e">
            <v>#REF!</v>
          </cell>
          <cell r="B1462" t="e">
            <v>#REF!</v>
          </cell>
          <cell r="C1462" t="e">
            <v>#REF!</v>
          </cell>
          <cell r="D1462" t="e">
            <v>#REF!</v>
          </cell>
          <cell r="E1462" t="e">
            <v>#REF!</v>
          </cell>
          <cell r="F1462" t="e">
            <v>#REF!</v>
          </cell>
          <cell r="G1462" t="e">
            <v>#REF!</v>
          </cell>
          <cell r="H1462" t="e">
            <v>#REF!</v>
          </cell>
          <cell r="I1462" t="e">
            <v>#REF!</v>
          </cell>
          <cell r="J1462" t="e">
            <v>#REF!</v>
          </cell>
          <cell r="K1462" t="e">
            <v>#REF!</v>
          </cell>
          <cell r="L1462" t="e">
            <v>#REF!</v>
          </cell>
          <cell r="M1462" t="e">
            <v>#REF!</v>
          </cell>
        </row>
        <row r="1463">
          <cell r="A1463" t="e">
            <v>#REF!</v>
          </cell>
          <cell r="B1463" t="e">
            <v>#REF!</v>
          </cell>
          <cell r="C1463" t="e">
            <v>#REF!</v>
          </cell>
          <cell r="D1463" t="e">
            <v>#REF!</v>
          </cell>
          <cell r="E1463" t="e">
            <v>#REF!</v>
          </cell>
          <cell r="F1463" t="e">
            <v>#REF!</v>
          </cell>
          <cell r="G1463" t="e">
            <v>#REF!</v>
          </cell>
          <cell r="H1463" t="e">
            <v>#REF!</v>
          </cell>
          <cell r="I1463" t="e">
            <v>#REF!</v>
          </cell>
          <cell r="J1463" t="e">
            <v>#REF!</v>
          </cell>
          <cell r="K1463" t="e">
            <v>#REF!</v>
          </cell>
          <cell r="L1463" t="e">
            <v>#REF!</v>
          </cell>
          <cell r="M1463" t="e">
            <v>#REF!</v>
          </cell>
        </row>
        <row r="1464">
          <cell r="A1464" t="e">
            <v>#REF!</v>
          </cell>
          <cell r="B1464" t="e">
            <v>#REF!</v>
          </cell>
          <cell r="C1464" t="e">
            <v>#REF!</v>
          </cell>
          <cell r="D1464" t="e">
            <v>#REF!</v>
          </cell>
          <cell r="E1464" t="e">
            <v>#REF!</v>
          </cell>
          <cell r="F1464" t="e">
            <v>#REF!</v>
          </cell>
          <cell r="G1464" t="e">
            <v>#REF!</v>
          </cell>
          <cell r="H1464" t="e">
            <v>#REF!</v>
          </cell>
          <cell r="I1464" t="e">
            <v>#REF!</v>
          </cell>
          <cell r="J1464" t="e">
            <v>#REF!</v>
          </cell>
          <cell r="K1464" t="e">
            <v>#REF!</v>
          </cell>
          <cell r="L1464" t="e">
            <v>#REF!</v>
          </cell>
          <cell r="M1464" t="e">
            <v>#REF!</v>
          </cell>
        </row>
        <row r="1465">
          <cell r="A1465" t="e">
            <v>#REF!</v>
          </cell>
          <cell r="B1465" t="e">
            <v>#REF!</v>
          </cell>
          <cell r="C1465" t="e">
            <v>#REF!</v>
          </cell>
          <cell r="D1465" t="e">
            <v>#REF!</v>
          </cell>
          <cell r="E1465" t="e">
            <v>#REF!</v>
          </cell>
          <cell r="F1465" t="e">
            <v>#REF!</v>
          </cell>
          <cell r="G1465" t="e">
            <v>#REF!</v>
          </cell>
          <cell r="H1465" t="e">
            <v>#REF!</v>
          </cell>
          <cell r="I1465" t="e">
            <v>#REF!</v>
          </cell>
          <cell r="J1465" t="e">
            <v>#REF!</v>
          </cell>
          <cell r="K1465" t="e">
            <v>#REF!</v>
          </cell>
          <cell r="L1465" t="e">
            <v>#REF!</v>
          </cell>
          <cell r="M1465" t="e">
            <v>#REF!</v>
          </cell>
        </row>
        <row r="1466">
          <cell r="A1466" t="e">
            <v>#REF!</v>
          </cell>
          <cell r="B1466" t="e">
            <v>#REF!</v>
          </cell>
          <cell r="C1466" t="e">
            <v>#REF!</v>
          </cell>
          <cell r="D1466" t="e">
            <v>#REF!</v>
          </cell>
          <cell r="E1466" t="e">
            <v>#REF!</v>
          </cell>
          <cell r="F1466" t="e">
            <v>#REF!</v>
          </cell>
          <cell r="G1466" t="e">
            <v>#REF!</v>
          </cell>
          <cell r="H1466" t="e">
            <v>#REF!</v>
          </cell>
          <cell r="I1466" t="e">
            <v>#REF!</v>
          </cell>
          <cell r="J1466" t="e">
            <v>#REF!</v>
          </cell>
          <cell r="K1466" t="e">
            <v>#REF!</v>
          </cell>
          <cell r="L1466" t="e">
            <v>#REF!</v>
          </cell>
          <cell r="M1466" t="e">
            <v>#REF!</v>
          </cell>
        </row>
        <row r="1467">
          <cell r="A1467" t="e">
            <v>#REF!</v>
          </cell>
          <cell r="B1467" t="e">
            <v>#REF!</v>
          </cell>
          <cell r="C1467" t="e">
            <v>#REF!</v>
          </cell>
          <cell r="D1467" t="e">
            <v>#REF!</v>
          </cell>
          <cell r="E1467" t="e">
            <v>#REF!</v>
          </cell>
          <cell r="F1467" t="e">
            <v>#REF!</v>
          </cell>
          <cell r="G1467" t="e">
            <v>#REF!</v>
          </cell>
          <cell r="H1467" t="e">
            <v>#REF!</v>
          </cell>
          <cell r="I1467" t="e">
            <v>#REF!</v>
          </cell>
          <cell r="J1467" t="e">
            <v>#REF!</v>
          </cell>
          <cell r="K1467" t="e">
            <v>#REF!</v>
          </cell>
          <cell r="L1467" t="e">
            <v>#REF!</v>
          </cell>
          <cell r="M1467" t="e">
            <v>#REF!</v>
          </cell>
        </row>
        <row r="1468">
          <cell r="A1468" t="e">
            <v>#REF!</v>
          </cell>
          <cell r="B1468" t="e">
            <v>#REF!</v>
          </cell>
          <cell r="C1468" t="e">
            <v>#REF!</v>
          </cell>
          <cell r="D1468" t="e">
            <v>#REF!</v>
          </cell>
          <cell r="E1468" t="e">
            <v>#REF!</v>
          </cell>
          <cell r="F1468" t="e">
            <v>#REF!</v>
          </cell>
          <cell r="G1468" t="e">
            <v>#REF!</v>
          </cell>
          <cell r="H1468" t="e">
            <v>#REF!</v>
          </cell>
          <cell r="I1468" t="e">
            <v>#REF!</v>
          </cell>
          <cell r="J1468" t="e">
            <v>#REF!</v>
          </cell>
          <cell r="K1468" t="e">
            <v>#REF!</v>
          </cell>
          <cell r="L1468" t="e">
            <v>#REF!</v>
          </cell>
          <cell r="M1468" t="e">
            <v>#REF!</v>
          </cell>
        </row>
        <row r="1469">
          <cell r="A1469" t="e">
            <v>#REF!</v>
          </cell>
          <cell r="B1469" t="e">
            <v>#REF!</v>
          </cell>
          <cell r="C1469" t="e">
            <v>#REF!</v>
          </cell>
          <cell r="D1469" t="e">
            <v>#REF!</v>
          </cell>
          <cell r="E1469" t="e">
            <v>#REF!</v>
          </cell>
          <cell r="F1469" t="e">
            <v>#REF!</v>
          </cell>
          <cell r="G1469" t="e">
            <v>#REF!</v>
          </cell>
          <cell r="H1469" t="e">
            <v>#REF!</v>
          </cell>
          <cell r="I1469" t="e">
            <v>#REF!</v>
          </cell>
          <cell r="J1469" t="e">
            <v>#REF!</v>
          </cell>
          <cell r="K1469" t="e">
            <v>#REF!</v>
          </cell>
          <cell r="L1469" t="e">
            <v>#REF!</v>
          </cell>
          <cell r="M1469" t="e">
            <v>#REF!</v>
          </cell>
        </row>
        <row r="1470">
          <cell r="A1470" t="e">
            <v>#REF!</v>
          </cell>
          <cell r="B1470" t="e">
            <v>#REF!</v>
          </cell>
          <cell r="C1470" t="e">
            <v>#REF!</v>
          </cell>
          <cell r="D1470" t="e">
            <v>#REF!</v>
          </cell>
          <cell r="E1470" t="e">
            <v>#REF!</v>
          </cell>
          <cell r="F1470" t="e">
            <v>#REF!</v>
          </cell>
          <cell r="G1470" t="e">
            <v>#REF!</v>
          </cell>
          <cell r="H1470" t="e">
            <v>#REF!</v>
          </cell>
          <cell r="I1470" t="e">
            <v>#REF!</v>
          </cell>
          <cell r="J1470" t="e">
            <v>#REF!</v>
          </cell>
          <cell r="K1470" t="e">
            <v>#REF!</v>
          </cell>
          <cell r="L1470" t="e">
            <v>#REF!</v>
          </cell>
          <cell r="M1470" t="e">
            <v>#REF!</v>
          </cell>
        </row>
        <row r="1471">
          <cell r="A1471" t="e">
            <v>#REF!</v>
          </cell>
          <cell r="B1471" t="e">
            <v>#REF!</v>
          </cell>
          <cell r="C1471" t="e">
            <v>#REF!</v>
          </cell>
          <cell r="D1471" t="e">
            <v>#REF!</v>
          </cell>
          <cell r="E1471" t="e">
            <v>#REF!</v>
          </cell>
          <cell r="F1471" t="e">
            <v>#REF!</v>
          </cell>
          <cell r="G1471" t="e">
            <v>#REF!</v>
          </cell>
          <cell r="H1471" t="e">
            <v>#REF!</v>
          </cell>
          <cell r="I1471" t="e">
            <v>#REF!</v>
          </cell>
          <cell r="J1471" t="e">
            <v>#REF!</v>
          </cell>
          <cell r="K1471" t="e">
            <v>#REF!</v>
          </cell>
          <cell r="L1471" t="e">
            <v>#REF!</v>
          </cell>
          <cell r="M1471" t="e">
            <v>#REF!</v>
          </cell>
        </row>
        <row r="1472">
          <cell r="A1472" t="e">
            <v>#REF!</v>
          </cell>
          <cell r="B1472" t="e">
            <v>#REF!</v>
          </cell>
          <cell r="C1472" t="e">
            <v>#REF!</v>
          </cell>
          <cell r="D1472" t="e">
            <v>#REF!</v>
          </cell>
          <cell r="E1472" t="e">
            <v>#REF!</v>
          </cell>
          <cell r="F1472" t="e">
            <v>#REF!</v>
          </cell>
          <cell r="G1472" t="e">
            <v>#REF!</v>
          </cell>
          <cell r="H1472" t="e">
            <v>#REF!</v>
          </cell>
          <cell r="I1472" t="e">
            <v>#REF!</v>
          </cell>
          <cell r="J1472" t="e">
            <v>#REF!</v>
          </cell>
          <cell r="K1472" t="e">
            <v>#REF!</v>
          </cell>
          <cell r="L1472" t="e">
            <v>#REF!</v>
          </cell>
          <cell r="M1472" t="e">
            <v>#REF!</v>
          </cell>
        </row>
        <row r="1473">
          <cell r="A1473" t="e">
            <v>#REF!</v>
          </cell>
          <cell r="B1473" t="e">
            <v>#REF!</v>
          </cell>
          <cell r="C1473" t="e">
            <v>#REF!</v>
          </cell>
          <cell r="D1473" t="e">
            <v>#REF!</v>
          </cell>
          <cell r="E1473" t="e">
            <v>#REF!</v>
          </cell>
          <cell r="F1473" t="e">
            <v>#REF!</v>
          </cell>
          <cell r="G1473" t="e">
            <v>#REF!</v>
          </cell>
          <cell r="H1473" t="e">
            <v>#REF!</v>
          </cell>
          <cell r="I1473" t="e">
            <v>#REF!</v>
          </cell>
          <cell r="J1473" t="e">
            <v>#REF!</v>
          </cell>
          <cell r="K1473" t="e">
            <v>#REF!</v>
          </cell>
          <cell r="L1473" t="e">
            <v>#REF!</v>
          </cell>
          <cell r="M1473" t="e">
            <v>#REF!</v>
          </cell>
        </row>
        <row r="1474">
          <cell r="A1474" t="e">
            <v>#REF!</v>
          </cell>
          <cell r="B1474" t="e">
            <v>#REF!</v>
          </cell>
          <cell r="C1474" t="e">
            <v>#REF!</v>
          </cell>
          <cell r="D1474" t="e">
            <v>#REF!</v>
          </cell>
          <cell r="E1474" t="e">
            <v>#REF!</v>
          </cell>
          <cell r="F1474" t="e">
            <v>#REF!</v>
          </cell>
          <cell r="G1474" t="e">
            <v>#REF!</v>
          </cell>
          <cell r="H1474" t="e">
            <v>#REF!</v>
          </cell>
          <cell r="I1474" t="e">
            <v>#REF!</v>
          </cell>
          <cell r="J1474" t="e">
            <v>#REF!</v>
          </cell>
          <cell r="K1474" t="e">
            <v>#REF!</v>
          </cell>
          <cell r="L1474" t="e">
            <v>#REF!</v>
          </cell>
          <cell r="M1474" t="e">
            <v>#REF!</v>
          </cell>
        </row>
        <row r="1475">
          <cell r="A1475" t="e">
            <v>#REF!</v>
          </cell>
          <cell r="B1475" t="e">
            <v>#REF!</v>
          </cell>
          <cell r="C1475" t="e">
            <v>#REF!</v>
          </cell>
          <cell r="D1475" t="e">
            <v>#REF!</v>
          </cell>
          <cell r="E1475" t="e">
            <v>#REF!</v>
          </cell>
          <cell r="F1475" t="e">
            <v>#REF!</v>
          </cell>
          <cell r="G1475" t="e">
            <v>#REF!</v>
          </cell>
          <cell r="H1475" t="e">
            <v>#REF!</v>
          </cell>
          <cell r="I1475" t="e">
            <v>#REF!</v>
          </cell>
          <cell r="J1475" t="e">
            <v>#REF!</v>
          </cell>
          <cell r="K1475" t="e">
            <v>#REF!</v>
          </cell>
          <cell r="L1475" t="e">
            <v>#REF!</v>
          </cell>
          <cell r="M1475" t="e">
            <v>#REF!</v>
          </cell>
        </row>
        <row r="1476">
          <cell r="A1476" t="e">
            <v>#REF!</v>
          </cell>
          <cell r="B1476" t="e">
            <v>#REF!</v>
          </cell>
          <cell r="C1476" t="e">
            <v>#REF!</v>
          </cell>
          <cell r="D1476" t="e">
            <v>#REF!</v>
          </cell>
          <cell r="E1476" t="e">
            <v>#REF!</v>
          </cell>
          <cell r="F1476" t="e">
            <v>#REF!</v>
          </cell>
          <cell r="G1476" t="e">
            <v>#REF!</v>
          </cell>
          <cell r="H1476" t="e">
            <v>#REF!</v>
          </cell>
          <cell r="I1476" t="e">
            <v>#REF!</v>
          </cell>
          <cell r="J1476" t="e">
            <v>#REF!</v>
          </cell>
          <cell r="K1476" t="e">
            <v>#REF!</v>
          </cell>
          <cell r="L1476" t="e">
            <v>#REF!</v>
          </cell>
          <cell r="M1476" t="e">
            <v>#REF!</v>
          </cell>
        </row>
        <row r="1477">
          <cell r="A1477" t="e">
            <v>#REF!</v>
          </cell>
          <cell r="B1477" t="e">
            <v>#REF!</v>
          </cell>
          <cell r="C1477" t="e">
            <v>#REF!</v>
          </cell>
          <cell r="D1477" t="e">
            <v>#REF!</v>
          </cell>
          <cell r="E1477" t="e">
            <v>#REF!</v>
          </cell>
          <cell r="F1477" t="e">
            <v>#REF!</v>
          </cell>
          <cell r="G1477" t="e">
            <v>#REF!</v>
          </cell>
          <cell r="H1477" t="e">
            <v>#REF!</v>
          </cell>
          <cell r="I1477" t="e">
            <v>#REF!</v>
          </cell>
          <cell r="J1477" t="e">
            <v>#REF!</v>
          </cell>
          <cell r="K1477" t="e">
            <v>#REF!</v>
          </cell>
          <cell r="L1477" t="e">
            <v>#REF!</v>
          </cell>
          <cell r="M1477" t="e">
            <v>#REF!</v>
          </cell>
        </row>
        <row r="1478">
          <cell r="A1478" t="e">
            <v>#REF!</v>
          </cell>
          <cell r="B1478" t="e">
            <v>#REF!</v>
          </cell>
          <cell r="C1478" t="e">
            <v>#REF!</v>
          </cell>
          <cell r="D1478" t="e">
            <v>#REF!</v>
          </cell>
          <cell r="E1478" t="e">
            <v>#REF!</v>
          </cell>
          <cell r="F1478" t="e">
            <v>#REF!</v>
          </cell>
          <cell r="G1478" t="e">
            <v>#REF!</v>
          </cell>
          <cell r="H1478" t="e">
            <v>#REF!</v>
          </cell>
          <cell r="I1478" t="e">
            <v>#REF!</v>
          </cell>
          <cell r="J1478" t="e">
            <v>#REF!</v>
          </cell>
          <cell r="K1478" t="e">
            <v>#REF!</v>
          </cell>
          <cell r="L1478" t="e">
            <v>#REF!</v>
          </cell>
          <cell r="M1478" t="e">
            <v>#REF!</v>
          </cell>
        </row>
        <row r="1479">
          <cell r="A1479" t="e">
            <v>#REF!</v>
          </cell>
          <cell r="B1479" t="e">
            <v>#REF!</v>
          </cell>
          <cell r="C1479" t="e">
            <v>#REF!</v>
          </cell>
          <cell r="D1479" t="e">
            <v>#REF!</v>
          </cell>
          <cell r="E1479" t="e">
            <v>#REF!</v>
          </cell>
          <cell r="F1479" t="e">
            <v>#REF!</v>
          </cell>
          <cell r="G1479" t="e">
            <v>#REF!</v>
          </cell>
          <cell r="H1479" t="e">
            <v>#REF!</v>
          </cell>
          <cell r="I1479" t="e">
            <v>#REF!</v>
          </cell>
          <cell r="J1479" t="e">
            <v>#REF!</v>
          </cell>
          <cell r="K1479" t="e">
            <v>#REF!</v>
          </cell>
          <cell r="L1479" t="e">
            <v>#REF!</v>
          </cell>
          <cell r="M1479" t="e">
            <v>#REF!</v>
          </cell>
        </row>
        <row r="1480">
          <cell r="A1480" t="e">
            <v>#REF!</v>
          </cell>
          <cell r="B1480" t="e">
            <v>#REF!</v>
          </cell>
          <cell r="C1480" t="e">
            <v>#REF!</v>
          </cell>
          <cell r="D1480" t="e">
            <v>#REF!</v>
          </cell>
          <cell r="E1480" t="e">
            <v>#REF!</v>
          </cell>
          <cell r="F1480" t="e">
            <v>#REF!</v>
          </cell>
          <cell r="G1480" t="e">
            <v>#REF!</v>
          </cell>
          <cell r="H1480" t="e">
            <v>#REF!</v>
          </cell>
          <cell r="I1480" t="e">
            <v>#REF!</v>
          </cell>
          <cell r="J1480" t="e">
            <v>#REF!</v>
          </cell>
          <cell r="K1480" t="e">
            <v>#REF!</v>
          </cell>
          <cell r="L1480" t="e">
            <v>#REF!</v>
          </cell>
          <cell r="M1480" t="e">
            <v>#REF!</v>
          </cell>
        </row>
        <row r="1481">
          <cell r="A1481" t="e">
            <v>#REF!</v>
          </cell>
          <cell r="B1481" t="e">
            <v>#REF!</v>
          </cell>
          <cell r="C1481" t="e">
            <v>#REF!</v>
          </cell>
          <cell r="D1481" t="e">
            <v>#REF!</v>
          </cell>
          <cell r="E1481" t="e">
            <v>#REF!</v>
          </cell>
          <cell r="F1481" t="e">
            <v>#REF!</v>
          </cell>
          <cell r="G1481" t="e">
            <v>#REF!</v>
          </cell>
          <cell r="H1481" t="e">
            <v>#REF!</v>
          </cell>
          <cell r="I1481" t="e">
            <v>#REF!</v>
          </cell>
          <cell r="J1481" t="e">
            <v>#REF!</v>
          </cell>
          <cell r="K1481" t="e">
            <v>#REF!</v>
          </cell>
          <cell r="L1481" t="e">
            <v>#REF!</v>
          </cell>
          <cell r="M1481" t="e">
            <v>#REF!</v>
          </cell>
        </row>
        <row r="1482">
          <cell r="A1482" t="e">
            <v>#REF!</v>
          </cell>
          <cell r="B1482" t="e">
            <v>#REF!</v>
          </cell>
          <cell r="C1482" t="e">
            <v>#REF!</v>
          </cell>
          <cell r="D1482" t="e">
            <v>#REF!</v>
          </cell>
          <cell r="E1482" t="e">
            <v>#REF!</v>
          </cell>
          <cell r="F1482" t="e">
            <v>#REF!</v>
          </cell>
          <cell r="G1482" t="e">
            <v>#REF!</v>
          </cell>
          <cell r="H1482" t="e">
            <v>#REF!</v>
          </cell>
          <cell r="I1482" t="e">
            <v>#REF!</v>
          </cell>
          <cell r="J1482" t="e">
            <v>#REF!</v>
          </cell>
          <cell r="K1482" t="e">
            <v>#REF!</v>
          </cell>
          <cell r="L1482" t="e">
            <v>#REF!</v>
          </cell>
          <cell r="M1482" t="e">
            <v>#REF!</v>
          </cell>
        </row>
        <row r="1483">
          <cell r="A1483" t="e">
            <v>#REF!</v>
          </cell>
          <cell r="B1483" t="e">
            <v>#REF!</v>
          </cell>
          <cell r="C1483" t="e">
            <v>#REF!</v>
          </cell>
          <cell r="D1483" t="e">
            <v>#REF!</v>
          </cell>
          <cell r="E1483" t="e">
            <v>#REF!</v>
          </cell>
          <cell r="F1483" t="e">
            <v>#REF!</v>
          </cell>
          <cell r="G1483" t="e">
            <v>#REF!</v>
          </cell>
          <cell r="H1483" t="e">
            <v>#REF!</v>
          </cell>
          <cell r="I1483" t="e">
            <v>#REF!</v>
          </cell>
          <cell r="J1483" t="e">
            <v>#REF!</v>
          </cell>
          <cell r="K1483" t="e">
            <v>#REF!</v>
          </cell>
          <cell r="L1483" t="e">
            <v>#REF!</v>
          </cell>
          <cell r="M1483" t="e">
            <v>#REF!</v>
          </cell>
        </row>
        <row r="1484">
          <cell r="A1484" t="e">
            <v>#REF!</v>
          </cell>
          <cell r="B1484" t="e">
            <v>#REF!</v>
          </cell>
          <cell r="C1484" t="e">
            <v>#REF!</v>
          </cell>
          <cell r="D1484" t="e">
            <v>#REF!</v>
          </cell>
          <cell r="E1484" t="e">
            <v>#REF!</v>
          </cell>
          <cell r="F1484" t="e">
            <v>#REF!</v>
          </cell>
          <cell r="G1484" t="e">
            <v>#REF!</v>
          </cell>
          <cell r="H1484" t="e">
            <v>#REF!</v>
          </cell>
          <cell r="I1484" t="e">
            <v>#REF!</v>
          </cell>
          <cell r="J1484" t="e">
            <v>#REF!</v>
          </cell>
          <cell r="K1484" t="e">
            <v>#REF!</v>
          </cell>
          <cell r="L1484" t="e">
            <v>#REF!</v>
          </cell>
          <cell r="M1484" t="e">
            <v>#REF!</v>
          </cell>
        </row>
        <row r="1485">
          <cell r="A1485" t="e">
            <v>#REF!</v>
          </cell>
          <cell r="B1485" t="e">
            <v>#REF!</v>
          </cell>
          <cell r="C1485" t="e">
            <v>#REF!</v>
          </cell>
          <cell r="D1485" t="e">
            <v>#REF!</v>
          </cell>
          <cell r="E1485" t="e">
            <v>#REF!</v>
          </cell>
          <cell r="F1485" t="e">
            <v>#REF!</v>
          </cell>
          <cell r="G1485" t="e">
            <v>#REF!</v>
          </cell>
          <cell r="H1485" t="e">
            <v>#REF!</v>
          </cell>
          <cell r="I1485" t="e">
            <v>#REF!</v>
          </cell>
          <cell r="J1485" t="e">
            <v>#REF!</v>
          </cell>
          <cell r="K1485" t="e">
            <v>#REF!</v>
          </cell>
          <cell r="L1485" t="e">
            <v>#REF!</v>
          </cell>
          <cell r="M1485" t="e">
            <v>#REF!</v>
          </cell>
        </row>
        <row r="1486">
          <cell r="A1486" t="e">
            <v>#REF!</v>
          </cell>
          <cell r="B1486" t="e">
            <v>#REF!</v>
          </cell>
          <cell r="C1486" t="e">
            <v>#REF!</v>
          </cell>
          <cell r="D1486" t="e">
            <v>#REF!</v>
          </cell>
          <cell r="E1486" t="e">
            <v>#REF!</v>
          </cell>
          <cell r="F1486" t="e">
            <v>#REF!</v>
          </cell>
          <cell r="G1486" t="e">
            <v>#REF!</v>
          </cell>
          <cell r="H1486" t="e">
            <v>#REF!</v>
          </cell>
          <cell r="I1486" t="e">
            <v>#REF!</v>
          </cell>
          <cell r="J1486" t="e">
            <v>#REF!</v>
          </cell>
          <cell r="K1486" t="e">
            <v>#REF!</v>
          </cell>
          <cell r="L1486" t="e">
            <v>#REF!</v>
          </cell>
          <cell r="M1486" t="e">
            <v>#REF!</v>
          </cell>
        </row>
        <row r="1487">
          <cell r="A1487" t="e">
            <v>#REF!</v>
          </cell>
          <cell r="B1487" t="e">
            <v>#REF!</v>
          </cell>
          <cell r="C1487" t="e">
            <v>#REF!</v>
          </cell>
          <cell r="D1487" t="e">
            <v>#REF!</v>
          </cell>
          <cell r="E1487" t="e">
            <v>#REF!</v>
          </cell>
          <cell r="F1487" t="e">
            <v>#REF!</v>
          </cell>
          <cell r="G1487" t="e">
            <v>#REF!</v>
          </cell>
          <cell r="H1487" t="e">
            <v>#REF!</v>
          </cell>
          <cell r="I1487" t="e">
            <v>#REF!</v>
          </cell>
          <cell r="J1487" t="e">
            <v>#REF!</v>
          </cell>
          <cell r="K1487" t="e">
            <v>#REF!</v>
          </cell>
          <cell r="L1487" t="e">
            <v>#REF!</v>
          </cell>
          <cell r="M1487" t="e">
            <v>#REF!</v>
          </cell>
        </row>
        <row r="1488">
          <cell r="A1488" t="e">
            <v>#REF!</v>
          </cell>
          <cell r="B1488" t="e">
            <v>#REF!</v>
          </cell>
          <cell r="C1488" t="e">
            <v>#REF!</v>
          </cell>
          <cell r="D1488" t="e">
            <v>#REF!</v>
          </cell>
          <cell r="E1488" t="e">
            <v>#REF!</v>
          </cell>
          <cell r="F1488" t="e">
            <v>#REF!</v>
          </cell>
          <cell r="G1488" t="e">
            <v>#REF!</v>
          </cell>
          <cell r="H1488" t="e">
            <v>#REF!</v>
          </cell>
          <cell r="I1488" t="e">
            <v>#REF!</v>
          </cell>
          <cell r="J1488" t="e">
            <v>#REF!</v>
          </cell>
          <cell r="K1488" t="e">
            <v>#REF!</v>
          </cell>
          <cell r="L1488" t="e">
            <v>#REF!</v>
          </cell>
          <cell r="M1488" t="e">
            <v>#REF!</v>
          </cell>
        </row>
        <row r="1489">
          <cell r="A1489" t="e">
            <v>#REF!</v>
          </cell>
          <cell r="B1489" t="e">
            <v>#REF!</v>
          </cell>
          <cell r="C1489" t="e">
            <v>#REF!</v>
          </cell>
          <cell r="D1489" t="e">
            <v>#REF!</v>
          </cell>
          <cell r="E1489" t="e">
            <v>#REF!</v>
          </cell>
          <cell r="F1489" t="e">
            <v>#REF!</v>
          </cell>
          <cell r="G1489" t="e">
            <v>#REF!</v>
          </cell>
          <cell r="H1489" t="e">
            <v>#REF!</v>
          </cell>
          <cell r="I1489" t="e">
            <v>#REF!</v>
          </cell>
          <cell r="J1489" t="e">
            <v>#REF!</v>
          </cell>
          <cell r="K1489" t="e">
            <v>#REF!</v>
          </cell>
          <cell r="L1489" t="e">
            <v>#REF!</v>
          </cell>
          <cell r="M1489" t="e">
            <v>#REF!</v>
          </cell>
        </row>
        <row r="1490">
          <cell r="A1490" t="e">
            <v>#REF!</v>
          </cell>
          <cell r="B1490" t="e">
            <v>#REF!</v>
          </cell>
          <cell r="C1490" t="e">
            <v>#REF!</v>
          </cell>
          <cell r="D1490" t="e">
            <v>#REF!</v>
          </cell>
          <cell r="E1490" t="e">
            <v>#REF!</v>
          </cell>
          <cell r="F1490" t="e">
            <v>#REF!</v>
          </cell>
          <cell r="G1490" t="e">
            <v>#REF!</v>
          </cell>
          <cell r="H1490" t="e">
            <v>#REF!</v>
          </cell>
          <cell r="I1490" t="e">
            <v>#REF!</v>
          </cell>
          <cell r="J1490" t="e">
            <v>#REF!</v>
          </cell>
          <cell r="K1490" t="e">
            <v>#REF!</v>
          </cell>
          <cell r="L1490" t="e">
            <v>#REF!</v>
          </cell>
          <cell r="M1490" t="e">
            <v>#REF!</v>
          </cell>
        </row>
        <row r="1491">
          <cell r="A1491" t="e">
            <v>#REF!</v>
          </cell>
          <cell r="B1491" t="e">
            <v>#REF!</v>
          </cell>
          <cell r="C1491" t="e">
            <v>#REF!</v>
          </cell>
          <cell r="D1491" t="e">
            <v>#REF!</v>
          </cell>
          <cell r="E1491" t="e">
            <v>#REF!</v>
          </cell>
          <cell r="F1491" t="e">
            <v>#REF!</v>
          </cell>
          <cell r="G1491" t="e">
            <v>#REF!</v>
          </cell>
          <cell r="H1491" t="e">
            <v>#REF!</v>
          </cell>
          <cell r="I1491" t="e">
            <v>#REF!</v>
          </cell>
          <cell r="J1491" t="e">
            <v>#REF!</v>
          </cell>
          <cell r="K1491" t="e">
            <v>#REF!</v>
          </cell>
          <cell r="L1491" t="e">
            <v>#REF!</v>
          </cell>
          <cell r="M1491" t="e">
            <v>#REF!</v>
          </cell>
        </row>
        <row r="1492">
          <cell r="A1492" t="e">
            <v>#REF!</v>
          </cell>
          <cell r="B1492" t="e">
            <v>#REF!</v>
          </cell>
          <cell r="C1492" t="e">
            <v>#REF!</v>
          </cell>
          <cell r="D1492" t="e">
            <v>#REF!</v>
          </cell>
          <cell r="E1492" t="e">
            <v>#REF!</v>
          </cell>
          <cell r="F1492" t="e">
            <v>#REF!</v>
          </cell>
          <cell r="G1492" t="e">
            <v>#REF!</v>
          </cell>
          <cell r="H1492" t="e">
            <v>#REF!</v>
          </cell>
          <cell r="I1492" t="e">
            <v>#REF!</v>
          </cell>
          <cell r="J1492" t="e">
            <v>#REF!</v>
          </cell>
          <cell r="K1492" t="e">
            <v>#REF!</v>
          </cell>
          <cell r="L1492" t="e">
            <v>#REF!</v>
          </cell>
          <cell r="M1492" t="e">
            <v>#REF!</v>
          </cell>
        </row>
        <row r="1493">
          <cell r="A1493" t="e">
            <v>#REF!</v>
          </cell>
          <cell r="B1493" t="e">
            <v>#REF!</v>
          </cell>
          <cell r="C1493" t="e">
            <v>#REF!</v>
          </cell>
          <cell r="D1493" t="e">
            <v>#REF!</v>
          </cell>
          <cell r="E1493" t="e">
            <v>#REF!</v>
          </cell>
          <cell r="F1493" t="e">
            <v>#REF!</v>
          </cell>
          <cell r="G1493" t="e">
            <v>#REF!</v>
          </cell>
          <cell r="H1493" t="e">
            <v>#REF!</v>
          </cell>
          <cell r="I1493" t="e">
            <v>#REF!</v>
          </cell>
          <cell r="J1493" t="e">
            <v>#REF!</v>
          </cell>
          <cell r="K1493" t="e">
            <v>#REF!</v>
          </cell>
          <cell r="L1493" t="e">
            <v>#REF!</v>
          </cell>
          <cell r="M1493" t="e">
            <v>#REF!</v>
          </cell>
        </row>
        <row r="1494">
          <cell r="A1494" t="e">
            <v>#REF!</v>
          </cell>
          <cell r="B1494" t="e">
            <v>#REF!</v>
          </cell>
          <cell r="C1494" t="e">
            <v>#REF!</v>
          </cell>
          <cell r="D1494" t="e">
            <v>#REF!</v>
          </cell>
          <cell r="E1494" t="e">
            <v>#REF!</v>
          </cell>
          <cell r="F1494" t="e">
            <v>#REF!</v>
          </cell>
          <cell r="G1494" t="e">
            <v>#REF!</v>
          </cell>
          <cell r="H1494" t="e">
            <v>#REF!</v>
          </cell>
          <cell r="I1494" t="e">
            <v>#REF!</v>
          </cell>
          <cell r="J1494" t="e">
            <v>#REF!</v>
          </cell>
          <cell r="K1494" t="e">
            <v>#REF!</v>
          </cell>
          <cell r="L1494" t="e">
            <v>#REF!</v>
          </cell>
          <cell r="M1494" t="e">
            <v>#REF!</v>
          </cell>
        </row>
        <row r="1495">
          <cell r="A1495" t="e">
            <v>#REF!</v>
          </cell>
          <cell r="B1495" t="e">
            <v>#REF!</v>
          </cell>
          <cell r="C1495" t="e">
            <v>#REF!</v>
          </cell>
          <cell r="D1495" t="e">
            <v>#REF!</v>
          </cell>
          <cell r="E1495" t="e">
            <v>#REF!</v>
          </cell>
          <cell r="F1495" t="e">
            <v>#REF!</v>
          </cell>
          <cell r="G1495" t="e">
            <v>#REF!</v>
          </cell>
          <cell r="H1495" t="e">
            <v>#REF!</v>
          </cell>
          <cell r="I1495" t="e">
            <v>#REF!</v>
          </cell>
          <cell r="J1495" t="e">
            <v>#REF!</v>
          </cell>
          <cell r="K1495" t="e">
            <v>#REF!</v>
          </cell>
          <cell r="L1495" t="e">
            <v>#REF!</v>
          </cell>
          <cell r="M1495" t="e">
            <v>#REF!</v>
          </cell>
        </row>
        <row r="1496">
          <cell r="A1496" t="e">
            <v>#REF!</v>
          </cell>
          <cell r="B1496" t="e">
            <v>#REF!</v>
          </cell>
          <cell r="C1496" t="e">
            <v>#REF!</v>
          </cell>
          <cell r="D1496" t="e">
            <v>#REF!</v>
          </cell>
          <cell r="E1496" t="e">
            <v>#REF!</v>
          </cell>
          <cell r="F1496" t="e">
            <v>#REF!</v>
          </cell>
          <cell r="G1496" t="e">
            <v>#REF!</v>
          </cell>
          <cell r="H1496" t="e">
            <v>#REF!</v>
          </cell>
          <cell r="I1496" t="e">
            <v>#REF!</v>
          </cell>
          <cell r="J1496" t="e">
            <v>#REF!</v>
          </cell>
          <cell r="K1496" t="e">
            <v>#REF!</v>
          </cell>
          <cell r="L1496" t="e">
            <v>#REF!</v>
          </cell>
          <cell r="M1496" t="e">
            <v>#REF!</v>
          </cell>
        </row>
        <row r="1497">
          <cell r="A1497" t="e">
            <v>#REF!</v>
          </cell>
          <cell r="B1497" t="e">
            <v>#REF!</v>
          </cell>
          <cell r="C1497" t="e">
            <v>#REF!</v>
          </cell>
          <cell r="D1497" t="e">
            <v>#REF!</v>
          </cell>
          <cell r="E1497" t="e">
            <v>#REF!</v>
          </cell>
          <cell r="F1497" t="e">
            <v>#REF!</v>
          </cell>
          <cell r="G1497" t="e">
            <v>#REF!</v>
          </cell>
          <cell r="H1497" t="e">
            <v>#REF!</v>
          </cell>
          <cell r="I1497" t="e">
            <v>#REF!</v>
          </cell>
          <cell r="J1497" t="e">
            <v>#REF!</v>
          </cell>
          <cell r="K1497" t="e">
            <v>#REF!</v>
          </cell>
          <cell r="L1497" t="e">
            <v>#REF!</v>
          </cell>
          <cell r="M1497" t="e">
            <v>#REF!</v>
          </cell>
        </row>
        <row r="1498">
          <cell r="A1498" t="e">
            <v>#REF!</v>
          </cell>
          <cell r="B1498" t="e">
            <v>#REF!</v>
          </cell>
          <cell r="C1498" t="e">
            <v>#REF!</v>
          </cell>
          <cell r="D1498" t="e">
            <v>#REF!</v>
          </cell>
          <cell r="E1498" t="e">
            <v>#REF!</v>
          </cell>
          <cell r="F1498" t="e">
            <v>#REF!</v>
          </cell>
          <cell r="G1498" t="e">
            <v>#REF!</v>
          </cell>
          <cell r="H1498" t="e">
            <v>#REF!</v>
          </cell>
          <cell r="I1498" t="e">
            <v>#REF!</v>
          </cell>
          <cell r="J1498" t="e">
            <v>#REF!</v>
          </cell>
          <cell r="K1498" t="e">
            <v>#REF!</v>
          </cell>
          <cell r="L1498" t="e">
            <v>#REF!</v>
          </cell>
          <cell r="M1498" t="e">
            <v>#REF!</v>
          </cell>
        </row>
        <row r="1499">
          <cell r="A1499" t="e">
            <v>#REF!</v>
          </cell>
          <cell r="B1499" t="e">
            <v>#REF!</v>
          </cell>
          <cell r="C1499" t="e">
            <v>#REF!</v>
          </cell>
          <cell r="D1499" t="e">
            <v>#REF!</v>
          </cell>
          <cell r="E1499" t="e">
            <v>#REF!</v>
          </cell>
          <cell r="F1499" t="e">
            <v>#REF!</v>
          </cell>
          <cell r="G1499" t="e">
            <v>#REF!</v>
          </cell>
          <cell r="H1499" t="e">
            <v>#REF!</v>
          </cell>
          <cell r="I1499" t="e">
            <v>#REF!</v>
          </cell>
          <cell r="J1499" t="e">
            <v>#REF!</v>
          </cell>
          <cell r="K1499" t="e">
            <v>#REF!</v>
          </cell>
          <cell r="L1499" t="e">
            <v>#REF!</v>
          </cell>
          <cell r="M1499" t="e">
            <v>#REF!</v>
          </cell>
        </row>
        <row r="1500">
          <cell r="A1500" t="e">
            <v>#REF!</v>
          </cell>
          <cell r="B1500" t="e">
            <v>#REF!</v>
          </cell>
          <cell r="C1500" t="e">
            <v>#REF!</v>
          </cell>
          <cell r="D1500" t="e">
            <v>#REF!</v>
          </cell>
          <cell r="E1500" t="e">
            <v>#REF!</v>
          </cell>
          <cell r="F1500" t="e">
            <v>#REF!</v>
          </cell>
          <cell r="G1500" t="e">
            <v>#REF!</v>
          </cell>
          <cell r="H1500" t="e">
            <v>#REF!</v>
          </cell>
          <cell r="I1500" t="e">
            <v>#REF!</v>
          </cell>
          <cell r="J1500" t="e">
            <v>#REF!</v>
          </cell>
          <cell r="K1500" t="e">
            <v>#REF!</v>
          </cell>
          <cell r="L1500" t="e">
            <v>#REF!</v>
          </cell>
          <cell r="M1500" t="e">
            <v>#REF!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6">
          <cell r="A6" t="str">
            <v>1. Аглосырье</v>
          </cell>
          <cell r="B6">
            <v>0</v>
          </cell>
          <cell r="C6">
            <v>77410000</v>
          </cell>
          <cell r="D6">
            <v>68112561</v>
          </cell>
          <cell r="E6">
            <v>210995760</v>
          </cell>
          <cell r="F6">
            <v>211754560</v>
          </cell>
          <cell r="G6">
            <v>90000000</v>
          </cell>
          <cell r="H6">
            <v>90000000</v>
          </cell>
          <cell r="I6">
            <v>90000000</v>
          </cell>
          <cell r="J6">
            <v>90000000</v>
          </cell>
          <cell r="K6">
            <v>90000000</v>
          </cell>
          <cell r="L6">
            <v>90000000</v>
          </cell>
          <cell r="M6">
            <v>90000000</v>
          </cell>
          <cell r="N6">
            <v>90000000</v>
          </cell>
        </row>
        <row r="7">
          <cell r="A7" t="str">
            <v>1.1. Стойленское аглосырье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 t="str">
            <v>1.1.1 Стойленский концентрат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A9" t="str">
            <v>1.1.2 Стойленская руда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A10" t="str">
            <v>1.10 Аглосырье ОАО "Комбината КМАруда"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1.11 Иранская железная руда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1.12 Железорудный концентрат производства Северного ГОКа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A13" t="str">
            <v>1.2. Богословское аглосырье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1.2.1 Богословский концентрат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A15" t="str">
            <v>1.2.2 Богословская руда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1.3. Михайловское аглосырье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A17" t="str">
            <v>1.3.1 Михайловский концентрат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A18" t="str">
            <v>1.3.2 Михайловская руда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1.4. Уральское аглосырье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1.4.1 Уральские сидериты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1.4.2 Уральская руда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1.4.3 Уральские шлаки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A23" t="str">
            <v>1.4.4 Железорудные брикеты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1.4.5 Уральские концентраты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1.5. Аглосырье ССГПО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1.5.1 Концентрат ССГПО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1.5.2 Отсев окатышей ССГПО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1.6. Прочее казахстанское сырье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1.6.1 Казахстанский концентрат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1.6.2 Казахстанская руда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1.7. Лебединское аглосырье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1.7.1 Лебединский концентрат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1.7.2 Отсев Лебединских окатышей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1.8 Ковдорское аглосырье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1.9 Коршуновское аглосырье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10. Природный газ</v>
          </cell>
          <cell r="B36">
            <v>567055572</v>
          </cell>
          <cell r="C36">
            <v>534120165</v>
          </cell>
          <cell r="D36">
            <v>483791513</v>
          </cell>
          <cell r="E36">
            <v>520132550</v>
          </cell>
          <cell r="F36">
            <v>478650042</v>
          </cell>
          <cell r="G36">
            <v>485451941</v>
          </cell>
          <cell r="H36">
            <v>469487747</v>
          </cell>
          <cell r="I36">
            <v>486452906</v>
          </cell>
          <cell r="J36">
            <v>482149245</v>
          </cell>
          <cell r="K36">
            <v>477904785</v>
          </cell>
          <cell r="L36">
            <v>498998680</v>
          </cell>
          <cell r="M36">
            <v>500459536</v>
          </cell>
          <cell r="N36">
            <v>610207929</v>
          </cell>
        </row>
        <row r="37">
          <cell r="A37" t="str">
            <v>10.1. Приобретение газа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10.1 Приобретение газа</v>
          </cell>
          <cell r="B38">
            <v>567055572</v>
          </cell>
          <cell r="C38">
            <v>534120165</v>
          </cell>
          <cell r="D38">
            <v>483791513</v>
          </cell>
          <cell r="E38">
            <v>520132550</v>
          </cell>
          <cell r="F38">
            <v>478650042</v>
          </cell>
          <cell r="G38">
            <v>485451941</v>
          </cell>
          <cell r="H38">
            <v>469487747</v>
          </cell>
          <cell r="I38">
            <v>486452906</v>
          </cell>
          <cell r="J38">
            <v>482149245</v>
          </cell>
          <cell r="K38">
            <v>477904785</v>
          </cell>
          <cell r="L38">
            <v>498998680</v>
          </cell>
          <cell r="M38">
            <v>500459536</v>
          </cell>
          <cell r="N38">
            <v>610207929</v>
          </cell>
        </row>
        <row r="39">
          <cell r="A39" t="str">
            <v>10.1.1 (0100101) Приобретение газа для сторонних организа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10.1.2 (0100102) Приобретение газа для дочерних предприят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10.1.3 (0100103) Приобретение газа для ОАО "ММК"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10.1.4 (0100104) Приобретение газа для Бускульского карье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10.2 Услуги по транспортировке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10.2. (0100200) Услуги по транспортировке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10.2.1 (0100201) Транспортировка сторонним организациям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10.2.2 (0100202) Транспортировка дочерним предприятиям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A47" t="str">
            <v>10.2.3 (0100203) Транспортировка газа для ОАО "ММК"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100. Резервирование средств, в качестве обеспечения вал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100.1 Резервирование средств для проведения экспортных с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100.10 Резервирование средств для проведения прочих опера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100.2 Резервирование средств для проведения импортных сд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100.3 Резервирование средств для получения кредитов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100.4 Резервирование средств для предоставления кредитов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100.5 Резервирование средств для перевода средств на сво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100.6 Резервирование средств для операций приобретения п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A56" t="str">
            <v>100.7 Резервирование средств для исполнения обязательств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100.8 Резервирование средств для операций купли - продаж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A58" t="str">
            <v>100.9 Резервирование средств для приобретения долей, вкл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11. Цветные металлы и сплавы</v>
          </cell>
          <cell r="B59">
            <v>1208300</v>
          </cell>
          <cell r="C59">
            <v>3470000</v>
          </cell>
          <cell r="D59">
            <v>4590000</v>
          </cell>
          <cell r="E59">
            <v>5754000</v>
          </cell>
          <cell r="F59">
            <v>7595074</v>
          </cell>
          <cell r="G59">
            <v>9497140.4127527308</v>
          </cell>
          <cell r="H59">
            <v>10199871.669518454</v>
          </cell>
          <cell r="I59">
            <v>9837413.2765303645</v>
          </cell>
          <cell r="J59">
            <v>9339354.5413276535</v>
          </cell>
          <cell r="K59">
            <v>10579455.983517827</v>
          </cell>
          <cell r="L59">
            <v>11215829.626008311</v>
          </cell>
          <cell r="M59">
            <v>11803810.105807174</v>
          </cell>
          <cell r="N59">
            <v>11803810.105807174</v>
          </cell>
        </row>
        <row r="60">
          <cell r="A60" t="str">
            <v>11.1 Никель</v>
          </cell>
          <cell r="B60">
            <v>5115402</v>
          </cell>
          <cell r="C60">
            <v>5115402</v>
          </cell>
          <cell r="D60">
            <v>5115402</v>
          </cell>
          <cell r="E60">
            <v>5115402</v>
          </cell>
          <cell r="F60">
            <v>5115402</v>
          </cell>
          <cell r="G60">
            <v>5115402</v>
          </cell>
          <cell r="H60">
            <v>5115402</v>
          </cell>
          <cell r="I60">
            <v>5115402</v>
          </cell>
          <cell r="J60">
            <v>5115402</v>
          </cell>
          <cell r="K60">
            <v>5115402</v>
          </cell>
          <cell r="L60">
            <v>5115402</v>
          </cell>
          <cell r="M60">
            <v>5115402</v>
          </cell>
          <cell r="N60">
            <v>5115402</v>
          </cell>
        </row>
        <row r="61">
          <cell r="A61" t="str">
            <v>11.2 Медь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12. Энергетические затраты</v>
          </cell>
          <cell r="B62">
            <v>65188628</v>
          </cell>
          <cell r="C62">
            <v>79580182</v>
          </cell>
          <cell r="D62">
            <v>76053342</v>
          </cell>
          <cell r="E62">
            <v>101119859</v>
          </cell>
          <cell r="F62">
            <v>93700541</v>
          </cell>
          <cell r="G62">
            <v>157086784</v>
          </cell>
          <cell r="H62">
            <v>182492506</v>
          </cell>
          <cell r="I62">
            <v>183771079</v>
          </cell>
          <cell r="J62">
            <v>172918288</v>
          </cell>
          <cell r="K62">
            <v>144696051</v>
          </cell>
          <cell r="L62">
            <v>168739853</v>
          </cell>
          <cell r="M62">
            <v>190028718</v>
          </cell>
          <cell r="N62">
            <v>205206523</v>
          </cell>
        </row>
        <row r="63">
          <cell r="A63" t="str">
            <v>12.1. Электроэнергия</v>
          </cell>
          <cell r="B63">
            <v>65188628</v>
          </cell>
          <cell r="C63">
            <v>79580182</v>
          </cell>
          <cell r="D63">
            <v>76053342</v>
          </cell>
          <cell r="E63">
            <v>101119859</v>
          </cell>
          <cell r="F63">
            <v>93700541</v>
          </cell>
          <cell r="G63">
            <v>157086784</v>
          </cell>
          <cell r="H63">
            <v>182492506</v>
          </cell>
          <cell r="I63">
            <v>183771079</v>
          </cell>
          <cell r="J63">
            <v>172918288</v>
          </cell>
          <cell r="K63">
            <v>144696051</v>
          </cell>
          <cell r="L63">
            <v>168739853</v>
          </cell>
          <cell r="M63">
            <v>190028718</v>
          </cell>
          <cell r="N63">
            <v>205206523</v>
          </cell>
        </row>
        <row r="64">
          <cell r="A64" t="str">
            <v>12.1.1 (0120101) Для сторонних организаций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12.1.2 (0120102) Для дочерних предприятий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12.1.3 Закупаемая электроэнергия</v>
          </cell>
          <cell r="B66">
            <v>65188628</v>
          </cell>
          <cell r="C66">
            <v>79580182</v>
          </cell>
          <cell r="D66">
            <v>76053342</v>
          </cell>
          <cell r="E66">
            <v>101119859</v>
          </cell>
          <cell r="F66">
            <v>93700541</v>
          </cell>
          <cell r="G66">
            <v>157086784</v>
          </cell>
          <cell r="H66">
            <v>182492506</v>
          </cell>
          <cell r="I66">
            <v>183771079</v>
          </cell>
          <cell r="J66">
            <v>172918288</v>
          </cell>
          <cell r="K66">
            <v>144696051</v>
          </cell>
          <cell r="L66">
            <v>168739853</v>
          </cell>
          <cell r="M66">
            <v>190028718</v>
          </cell>
          <cell r="N66">
            <v>205206523</v>
          </cell>
        </row>
        <row r="67">
          <cell r="A67" t="str">
            <v>12.1.4 Закупаемая электроэнергия для сторонних организаци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 t="str">
            <v>12.1.5 (0120105) Для Бускульского карьероуправления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A69" t="str">
            <v>12.2. Вода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A70" t="str">
            <v>12.2.1 Вода пожарно-питьевая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12.2.2 Вода фекальная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A72" t="str">
            <v>12.3 Отопление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</row>
        <row r="73">
          <cell r="A73" t="str">
            <v>12.4 Сжатый воздух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13. Вспомогательные материалы</v>
          </cell>
          <cell r="B74">
            <v>33104999.999999996</v>
          </cell>
          <cell r="C74">
            <v>56901377</v>
          </cell>
          <cell r="D74">
            <v>54494000</v>
          </cell>
          <cell r="E74">
            <v>47931000</v>
          </cell>
          <cell r="F74">
            <v>30044827</v>
          </cell>
          <cell r="G74">
            <v>26000000</v>
          </cell>
          <cell r="H74">
            <v>26200000</v>
          </cell>
          <cell r="I74">
            <v>31200000</v>
          </cell>
          <cell r="J74">
            <v>34050000</v>
          </cell>
          <cell r="K74">
            <v>31000000</v>
          </cell>
          <cell r="L74">
            <v>38000000</v>
          </cell>
          <cell r="M74">
            <v>33200000.000000004</v>
          </cell>
          <cell r="N74">
            <v>37200000</v>
          </cell>
        </row>
        <row r="75">
          <cell r="A75" t="str">
            <v>13.10. Трубы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13.10.1 Труба-летка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13.10.2 Прочие трубы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13.10.3 Малые электросварные трубы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13.11. Запчасти автотранспортные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 t="str">
            <v>13.11.1 Комплектующие для автобусов, грузовых машин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A81" t="str">
            <v>13.11.2 Комплектующие для тракторов, УАЗов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A82" t="str">
            <v>13.11.3 Прочие комплектующие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A83" t="str">
            <v>13.12. Резинотехнические изделия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>13.12.1 Ремни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5">
          <cell r="A85" t="str">
            <v>13.12.2 Лента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13.12.3 АТИ (Асбестовые изделия)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A87" t="str">
            <v>13.12.4 Резинотехнические материалы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 t="str">
            <v>13.13. Режущие, газорежущие инструменты и абразивы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89">
          <cell r="A89" t="str">
            <v>13.13.1 Режущие инструменты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</row>
        <row r="90">
          <cell r="A90" t="str">
            <v>13.13.2 Абразивы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13.13.3 Измерительные инструменты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13.13.4 Слесарно-монтажные инструменты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13.13.5 Пневмо-электроинструменты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13.13.6 Газосварочная аппаратура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>13.13.7 Твердосплавные инструменты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13.13.8 Алмазные инструменты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13.14 Сантехнические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13.18 Газовые смеси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13.19 Материалы верхнего строения ж/д пути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13.20 Технические ткани и мягкий инвентарь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13.21 Бытовая техника, относящаяся к материалам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 t="str">
            <v>13.23 Лакокраски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A103" t="str">
            <v>13.24 Эл.изоляционные материалы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13.25 Спецодежда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13.26 Взрывчатые вещества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13.27 Средства индивидуальной защиты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13.28. Строительные материалы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13.28.1 Отделочные материалы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13.28.2 Железобетон и кирпич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13.28.3 Прочие строительные материалы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13.29. Прочие вспомогательные материалы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13.29.1 Соль техническая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13.29.2 Моющие средства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13.29.3 Упаковочные материалы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A115" t="str">
            <v>13.29.4 Запорные устройства для крытых вагонов МПС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A116" t="str">
            <v>13.32. Химикаты и реактивы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A117" t="str">
            <v>13.32.2 Химическое сырье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13.32.3 Химикаты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A119" t="str">
            <v>13.32.4 Химические реагенты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A120" t="str">
            <v>13.32.5 () Полиуретан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A121" t="str">
            <v>13.33 Пластмасса и лабораторная посуда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A122" t="str">
            <v>13.37 Посуда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A123" t="str">
            <v>13.39 Этиленгликоль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13.4 Разовые мягкие контейнеры</v>
          </cell>
          <cell r="B124">
            <v>22254392</v>
          </cell>
          <cell r="C124">
            <v>22254392</v>
          </cell>
          <cell r="D124">
            <v>22254392</v>
          </cell>
          <cell r="E124">
            <v>22254392</v>
          </cell>
          <cell r="F124">
            <v>22254392</v>
          </cell>
          <cell r="G124">
            <v>22254392</v>
          </cell>
          <cell r="H124">
            <v>22254392</v>
          </cell>
          <cell r="I124">
            <v>22254392</v>
          </cell>
          <cell r="J124">
            <v>22254392</v>
          </cell>
          <cell r="K124">
            <v>22254392</v>
          </cell>
          <cell r="L124">
            <v>22254392</v>
          </cell>
          <cell r="M124">
            <v>22254392</v>
          </cell>
          <cell r="N124">
            <v>22254392</v>
          </cell>
        </row>
        <row r="125">
          <cell r="A125" t="str">
            <v>13.40 Материалы для обеспечения питьевого режима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A126" t="str">
            <v>13.41 Силикатная глыба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A127" t="str">
            <v>13.42 Слитки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A128" t="str">
            <v>13.43 Пленка полиэтиленовая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A129" t="str">
            <v>13.44 Пластиковые карточки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13.45 Электролампы общего назначения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</row>
        <row r="131">
          <cell r="A131" t="str">
            <v>13.46 Обтирочный материал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</row>
        <row r="132">
          <cell r="A132" t="str">
            <v>13.47 Тигли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</row>
        <row r="133">
          <cell r="A133" t="str">
            <v>13.5. Лесоматериалы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</row>
        <row r="134">
          <cell r="A134" t="str">
            <v>13.5.1 Основные лесоматериалы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</row>
        <row r="135">
          <cell r="A135" t="str">
            <v>13.5.2 Прочие лесоматериалы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13.6 Бумага, канцтовары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13.7 Серная кислота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 t="str">
            <v>13.8. Метизы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</row>
        <row r="139">
          <cell r="A139" t="str">
            <v>13.8.1 Основные метизы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A140" t="str">
            <v>13.8.2 Вспомогательные метизы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</row>
        <row r="141">
          <cell r="A141" t="str">
            <v>13.8.3 Прочие метизы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</row>
        <row r="142">
          <cell r="A142" t="str">
            <v>13.8.4 (0130804) Грузоподъемные сооружения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</row>
        <row r="143">
          <cell r="A143" t="str">
            <v>13.8.5 Цепи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</row>
        <row r="144">
          <cell r="A144" t="str">
            <v>13.9 Черные металлы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</row>
        <row r="145">
          <cell r="A145" t="str">
            <v>14. Углеродосодержащие материалы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14.1 Угли энергетические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14.2 Антрацит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14.3 Пек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15 Печное топливо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15. Печное топливо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15.1 (0150101) Мазут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15.2 (0150201) Печное топливо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16. ГСМ</v>
          </cell>
          <cell r="B153">
            <v>53973400</v>
          </cell>
          <cell r="C153">
            <v>54439000</v>
          </cell>
          <cell r="D153">
            <v>51980000</v>
          </cell>
          <cell r="E153">
            <v>49719460.999999993</v>
          </cell>
          <cell r="F153">
            <v>49637077</v>
          </cell>
          <cell r="G153">
            <v>50616391.658737637</v>
          </cell>
          <cell r="H153">
            <v>50611170.834189422</v>
          </cell>
          <cell r="I153">
            <v>50634320.151747048</v>
          </cell>
          <cell r="J153">
            <v>50635856.306527205</v>
          </cell>
          <cell r="K153">
            <v>50632254.74961105</v>
          </cell>
          <cell r="L153">
            <v>50631861.63537471</v>
          </cell>
          <cell r="M153">
            <v>50643618.760299675</v>
          </cell>
          <cell r="N153">
            <v>50643618.760299675</v>
          </cell>
        </row>
        <row r="154">
          <cell r="A154" t="str">
            <v>16.1 Дизельное топливо</v>
          </cell>
          <cell r="B154">
            <v>642620</v>
          </cell>
          <cell r="C154">
            <v>642620</v>
          </cell>
          <cell r="D154">
            <v>642620</v>
          </cell>
          <cell r="E154">
            <v>642620</v>
          </cell>
          <cell r="F154">
            <v>642620</v>
          </cell>
          <cell r="G154">
            <v>642620</v>
          </cell>
          <cell r="H154">
            <v>642620</v>
          </cell>
          <cell r="I154">
            <v>642620</v>
          </cell>
          <cell r="J154">
            <v>642620</v>
          </cell>
          <cell r="K154">
            <v>642620</v>
          </cell>
          <cell r="L154">
            <v>642620</v>
          </cell>
          <cell r="M154">
            <v>642620</v>
          </cell>
          <cell r="N154">
            <v>642620</v>
          </cell>
        </row>
        <row r="155">
          <cell r="A155" t="str">
            <v>16.2 Бензин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16.3. Смазочные материалы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16.3.1 Жидкая смазка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16.3.2 Густая смазка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16.3.3 Прочие нефтепродукты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16.5 Хранение ГСМ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17. Основные средства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961076.00466690655</v>
          </cell>
          <cell r="H161">
            <v>961076.00466690655</v>
          </cell>
          <cell r="I161">
            <v>876311.10395683465</v>
          </cell>
          <cell r="J161">
            <v>876311.10395683465</v>
          </cell>
          <cell r="K161">
            <v>876311.10395683465</v>
          </cell>
          <cell r="L161">
            <v>250057.06834532382</v>
          </cell>
          <cell r="M161">
            <v>0</v>
          </cell>
          <cell r="N161">
            <v>0</v>
          </cell>
        </row>
        <row r="162">
          <cell r="A162" t="str">
            <v>17.1 Автотракторная техника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</row>
        <row r="163">
          <cell r="A163" t="str">
            <v>17.2 Мебель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17.3 Бытовая техника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17.4. Инструменты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17.4.1 Режущие инструменты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</row>
        <row r="167">
          <cell r="A167" t="str">
            <v>17.4.2 Измерительные инструменты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17.4.3 Слесарно-монтажные инструменты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17.4.4 Пневмо-электро инструменты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17.4.5 Газосварочная аппаратура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17.5. () Валки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1864422714.7832947</v>
          </cell>
          <cell r="H171">
            <v>142903550.1797837</v>
          </cell>
          <cell r="I171">
            <v>143243768.62329417</v>
          </cell>
          <cell r="J171">
            <v>166648986.83068764</v>
          </cell>
          <cell r="K171">
            <v>160808340.98423204</v>
          </cell>
          <cell r="L171">
            <v>174948902.3418017</v>
          </cell>
          <cell r="M171">
            <v>164184423.32497084</v>
          </cell>
          <cell r="N171">
            <v>161511537.73361221</v>
          </cell>
        </row>
        <row r="172">
          <cell r="A172" t="str">
            <v>17.5.1 () Рабочие валки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991857584.18159997</v>
          </cell>
          <cell r="H172">
            <v>76023515.980800003</v>
          </cell>
          <cell r="I172">
            <v>76204509.40079999</v>
          </cell>
          <cell r="J172">
            <v>88655893.415999994</v>
          </cell>
          <cell r="K172">
            <v>85548717.755999997</v>
          </cell>
          <cell r="L172">
            <v>93071380.355999991</v>
          </cell>
          <cell r="M172">
            <v>87344765.855999991</v>
          </cell>
          <cell r="N172">
            <v>85922812.655999988</v>
          </cell>
        </row>
        <row r="173">
          <cell r="A173" t="str">
            <v>17.5.2 () Опорные валки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872565130.6016947</v>
          </cell>
          <cell r="H173">
            <v>66880034.198983714</v>
          </cell>
          <cell r="I173">
            <v>67039259.222494178</v>
          </cell>
          <cell r="J173">
            <v>77993093.414687663</v>
          </cell>
          <cell r="K173">
            <v>75259623.228232041</v>
          </cell>
          <cell r="L173">
            <v>81877521.985801727</v>
          </cell>
          <cell r="M173">
            <v>76839657.468970865</v>
          </cell>
          <cell r="N173">
            <v>75588725.077612221</v>
          </cell>
        </row>
        <row r="174">
          <cell r="A174" t="str">
            <v>18. Транспортные расходы</v>
          </cell>
          <cell r="B174">
            <v>160025000</v>
          </cell>
          <cell r="C174">
            <v>26025000</v>
          </cell>
          <cell r="D174">
            <v>26025000</v>
          </cell>
          <cell r="E174">
            <v>40025000</v>
          </cell>
          <cell r="F174">
            <v>30025000</v>
          </cell>
          <cell r="G174">
            <v>26025000</v>
          </cell>
          <cell r="H174">
            <v>40025000</v>
          </cell>
          <cell r="I174">
            <v>26025000</v>
          </cell>
          <cell r="J174">
            <v>26025000</v>
          </cell>
          <cell r="K174">
            <v>30025000</v>
          </cell>
          <cell r="L174">
            <v>26025000</v>
          </cell>
          <cell r="M174">
            <v>26025000</v>
          </cell>
          <cell r="N174">
            <v>160025000</v>
          </cell>
        </row>
        <row r="175">
          <cell r="A175" t="str">
            <v>18.1 ТехПД</v>
          </cell>
          <cell r="B175">
            <v>160000000</v>
          </cell>
          <cell r="C175">
            <v>26000000</v>
          </cell>
          <cell r="D175">
            <v>26000000</v>
          </cell>
          <cell r="E175">
            <v>40000000</v>
          </cell>
          <cell r="F175">
            <v>30000000</v>
          </cell>
          <cell r="G175">
            <v>26000000</v>
          </cell>
          <cell r="H175">
            <v>40000000</v>
          </cell>
          <cell r="I175">
            <v>26000000</v>
          </cell>
          <cell r="J175">
            <v>26000000</v>
          </cell>
          <cell r="K175">
            <v>30000000</v>
          </cell>
          <cell r="L175">
            <v>26000000</v>
          </cell>
          <cell r="M175">
            <v>26000000</v>
          </cell>
          <cell r="N175">
            <v>160000000</v>
          </cell>
        </row>
        <row r="176">
          <cell r="A176" t="str">
            <v>18.1. ТехПД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</row>
        <row r="177">
          <cell r="A177" t="str">
            <v>18.1.2 (0180102) Перевозка сырья и материалов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</row>
        <row r="178">
          <cell r="A178" t="str">
            <v>18.1.3 (0180103) Перевозка м/прод.по РФ и СНГ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18.1.4 (0180104) Перевозка продукции КХП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</row>
        <row r="180">
          <cell r="A180" t="str">
            <v>18.1.5 (0180105) Перевозка прочей продукции дочерних пред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</row>
        <row r="181">
          <cell r="A181" t="str">
            <v>18.1.6 (0180106) Перевозка прочей продукции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</row>
        <row r="182">
          <cell r="A182" t="str">
            <v>18.1.7 (0180107) Плата за вагоны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A183" t="str">
            <v>18.1.8 (0180108) Услуги по накопительным карточкам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18.2 Перевозка через ТЭК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18.3 Прочие услуги</v>
          </cell>
          <cell r="B185">
            <v>25000</v>
          </cell>
          <cell r="C185">
            <v>25000</v>
          </cell>
          <cell r="D185">
            <v>25000</v>
          </cell>
          <cell r="E185">
            <v>25000</v>
          </cell>
          <cell r="F185">
            <v>25000</v>
          </cell>
          <cell r="G185">
            <v>25000</v>
          </cell>
          <cell r="H185">
            <v>25000</v>
          </cell>
          <cell r="I185">
            <v>25000</v>
          </cell>
          <cell r="J185">
            <v>25000</v>
          </cell>
          <cell r="K185">
            <v>25000</v>
          </cell>
          <cell r="L185">
            <v>25000</v>
          </cell>
          <cell r="M185">
            <v>25000</v>
          </cell>
          <cell r="N185">
            <v>25000</v>
          </cell>
        </row>
        <row r="186">
          <cell r="A186" t="str">
            <v>18.4 Транспортные услуги, связанные с использованием ж/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A187" t="str">
            <v>19. Таможенные процедур, связанные с реализацией</v>
          </cell>
          <cell r="B187">
            <v>3529853.61</v>
          </cell>
          <cell r="C187">
            <v>3161543.3526193546</v>
          </cell>
          <cell r="D187">
            <v>3102371.3498806455</v>
          </cell>
          <cell r="E187">
            <v>3305769.1596774189</v>
          </cell>
          <cell r="F187">
            <v>3211449.1635709675</v>
          </cell>
          <cell r="G187">
            <v>3273522.5762129035</v>
          </cell>
          <cell r="H187">
            <v>3311076.0909032263</v>
          </cell>
          <cell r="I187">
            <v>3410413.2042129035</v>
          </cell>
          <cell r="J187">
            <v>3491634.6353451614</v>
          </cell>
          <cell r="K187">
            <v>3456945.7962741936</v>
          </cell>
          <cell r="L187">
            <v>3495749.3513419353</v>
          </cell>
          <cell r="M187">
            <v>3545769.9116000002</v>
          </cell>
          <cell r="N187">
            <v>3529853.1212903229</v>
          </cell>
        </row>
        <row r="188">
          <cell r="A188" t="str">
            <v>19.2 Таможенные сборы за оформление экспортных грузов</v>
          </cell>
          <cell r="B188">
            <v>3529853.61</v>
          </cell>
          <cell r="C188">
            <v>3161543.3526193546</v>
          </cell>
          <cell r="D188">
            <v>3102371.3498806455</v>
          </cell>
          <cell r="E188">
            <v>3305769.1596774189</v>
          </cell>
          <cell r="F188">
            <v>3211449.1635709675</v>
          </cell>
          <cell r="G188">
            <v>3273522.5762129035</v>
          </cell>
          <cell r="H188">
            <v>3311076.0909032263</v>
          </cell>
          <cell r="I188">
            <v>3410413.2042129035</v>
          </cell>
          <cell r="J188">
            <v>3491634.6353451614</v>
          </cell>
          <cell r="K188">
            <v>3456945.7962741936</v>
          </cell>
          <cell r="L188">
            <v>3495749.3513419353</v>
          </cell>
          <cell r="M188">
            <v>3545769.9116000002</v>
          </cell>
          <cell r="N188">
            <v>3529853.1212903229</v>
          </cell>
        </row>
        <row r="189">
          <cell r="A189" t="str">
            <v>19.3. Таможенные процедуры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 t="str">
            <v>19.3.1 () Услуги складов временного хранения пр.продукции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</row>
        <row r="191">
          <cell r="A191" t="str">
            <v>19.3.2 () Услуги по оформлению тамож.деклараций по пр. пр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</row>
        <row r="192">
          <cell r="A192" t="str">
            <v>19.3.3 Услуги по оформлению таможенных деклараций по мета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2. Окатыши</v>
          </cell>
          <cell r="B193">
            <v>65810685.000000007</v>
          </cell>
          <cell r="C193">
            <v>101234500</v>
          </cell>
          <cell r="D193">
            <v>101240280</v>
          </cell>
          <cell r="E193">
            <v>27802000</v>
          </cell>
          <cell r="F193">
            <v>139419860</v>
          </cell>
          <cell r="G193">
            <v>100000000</v>
          </cell>
          <cell r="H193">
            <v>100000000</v>
          </cell>
          <cell r="I193">
            <v>100000000</v>
          </cell>
          <cell r="J193">
            <v>100000000</v>
          </cell>
          <cell r="K193">
            <v>100000000</v>
          </cell>
          <cell r="L193">
            <v>100000000</v>
          </cell>
          <cell r="M193">
            <v>100000000</v>
          </cell>
          <cell r="N193">
            <v>100000000</v>
          </cell>
        </row>
        <row r="194">
          <cell r="A194" t="str">
            <v>2.1 Окатыши ССГПО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</row>
        <row r="195">
          <cell r="A195" t="str">
            <v>2.2 Окатыши Лебединского ГОКа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</row>
        <row r="196">
          <cell r="A196" t="str">
            <v>2.3 Окатыши Качканарского ГОКа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2.4 Окатыши Михайловского ГОКа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2.5 Окатыши Костамукшского ГОКа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</row>
        <row r="199">
          <cell r="A199" t="str">
            <v>2.6 Окатыши Полтавского ГОКа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2.7 Железорудные окатыши производства Северного ГОКа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20. Расходы на хранение продукции в местах ее реализац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20.1 Услуги портов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 t="str">
            <v>20.2 Услуги по возврату тары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A204" t="str">
            <v>20.2. () Услуги по возврату тары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20.2.1 () Возврат тары с внешнего рынка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20.2.2 () Возврат тары с внутреннего рынка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20.3 Услуги по транспортировке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20.4 Услуги металлобаз по хранению продукции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</row>
        <row r="209">
          <cell r="A209" t="str">
            <v>20.5 Услуги по возврату НДС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</row>
        <row r="210">
          <cell r="A210" t="str">
            <v>20.6 Возврат железнодорожных платформ, находящихся в со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20.7 Расходы по выкупу невозвратной тары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A212" t="str">
            <v>200 РЭНы и оседание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A213" t="str">
            <v>201. Давальческое сырье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 t="str">
            <v>201.1. Для дочерних обществ и учреждений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 t="str">
            <v>201.1.1 УМТС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A216" t="str">
            <v>201.1.2 Металлопрокат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A217" t="str">
            <v>201.1.3 Прочая продукция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201.2. Для сторонних обществ и учреждений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 t="str">
            <v>201.2.1 УМТС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 t="str">
            <v>201.2.2 Металлопрокат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A221" t="str">
            <v>201.2.3 Прочая продукция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21. Прочие коммерческие расходы</v>
          </cell>
          <cell r="B222">
            <v>197236.58799999999</v>
          </cell>
          <cell r="C222">
            <v>1156327.588</v>
          </cell>
          <cell r="D222">
            <v>1146395.54</v>
          </cell>
          <cell r="E222">
            <v>2026247.105</v>
          </cell>
          <cell r="F222">
            <v>1362423.585</v>
          </cell>
          <cell r="G222">
            <v>740081.06499999994</v>
          </cell>
          <cell r="H222">
            <v>251212.63</v>
          </cell>
          <cell r="I222">
            <v>650906.66999999993</v>
          </cell>
          <cell r="J222">
            <v>697445.16999999993</v>
          </cell>
          <cell r="K222">
            <v>1059028.7349999999</v>
          </cell>
          <cell r="L222">
            <v>1445878.7549999999</v>
          </cell>
          <cell r="M222">
            <v>1674179.547</v>
          </cell>
          <cell r="N222">
            <v>859349.85199999996</v>
          </cell>
        </row>
        <row r="223">
          <cell r="A223" t="str">
            <v>21.1. Сертификация металлопродукции</v>
          </cell>
          <cell r="B223">
            <v>0</v>
          </cell>
          <cell r="C223">
            <v>0</v>
          </cell>
          <cell r="D223">
            <v>0</v>
          </cell>
          <cell r="E223">
            <v>1400000</v>
          </cell>
          <cell r="F223">
            <v>500000</v>
          </cell>
          <cell r="G223">
            <v>100000</v>
          </cell>
          <cell r="H223">
            <v>0</v>
          </cell>
          <cell r="I223">
            <v>150000</v>
          </cell>
          <cell r="J223">
            <v>150000</v>
          </cell>
          <cell r="K223">
            <v>150000</v>
          </cell>
          <cell r="L223">
            <v>0</v>
          </cell>
          <cell r="M223">
            <v>100000</v>
          </cell>
          <cell r="N223">
            <v>0</v>
          </cell>
        </row>
        <row r="224">
          <cell r="A224" t="str">
            <v>21.1.1 Сертификация экспортной продукции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A225" t="str">
            <v>21.1.3 Сертификация металлопродукции для внутреннего рынк</v>
          </cell>
          <cell r="B225">
            <v>0</v>
          </cell>
          <cell r="C225">
            <v>0</v>
          </cell>
          <cell r="D225">
            <v>0</v>
          </cell>
          <cell r="E225">
            <v>1400000</v>
          </cell>
          <cell r="F225">
            <v>500000</v>
          </cell>
          <cell r="G225">
            <v>100000</v>
          </cell>
          <cell r="H225">
            <v>0</v>
          </cell>
          <cell r="I225">
            <v>150000</v>
          </cell>
          <cell r="J225">
            <v>150000</v>
          </cell>
          <cell r="K225">
            <v>150000</v>
          </cell>
          <cell r="L225">
            <v>0</v>
          </cell>
          <cell r="M225">
            <v>100000</v>
          </cell>
          <cell r="N225">
            <v>0</v>
          </cell>
        </row>
        <row r="226">
          <cell r="A226" t="str">
            <v>21.1.4 Освидетельствование производства, контроль качеств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A227" t="str">
            <v>21.1.5 Сертификация металлопродукции по качеству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A228" t="str">
            <v>21.2 Расходы по оформлению экспортных лицензий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A229" t="str">
            <v>21.3. Маркетинговые услуги</v>
          </cell>
          <cell r="B229">
            <v>197236.58799999999</v>
          </cell>
          <cell r="C229">
            <v>1156327.588</v>
          </cell>
          <cell r="D229">
            <v>1146395.54</v>
          </cell>
          <cell r="E229">
            <v>626247.10499999998</v>
          </cell>
          <cell r="F229">
            <v>775633.06499999994</v>
          </cell>
          <cell r="G229">
            <v>640081.06499999994</v>
          </cell>
          <cell r="H229">
            <v>251212.63</v>
          </cell>
          <cell r="I229">
            <v>500906.67</v>
          </cell>
          <cell r="J229">
            <v>547445.16999999993</v>
          </cell>
          <cell r="K229">
            <v>909028.73499999999</v>
          </cell>
          <cell r="L229">
            <v>1359088.2349999999</v>
          </cell>
          <cell r="M229">
            <v>1574179.547</v>
          </cell>
          <cell r="N229">
            <v>859349.85199999996</v>
          </cell>
        </row>
        <row r="230">
          <cell r="A230" t="str">
            <v>21.3.1 Информация по ценам и конъюнктуре рынков</v>
          </cell>
          <cell r="B230">
            <v>72550</v>
          </cell>
          <cell r="C230">
            <v>736641</v>
          </cell>
          <cell r="D230">
            <v>780769</v>
          </cell>
          <cell r="E230">
            <v>573997</v>
          </cell>
          <cell r="F230">
            <v>384756</v>
          </cell>
          <cell r="G230">
            <v>249204</v>
          </cell>
          <cell r="H230">
            <v>173712</v>
          </cell>
          <cell r="I230">
            <v>172033</v>
          </cell>
          <cell r="J230">
            <v>218571.5</v>
          </cell>
          <cell r="K230">
            <v>893531.5</v>
          </cell>
          <cell r="L230">
            <v>1048591</v>
          </cell>
          <cell r="M230">
            <v>1208590</v>
          </cell>
          <cell r="N230">
            <v>733631</v>
          </cell>
        </row>
        <row r="231">
          <cell r="A231" t="str">
            <v>21.3.2 (0210302) Информация по конъюктуре рынка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A232" t="str">
            <v>21.3.3 Информация по валютному регулированию внешнеэконом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A233" t="str">
            <v>21.3.4 Информация по рынкам сырья и материалов</v>
          </cell>
          <cell r="B233">
            <v>124686.588</v>
          </cell>
          <cell r="C233">
            <v>419686.58799999999</v>
          </cell>
          <cell r="D233">
            <v>365626.54</v>
          </cell>
          <cell r="E233">
            <v>52250.104999999996</v>
          </cell>
          <cell r="F233">
            <v>390877.065</v>
          </cell>
          <cell r="G233">
            <v>390877.065</v>
          </cell>
          <cell r="H233">
            <v>77500.63</v>
          </cell>
          <cell r="I233">
            <v>328873.67</v>
          </cell>
          <cell r="J233">
            <v>328873.67</v>
          </cell>
          <cell r="K233">
            <v>15497.234999999999</v>
          </cell>
          <cell r="L233">
            <v>310497.23499999999</v>
          </cell>
          <cell r="M233">
            <v>365589.54699999996</v>
          </cell>
          <cell r="N233">
            <v>125718.852</v>
          </cell>
        </row>
        <row r="234">
          <cell r="A234" t="str">
            <v>21.4 Сертификация прочей продукции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86790.52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86790.52</v>
          </cell>
          <cell r="M234">
            <v>0</v>
          </cell>
          <cell r="N234">
            <v>0</v>
          </cell>
        </row>
        <row r="235">
          <cell r="A235" t="str">
            <v>21.5 Ж/Д тариф за возврат вагонов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A236" t="str">
            <v>21.6 Услуги по провешиванию ТМЦ ЦОРТ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21.7 Услуги по оборудованию вагонов для отгрузки металлопродукции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21.7.1 Услуги по ремонту возвратных рам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21.7.2 Услуги по оборудованию вагонов и раскреплению слябов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22. Таможенные процедуры, связанные с закупками</v>
          </cell>
          <cell r="B240">
            <v>84722790</v>
          </cell>
          <cell r="C240">
            <v>56408330</v>
          </cell>
          <cell r="D240">
            <v>65599999.999999993</v>
          </cell>
          <cell r="E240">
            <v>76454840</v>
          </cell>
          <cell r="F240">
            <v>91365351</v>
          </cell>
          <cell r="G240">
            <v>104346979.36508177</v>
          </cell>
          <cell r="H240">
            <v>72860538.241649061</v>
          </cell>
          <cell r="I240">
            <v>72763747.723202154</v>
          </cell>
          <cell r="J240">
            <v>72674075.763317496</v>
          </cell>
          <cell r="K240">
            <v>72687630.30827029</v>
          </cell>
          <cell r="L240">
            <v>72481200.71126695</v>
          </cell>
          <cell r="M240">
            <v>84722790</v>
          </cell>
          <cell r="N240">
            <v>134722790</v>
          </cell>
        </row>
        <row r="241">
          <cell r="A241" t="str">
            <v>22.1 Таможенные платежи по технологическим грузам</v>
          </cell>
          <cell r="B241">
            <v>174598814</v>
          </cell>
          <cell r="C241">
            <v>174598814</v>
          </cell>
          <cell r="D241">
            <v>174598814</v>
          </cell>
          <cell r="E241">
            <v>174598814</v>
          </cell>
          <cell r="F241">
            <v>174598814</v>
          </cell>
          <cell r="G241">
            <v>174598814</v>
          </cell>
          <cell r="H241">
            <v>174598814</v>
          </cell>
          <cell r="I241">
            <v>174598814</v>
          </cell>
          <cell r="J241">
            <v>174598814</v>
          </cell>
          <cell r="K241">
            <v>174598814</v>
          </cell>
          <cell r="L241">
            <v>174598814</v>
          </cell>
          <cell r="M241">
            <v>174598814</v>
          </cell>
          <cell r="N241">
            <v>174598814</v>
          </cell>
        </row>
        <row r="242">
          <cell r="A242" t="str">
            <v>22.2 Таможенные платежи по огнеупорам и вспомогательным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22.3 (0220300) Таможенные процедуры, связанные с закупк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22.4 (0220400) Таможенные процедуры, связанные с закупк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22.5 Услуги по оформлению ГТД по импортному сырью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23. Сертификация закупаемой продукции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23.1 Сертификация оборудования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23.2 Сертификация продуктов питания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23.3 Сертификация материалов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23.4 Сертификация ТНП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24. Аренда подвижного состава для перевозок коммерческ</v>
          </cell>
          <cell r="B251">
            <v>3016709</v>
          </cell>
          <cell r="C251">
            <v>2724770</v>
          </cell>
          <cell r="D251">
            <v>3016709</v>
          </cell>
          <cell r="E251">
            <v>2919395</v>
          </cell>
          <cell r="F251">
            <v>3016709</v>
          </cell>
          <cell r="G251">
            <v>2913995</v>
          </cell>
          <cell r="H251">
            <v>3016709</v>
          </cell>
          <cell r="I251">
            <v>3016709</v>
          </cell>
          <cell r="J251">
            <v>2919395</v>
          </cell>
          <cell r="K251">
            <v>3016709</v>
          </cell>
          <cell r="L251">
            <v>2919395</v>
          </cell>
          <cell r="M251">
            <v>3016709</v>
          </cell>
          <cell r="N251">
            <v>3016709</v>
          </cell>
        </row>
        <row r="252">
          <cell r="A252" t="str">
            <v>24.1 Аренда локомотивов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24.2 Услуги по продлению срока службы платформ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24.3 Аренда вагонов</v>
          </cell>
          <cell r="B254">
            <v>3016709</v>
          </cell>
          <cell r="C254">
            <v>2724770</v>
          </cell>
          <cell r="D254">
            <v>3016709</v>
          </cell>
          <cell r="E254">
            <v>2919395</v>
          </cell>
          <cell r="F254">
            <v>3016709</v>
          </cell>
          <cell r="G254">
            <v>2913995</v>
          </cell>
          <cell r="H254">
            <v>3016709</v>
          </cell>
          <cell r="I254">
            <v>3016709</v>
          </cell>
          <cell r="J254">
            <v>2919395</v>
          </cell>
          <cell r="K254">
            <v>3016709</v>
          </cell>
          <cell r="L254">
            <v>2919395</v>
          </cell>
          <cell r="M254">
            <v>3016709</v>
          </cell>
          <cell r="N254">
            <v>3016709</v>
          </cell>
        </row>
        <row r="255">
          <cell r="A255" t="str">
            <v>25. Командировки, связанные с приобретением ТМЦ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 t="str">
            <v>25.1 Внутренние командировки, связанные с приобретением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 t="str">
            <v>25.1.1 () Внутренние командировки, связанные с приобретен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25.1.2 () Внутренние командировки, связанные с приобретен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25.1.3 () Внутренние командировки, связанные с приобретен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 t="str">
            <v>25.1.4 () Внутренние командировки, связанные с приобретен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25.1.5 () Внутренние командировки, связанные с приобретен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 t="str">
            <v>25.1.6 () Внутренние командировки, связанные с приобретен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25.1.7 () Внутренние командировки, связанные с приобретен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25.2 Загранкомандировки, связанные с приобретением ТМЦ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25.2.1 () Загранкомандировки, связанные с приобретением Т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25.2.2 () Загранкомандировки, связанные с приобретением Т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25.2.3 () Загранкомандировки, связанные с приобретением Т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A268" t="str">
            <v>25.2.4 () Загранкомандировки, связанные с приобретением Т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A269" t="str">
            <v>25.2.5 () Загранкомандировки, связанные с приобретением Т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25.2.6 () Загранкомандировки, связанные с приобретением Т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A271" t="str">
            <v>25.2.7 () Загранкомандировки, связанные с приобретением Т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A272" t="str">
            <v>26. Командировки коммерческого характера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A273" t="str">
            <v>26.1 Командировки внутренние коммерческого характера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A274" t="str">
            <v>26.1.1 () Внутренние командировки коммерческого характера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A275" t="str">
            <v>26.1.2 () Внутренние командировки коммерческого характера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26.1.3 () Внутренние командировки коммерческого характера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26.1.4 () Внутренние командировки коммерческого характера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26.1.5 () Внутренние командировки коммерческого характера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26.1.6 () Внутренние командировки коммерческого характера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26.1.7 () Внутренние командировки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26.2 Загран.командировки коммерческого характера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26.2.1 () Загранкомандировки комерческого характера, суто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26.2.2 () Загранкомандировки комерческого характера, жиль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26.2.3 () Загранкомандировки комерческого характера, тран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26.2.4 () Загранкомандировки комерческого характера, топл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26.2.5 () Загранкомандировки комерческого характера, проч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26.2.6 () Загранкомандировки комерческого характера, авто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26.2.7 () Загранкомандировки комерческого характера, пред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 xml:space="preserve">27. Расходы УПП 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27.1 Услуги по содержанию складов УПП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27.2 Услуги по перемещению ТМЦ с центральных складов до производственных подразделений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28. Командировки, связанные с капитальными вложениями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28.1 Командировки внутренние, связанные с кап.вложениям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28.1.1 () Внутренние командировки, связанные с капитальны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28.1.2 () Внутренние командировки, связанные с капитальны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28.1.3 () Внутренние командировки, связанные с капитальны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28.1.4 () Внутренние командировки, связанные с капитальны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28.1.5 () Внутренние командировки, связанные с капитальны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28.1.6 () Внутренние командировки, связанные с капитальны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28.1.7 () Внутренние командировки, связанные с капитальны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28.2 Загран.командировки, связанные с кап.вложениями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28.2.1 () Загранкомандировки, связанные с капитальными вл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28.2.2 () Загранкомандировки, связанные с капитальными вл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28.2.3 () Загранкомандировки, связанные с капитальными вл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28.2.4 () Загранкомандировки, связанные с капитальными вл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</row>
        <row r="306">
          <cell r="A306" t="str">
            <v>28.2.5 () Загранкомандировки, связанные с капитальными вл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28.2.6 () Загранкомандировки, связанные с капитальными вл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</row>
        <row r="308">
          <cell r="A308" t="str">
            <v>28.2.7 () Загранкомандировки, связанные с капитальными вл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29. Услуги по транспортировке материалов</v>
          </cell>
          <cell r="B309">
            <v>0</v>
          </cell>
          <cell r="C309">
            <v>21457771</v>
          </cell>
          <cell r="D309">
            <v>41360000</v>
          </cell>
          <cell r="E309">
            <v>39234000</v>
          </cell>
          <cell r="F309">
            <v>72541327</v>
          </cell>
          <cell r="G309">
            <v>110000000</v>
          </cell>
          <cell r="H309">
            <v>110000000</v>
          </cell>
          <cell r="I309">
            <v>110000000</v>
          </cell>
          <cell r="J309">
            <v>110000000</v>
          </cell>
          <cell r="K309">
            <v>110000000</v>
          </cell>
          <cell r="L309">
            <v>110000000</v>
          </cell>
          <cell r="M309">
            <v>110000000</v>
          </cell>
          <cell r="N309">
            <v>130000000</v>
          </cell>
        </row>
        <row r="310">
          <cell r="A310" t="str">
            <v>29.1 Услуги железнодорожного транспорта</v>
          </cell>
          <cell r="B310">
            <v>216429072</v>
          </cell>
          <cell r="C310">
            <v>216429072</v>
          </cell>
          <cell r="D310">
            <v>216429072</v>
          </cell>
          <cell r="E310">
            <v>216429072</v>
          </cell>
          <cell r="F310">
            <v>216429072</v>
          </cell>
          <cell r="G310">
            <v>216429072</v>
          </cell>
          <cell r="H310">
            <v>216429072</v>
          </cell>
          <cell r="I310">
            <v>216429072</v>
          </cell>
          <cell r="J310">
            <v>216429072</v>
          </cell>
          <cell r="K310">
            <v>216429072</v>
          </cell>
          <cell r="L310">
            <v>216429072</v>
          </cell>
          <cell r="M310">
            <v>216429072</v>
          </cell>
          <cell r="N310">
            <v>216429072</v>
          </cell>
        </row>
        <row r="311">
          <cell r="A311" t="str">
            <v>29.2 Услуги автотранспорта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290. Курсовые разницы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</row>
        <row r="313">
          <cell r="A313" t="str">
            <v>3. Угли технологические</v>
          </cell>
          <cell r="B313">
            <v>288000596</v>
          </cell>
          <cell r="C313">
            <v>272578360</v>
          </cell>
          <cell r="D313">
            <v>135934423</v>
          </cell>
          <cell r="E313">
            <v>19225000</v>
          </cell>
          <cell r="F313">
            <v>7507311</v>
          </cell>
          <cell r="G313">
            <v>103000000</v>
          </cell>
          <cell r="H313">
            <v>150170854.70823377</v>
          </cell>
          <cell r="I313">
            <v>150170854.70823377</v>
          </cell>
          <cell r="J313">
            <v>151654114.70823377</v>
          </cell>
          <cell r="K313">
            <v>151654114.70823377</v>
          </cell>
          <cell r="L313">
            <v>151654114.70823377</v>
          </cell>
          <cell r="M313">
            <v>151654114.70823377</v>
          </cell>
          <cell r="N313">
            <v>388874114.70823371</v>
          </cell>
        </row>
        <row r="314">
          <cell r="A314" t="str">
            <v>3.1 Угли кузнецкие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3.1.1 Угли кузнецкие ОФ "Распадская"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3.1.2 Угли кузнецкие ЦОФ "Сибирь"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3.1.3 Угли кузнецкие ГОФ "Томусинская"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3.1.4 Угли кузнецкие ГОФ "Красногорская"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 t="str">
            <v>3.1.5 Угли кузнецкие ЦОФ "Беловская"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3.1.6 Угли кузнецкие разреза "Кедровский"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3.1.7 Угли кузнецкие разреза "Черниговец"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3.1.8 Угли кузнецкие шахты "Юбилейная"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3.1.9 Угли кузнецкие ЦОФ "Кузбасская"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3.1.10 Угли кузнецкие разреза "Чааданский"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3.1.11 Угли кузнецкие разреза "Малый Апсат"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3.1.12 Угли кузнецкие ГОФ "Чертинская"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3.1.13 Угли кузнецкие ЦОФ "Абашевская"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3.1.14 Угли кузнецкие ОФ "Анжерская"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3.1.15 Угли кузнецкие ЦОФ "Коксовая"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3.1.16 Угли кузнецкие ЦОФ "Кузнецкая"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</row>
        <row r="331">
          <cell r="A331" t="str">
            <v>3.1.17 Угли кузнецкие ЦОФ "Зименка"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3.1.18 Угли кузнецкие прочие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</row>
        <row r="333">
          <cell r="A333" t="str">
            <v>3.2 Угли карагандинские</v>
          </cell>
          <cell r="B333">
            <v>178961772</v>
          </cell>
          <cell r="C333">
            <v>178961772</v>
          </cell>
          <cell r="D333">
            <v>178961772</v>
          </cell>
          <cell r="E333">
            <v>178961772</v>
          </cell>
          <cell r="F333">
            <v>178961772</v>
          </cell>
          <cell r="G333">
            <v>178961772</v>
          </cell>
          <cell r="H333">
            <v>178961772</v>
          </cell>
          <cell r="I333">
            <v>178961772</v>
          </cell>
          <cell r="J333">
            <v>178961772</v>
          </cell>
          <cell r="K333">
            <v>178961772</v>
          </cell>
          <cell r="L333">
            <v>178961772</v>
          </cell>
          <cell r="M333">
            <v>178961772</v>
          </cell>
          <cell r="N333">
            <v>178961772</v>
          </cell>
        </row>
        <row r="334">
          <cell r="A334" t="str">
            <v>3.3 Угли якутские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3.4 Угли воркутинские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3.5 Расходы на вознаграждение за проверку качества угл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30. Командировки общеакционерского характера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 t="str">
            <v>30.1 Командировки внутренние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30.1.1 () Внутренние командировки, суточные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30.1.2 () Внутренние командировки, жильё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A341" t="str">
            <v>30.1.3 () Внутренние командировки, транспорт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30.1.4 () Внутренние командировки, топливо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30.1.5 () Внутренние командировки, прочие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30.1.6 () Внутренние командировки, автостоянка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30.1.7 () Внутренние командировки, представительские расх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30.2 Загран.командировки АУП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30.2.1 () Загранкомандировки АУП, суточные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30.2.2 () Загранкомандировки АУП, жильё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30.2.3 () Загранкомандировки АУП, транспорт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</row>
        <row r="350">
          <cell r="A350" t="str">
            <v>30.2.4 () Загранкомандировки АУП, топливо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</row>
        <row r="351">
          <cell r="A351" t="str">
            <v>30.2.5 () Загранкомандировки АУП, прочие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30.2.6 () Загранкомандировки АУП, автостоянка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</row>
        <row r="353">
          <cell r="A353" t="str">
            <v>30.2.7 () Загранкомандировки АУП, представительские расхо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30.3 Командировки учебные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A355" t="str">
            <v>30.3.1 () Командировки учебные, суточные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</row>
        <row r="356">
          <cell r="A356" t="str">
            <v>30.3.2 () Командировки учебные, жильё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</row>
        <row r="357">
          <cell r="A357" t="str">
            <v>30.3.3 () Командировки учебные, транспорт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30.3.4 () Командировки учебные, топливо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</row>
        <row r="359">
          <cell r="A359" t="str">
            <v>30.3.5 () Командировки учебные, прочие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30.3.6 () Командировки учебные, автостоянка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</row>
        <row r="361">
          <cell r="A361" t="str">
            <v>30.3.7 () Командировки учебные, представительские расходы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</row>
        <row r="362">
          <cell r="A362" t="str">
            <v>30.4 Расходы на командировки по программам ОНТИ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30.4.1 () Расходы на командировки по программам ОНТИ, сут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</row>
        <row r="364">
          <cell r="A364" t="str">
            <v>30.4.2 () Расходы на командировки по программам ОНТИ, жил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</row>
        <row r="365">
          <cell r="A365" t="str">
            <v>30.4.3 () Расходы на командировки по программам ОНТИ, тра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</row>
        <row r="366">
          <cell r="A366" t="str">
            <v>30.4.4 () Расходы на командировки по программам ОНТИ, топ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</row>
        <row r="367">
          <cell r="A367" t="str">
            <v>30.4.5 () Расходы на командировки по программам ОНТИ, про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</row>
        <row r="368">
          <cell r="A368" t="str">
            <v>30.4.6 () Расходы на командировки по программам ОНТИ, авт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</row>
        <row r="369">
          <cell r="A369" t="str">
            <v>30.4.7 () Расходы на командировки по программам ОНТИ, пре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302. Возмещение жд тарифа за реализацию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</row>
        <row r="371">
          <cell r="A371" t="str">
            <v>302.1. Возмещение жд тарифа за реализацию металлопродукци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</row>
        <row r="372">
          <cell r="A372" t="str">
            <v>302.1.1 Возмещение жд тарифа за реализацию металлопродукции на внутренний рынок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</row>
        <row r="373">
          <cell r="A373" t="str">
            <v>302.1.2 Возмещение жд тарифа за реализацию металлопродукции по СНГ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</row>
        <row r="374">
          <cell r="A374" t="str">
            <v>302.2 Возмещение жд тарифа за реализацию прочей продукци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</row>
        <row r="375">
          <cell r="A375" t="str">
            <v>303. Реализация металлопродукции</v>
          </cell>
          <cell r="B375">
            <v>10761010000</v>
          </cell>
          <cell r="C375">
            <v>10821817367.26</v>
          </cell>
          <cell r="D375">
            <v>10837687760.620001</v>
          </cell>
          <cell r="E375">
            <v>10528029862.200001</v>
          </cell>
          <cell r="F375">
            <v>10234180498.959999</v>
          </cell>
          <cell r="G375">
            <v>9930768004.1000004</v>
          </cell>
          <cell r="H375">
            <v>9938620000</v>
          </cell>
          <cell r="I375">
            <v>9025370301.4200001</v>
          </cell>
          <cell r="J375">
            <v>9084722411.0400009</v>
          </cell>
          <cell r="K375">
            <v>8867995917.2600002</v>
          </cell>
          <cell r="L375">
            <v>10227174670.211706</v>
          </cell>
          <cell r="M375">
            <v>10243401072.558527</v>
          </cell>
          <cell r="N375">
            <v>10098954736.768103</v>
          </cell>
        </row>
        <row r="376">
          <cell r="A376" t="str">
            <v>303.1. Реализация металлопродукции на внутренний рынок</v>
          </cell>
          <cell r="B376">
            <v>5974900000</v>
          </cell>
          <cell r="C376">
            <v>5974900000</v>
          </cell>
          <cell r="D376">
            <v>5974900000</v>
          </cell>
          <cell r="E376">
            <v>5674900000</v>
          </cell>
          <cell r="F376">
            <v>5374900000</v>
          </cell>
          <cell r="G376">
            <v>5074900000</v>
          </cell>
          <cell r="H376">
            <v>5409000000</v>
          </cell>
          <cell r="I376">
            <v>4031000000</v>
          </cell>
          <cell r="J376">
            <v>3835000000</v>
          </cell>
          <cell r="K376">
            <v>3698000000</v>
          </cell>
          <cell r="L376">
            <v>5230000000</v>
          </cell>
          <cell r="M376">
            <v>5445000000</v>
          </cell>
          <cell r="N376">
            <v>5474000000</v>
          </cell>
        </row>
        <row r="377">
          <cell r="A377" t="str">
            <v>303.1.1 Реализация металлопродукции через проект по операт</v>
          </cell>
          <cell r="B377">
            <v>5974900000</v>
          </cell>
          <cell r="C377">
            <v>5974900000</v>
          </cell>
          <cell r="D377">
            <v>5974900000</v>
          </cell>
          <cell r="E377">
            <v>5674900000</v>
          </cell>
          <cell r="F377">
            <v>5374900000</v>
          </cell>
          <cell r="G377">
            <v>5074900000</v>
          </cell>
          <cell r="H377">
            <v>5409000000</v>
          </cell>
          <cell r="I377">
            <v>4031000000</v>
          </cell>
          <cell r="J377">
            <v>3835000000</v>
          </cell>
          <cell r="K377">
            <v>3698000000</v>
          </cell>
          <cell r="L377">
            <v>5230000000</v>
          </cell>
          <cell r="M377">
            <v>5445000000</v>
          </cell>
          <cell r="N377">
            <v>5474000000</v>
          </cell>
        </row>
        <row r="378">
          <cell r="A378" t="str">
            <v>303.1.2 Реализация металлопродукции через Центр оптово-роз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A379" t="str">
            <v>303.2 Реализация металлопродукции на внешний рынок</v>
          </cell>
          <cell r="B379">
            <v>4786110000</v>
          </cell>
          <cell r="C379">
            <v>4776720000</v>
          </cell>
          <cell r="D379">
            <v>4783280000</v>
          </cell>
          <cell r="E379">
            <v>4771800000</v>
          </cell>
          <cell r="F379">
            <v>4768830000</v>
          </cell>
          <cell r="G379">
            <v>4764660000</v>
          </cell>
          <cell r="H379">
            <v>4529620000</v>
          </cell>
          <cell r="I379">
            <v>4910130000</v>
          </cell>
          <cell r="J379">
            <v>5152300000</v>
          </cell>
          <cell r="K379">
            <v>5068990000</v>
          </cell>
          <cell r="L379">
            <v>4905323200</v>
          </cell>
          <cell r="M379">
            <v>4692535100</v>
          </cell>
          <cell r="N379">
            <v>4525618000</v>
          </cell>
        </row>
        <row r="380">
          <cell r="A380" t="str">
            <v>303.3. Реализация металлопродукции по СНГ</v>
          </cell>
          <cell r="B380">
            <v>0</v>
          </cell>
          <cell r="C380">
            <v>70197367.260000005</v>
          </cell>
          <cell r="D380">
            <v>79507760.620000005</v>
          </cell>
          <cell r="E380">
            <v>81329862.200000003</v>
          </cell>
          <cell r="F380">
            <v>90450498.959999993</v>
          </cell>
          <cell r="G380">
            <v>91208004.099999994</v>
          </cell>
          <cell r="H380">
            <v>0</v>
          </cell>
          <cell r="I380">
            <v>84240301.420000002</v>
          </cell>
          <cell r="J380">
            <v>97422411.040000007</v>
          </cell>
          <cell r="K380">
            <v>101005917.26000001</v>
          </cell>
          <cell r="L380">
            <v>91851470.211705863</v>
          </cell>
          <cell r="M380">
            <v>105865972.55852696</v>
          </cell>
          <cell r="N380">
            <v>99336736.768101722</v>
          </cell>
        </row>
        <row r="381">
          <cell r="A381" t="str">
            <v>303.3.1 Реализация металлопродукции за валюту по СНГ</v>
          </cell>
          <cell r="B381">
            <v>0</v>
          </cell>
          <cell r="C381">
            <v>35098683.630000003</v>
          </cell>
          <cell r="D381">
            <v>39753880.310000002</v>
          </cell>
          <cell r="E381">
            <v>40664931.100000001</v>
          </cell>
          <cell r="F381">
            <v>45225249.479999997</v>
          </cell>
          <cell r="G381">
            <v>45604002.049999997</v>
          </cell>
          <cell r="H381">
            <v>0</v>
          </cell>
          <cell r="I381">
            <v>42120150.710000001</v>
          </cell>
          <cell r="J381">
            <v>48711205.520000003</v>
          </cell>
          <cell r="K381">
            <v>50502958.630000003</v>
          </cell>
          <cell r="L381">
            <v>45925735.105852932</v>
          </cell>
          <cell r="M381">
            <v>52932986.279263481</v>
          </cell>
          <cell r="N381">
            <v>49668368.384050861</v>
          </cell>
        </row>
        <row r="382">
          <cell r="A382" t="str">
            <v>303.3.2 Реализация металлопродукции за рубли по СНГ</v>
          </cell>
          <cell r="B382">
            <v>0</v>
          </cell>
          <cell r="C382">
            <v>35098683.630000003</v>
          </cell>
          <cell r="D382">
            <v>39753880.310000002</v>
          </cell>
          <cell r="E382">
            <v>40664931.100000001</v>
          </cell>
          <cell r="F382">
            <v>45225249.479999997</v>
          </cell>
          <cell r="G382">
            <v>45604002.049999997</v>
          </cell>
          <cell r="H382">
            <v>0</v>
          </cell>
          <cell r="I382">
            <v>42120150.710000001</v>
          </cell>
          <cell r="J382">
            <v>48711205.520000003</v>
          </cell>
          <cell r="K382">
            <v>50502958.630000003</v>
          </cell>
          <cell r="L382">
            <v>45925735.105852932</v>
          </cell>
          <cell r="M382">
            <v>52932986.279263481</v>
          </cell>
          <cell r="N382">
            <v>49668368.384050861</v>
          </cell>
        </row>
        <row r="383">
          <cell r="A383" t="str">
            <v>303.4 Страхование грузов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A384" t="str">
            <v>304. Оказание услуг УЖДТ</v>
          </cell>
          <cell r="B384">
            <v>6610000</v>
          </cell>
          <cell r="C384">
            <v>6835000</v>
          </cell>
          <cell r="D384">
            <v>6835000</v>
          </cell>
          <cell r="E384">
            <v>6835000</v>
          </cell>
          <cell r="F384">
            <v>6835000</v>
          </cell>
          <cell r="G384">
            <v>6835000</v>
          </cell>
          <cell r="H384">
            <v>6835000</v>
          </cell>
          <cell r="I384">
            <v>6835000</v>
          </cell>
          <cell r="J384">
            <v>6835000</v>
          </cell>
          <cell r="K384">
            <v>6835000</v>
          </cell>
          <cell r="L384">
            <v>6835000</v>
          </cell>
          <cell r="M384">
            <v>6835000</v>
          </cell>
          <cell r="N384">
            <v>6835000</v>
          </cell>
        </row>
        <row r="385">
          <cell r="A385" t="str">
            <v>304.1 Услуги по переоборудованию ЖД платформ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</row>
        <row r="386">
          <cell r="A386" t="str">
            <v>304.2 Услуги по организации перевозок маршрутными отправ</v>
          </cell>
          <cell r="B386">
            <v>610000</v>
          </cell>
          <cell r="C386">
            <v>335000</v>
          </cell>
          <cell r="D386">
            <v>335000</v>
          </cell>
          <cell r="E386">
            <v>335000</v>
          </cell>
          <cell r="F386">
            <v>335000</v>
          </cell>
          <cell r="G386">
            <v>335000</v>
          </cell>
          <cell r="H386">
            <v>335000</v>
          </cell>
          <cell r="I386">
            <v>335000</v>
          </cell>
          <cell r="J386">
            <v>335000</v>
          </cell>
          <cell r="K386">
            <v>335000</v>
          </cell>
          <cell r="L386">
            <v>335000</v>
          </cell>
          <cell r="M386">
            <v>335000</v>
          </cell>
          <cell r="N386">
            <v>335000</v>
          </cell>
        </row>
        <row r="387">
          <cell r="A387" t="str">
            <v>304.3 Услуги УЖДТ по перевозкам</v>
          </cell>
          <cell r="B387">
            <v>6000000</v>
          </cell>
          <cell r="C387">
            <v>6500000</v>
          </cell>
          <cell r="D387">
            <v>6500000</v>
          </cell>
          <cell r="E387">
            <v>6500000</v>
          </cell>
          <cell r="F387">
            <v>6500000</v>
          </cell>
          <cell r="G387">
            <v>6500000</v>
          </cell>
          <cell r="H387">
            <v>6500000</v>
          </cell>
          <cell r="I387">
            <v>6500000</v>
          </cell>
          <cell r="J387">
            <v>6500000</v>
          </cell>
          <cell r="K387">
            <v>6500000</v>
          </cell>
          <cell r="L387">
            <v>6500000</v>
          </cell>
          <cell r="M387">
            <v>6500000</v>
          </cell>
          <cell r="N387">
            <v>6500000</v>
          </cell>
        </row>
        <row r="388">
          <cell r="A388" t="str">
            <v>305. Реализация прочей продукции</v>
          </cell>
          <cell r="B388">
            <v>73543000</v>
          </cell>
          <cell r="C388">
            <v>87646851.612903222</v>
          </cell>
          <cell r="D388">
            <v>92199100</v>
          </cell>
          <cell r="E388">
            <v>92230987.096774191</v>
          </cell>
          <cell r="F388">
            <v>92460806.666666672</v>
          </cell>
          <cell r="G388">
            <v>96846006.451612905</v>
          </cell>
          <cell r="H388">
            <v>103039560</v>
          </cell>
          <cell r="I388">
            <v>115937032.25806451</v>
          </cell>
          <cell r="J388">
            <v>103685586.03225806</v>
          </cell>
          <cell r="K388">
            <v>112490346.66666667</v>
          </cell>
          <cell r="L388">
            <v>117675283.87096775</v>
          </cell>
          <cell r="M388">
            <v>123155733.33333333</v>
          </cell>
          <cell r="N388">
            <v>122729329.03225806</v>
          </cell>
        </row>
        <row r="389">
          <cell r="A389" t="str">
            <v>305.1 Реализация прочей продукции через проект по продаж</v>
          </cell>
          <cell r="B389">
            <v>70689000</v>
          </cell>
          <cell r="C389">
            <v>85242000</v>
          </cell>
          <cell r="D389">
            <v>89881000</v>
          </cell>
          <cell r="E389">
            <v>89881000</v>
          </cell>
          <cell r="F389">
            <v>90066000</v>
          </cell>
          <cell r="G389">
            <v>94135000</v>
          </cell>
          <cell r="H389">
            <v>98136000</v>
          </cell>
          <cell r="I389">
            <v>111219000</v>
          </cell>
          <cell r="J389">
            <v>98940457</v>
          </cell>
          <cell r="K389">
            <v>107700000</v>
          </cell>
          <cell r="L389">
            <v>113105000</v>
          </cell>
          <cell r="M389">
            <v>118529000</v>
          </cell>
          <cell r="N389">
            <v>118230000</v>
          </cell>
        </row>
        <row r="390">
          <cell r="A390" t="str">
            <v>305.3 Реализация прочей продукции по СНГ</v>
          </cell>
          <cell r="B390">
            <v>2854000</v>
          </cell>
          <cell r="C390">
            <v>2404851.6129032257</v>
          </cell>
          <cell r="D390">
            <v>2318100</v>
          </cell>
          <cell r="E390">
            <v>2349987.0967741935</v>
          </cell>
          <cell r="F390">
            <v>2394806.6666666665</v>
          </cell>
          <cell r="G390">
            <v>2711006.4516129028</v>
          </cell>
          <cell r="H390">
            <v>4903560</v>
          </cell>
          <cell r="I390">
            <v>4718032.2580645159</v>
          </cell>
          <cell r="J390">
            <v>4745129.0322580645</v>
          </cell>
          <cell r="K390">
            <v>4790346.666666667</v>
          </cell>
          <cell r="L390">
            <v>4570283.8709677421</v>
          </cell>
          <cell r="M390">
            <v>4626733.333333333</v>
          </cell>
          <cell r="N390">
            <v>4499329.0322580645</v>
          </cell>
        </row>
        <row r="391">
          <cell r="A391" t="str">
            <v>306 Отпуск энергоресурсов</v>
          </cell>
          <cell r="B391">
            <v>97901485</v>
          </cell>
          <cell r="C391">
            <v>138101485</v>
          </cell>
          <cell r="D391">
            <v>179239485</v>
          </cell>
          <cell r="E391">
            <v>198007485</v>
          </cell>
          <cell r="F391">
            <v>206369065</v>
          </cell>
          <cell r="G391">
            <v>173494785</v>
          </cell>
          <cell r="H391">
            <v>140325475</v>
          </cell>
          <cell r="I391">
            <v>113624015</v>
          </cell>
          <cell r="J391">
            <v>85589015</v>
          </cell>
          <cell r="K391">
            <v>61251875</v>
          </cell>
          <cell r="L391">
            <v>73743955</v>
          </cell>
          <cell r="M391">
            <v>89878095</v>
          </cell>
          <cell r="N391">
            <v>75628245</v>
          </cell>
        </row>
        <row r="392">
          <cell r="A392" t="str">
            <v>307 Отпуск материалов УМТС</v>
          </cell>
          <cell r="B392">
            <v>117507000</v>
          </cell>
          <cell r="C392">
            <v>115712000</v>
          </cell>
          <cell r="D392">
            <v>113918000</v>
          </cell>
          <cell r="E392">
            <v>112123000</v>
          </cell>
          <cell r="F392">
            <v>110328000</v>
          </cell>
          <cell r="G392">
            <v>108533000</v>
          </cell>
          <cell r="H392">
            <v>106739000</v>
          </cell>
          <cell r="I392">
            <v>104944000</v>
          </cell>
          <cell r="J392">
            <v>103149000</v>
          </cell>
          <cell r="K392">
            <v>101354000</v>
          </cell>
          <cell r="L392">
            <v>99560000</v>
          </cell>
          <cell r="M392">
            <v>97765000</v>
          </cell>
          <cell r="N392">
            <v>95970000</v>
          </cell>
        </row>
        <row r="393">
          <cell r="A393" t="str">
            <v>308. Отпуск оборудования Управлением оборудования</v>
          </cell>
          <cell r="B393">
            <v>25258916</v>
          </cell>
          <cell r="C393">
            <v>25081036</v>
          </cell>
          <cell r="D393">
            <v>24903156</v>
          </cell>
          <cell r="E393">
            <v>24725276</v>
          </cell>
          <cell r="F393">
            <v>24547396</v>
          </cell>
          <cell r="G393">
            <v>24369516</v>
          </cell>
          <cell r="H393">
            <v>24191636</v>
          </cell>
          <cell r="I393">
            <v>24013756</v>
          </cell>
          <cell r="J393">
            <v>23835876</v>
          </cell>
          <cell r="K393">
            <v>23657996</v>
          </cell>
          <cell r="L393">
            <v>23480116</v>
          </cell>
          <cell r="M393">
            <v>23302236</v>
          </cell>
          <cell r="N393">
            <v>23124356</v>
          </cell>
        </row>
        <row r="394">
          <cell r="A394" t="str">
            <v>308.1 Реализация оборудования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</row>
        <row r="395">
          <cell r="A395" t="str">
            <v>308.2 Сублизинг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</row>
        <row r="396">
          <cell r="A396" t="str">
            <v>309. Оказание услуг управлением собственностью</v>
          </cell>
          <cell r="B396">
            <v>15500000</v>
          </cell>
          <cell r="C396">
            <v>15500000</v>
          </cell>
          <cell r="D396">
            <v>15500000</v>
          </cell>
          <cell r="E396">
            <v>15500000</v>
          </cell>
          <cell r="F396">
            <v>13000000</v>
          </cell>
          <cell r="G396">
            <v>13000000</v>
          </cell>
          <cell r="H396">
            <v>13000000</v>
          </cell>
          <cell r="I396">
            <v>10500000</v>
          </cell>
          <cell r="J396">
            <v>10500000</v>
          </cell>
          <cell r="K396">
            <v>10500000</v>
          </cell>
          <cell r="L396">
            <v>8000000</v>
          </cell>
          <cell r="M396">
            <v>8000000</v>
          </cell>
          <cell r="N396">
            <v>8000000</v>
          </cell>
        </row>
        <row r="397">
          <cell r="A397" t="str">
            <v>309.1 Аренда производственных помещений и оборудования</v>
          </cell>
          <cell r="B397">
            <v>8000000</v>
          </cell>
          <cell r="C397">
            <v>8000000</v>
          </cell>
          <cell r="D397">
            <v>8000000</v>
          </cell>
          <cell r="E397">
            <v>8000000</v>
          </cell>
          <cell r="F397">
            <v>8000000</v>
          </cell>
          <cell r="G397">
            <v>8000000</v>
          </cell>
          <cell r="H397">
            <v>8000000</v>
          </cell>
          <cell r="I397">
            <v>8000000</v>
          </cell>
          <cell r="J397">
            <v>8000000</v>
          </cell>
          <cell r="K397">
            <v>8000000</v>
          </cell>
          <cell r="L397">
            <v>8000000</v>
          </cell>
          <cell r="M397">
            <v>8000000</v>
          </cell>
          <cell r="N397">
            <v>8000000</v>
          </cell>
        </row>
        <row r="398">
          <cell r="A398" t="str">
            <v>309.2 Договоры аренды земельного участка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</row>
        <row r="399">
          <cell r="A399" t="str">
            <v>309.3 Договоры субаренды земли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</row>
        <row r="400">
          <cell r="A400" t="str">
            <v>309.4 Договоры купли-продажи</v>
          </cell>
          <cell r="B400">
            <v>7500000</v>
          </cell>
          <cell r="C400">
            <v>7500000</v>
          </cell>
          <cell r="D400">
            <v>7500000</v>
          </cell>
          <cell r="E400">
            <v>7500000</v>
          </cell>
          <cell r="F400">
            <v>5000000</v>
          </cell>
          <cell r="G400">
            <v>5000000</v>
          </cell>
          <cell r="H400">
            <v>5000000</v>
          </cell>
          <cell r="I400">
            <v>2500000</v>
          </cell>
          <cell r="J400">
            <v>2500000</v>
          </cell>
          <cell r="K400">
            <v>2500000</v>
          </cell>
          <cell r="L400">
            <v>0</v>
          </cell>
          <cell r="M400">
            <v>0</v>
          </cell>
          <cell r="N400">
            <v>0</v>
          </cell>
        </row>
        <row r="401">
          <cell r="A401" t="str">
            <v>309.5 Договоры по выполнению геодезических работ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</row>
        <row r="402">
          <cell r="A402" t="str">
            <v>31. Расходы на охрану труда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31.1 Медосмотры (оказание оздоровительных услуг)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31.2 Услуги по приобретению и выдаче витаминов работник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310 Оказание услуг прокатными цехами</v>
          </cell>
          <cell r="B405">
            <v>200000</v>
          </cell>
          <cell r="C405">
            <v>200000</v>
          </cell>
          <cell r="D405">
            <v>200000</v>
          </cell>
          <cell r="E405">
            <v>200000</v>
          </cell>
          <cell r="F405">
            <v>200000</v>
          </cell>
          <cell r="G405">
            <v>200000</v>
          </cell>
          <cell r="H405">
            <v>200000</v>
          </cell>
          <cell r="I405">
            <v>200000</v>
          </cell>
          <cell r="J405">
            <v>200000</v>
          </cell>
          <cell r="K405">
            <v>200000</v>
          </cell>
          <cell r="L405">
            <v>200000</v>
          </cell>
          <cell r="M405">
            <v>200000</v>
          </cell>
          <cell r="N405">
            <v>200000</v>
          </cell>
        </row>
        <row r="406">
          <cell r="A406" t="str">
            <v>311 Оказание услуг металлургическими цехами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312 Оказание услуг электросвязи</v>
          </cell>
          <cell r="B407">
            <v>1000000</v>
          </cell>
          <cell r="C407">
            <v>1000000</v>
          </cell>
          <cell r="D407">
            <v>1000000</v>
          </cell>
          <cell r="E407">
            <v>1000000</v>
          </cell>
          <cell r="F407">
            <v>1000000</v>
          </cell>
          <cell r="G407">
            <v>1000000</v>
          </cell>
          <cell r="H407">
            <v>1000000</v>
          </cell>
          <cell r="I407">
            <v>1000000</v>
          </cell>
          <cell r="J407">
            <v>1000000</v>
          </cell>
          <cell r="K407">
            <v>1000000</v>
          </cell>
          <cell r="L407">
            <v>1000000</v>
          </cell>
          <cell r="M407">
            <v>1000000</v>
          </cell>
          <cell r="N407">
            <v>1000000</v>
          </cell>
        </row>
        <row r="408">
          <cell r="A408" t="str">
            <v>312. (4120000) Оказание услуг электросвязи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</row>
        <row r="409">
          <cell r="A409" t="str">
            <v>312.1 (3120100) В безакцептном порядке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312.2 (3120200) В акцептном порядке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</row>
        <row r="411">
          <cell r="A411" t="str">
            <v>313 Оказание услуг ремонтно-механическими цехами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</row>
        <row r="412">
          <cell r="A412" t="str">
            <v>314 Оказание услуг подразделениями ГОП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</row>
        <row r="413">
          <cell r="A413" t="str">
            <v>315 Оказание услуг подразделениями ОЗХ</v>
          </cell>
          <cell r="B413">
            <v>90000</v>
          </cell>
          <cell r="C413">
            <v>40000</v>
          </cell>
          <cell r="D413">
            <v>39500</v>
          </cell>
          <cell r="E413">
            <v>39000</v>
          </cell>
          <cell r="F413">
            <v>38500</v>
          </cell>
          <cell r="G413">
            <v>38000</v>
          </cell>
          <cell r="H413">
            <v>37500</v>
          </cell>
          <cell r="I413">
            <v>37000</v>
          </cell>
          <cell r="J413">
            <v>36500</v>
          </cell>
          <cell r="K413">
            <v>36000</v>
          </cell>
          <cell r="L413">
            <v>35500</v>
          </cell>
          <cell r="M413">
            <v>35000</v>
          </cell>
          <cell r="N413">
            <v>34500</v>
          </cell>
        </row>
        <row r="414">
          <cell r="A414" t="str">
            <v>316 Оказание услуг техническими службами главного инже</v>
          </cell>
          <cell r="B414">
            <v>424824</v>
          </cell>
          <cell r="C414">
            <v>424824</v>
          </cell>
          <cell r="D414">
            <v>424824</v>
          </cell>
          <cell r="E414">
            <v>424824</v>
          </cell>
          <cell r="F414">
            <v>424824</v>
          </cell>
          <cell r="G414">
            <v>424824</v>
          </cell>
          <cell r="H414">
            <v>424824</v>
          </cell>
          <cell r="I414">
            <v>424824</v>
          </cell>
          <cell r="J414">
            <v>424824</v>
          </cell>
          <cell r="K414">
            <v>424824</v>
          </cell>
          <cell r="L414">
            <v>424824</v>
          </cell>
          <cell r="M414">
            <v>424824</v>
          </cell>
          <cell r="N414">
            <v>424824</v>
          </cell>
        </row>
        <row r="415">
          <cell r="A415" t="str">
            <v>317. Оказание услуг ДИТ</v>
          </cell>
          <cell r="B415">
            <v>454000</v>
          </cell>
          <cell r="C415">
            <v>367000</v>
          </cell>
          <cell r="D415">
            <v>317000</v>
          </cell>
          <cell r="E415">
            <v>337000</v>
          </cell>
          <cell r="F415">
            <v>377000</v>
          </cell>
          <cell r="G415">
            <v>377000</v>
          </cell>
          <cell r="H415">
            <v>377000</v>
          </cell>
          <cell r="I415">
            <v>397000</v>
          </cell>
          <cell r="J415">
            <v>377000</v>
          </cell>
          <cell r="K415">
            <v>377000</v>
          </cell>
          <cell r="L415">
            <v>407000</v>
          </cell>
          <cell r="M415">
            <v>377000</v>
          </cell>
          <cell r="N415">
            <v>377000</v>
          </cell>
        </row>
        <row r="416">
          <cell r="A416" t="str">
            <v>317.1 Оказание услуг УИТ</v>
          </cell>
          <cell r="B416">
            <v>170000</v>
          </cell>
          <cell r="C416">
            <v>200000</v>
          </cell>
          <cell r="D416">
            <v>150000</v>
          </cell>
          <cell r="E416">
            <v>170000</v>
          </cell>
          <cell r="F416">
            <v>210000</v>
          </cell>
          <cell r="G416">
            <v>210000</v>
          </cell>
          <cell r="H416">
            <v>210000</v>
          </cell>
          <cell r="I416">
            <v>230000</v>
          </cell>
          <cell r="J416">
            <v>210000</v>
          </cell>
          <cell r="K416">
            <v>210000</v>
          </cell>
          <cell r="L416">
            <v>240000</v>
          </cell>
          <cell r="M416">
            <v>210000</v>
          </cell>
          <cell r="N416">
            <v>210000</v>
          </cell>
        </row>
        <row r="417">
          <cell r="A417" t="str">
            <v>317.2 Оказание услуг цехом связи</v>
          </cell>
          <cell r="B417">
            <v>284000</v>
          </cell>
          <cell r="C417">
            <v>167000</v>
          </cell>
          <cell r="D417">
            <v>167000</v>
          </cell>
          <cell r="E417">
            <v>167000</v>
          </cell>
          <cell r="F417">
            <v>167000</v>
          </cell>
          <cell r="G417">
            <v>167000</v>
          </cell>
          <cell r="H417">
            <v>167000</v>
          </cell>
          <cell r="I417">
            <v>167000</v>
          </cell>
          <cell r="J417">
            <v>167000</v>
          </cell>
          <cell r="K417">
            <v>167000</v>
          </cell>
          <cell r="L417">
            <v>167000</v>
          </cell>
          <cell r="M417">
            <v>167000</v>
          </cell>
          <cell r="N417">
            <v>167000</v>
          </cell>
        </row>
        <row r="418">
          <cell r="A418" t="str">
            <v>317.3 () Предоставление доступа на интернет-сайт ОАО ММК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317.4 () Оказание услуг цехом связи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318. Оказание услуг подразделениями, подчиненными дирек</v>
          </cell>
          <cell r="B420">
            <v>1651000</v>
          </cell>
          <cell r="C420">
            <v>1621000</v>
          </cell>
          <cell r="D420">
            <v>1691000</v>
          </cell>
          <cell r="E420">
            <v>1678000</v>
          </cell>
          <cell r="F420">
            <v>1668000</v>
          </cell>
          <cell r="G420">
            <v>1749000</v>
          </cell>
          <cell r="H420">
            <v>1719000</v>
          </cell>
          <cell r="I420">
            <v>1689000</v>
          </cell>
          <cell r="J420">
            <v>1707000</v>
          </cell>
          <cell r="K420">
            <v>1707000</v>
          </cell>
          <cell r="L420">
            <v>1686000</v>
          </cell>
          <cell r="M420">
            <v>1743000</v>
          </cell>
          <cell r="N420">
            <v>1663000</v>
          </cell>
        </row>
        <row r="421">
          <cell r="A421" t="str">
            <v>318.1 Оказание услуг прочими подразделениями</v>
          </cell>
          <cell r="B421">
            <v>1000</v>
          </cell>
          <cell r="C421">
            <v>1000</v>
          </cell>
          <cell r="D421">
            <v>1000</v>
          </cell>
          <cell r="E421">
            <v>1000</v>
          </cell>
          <cell r="F421">
            <v>1000</v>
          </cell>
          <cell r="G421">
            <v>1000</v>
          </cell>
          <cell r="H421">
            <v>1000</v>
          </cell>
          <cell r="I421">
            <v>1000</v>
          </cell>
          <cell r="J421">
            <v>1000</v>
          </cell>
          <cell r="K421">
            <v>1000</v>
          </cell>
          <cell r="L421">
            <v>1000</v>
          </cell>
          <cell r="M421">
            <v>1000</v>
          </cell>
          <cell r="N421">
            <v>1000</v>
          </cell>
        </row>
        <row r="422">
          <cell r="A422" t="str">
            <v>318.2 Оказание услуг ГЛЦ "Металлург-Магнитогорск"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</row>
        <row r="423">
          <cell r="A423" t="str">
            <v>318.3 Оказание услуг жилищным отделом</v>
          </cell>
          <cell r="B423">
            <v>1650000</v>
          </cell>
          <cell r="C423">
            <v>1620000</v>
          </cell>
          <cell r="D423">
            <v>1690000</v>
          </cell>
          <cell r="E423">
            <v>1677000</v>
          </cell>
          <cell r="F423">
            <v>1667000</v>
          </cell>
          <cell r="G423">
            <v>1748000</v>
          </cell>
          <cell r="H423">
            <v>1718000</v>
          </cell>
          <cell r="I423">
            <v>1688000</v>
          </cell>
          <cell r="J423">
            <v>1706000</v>
          </cell>
          <cell r="K423">
            <v>1706000</v>
          </cell>
          <cell r="L423">
            <v>1685000</v>
          </cell>
          <cell r="M423">
            <v>1742000</v>
          </cell>
          <cell r="N423">
            <v>1662000</v>
          </cell>
        </row>
        <row r="424">
          <cell r="A424" t="str">
            <v>318.4 Информационные услуги (размещение материалов в газ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</row>
        <row r="425">
          <cell r="A425" t="str">
            <v>318.5 Оказание услуг по работе с кадрами ДАО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</row>
        <row r="426">
          <cell r="A426" t="str">
            <v>318.6 Оказание услуг в сфере образования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319 Оказание услуг УПП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A428" t="str">
            <v>32. Затраты на рекламу</v>
          </cell>
          <cell r="B428">
            <v>150000</v>
          </cell>
          <cell r="C428">
            <v>300000</v>
          </cell>
          <cell r="D428">
            <v>1000000</v>
          </cell>
          <cell r="E428">
            <v>1000000</v>
          </cell>
          <cell r="F428">
            <v>1000000</v>
          </cell>
          <cell r="G428">
            <v>1550000</v>
          </cell>
          <cell r="H428">
            <v>1000000</v>
          </cell>
          <cell r="I428">
            <v>1000000</v>
          </cell>
          <cell r="J428">
            <v>1000000</v>
          </cell>
          <cell r="K428">
            <v>1850000</v>
          </cell>
          <cell r="L428">
            <v>1150000</v>
          </cell>
          <cell r="M428">
            <v>1000000</v>
          </cell>
          <cell r="N428">
            <v>150000</v>
          </cell>
        </row>
        <row r="429">
          <cell r="A429" t="str">
            <v>32.1 Расходы на разработку, издание и приобретение рекл</v>
          </cell>
          <cell r="B429">
            <v>0</v>
          </cell>
          <cell r="C429">
            <v>150000</v>
          </cell>
          <cell r="D429">
            <v>0</v>
          </cell>
          <cell r="E429">
            <v>850000</v>
          </cell>
          <cell r="F429">
            <v>850000</v>
          </cell>
          <cell r="G429">
            <v>400000</v>
          </cell>
          <cell r="H429">
            <v>850000</v>
          </cell>
          <cell r="I429">
            <v>850000</v>
          </cell>
          <cell r="J429">
            <v>0</v>
          </cell>
          <cell r="K429">
            <v>850000</v>
          </cell>
          <cell r="L429">
            <v>1000000</v>
          </cell>
          <cell r="M429">
            <v>850000</v>
          </cell>
          <cell r="N429">
            <v>0</v>
          </cell>
        </row>
        <row r="430">
          <cell r="A430" t="str">
            <v>32.2 Рекламно-информационные затраты</v>
          </cell>
          <cell r="B430">
            <v>150000</v>
          </cell>
          <cell r="C430">
            <v>150000</v>
          </cell>
          <cell r="D430">
            <v>150000</v>
          </cell>
          <cell r="E430">
            <v>150000</v>
          </cell>
          <cell r="F430">
            <v>150000</v>
          </cell>
          <cell r="G430">
            <v>300000</v>
          </cell>
          <cell r="H430">
            <v>150000</v>
          </cell>
          <cell r="I430">
            <v>150000</v>
          </cell>
          <cell r="J430">
            <v>150000</v>
          </cell>
          <cell r="K430">
            <v>150000</v>
          </cell>
          <cell r="L430">
            <v>150000</v>
          </cell>
          <cell r="M430">
            <v>150000</v>
          </cell>
          <cell r="N430">
            <v>150000</v>
          </cell>
        </row>
        <row r="431">
          <cell r="A431" t="str">
            <v>32.5 () Расходы на приобретение и изготовление рекламно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</row>
        <row r="432">
          <cell r="A432" t="str">
            <v>32.6 Участие в выставках</v>
          </cell>
          <cell r="B432">
            <v>0</v>
          </cell>
          <cell r="C432">
            <v>0</v>
          </cell>
          <cell r="D432">
            <v>850000</v>
          </cell>
          <cell r="E432">
            <v>0</v>
          </cell>
          <cell r="F432">
            <v>0</v>
          </cell>
          <cell r="G432">
            <v>850000</v>
          </cell>
          <cell r="H432">
            <v>0</v>
          </cell>
          <cell r="I432">
            <v>0</v>
          </cell>
          <cell r="J432">
            <v>850000</v>
          </cell>
          <cell r="K432">
            <v>850000</v>
          </cell>
          <cell r="L432">
            <v>0</v>
          </cell>
          <cell r="M432">
            <v>0</v>
          </cell>
          <cell r="N432">
            <v>0</v>
          </cell>
        </row>
        <row r="433">
          <cell r="A433" t="str">
            <v>320 Стоимость, штрафы по взысканию за многооборотные с</v>
          </cell>
          <cell r="B433">
            <v>100000</v>
          </cell>
          <cell r="C433">
            <v>150000</v>
          </cell>
          <cell r="D433">
            <v>150000</v>
          </cell>
          <cell r="E433">
            <v>150000</v>
          </cell>
          <cell r="F433">
            <v>150000</v>
          </cell>
          <cell r="G433">
            <v>150000</v>
          </cell>
          <cell r="H433">
            <v>150000</v>
          </cell>
          <cell r="I433">
            <v>150000</v>
          </cell>
          <cell r="J433">
            <v>150000</v>
          </cell>
          <cell r="K433">
            <v>150000</v>
          </cell>
          <cell r="L433">
            <v>150000</v>
          </cell>
          <cell r="M433">
            <v>150000</v>
          </cell>
          <cell r="N433">
            <v>150000</v>
          </cell>
        </row>
        <row r="434">
          <cell r="A434" t="str">
            <v>321 Оказание услуг по рекламе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322 Возмещение убытков страховыми компаниями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A436" t="str">
            <v>323 Оказание услуг по привлечению клиентов для СК "СКМ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</row>
        <row r="437">
          <cell r="A437" t="str">
            <v>324 Штрафы, пени, неустойки по финансовым вложениям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</row>
        <row r="438">
          <cell r="A438" t="str">
            <v>326. Краткосрочные кредиты и займы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</row>
        <row r="439">
          <cell r="A439" t="str">
            <v>326.1 Кредиты банков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</row>
        <row r="440">
          <cell r="A440" t="str">
            <v>326.2 Займы организаций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A441" t="str">
            <v>326.3 Инвестиционные кредиты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</row>
        <row r="442">
          <cell r="A442" t="str">
            <v>327. Долгосрочные кредиты и займы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</row>
        <row r="443">
          <cell r="A443" t="str">
            <v>327.1 Кредиты банков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</row>
        <row r="444">
          <cell r="A444" t="str">
            <v>327.2 Займы организаций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</row>
        <row r="445">
          <cell r="A445" t="str">
            <v>327.3 Инвестиционные кредиты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</row>
        <row r="446">
          <cell r="A446" t="str">
            <v>328. Поступления от операций по краткосрочным финансовы</v>
          </cell>
          <cell r="B446">
            <v>38639844</v>
          </cell>
          <cell r="C446">
            <v>32789844</v>
          </cell>
          <cell r="D446">
            <v>32939844</v>
          </cell>
          <cell r="E446">
            <v>16500000</v>
          </cell>
          <cell r="F446">
            <v>16500000</v>
          </cell>
          <cell r="G446">
            <v>16500000</v>
          </cell>
          <cell r="H446">
            <v>127650000</v>
          </cell>
          <cell r="I446">
            <v>185782500</v>
          </cell>
          <cell r="J446">
            <v>185782500</v>
          </cell>
          <cell r="K446">
            <v>194407500</v>
          </cell>
          <cell r="L446">
            <v>136447500</v>
          </cell>
          <cell r="M446">
            <v>102982500</v>
          </cell>
          <cell r="N446">
            <v>74692500</v>
          </cell>
        </row>
        <row r="447">
          <cell r="A447" t="str">
            <v>328.1 Погашение займов, предоставленных на срок до 1 год</v>
          </cell>
          <cell r="B447">
            <v>38639844</v>
          </cell>
          <cell r="C447">
            <v>32789844</v>
          </cell>
          <cell r="D447">
            <v>32939844</v>
          </cell>
          <cell r="E447">
            <v>16500000</v>
          </cell>
          <cell r="F447">
            <v>16500000</v>
          </cell>
          <cell r="G447">
            <v>16500000</v>
          </cell>
          <cell r="H447">
            <v>127650000</v>
          </cell>
          <cell r="I447">
            <v>185782500</v>
          </cell>
          <cell r="J447">
            <v>185782500</v>
          </cell>
          <cell r="K447">
            <v>194407500</v>
          </cell>
          <cell r="L447">
            <v>136447500</v>
          </cell>
          <cell r="M447">
            <v>102982500</v>
          </cell>
          <cell r="N447">
            <v>74692500</v>
          </cell>
        </row>
        <row r="448">
          <cell r="A448" t="str">
            <v>328.2 Реализация векселей и депозитных сертификатов со с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328.3 Поступления от уступки права требования через УФР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</row>
        <row r="450">
          <cell r="A450" t="str">
            <v>328.4 Вклады по договору простого товарищества на срок д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328.5 Поступления от уступки права требования дочерних о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</row>
        <row r="452">
          <cell r="A452" t="str">
            <v>329. Поступления от операций по долгосрочным финансовым</v>
          </cell>
          <cell r="B452">
            <v>29038992755.630001</v>
          </cell>
          <cell r="C452">
            <v>29113185611.630001</v>
          </cell>
          <cell r="D452">
            <v>29219265611.630001</v>
          </cell>
          <cell r="E452">
            <v>29348680611.630001</v>
          </cell>
          <cell r="F452">
            <v>29457960611.630001</v>
          </cell>
          <cell r="G452">
            <v>25512519015.630001</v>
          </cell>
          <cell r="H452">
            <v>21441932015.630001</v>
          </cell>
          <cell r="I452">
            <v>21604874196</v>
          </cell>
          <cell r="J452">
            <v>21791098049</v>
          </cell>
          <cell r="K452">
            <v>21983176132</v>
          </cell>
          <cell r="L452">
            <v>18083616947</v>
          </cell>
          <cell r="M452">
            <v>18240068492</v>
          </cell>
          <cell r="N452">
            <v>14285342510</v>
          </cell>
        </row>
        <row r="453">
          <cell r="A453" t="str">
            <v>329.1 Погашение займов, предоставленных на срок свыше 1</v>
          </cell>
          <cell r="B453">
            <v>1488992755.6300001</v>
          </cell>
          <cell r="C453">
            <v>1563185611.6300001</v>
          </cell>
          <cell r="D453">
            <v>1669265611.6300001</v>
          </cell>
          <cell r="E453">
            <v>1798680611.6300001</v>
          </cell>
          <cell r="F453">
            <v>1907960611.6300001</v>
          </cell>
          <cell r="G453">
            <v>2062519015.6300001</v>
          </cell>
          <cell r="H453">
            <v>2091932015.6300001</v>
          </cell>
          <cell r="I453">
            <v>2254874196</v>
          </cell>
          <cell r="J453">
            <v>2441098049</v>
          </cell>
          <cell r="K453">
            <v>2633176132</v>
          </cell>
          <cell r="L453">
            <v>2833616947</v>
          </cell>
          <cell r="M453">
            <v>2990068492</v>
          </cell>
          <cell r="N453">
            <v>3135342510</v>
          </cell>
        </row>
        <row r="454">
          <cell r="A454" t="str">
            <v>329.2 Реализация векселей и депозитных сертификатов со с</v>
          </cell>
          <cell r="B454">
            <v>27550000000</v>
          </cell>
          <cell r="C454">
            <v>27550000000</v>
          </cell>
          <cell r="D454">
            <v>27550000000</v>
          </cell>
          <cell r="E454">
            <v>27550000000</v>
          </cell>
          <cell r="F454">
            <v>27550000000</v>
          </cell>
          <cell r="G454">
            <v>23450000000</v>
          </cell>
          <cell r="H454">
            <v>19350000000</v>
          </cell>
          <cell r="I454">
            <v>19350000000</v>
          </cell>
          <cell r="J454">
            <v>19350000000</v>
          </cell>
          <cell r="K454">
            <v>19350000000</v>
          </cell>
          <cell r="L454">
            <v>15250000000</v>
          </cell>
          <cell r="M454">
            <v>15250000000</v>
          </cell>
          <cell r="N454">
            <v>11150000000</v>
          </cell>
        </row>
        <row r="455">
          <cell r="A455" t="str">
            <v>329.3 Реализаций паев, акций, взносов в уставный капитал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</row>
        <row r="456">
          <cell r="A456" t="str">
            <v>329.4 Вклады по договору простого товарищества на срок с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</row>
        <row r="457">
          <cell r="A457" t="str">
            <v>329.5 Поступления от уступки права требования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</row>
        <row r="458">
          <cell r="A458" t="str">
            <v>33. Услуги по переработке</v>
          </cell>
          <cell r="B458">
            <v>66602.3</v>
          </cell>
          <cell r="C458">
            <v>66602.3</v>
          </cell>
          <cell r="D458">
            <v>66602.3</v>
          </cell>
          <cell r="E458">
            <v>66602.3</v>
          </cell>
          <cell r="F458">
            <v>66602.3</v>
          </cell>
          <cell r="G458">
            <v>66602.3</v>
          </cell>
          <cell r="H458">
            <v>66602.3</v>
          </cell>
          <cell r="I458">
            <v>66602.3</v>
          </cell>
          <cell r="J458">
            <v>66602.3</v>
          </cell>
          <cell r="K458">
            <v>66602.3</v>
          </cell>
          <cell r="L458">
            <v>66602.3</v>
          </cell>
          <cell r="M458">
            <v>66602.3</v>
          </cell>
          <cell r="N458">
            <v>66602.3</v>
          </cell>
        </row>
        <row r="459">
          <cell r="A459" t="str">
            <v>33.1. Услуги по переработке металла</v>
          </cell>
          <cell r="B459">
            <v>66602.3</v>
          </cell>
          <cell r="C459">
            <v>66602.3</v>
          </cell>
          <cell r="D459">
            <v>66602.3</v>
          </cell>
          <cell r="E459">
            <v>66602.3</v>
          </cell>
          <cell r="F459">
            <v>66602.3</v>
          </cell>
          <cell r="G459">
            <v>66602.3</v>
          </cell>
          <cell r="H459">
            <v>66602.3</v>
          </cell>
          <cell r="I459">
            <v>66602.3</v>
          </cell>
          <cell r="J459">
            <v>66602.3</v>
          </cell>
          <cell r="K459">
            <v>66602.3</v>
          </cell>
          <cell r="L459">
            <v>66602.3</v>
          </cell>
          <cell r="M459">
            <v>66602.3</v>
          </cell>
          <cell r="N459">
            <v>66602.3</v>
          </cell>
        </row>
        <row r="460">
          <cell r="A460" t="str">
            <v>33.1.1 Изготовление номенклатуры УМТС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A461" t="str">
            <v>33.1.2 Изготовление валков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A462" t="str">
            <v>33.1.3 Изготовление нестандартного оборудования для КВЛ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33.1.4 Изготовление запчастей, сменного оборудования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33.1.5 Изготовление рам для переоборудования Ж/Д платформ</v>
          </cell>
          <cell r="B464">
            <v>66602.3</v>
          </cell>
          <cell r="C464">
            <v>66602.3</v>
          </cell>
          <cell r="D464">
            <v>66602.3</v>
          </cell>
          <cell r="E464">
            <v>66602.3</v>
          </cell>
          <cell r="F464">
            <v>66602.3</v>
          </cell>
          <cell r="G464">
            <v>66602.3</v>
          </cell>
          <cell r="H464">
            <v>66602.3</v>
          </cell>
          <cell r="I464">
            <v>66602.3</v>
          </cell>
          <cell r="J464">
            <v>66602.3</v>
          </cell>
          <cell r="K464">
            <v>66602.3</v>
          </cell>
          <cell r="L464">
            <v>66602.3</v>
          </cell>
          <cell r="M464">
            <v>66602.3</v>
          </cell>
          <cell r="N464">
            <v>66602.3</v>
          </cell>
        </row>
        <row r="465">
          <cell r="A465" t="str">
            <v>33.2 Услуги по переработке сырья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33.3. Услуги по переработке отходов производства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33.3.1 Услуги по переработке шлаков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33.3.2 Услуги по переработке отходов КХП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33.3.3 Услуги по регенерации травильных растворов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33.4 Услуги по сбору и извлечению металлолома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330. Получение % по краткосрочным финансовым вложениям</v>
          </cell>
          <cell r="B471">
            <v>209342.46</v>
          </cell>
          <cell r="C471">
            <v>13808.22000000003</v>
          </cell>
          <cell r="D471">
            <v>89753.430000000037</v>
          </cell>
          <cell r="E471">
            <v>173835.62000000005</v>
          </cell>
          <cell r="F471">
            <v>255205.48000000004</v>
          </cell>
          <cell r="G471">
            <v>339287.67000000004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330.1 Проценты по кредитам и займам, выданным до 1 года</v>
          </cell>
          <cell r="B472">
            <v>209342.46</v>
          </cell>
          <cell r="C472">
            <v>13808.22000000003</v>
          </cell>
          <cell r="D472">
            <v>89753.430000000037</v>
          </cell>
          <cell r="E472">
            <v>173835.62000000005</v>
          </cell>
          <cell r="F472">
            <v>255205.48000000004</v>
          </cell>
          <cell r="G472">
            <v>339287.67000000004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330.2 Дивиденды по акциям, паям и взносам в уставный кап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330.3 Проценты по депозитному сертификату, проценты по в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330.4 % по векселям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</row>
        <row r="476">
          <cell r="A476" t="str">
            <v>331. Получение % по долгосрочным финансовым вложениям</v>
          </cell>
          <cell r="B476">
            <v>1926737871.5462191</v>
          </cell>
          <cell r="C476">
            <v>2080662735.1900549</v>
          </cell>
          <cell r="D476">
            <v>2220459759.6741643</v>
          </cell>
          <cell r="E476">
            <v>2376326321.9980001</v>
          </cell>
          <cell r="F476">
            <v>2483240816.04</v>
          </cell>
          <cell r="G476">
            <v>2639305985.6900001</v>
          </cell>
          <cell r="H476">
            <v>330399402.02999997</v>
          </cell>
          <cell r="I476">
            <v>354544219.59000003</v>
          </cell>
          <cell r="J476">
            <v>379486027.36000001</v>
          </cell>
          <cell r="K476">
            <v>405103839.86000001</v>
          </cell>
          <cell r="L476">
            <v>432980770.09000003</v>
          </cell>
          <cell r="M476">
            <v>462003954.25</v>
          </cell>
          <cell r="N476">
            <v>491694744.75999999</v>
          </cell>
        </row>
        <row r="477">
          <cell r="A477" t="str">
            <v>331.1 Проценты по кредитам и займам, выданным свыше 1 го</v>
          </cell>
          <cell r="B477">
            <v>16253372.300000001</v>
          </cell>
          <cell r="C477">
            <v>19615907.249999996</v>
          </cell>
          <cell r="D477">
            <v>23421150.939999994</v>
          </cell>
          <cell r="E477">
            <v>28725384.569999997</v>
          </cell>
          <cell r="F477">
            <v>34943061.899999999</v>
          </cell>
          <cell r="G477">
            <v>42208231.690000005</v>
          </cell>
          <cell r="H477">
            <v>49839643.030000001</v>
          </cell>
          <cell r="I477">
            <v>58250898.590000004</v>
          </cell>
          <cell r="J477">
            <v>67459144.359999999</v>
          </cell>
          <cell r="K477">
            <v>77850929.860000014</v>
          </cell>
          <cell r="L477">
            <v>89994298.090000004</v>
          </cell>
          <cell r="M477">
            <v>103057893.25000001</v>
          </cell>
          <cell r="N477">
            <v>117748683.76000001</v>
          </cell>
        </row>
        <row r="478">
          <cell r="A478" t="str">
            <v>331.2 Дивиденды по акциям, паям и взносам в уставный кап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331.3 Проценты по депозитному сертификату, проценты по в</v>
          </cell>
          <cell r="B479">
            <v>1910484499.2462192</v>
          </cell>
          <cell r="C479">
            <v>2061046827.9400549</v>
          </cell>
          <cell r="D479">
            <v>2197038608.7341642</v>
          </cell>
          <cell r="E479">
            <v>2347600937.428</v>
          </cell>
          <cell r="F479">
            <v>2448297754.1399999</v>
          </cell>
          <cell r="G479">
            <v>2597097754</v>
          </cell>
          <cell r="H479">
            <v>280559759</v>
          </cell>
          <cell r="I479">
            <v>296293321</v>
          </cell>
          <cell r="J479">
            <v>312026883</v>
          </cell>
          <cell r="K479">
            <v>327252910</v>
          </cell>
          <cell r="L479">
            <v>342986472</v>
          </cell>
          <cell r="M479">
            <v>358946061</v>
          </cell>
          <cell r="N479">
            <v>373946061</v>
          </cell>
        </row>
        <row r="480">
          <cell r="A480" t="str">
            <v>331.4 % по векселям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332. Результат от участия в других организациях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332.1 Результат от участия в совместной деятельности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332.2 Прибыль или убыток от реализации активов (вклад в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332.3 Результат деятельности по договорам доверительного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333 Выручка от реализации постоянных активов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334. Возврат НДС</v>
          </cell>
          <cell r="B486">
            <v>0</v>
          </cell>
          <cell r="C486">
            <v>238690000</v>
          </cell>
          <cell r="D486">
            <v>210100000</v>
          </cell>
          <cell r="E486">
            <v>163810000</v>
          </cell>
          <cell r="F486">
            <v>116950000</v>
          </cell>
          <cell r="G486">
            <v>636230000</v>
          </cell>
          <cell r="H486">
            <v>574760000</v>
          </cell>
          <cell r="I486">
            <v>134240000</v>
          </cell>
          <cell r="J486">
            <v>158670000</v>
          </cell>
          <cell r="K486">
            <v>400340000</v>
          </cell>
          <cell r="L486">
            <v>171770000</v>
          </cell>
          <cell r="M486">
            <v>505450000</v>
          </cell>
          <cell r="N486">
            <v>705480000</v>
          </cell>
        </row>
        <row r="487">
          <cell r="A487" t="str">
            <v>335. Привлечение облигационных займов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335.1 Привлечение рублевых облигаций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335.2 Привлечение еврооблигаций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337 Оказание услуг энергетическими цехами</v>
          </cell>
          <cell r="B490">
            <v>1300000</v>
          </cell>
          <cell r="C490">
            <v>1400000</v>
          </cell>
          <cell r="D490">
            <v>1400000</v>
          </cell>
          <cell r="E490">
            <v>1400000</v>
          </cell>
          <cell r="F490">
            <v>1400000</v>
          </cell>
          <cell r="G490">
            <v>1400000</v>
          </cell>
          <cell r="H490">
            <v>1400000</v>
          </cell>
          <cell r="I490">
            <v>1400000</v>
          </cell>
          <cell r="J490">
            <v>1400000</v>
          </cell>
          <cell r="K490">
            <v>1400000</v>
          </cell>
          <cell r="L490">
            <v>1400000</v>
          </cell>
          <cell r="M490">
            <v>1400000</v>
          </cell>
          <cell r="N490">
            <v>1400000</v>
          </cell>
        </row>
        <row r="491">
          <cell r="A491" t="str">
            <v>338 Компенсация расходов, связанных с исполнением работниками ОАО "ММК" воинских обязанностей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34 Полуфабрикаты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35. Возврат авансов полученных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35.1. Возврат авансов полученных по внутреннему рынку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35.1.1 Возврат авансов полученных за металлопродукцию, ре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</row>
        <row r="496">
          <cell r="A496" t="str">
            <v>35.1.10 Возврат авансов полученных за электроэнергию и усл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</row>
        <row r="497">
          <cell r="A497" t="str">
            <v>35.1.2 Возврат авансов полученных за металлопродукцию, ре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35.1.3 Возврат авансов за прочую продукцию и услуги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35.1.4 Возврат авансов за материалы УМТС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35.1.5 Возврат авансов за оборудование УО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35.1.6 Возврат авансов полученных подразделениями, подчин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35.1.7 Возврат авансов полученных подразделениями, подчин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A503" t="str">
            <v>35.1.8 Возврат авансов полученных подразелениями, подчине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35.1.9 Возврат авансов полученных УЖДТ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35.2 Возврат авансов полученных по внешнему рынку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35.3 Возврат авансов полученных по СНГ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36 Рекультивация земельных участков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37. Металлические средства упаковки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37.1. Поддоны</v>
          </cell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37.2. Рамы</v>
          </cell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38. Расходы по эксплуатацией вычислительной техники и</v>
          </cell>
          <cell r="B511">
            <v>179000</v>
          </cell>
          <cell r="C511">
            <v>195000</v>
          </cell>
          <cell r="D511">
            <v>195378</v>
          </cell>
          <cell r="E511">
            <v>195378</v>
          </cell>
          <cell r="F511">
            <v>120000</v>
          </cell>
          <cell r="G511">
            <v>120378</v>
          </cell>
          <cell r="H511">
            <v>120378</v>
          </cell>
          <cell r="I511">
            <v>120000</v>
          </cell>
          <cell r="J511">
            <v>120378</v>
          </cell>
          <cell r="K511">
            <v>120378</v>
          </cell>
          <cell r="L511">
            <v>120000</v>
          </cell>
          <cell r="M511">
            <v>120378</v>
          </cell>
          <cell r="N511">
            <v>120378</v>
          </cell>
        </row>
        <row r="512">
          <cell r="A512" t="str">
            <v>38.1. Расходные материалы и комплектующие для вычтехники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</row>
        <row r="513">
          <cell r="A513" t="str">
            <v>38.1.2 Расходные материалы и комплектующие изделия для вы</v>
          </cell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38.1.1 Расходные материалы и комплектующие для вычислител</v>
          </cell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38.2 Техническое обслуживание оборудования ДИТ</v>
          </cell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38.2. Техническое обслуживание оборудования</v>
          </cell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38.2.1 Техническое обслуживание оборудования ДИТ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38.2.2 (0380202) Техническое обслуживание оборудования КИ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</row>
        <row r="519">
          <cell r="A519" t="str">
            <v>38.3 Техническое обслуживание кабельной сети</v>
          </cell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</row>
        <row r="520">
          <cell r="A520" t="str">
            <v>38.3. (0380300) Техническое обслуживание кабельной сети</v>
          </cell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A521" t="str">
            <v>38.3.1 (0380301) Техническое обслуживание кабельной сети</v>
          </cell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38.3.2 (0380302) Техническое обслуживание кабельной сети</v>
          </cell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38.4 Услуги, связанные с деятельностью цеха связи</v>
          </cell>
          <cell r="B523">
            <v>179000</v>
          </cell>
          <cell r="C523">
            <v>195000</v>
          </cell>
          <cell r="D523">
            <v>195378</v>
          </cell>
          <cell r="E523">
            <v>195378</v>
          </cell>
          <cell r="F523">
            <v>120000</v>
          </cell>
          <cell r="G523">
            <v>120378</v>
          </cell>
          <cell r="H523">
            <v>120378</v>
          </cell>
          <cell r="I523">
            <v>120000</v>
          </cell>
          <cell r="J523">
            <v>120378</v>
          </cell>
          <cell r="K523">
            <v>120378</v>
          </cell>
          <cell r="L523">
            <v>120000</v>
          </cell>
          <cell r="M523">
            <v>120378</v>
          </cell>
          <cell r="N523">
            <v>120378</v>
          </cell>
        </row>
        <row r="524">
          <cell r="A524" t="str">
            <v>38.5 Выплаты в управление госнадзора за связью</v>
          </cell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A525" t="str">
            <v>38.6 Услуги по ремонту средств связи</v>
          </cell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A526" t="str">
            <v>39. Топографо - геодезические работы</v>
          </cell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7">
          <cell r="A527" t="str">
            <v>39.1 Топографо - геодезические работы производственного</v>
          </cell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39.1.1 () Топографо - геодезические работы производственн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39.2 Топографо - геодезические работы непроизводственно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A530" t="str">
            <v>39.2.1 () Топографо - геодезические работы непроизводстве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A531" t="str">
            <v>390 Возврат средств, зарезервированных в качестве обес</v>
          </cell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390.1 Под проведение экспортных сделок</v>
          </cell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390.10 Под проведение прочих операций</v>
          </cell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390.2 Под проведение импортных сделок</v>
          </cell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</row>
        <row r="535">
          <cell r="A535" t="str">
            <v>390.3 Под получение кредитов</v>
          </cell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</row>
        <row r="536">
          <cell r="A536" t="str">
            <v>390.4 Под предоставление кредитов</v>
          </cell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</row>
        <row r="537">
          <cell r="A537" t="str">
            <v>390.5 Под перевод средств на свои счета в зарубежные бан</v>
          </cell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</row>
        <row r="538">
          <cell r="A538" t="str">
            <v>390.6 Под операции приобретения прав на ценные бумаги</v>
          </cell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A539" t="str">
            <v>390.7 Под исполнение обязательств по внешним ценным бума</v>
          </cell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</row>
        <row r="540">
          <cell r="A540" t="str">
            <v>390.8 Под операции купли-продажи иностранной валюты и че</v>
          </cell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</row>
        <row r="541">
          <cell r="A541" t="str">
            <v>390.9 Под приобретение долей, вкладов, паев и т.д.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</row>
        <row r="542">
          <cell r="A542" t="str">
            <v>4. Ферросплавы</v>
          </cell>
          <cell r="B542">
            <v>87418260</v>
          </cell>
          <cell r="C542">
            <v>89040000</v>
          </cell>
          <cell r="D542">
            <v>94157015</v>
          </cell>
          <cell r="E542">
            <v>67558000</v>
          </cell>
          <cell r="F542">
            <v>57206000</v>
          </cell>
          <cell r="G542">
            <v>80000000</v>
          </cell>
          <cell r="H542">
            <v>80000000</v>
          </cell>
          <cell r="I542">
            <v>80000000</v>
          </cell>
          <cell r="J542">
            <v>80000000</v>
          </cell>
          <cell r="K542">
            <v>80000000</v>
          </cell>
          <cell r="L542">
            <v>80000000</v>
          </cell>
          <cell r="M542">
            <v>80000000</v>
          </cell>
          <cell r="N542">
            <v>80000000</v>
          </cell>
        </row>
        <row r="543">
          <cell r="A543" t="str">
            <v>4.1 Феррофосфор</v>
          </cell>
          <cell r="B543">
            <v>3470218</v>
          </cell>
          <cell r="C543">
            <v>3470218</v>
          </cell>
          <cell r="D543">
            <v>3470218</v>
          </cell>
          <cell r="E543">
            <v>3470218</v>
          </cell>
          <cell r="F543">
            <v>3470218</v>
          </cell>
          <cell r="G543">
            <v>3470218</v>
          </cell>
          <cell r="H543">
            <v>3470218</v>
          </cell>
          <cell r="I543">
            <v>3470218</v>
          </cell>
          <cell r="J543">
            <v>3470218</v>
          </cell>
          <cell r="K543">
            <v>3470218</v>
          </cell>
          <cell r="L543">
            <v>3470218</v>
          </cell>
          <cell r="M543">
            <v>3470218</v>
          </cell>
          <cell r="N543">
            <v>3470218</v>
          </cell>
        </row>
        <row r="544">
          <cell r="A544" t="str">
            <v>4.10 Феррониобий</v>
          </cell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5">
          <cell r="A545" t="str">
            <v>4.11 Губка титановая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</row>
        <row r="546">
          <cell r="A546" t="str">
            <v>4.12 Ферромарганец доменный</v>
          </cell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</row>
        <row r="547">
          <cell r="A547" t="str">
            <v>4.13 Силикомарганец</v>
          </cell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4.14 Ферромарганец 76,78 %</v>
          </cell>
          <cell r="B548">
            <v>0</v>
          </cell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4.15 Ферромарганец 88%</v>
          </cell>
          <cell r="B549">
            <v>0</v>
          </cell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4.16 Магний</v>
          </cell>
          <cell r="B550">
            <v>0</v>
          </cell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</row>
        <row r="551">
          <cell r="A551" t="str">
            <v>4.17 Ферробор</v>
          </cell>
          <cell r="B551">
            <v>0</v>
          </cell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A552" t="str">
            <v>4.18 Порошковая проволока</v>
          </cell>
          <cell r="B552">
            <v>0</v>
          </cell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</row>
        <row r="553">
          <cell r="A553" t="str">
            <v>4.19 Прочие ферросплавы</v>
          </cell>
          <cell r="B553">
            <v>0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</row>
        <row r="554">
          <cell r="A554" t="str">
            <v>4.2 Ферросилиций 65%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</row>
        <row r="555">
          <cell r="A555" t="str">
            <v>4.20 Марганец металлический</v>
          </cell>
          <cell r="B555">
            <v>0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</row>
        <row r="556">
          <cell r="A556" t="str">
            <v>4.21 Хром металлический</v>
          </cell>
          <cell r="B556">
            <v>0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A557" t="str">
            <v>4.22 Ферросилиций 75%</v>
          </cell>
          <cell r="B557">
            <v>0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A558" t="str">
            <v>4.23 Феррохромовый шлак</v>
          </cell>
          <cell r="B558">
            <v>0</v>
          </cell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</row>
        <row r="559">
          <cell r="A559" t="str">
            <v>4.3 Ферросилиций 45%</v>
          </cell>
          <cell r="B559">
            <v>0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</row>
        <row r="560">
          <cell r="A560" t="str">
            <v>4.4 Силикокальций</v>
          </cell>
          <cell r="B560">
            <v>0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</row>
        <row r="561">
          <cell r="A561" t="str">
            <v>4.5 Феррохром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</row>
        <row r="562">
          <cell r="A562" t="str">
            <v>4.6 Силикохром</v>
          </cell>
          <cell r="B562">
            <v>0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4.7 Ферротитан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4.8 Феррованадий</v>
          </cell>
          <cell r="B564">
            <v>0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4.9 Ферромолибден</v>
          </cell>
          <cell r="B565">
            <v>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40. Запасные части, сменное оборудование, инструменты</v>
          </cell>
          <cell r="B566">
            <v>57032000</v>
          </cell>
          <cell r="C566">
            <v>36700000</v>
          </cell>
          <cell r="D566">
            <v>13900000</v>
          </cell>
          <cell r="E566">
            <v>11900000</v>
          </cell>
          <cell r="F566">
            <v>13310000</v>
          </cell>
          <cell r="G566">
            <v>12200000</v>
          </cell>
          <cell r="H566">
            <v>15300000</v>
          </cell>
          <cell r="I566">
            <v>12000000</v>
          </cell>
          <cell r="J566">
            <v>13608000</v>
          </cell>
          <cell r="K566">
            <v>13200000</v>
          </cell>
          <cell r="L566">
            <v>12500000</v>
          </cell>
          <cell r="M566">
            <v>13050000</v>
          </cell>
          <cell r="N566">
            <v>13400000</v>
          </cell>
        </row>
        <row r="567">
          <cell r="A567" t="str">
            <v>40.1. Оборудование отечественное</v>
          </cell>
          <cell r="B567">
            <v>13923000</v>
          </cell>
          <cell r="C567">
            <v>10700000</v>
          </cell>
          <cell r="D567">
            <v>4900000</v>
          </cell>
          <cell r="E567">
            <v>5900000</v>
          </cell>
          <cell r="F567">
            <v>4810000</v>
          </cell>
          <cell r="G567">
            <v>5200000</v>
          </cell>
          <cell r="H567">
            <v>6300000</v>
          </cell>
          <cell r="I567">
            <v>5000000</v>
          </cell>
          <cell r="J567">
            <v>5209000</v>
          </cell>
          <cell r="K567">
            <v>6200000</v>
          </cell>
          <cell r="L567">
            <v>4500000</v>
          </cell>
          <cell r="M567">
            <v>5050000</v>
          </cell>
          <cell r="N567">
            <v>5400000</v>
          </cell>
        </row>
        <row r="568">
          <cell r="A568" t="str">
            <v>40.1.1 Технологическое оборудование</v>
          </cell>
          <cell r="B568">
            <v>4377000</v>
          </cell>
          <cell r="C568">
            <v>3000000</v>
          </cell>
          <cell r="D568">
            <v>500000</v>
          </cell>
          <cell r="E568">
            <v>1000000</v>
          </cell>
          <cell r="F568">
            <v>500000</v>
          </cell>
          <cell r="G568">
            <v>1000000</v>
          </cell>
          <cell r="H568">
            <v>2000000</v>
          </cell>
          <cell r="I568">
            <v>1500000</v>
          </cell>
          <cell r="J568">
            <v>589000</v>
          </cell>
          <cell r="K568">
            <v>600000</v>
          </cell>
          <cell r="L568">
            <v>800000</v>
          </cell>
          <cell r="M568">
            <v>500000</v>
          </cell>
          <cell r="N568">
            <v>1000000</v>
          </cell>
        </row>
        <row r="569">
          <cell r="A569" t="str">
            <v>40.1.2 Подшипники и гидросмазочное</v>
          </cell>
          <cell r="B569">
            <v>195000</v>
          </cell>
          <cell r="C569">
            <v>3000000</v>
          </cell>
          <cell r="D569">
            <v>2000000</v>
          </cell>
          <cell r="E569">
            <v>3000000</v>
          </cell>
          <cell r="F569">
            <v>2500000</v>
          </cell>
          <cell r="G569">
            <v>2500000</v>
          </cell>
          <cell r="H569">
            <v>2500000</v>
          </cell>
          <cell r="I569">
            <v>2000000</v>
          </cell>
          <cell r="J569">
            <v>3000000</v>
          </cell>
          <cell r="K569">
            <v>3500000</v>
          </cell>
          <cell r="L569">
            <v>2500000</v>
          </cell>
          <cell r="M569">
            <v>3000000</v>
          </cell>
          <cell r="N569">
            <v>2500000</v>
          </cell>
        </row>
        <row r="570">
          <cell r="A570" t="str">
            <v>40.1.3 Нестандартное оборудование</v>
          </cell>
          <cell r="B570">
            <v>1351000</v>
          </cell>
          <cell r="C570">
            <v>1000000</v>
          </cell>
          <cell r="D570">
            <v>1500000</v>
          </cell>
          <cell r="E570">
            <v>1000000</v>
          </cell>
          <cell r="F570">
            <v>1110000</v>
          </cell>
          <cell r="G570">
            <v>800000</v>
          </cell>
          <cell r="H570">
            <v>900000</v>
          </cell>
          <cell r="I570">
            <v>1000000</v>
          </cell>
          <cell r="J570">
            <v>1116000</v>
          </cell>
          <cell r="K570">
            <v>1200000</v>
          </cell>
          <cell r="L570">
            <v>800000</v>
          </cell>
          <cell r="M570">
            <v>1000000</v>
          </cell>
          <cell r="N570">
            <v>1100000</v>
          </cell>
        </row>
        <row r="571">
          <cell r="A571" t="str">
            <v>40.1.4 (0400102) Валки</v>
          </cell>
          <cell r="B571">
            <v>0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</row>
        <row r="572">
          <cell r="A572" t="str">
            <v>40.1.5 Средства автоматики и связи</v>
          </cell>
          <cell r="B572">
            <v>4118000</v>
          </cell>
          <cell r="C572">
            <v>3000000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</row>
        <row r="573">
          <cell r="A573" t="str">
            <v>40.1.6 Электротехническое оборудование</v>
          </cell>
          <cell r="B573">
            <v>1199000</v>
          </cell>
          <cell r="C573">
            <v>200000</v>
          </cell>
          <cell r="D573">
            <v>400000</v>
          </cell>
          <cell r="E573">
            <v>300000</v>
          </cell>
          <cell r="F573">
            <v>200000</v>
          </cell>
          <cell r="G573">
            <v>300000</v>
          </cell>
          <cell r="H573">
            <v>400000</v>
          </cell>
          <cell r="I573">
            <v>200000</v>
          </cell>
          <cell r="J573">
            <v>204000</v>
          </cell>
          <cell r="K573">
            <v>400000</v>
          </cell>
          <cell r="L573">
            <v>200000</v>
          </cell>
          <cell r="M573">
            <v>300000</v>
          </cell>
          <cell r="N573">
            <v>500000</v>
          </cell>
        </row>
        <row r="574">
          <cell r="A574" t="str">
            <v>40.1.7 Энергетическое оборудование</v>
          </cell>
          <cell r="B574">
            <v>2683000</v>
          </cell>
          <cell r="C574">
            <v>500000</v>
          </cell>
          <cell r="D574">
            <v>500000</v>
          </cell>
          <cell r="E574">
            <v>600000</v>
          </cell>
          <cell r="F574">
            <v>500000</v>
          </cell>
          <cell r="G574">
            <v>600000</v>
          </cell>
          <cell r="H574">
            <v>500000</v>
          </cell>
          <cell r="I574">
            <v>300000</v>
          </cell>
          <cell r="J574">
            <v>300000</v>
          </cell>
          <cell r="K574">
            <v>500000</v>
          </cell>
          <cell r="L574">
            <v>200000</v>
          </cell>
          <cell r="M574">
            <v>250000</v>
          </cell>
          <cell r="N574">
            <v>300000</v>
          </cell>
        </row>
        <row r="575">
          <cell r="A575" t="str">
            <v>40.1.8 Прочее общезаводское оборудование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</row>
        <row r="576">
          <cell r="A576" t="str">
            <v>40.2 Импортное оборудование</v>
          </cell>
          <cell r="B576">
            <v>43109000</v>
          </cell>
          <cell r="C576">
            <v>26000000</v>
          </cell>
          <cell r="D576">
            <v>9000000</v>
          </cell>
          <cell r="E576">
            <v>6000000</v>
          </cell>
          <cell r="F576">
            <v>8500000</v>
          </cell>
          <cell r="G576">
            <v>7000000</v>
          </cell>
          <cell r="H576">
            <v>9000000</v>
          </cell>
          <cell r="I576">
            <v>7000000</v>
          </cell>
          <cell r="J576">
            <v>8399000</v>
          </cell>
          <cell r="K576">
            <v>7000000</v>
          </cell>
          <cell r="L576">
            <v>8000000</v>
          </cell>
          <cell r="M576">
            <v>8000000</v>
          </cell>
          <cell r="N576">
            <v>8000000</v>
          </cell>
        </row>
        <row r="577">
          <cell r="A577" t="str">
            <v>40.3. Таможенные процедуры, связанные с закупкой оборудо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</row>
        <row r="578">
          <cell r="A578" t="str">
            <v>40.3.1 Таможенные процедуры, связанные с закупкой оборудо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40.3.2 Таможенные процедуры, связанные с закупкой оборудо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40.3.3 Услуги по оформлению ГТД по импортному сменному об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40.4 Валки рабочие (импортные)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41 Услуги по провешиванию ТМЦ УМТС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42. Услуги по проведению текущих ремонтов</v>
          </cell>
          <cell r="B583">
            <v>500000</v>
          </cell>
          <cell r="C583">
            <v>0</v>
          </cell>
          <cell r="D583">
            <v>0</v>
          </cell>
          <cell r="E583">
            <v>150000</v>
          </cell>
          <cell r="F583">
            <v>0</v>
          </cell>
          <cell r="G583">
            <v>150000</v>
          </cell>
          <cell r="H583">
            <v>0</v>
          </cell>
          <cell r="I583">
            <v>500000</v>
          </cell>
          <cell r="J583">
            <v>150000</v>
          </cell>
          <cell r="K583">
            <v>0</v>
          </cell>
          <cell r="L583">
            <v>0</v>
          </cell>
          <cell r="M583">
            <v>150000</v>
          </cell>
          <cell r="N583">
            <v>0</v>
          </cell>
        </row>
        <row r="584">
          <cell r="A584" t="str">
            <v>42.1. Услуги по ремонту механического и сменного оборудо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42.1.1 Ремонт механического оборудования по заказам УГМ (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42.1.2 Восстановление оборудования по заказам УГМ (текущи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</row>
        <row r="587">
          <cell r="A587" t="str">
            <v>42.2. Услуги по ремонту энергетического оборудования (те</v>
          </cell>
          <cell r="B587">
            <v>0</v>
          </cell>
          <cell r="C587">
            <v>0</v>
          </cell>
          <cell r="D587">
            <v>0</v>
          </cell>
          <cell r="E587">
            <v>150000</v>
          </cell>
          <cell r="F587">
            <v>0</v>
          </cell>
          <cell r="G587">
            <v>150000</v>
          </cell>
          <cell r="H587">
            <v>0</v>
          </cell>
          <cell r="I587">
            <v>0</v>
          </cell>
          <cell r="J587">
            <v>150000</v>
          </cell>
          <cell r="K587">
            <v>0</v>
          </cell>
          <cell r="L587">
            <v>0</v>
          </cell>
          <cell r="M587">
            <v>150000</v>
          </cell>
          <cell r="N587">
            <v>0</v>
          </cell>
        </row>
        <row r="588">
          <cell r="A588" t="str">
            <v>42.2.1 Ремонт энергетического оборудования по заказам УГМ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42.2.2 Ремонт оборудования по заказам УГЭ (текущий ремонт</v>
          </cell>
          <cell r="B589">
            <v>0</v>
          </cell>
          <cell r="C589">
            <v>0</v>
          </cell>
          <cell r="D589">
            <v>0</v>
          </cell>
          <cell r="E589">
            <v>150000</v>
          </cell>
          <cell r="F589">
            <v>0</v>
          </cell>
          <cell r="G589">
            <v>150000</v>
          </cell>
          <cell r="H589">
            <v>0</v>
          </cell>
          <cell r="I589">
            <v>0</v>
          </cell>
          <cell r="J589">
            <v>150000</v>
          </cell>
          <cell r="K589">
            <v>0</v>
          </cell>
          <cell r="L589">
            <v>0</v>
          </cell>
          <cell r="M589">
            <v>150000</v>
          </cell>
          <cell r="N589">
            <v>0</v>
          </cell>
        </row>
        <row r="590">
          <cell r="A590" t="str">
            <v>42.3 Услуги по ремонту электрического оборудования УГЭ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42.4 Текущий ремонт зданий и сооружений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42.5. Проектные работы для проведения текущих ремонтов о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</row>
        <row r="593">
          <cell r="A593" t="str">
            <v>42.5.1 Проектные работы для проведения текущих ремонтов о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</row>
        <row r="594">
          <cell r="A594" t="str">
            <v>42.5.2 Проектные работы для проведения текущих ремонтов о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42.6 Сервисное обслуживание оборудования (текущий ремон</v>
          </cell>
          <cell r="B595">
            <v>500000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500000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43. Услуги по проведению капитальных ремонтов</v>
          </cell>
          <cell r="B596">
            <v>1855000</v>
          </cell>
          <cell r="C596">
            <v>2500000</v>
          </cell>
          <cell r="D596">
            <v>2500000</v>
          </cell>
          <cell r="E596">
            <v>2500000</v>
          </cell>
          <cell r="F596">
            <v>2500000</v>
          </cell>
          <cell r="G596">
            <v>3000000</v>
          </cell>
          <cell r="H596">
            <v>3000000</v>
          </cell>
          <cell r="I596">
            <v>3000000</v>
          </cell>
          <cell r="J596">
            <v>3000000</v>
          </cell>
          <cell r="K596">
            <v>3000000</v>
          </cell>
          <cell r="L596">
            <v>2500000</v>
          </cell>
          <cell r="M596">
            <v>2500000</v>
          </cell>
          <cell r="N596">
            <v>1000000</v>
          </cell>
        </row>
        <row r="597">
          <cell r="A597" t="str">
            <v>43.1. Услуги по ремонту механического оборудования (кап.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43.1.1 Ремонт оборудования технологических цехов (кап. ре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</row>
        <row r="599">
          <cell r="A599" t="str">
            <v>43.1.2 Восстановление и сборка оборудования по заказам УГ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</row>
        <row r="600">
          <cell r="A600" t="str">
            <v>43.2 Услуги по ремонту энергетического оборудования УГЭ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</row>
        <row r="601">
          <cell r="A601" t="str">
            <v>43.3 Услуги по ремонту электрического оборудования УГЭ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43.4 Услуги по ремонту ЖД оборудования (кап. ремонт)</v>
          </cell>
          <cell r="B602">
            <v>1855000</v>
          </cell>
          <cell r="C602">
            <v>2500000</v>
          </cell>
          <cell r="D602">
            <v>2500000</v>
          </cell>
          <cell r="E602">
            <v>2500000</v>
          </cell>
          <cell r="F602">
            <v>2500000</v>
          </cell>
          <cell r="G602">
            <v>3000000</v>
          </cell>
          <cell r="H602">
            <v>3000000</v>
          </cell>
          <cell r="I602">
            <v>3000000</v>
          </cell>
          <cell r="J602">
            <v>3000000</v>
          </cell>
          <cell r="K602">
            <v>3000000</v>
          </cell>
          <cell r="L602">
            <v>2500000</v>
          </cell>
          <cell r="M602">
            <v>2500000</v>
          </cell>
          <cell r="N602">
            <v>1000000</v>
          </cell>
        </row>
        <row r="603">
          <cell r="A603" t="str">
            <v>43.5 Ремонт автотракторной техники (кап. ремонт)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43.6. Услуги по ремонту зданий и сооружений (кап. ремонт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</row>
        <row r="605">
          <cell r="A605" t="str">
            <v>43.6.1 Услуги по ремонту зданий и сооружений технологичес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43.6.2 Услуги по ремонту зданий и сооружений цехов УГЭ (к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43.7. Проектно-конструкторские работы (кап. ремонт)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43.7.1 Проектно-конструкторские работы мехоборудования (к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43.7.2 Проектно-конструкторские работы энергетического, э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</row>
        <row r="610">
          <cell r="A610" t="str">
            <v>43.7.3 Проектно-конструкторские работы для проведения кап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</row>
        <row r="611">
          <cell r="A611" t="str">
            <v>44. Прочие общепроизводственные расходы</v>
          </cell>
          <cell r="B611">
            <v>1414000</v>
          </cell>
          <cell r="C611">
            <v>1870000</v>
          </cell>
          <cell r="D611">
            <v>1988000</v>
          </cell>
          <cell r="E611">
            <v>1893000</v>
          </cell>
          <cell r="F611">
            <v>1286000</v>
          </cell>
          <cell r="G611">
            <v>1090000</v>
          </cell>
          <cell r="H611">
            <v>1149000</v>
          </cell>
          <cell r="I611">
            <v>758000</v>
          </cell>
          <cell r="J611">
            <v>1029000</v>
          </cell>
          <cell r="K611">
            <v>1072000</v>
          </cell>
          <cell r="L611">
            <v>1072000</v>
          </cell>
          <cell r="M611">
            <v>491000</v>
          </cell>
          <cell r="N611">
            <v>491000</v>
          </cell>
        </row>
        <row r="612">
          <cell r="A612" t="str">
            <v>44.1 Авторские вознаграждения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44.2. НИОКР</v>
          </cell>
          <cell r="B613">
            <v>400000</v>
          </cell>
          <cell r="C613">
            <v>600000</v>
          </cell>
          <cell r="D613">
            <v>400000</v>
          </cell>
          <cell r="E613">
            <v>400000</v>
          </cell>
          <cell r="F613">
            <v>400000</v>
          </cell>
          <cell r="G613">
            <v>400000</v>
          </cell>
          <cell r="H613">
            <v>400000</v>
          </cell>
          <cell r="I613">
            <v>300000</v>
          </cell>
          <cell r="J613">
            <v>300000</v>
          </cell>
          <cell r="K613">
            <v>100000</v>
          </cell>
          <cell r="L613">
            <v>100000</v>
          </cell>
          <cell r="M613">
            <v>0</v>
          </cell>
          <cell r="N613">
            <v>0</v>
          </cell>
        </row>
        <row r="614">
          <cell r="A614" t="str">
            <v>44.2.1 Расходы УГМ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</row>
        <row r="615">
          <cell r="A615" t="str">
            <v>44.2.2 Технологические расходы</v>
          </cell>
          <cell r="B615">
            <v>100000</v>
          </cell>
          <cell r="C615">
            <v>100000</v>
          </cell>
          <cell r="D615">
            <v>200000</v>
          </cell>
          <cell r="E615">
            <v>200000</v>
          </cell>
          <cell r="F615">
            <v>200000</v>
          </cell>
          <cell r="G615">
            <v>200000</v>
          </cell>
          <cell r="H615">
            <v>200000</v>
          </cell>
          <cell r="I615">
            <v>100000</v>
          </cell>
          <cell r="J615">
            <v>100000</v>
          </cell>
          <cell r="K615">
            <v>100000</v>
          </cell>
          <cell r="L615">
            <v>100000</v>
          </cell>
          <cell r="M615">
            <v>0</v>
          </cell>
          <cell r="N615">
            <v>0</v>
          </cell>
        </row>
        <row r="616">
          <cell r="A616" t="str">
            <v>44.2.3 Расходы УГЭ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</row>
        <row r="617">
          <cell r="A617" t="str">
            <v>44.2.4 Предпроектные работы, связанные с дальнейшими инве</v>
          </cell>
          <cell r="B617">
            <v>300000</v>
          </cell>
          <cell r="C617">
            <v>500000</v>
          </cell>
          <cell r="D617">
            <v>200000</v>
          </cell>
          <cell r="E617">
            <v>200000</v>
          </cell>
          <cell r="F617">
            <v>200000</v>
          </cell>
          <cell r="G617">
            <v>200000</v>
          </cell>
          <cell r="H617">
            <v>200000</v>
          </cell>
          <cell r="I617">
            <v>200000</v>
          </cell>
          <cell r="J617">
            <v>200000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44.4. Расходы на стандартизацию, метрологию и сертификац</v>
          </cell>
          <cell r="B618">
            <v>414000</v>
          </cell>
          <cell r="C618">
            <v>670000</v>
          </cell>
          <cell r="D618">
            <v>988000</v>
          </cell>
          <cell r="E618">
            <v>893000</v>
          </cell>
          <cell r="F618">
            <v>886000</v>
          </cell>
          <cell r="G618">
            <v>690000</v>
          </cell>
          <cell r="H618">
            <v>749000</v>
          </cell>
          <cell r="I618">
            <v>458000</v>
          </cell>
          <cell r="J618">
            <v>729000</v>
          </cell>
          <cell r="K618">
            <v>972000</v>
          </cell>
          <cell r="L618">
            <v>972000</v>
          </cell>
          <cell r="M618">
            <v>491000</v>
          </cell>
          <cell r="N618">
            <v>491000</v>
          </cell>
        </row>
        <row r="619">
          <cell r="A619" t="str">
            <v>44.4.1 Расходы на метрологию</v>
          </cell>
          <cell r="B619">
            <v>399000</v>
          </cell>
          <cell r="C619">
            <v>655000</v>
          </cell>
          <cell r="D619">
            <v>948000</v>
          </cell>
          <cell r="E619">
            <v>843000</v>
          </cell>
          <cell r="F619">
            <v>861000</v>
          </cell>
          <cell r="G619">
            <v>680000</v>
          </cell>
          <cell r="H619">
            <v>739000</v>
          </cell>
          <cell r="I619">
            <v>438000</v>
          </cell>
          <cell r="J619">
            <v>719000</v>
          </cell>
          <cell r="K619">
            <v>962000</v>
          </cell>
          <cell r="L619">
            <v>962000</v>
          </cell>
          <cell r="M619">
            <v>481000</v>
          </cell>
          <cell r="N619">
            <v>481000</v>
          </cell>
        </row>
        <row r="620">
          <cell r="A620" t="str">
            <v>44.4.2 Расходы на стандартизацию и сертификацию</v>
          </cell>
          <cell r="B620">
            <v>15000</v>
          </cell>
          <cell r="C620">
            <v>15000</v>
          </cell>
          <cell r="D620">
            <v>40000</v>
          </cell>
          <cell r="E620">
            <v>50000</v>
          </cell>
          <cell r="F620">
            <v>25000</v>
          </cell>
          <cell r="G620">
            <v>10000</v>
          </cell>
          <cell r="H620">
            <v>10000</v>
          </cell>
          <cell r="I620">
            <v>20000</v>
          </cell>
          <cell r="J620">
            <v>10000</v>
          </cell>
          <cell r="K620">
            <v>10000</v>
          </cell>
          <cell r="L620">
            <v>10000</v>
          </cell>
          <cell r="M620">
            <v>10000</v>
          </cell>
          <cell r="N620">
            <v>10000</v>
          </cell>
        </row>
        <row r="621">
          <cell r="A621" t="str">
            <v>44.5 Техосмотр, замена техпаспортов и номеров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44.6. Работы на освоение природных ресурсов</v>
          </cell>
          <cell r="B622">
            <v>600000</v>
          </cell>
          <cell r="C622">
            <v>600000</v>
          </cell>
          <cell r="D622">
            <v>600000</v>
          </cell>
          <cell r="E622">
            <v>600000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44.6.1 Геолого - разведочные работы</v>
          </cell>
          <cell r="B623">
            <v>600000</v>
          </cell>
          <cell r="C623">
            <v>600000</v>
          </cell>
          <cell r="D623">
            <v>600000</v>
          </cell>
          <cell r="E623">
            <v>600000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</row>
        <row r="624">
          <cell r="A624" t="str">
            <v>44.6.2 Маркшейдерские работы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</row>
        <row r="625">
          <cell r="A625" t="str">
            <v>44.7 Техосмотр и освидетельствование плавсредств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45. Услуги по перемещению грузов</v>
          </cell>
          <cell r="B626">
            <v>500000</v>
          </cell>
          <cell r="C626">
            <v>500000</v>
          </cell>
          <cell r="D626">
            <v>500000</v>
          </cell>
          <cell r="E626">
            <v>500000</v>
          </cell>
          <cell r="F626">
            <v>500000</v>
          </cell>
          <cell r="G626">
            <v>500000</v>
          </cell>
          <cell r="H626">
            <v>500000</v>
          </cell>
          <cell r="I626">
            <v>500000</v>
          </cell>
          <cell r="J626">
            <v>500000</v>
          </cell>
          <cell r="K626">
            <v>500000</v>
          </cell>
          <cell r="L626">
            <v>500000</v>
          </cell>
          <cell r="M626">
            <v>500000</v>
          </cell>
          <cell r="N626">
            <v>500000</v>
          </cell>
        </row>
        <row r="627">
          <cell r="A627" t="str">
            <v>45.1 Использование автотранспорта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</row>
        <row r="628">
          <cell r="A628" t="str">
            <v>45.2 Использование ЖД транспорта</v>
          </cell>
          <cell r="B628">
            <v>500000</v>
          </cell>
          <cell r="C628">
            <v>500000</v>
          </cell>
          <cell r="D628">
            <v>500000</v>
          </cell>
          <cell r="E628">
            <v>500000</v>
          </cell>
          <cell r="F628">
            <v>500000</v>
          </cell>
          <cell r="G628">
            <v>500000</v>
          </cell>
          <cell r="H628">
            <v>500000</v>
          </cell>
          <cell r="I628">
            <v>500000</v>
          </cell>
          <cell r="J628">
            <v>500000</v>
          </cell>
          <cell r="K628">
            <v>500000</v>
          </cell>
          <cell r="L628">
            <v>500000</v>
          </cell>
          <cell r="M628">
            <v>500000</v>
          </cell>
          <cell r="N628">
            <v>500000</v>
          </cell>
        </row>
        <row r="629">
          <cell r="A629" t="str">
            <v>46. Общепроизводственные расходы</v>
          </cell>
          <cell r="B629">
            <v>3500000</v>
          </cell>
          <cell r="C629">
            <v>3500000</v>
          </cell>
          <cell r="D629">
            <v>3500000</v>
          </cell>
          <cell r="E629">
            <v>3500000</v>
          </cell>
          <cell r="F629">
            <v>3500000</v>
          </cell>
          <cell r="G629">
            <v>3500000</v>
          </cell>
          <cell r="H629">
            <v>3500000</v>
          </cell>
          <cell r="I629">
            <v>3500000</v>
          </cell>
          <cell r="J629">
            <v>3500000</v>
          </cell>
          <cell r="K629">
            <v>3500000</v>
          </cell>
          <cell r="L629">
            <v>3500000</v>
          </cell>
          <cell r="M629">
            <v>3000000</v>
          </cell>
          <cell r="N629">
            <v>1000000</v>
          </cell>
        </row>
        <row r="630">
          <cell r="A630" t="str">
            <v>46.1. Услуги по содержанию и ремонту производственных зд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</row>
        <row r="631">
          <cell r="A631" t="str">
            <v>46.1.1 Услуги по содержанию и ремонту зданий Управления г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</row>
        <row r="632">
          <cell r="A632" t="str">
            <v>46.1.2 Услуги по содержанию и ремонту зданий Управления г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46.10 (0461001) Услуги по переточке валков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46.2 Услуги по содержанию и ремонту ЖД техники</v>
          </cell>
          <cell r="B634">
            <v>3500000</v>
          </cell>
          <cell r="C634">
            <v>3500000</v>
          </cell>
          <cell r="D634">
            <v>3500000</v>
          </cell>
          <cell r="E634">
            <v>3500000</v>
          </cell>
          <cell r="F634">
            <v>3500000</v>
          </cell>
          <cell r="G634">
            <v>3500000</v>
          </cell>
          <cell r="H634">
            <v>3500000</v>
          </cell>
          <cell r="I634">
            <v>3500000</v>
          </cell>
          <cell r="J634">
            <v>3500000</v>
          </cell>
          <cell r="K634">
            <v>3500000</v>
          </cell>
          <cell r="L634">
            <v>3500000</v>
          </cell>
          <cell r="M634">
            <v>3000000</v>
          </cell>
          <cell r="N634">
            <v>1000000</v>
          </cell>
        </row>
        <row r="635">
          <cell r="A635" t="str">
            <v>46.3 Услуги по содержанию и ремонту инженерных сетей и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46.4. Обеспечение нормальных условий труда и ТБ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</row>
        <row r="637">
          <cell r="A637" t="str">
            <v>46.4.1 Аттестация рабочих мест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46.4.2 Затраты на обеспечение ТБ по заказам УГМ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</row>
        <row r="639">
          <cell r="A639" t="str">
            <v>46.4.3 Услуги по чистке одежды и уборке помещений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</row>
        <row r="640">
          <cell r="A640" t="str">
            <v>46.4.5 Обеспечение техники безопасности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46.5 Демонтаж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</row>
        <row r="642">
          <cell r="A642" t="str">
            <v>46.6. Пусконаладочные работы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</row>
        <row r="643">
          <cell r="A643" t="str">
            <v>46.6.1 Пусконаладочные работы по заказам УГМ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</row>
        <row r="644">
          <cell r="A644" t="str">
            <v>46.6.2 Пусконаладочные работы по заказам УГЭ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46.8. Техническое обслуживание радиоизотопных приборов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</row>
        <row r="646">
          <cell r="A646" t="str">
            <v>46.8.1 Техническое обслуживание радиоизотопных приборов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</row>
        <row r="647">
          <cell r="A647" t="str">
            <v>46.8.2 Перезарядка и захоронение радиоизотопных приборов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</row>
        <row r="648">
          <cell r="A648" t="str">
            <v>46.9. Обследование основных фондов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</row>
        <row r="649">
          <cell r="A649" t="str">
            <v>46.9.1 Обследование оборудования по заказам УГМ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</row>
        <row r="650">
          <cell r="A650" t="str">
            <v>46.9.2 Обследование оборудования по заказам УГЭ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46.9.3 Обследование зданий и сооружений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46.9.4 Обследование основных фондов по договорам УО после сдачи объекта в промышленную эксплуатацию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47 Услуги по переработке шлаков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48 Полимерные покрытия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</row>
        <row r="655">
          <cell r="A655" t="str">
            <v>49 Восстановительные работы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49. Восстановительные работы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</row>
        <row r="657">
          <cell r="A657" t="str">
            <v>49.1. Восстановительные работы по автотракторной технике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</row>
        <row r="658">
          <cell r="A658" t="str">
            <v>49.1.1 Восстановительные работы по автотракторной технике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49.1.2 Восстановительные работы по автотракторной технике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</row>
        <row r="660">
          <cell r="A660" t="str">
            <v>49.2 Восстановительные работы, подлежащие страховому во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</row>
        <row r="661">
          <cell r="A661" t="str">
            <v>5. Огнеупоры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</row>
        <row r="662">
          <cell r="A662" t="str">
            <v>5.1 Алюмосиликатные</v>
          </cell>
          <cell r="B662">
            <v>1298906</v>
          </cell>
          <cell r="C662">
            <v>1298906</v>
          </cell>
          <cell r="D662">
            <v>1298906</v>
          </cell>
          <cell r="E662">
            <v>1298906</v>
          </cell>
          <cell r="F662">
            <v>1298906</v>
          </cell>
          <cell r="G662">
            <v>1298906</v>
          </cell>
          <cell r="H662">
            <v>1298906</v>
          </cell>
          <cell r="I662">
            <v>1298906</v>
          </cell>
          <cell r="J662">
            <v>1298906</v>
          </cell>
          <cell r="K662">
            <v>1298906</v>
          </cell>
          <cell r="L662">
            <v>1298906</v>
          </cell>
          <cell r="M662">
            <v>1298906</v>
          </cell>
          <cell r="N662">
            <v>1298906</v>
          </cell>
        </row>
        <row r="663">
          <cell r="A663" t="str">
            <v>5.10 Глина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5.11 Огнеупоры прочие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</row>
        <row r="665">
          <cell r="A665" t="str">
            <v>5.12 Камень гипсангидритовый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</row>
        <row r="666">
          <cell r="A666" t="str">
            <v>5.13 Слюда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</row>
        <row r="667">
          <cell r="A667" t="str">
            <v>5.14 Флюоритовый концентрат сварочный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</row>
        <row r="668">
          <cell r="A668" t="str">
            <v>5.15 Графит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</row>
        <row r="669">
          <cell r="A669" t="str">
            <v>5.16 Каолин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5.17 Тальк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5.18 Стартовая засыпка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</row>
        <row r="672">
          <cell r="A672" t="str">
            <v>5.19 Алюмосодержащие материалы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5.2 Динасовые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5.3 Магнезиальные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5.4 Магнезитовый порошок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</row>
        <row r="676">
          <cell r="A676" t="str">
            <v>5.5 Ставролит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5.6 Плавиковый Шпат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</row>
        <row r="678">
          <cell r="A678" t="str">
            <v>5.7 Кварцит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5.8 Корундовая масса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 t="str">
            <v>5.9 Песок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50 Резервы предстоящих расходов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</row>
        <row r="682">
          <cell r="A682" t="str">
            <v>50.1 Резерв по неиспользованным отпускам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</row>
        <row r="683">
          <cell r="A683" t="str">
            <v>50.2 Резерв по сомнительным долгам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</row>
        <row r="684">
          <cell r="A684" t="str">
            <v>50.3 Резерв по земельному налогу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</row>
        <row r="685">
          <cell r="A685" t="str">
            <v>50.4 Прочие резервы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</row>
        <row r="686">
          <cell r="A686" t="str">
            <v>51 Оборудование к установке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</row>
        <row r="687">
          <cell r="A687" t="str">
            <v>510 Погашение векселей денежными средствами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</row>
        <row r="688">
          <cell r="A688" t="str">
            <v>52 Незавершенное строительство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</row>
        <row r="689">
          <cell r="A689" t="str">
            <v>53. Налоговый учет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</row>
        <row r="690">
          <cell r="A690" t="str">
            <v>53.1 Отложенные налоговые активы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53.2 Отложенные налоговые обязательства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54 Готовая продукция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55 Незавершенное производство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</row>
        <row r="694">
          <cell r="A694" t="str">
            <v>56 Расходы будущих периодов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57 Денежные средства (транзитные операции)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</row>
        <row r="696">
          <cell r="A696" t="str">
            <v>58 НДС по приобретенным ценностям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</row>
        <row r="697">
          <cell r="A697" t="str">
            <v>59 Доходы будущих периодов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</row>
        <row r="698">
          <cell r="A698" t="str">
            <v>6 Металлолом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70378053</v>
          </cell>
          <cell r="G698">
            <v>90000000</v>
          </cell>
          <cell r="H698">
            <v>90000000</v>
          </cell>
          <cell r="I698">
            <v>90000000</v>
          </cell>
          <cell r="J698">
            <v>90000000</v>
          </cell>
          <cell r="K698">
            <v>90000000</v>
          </cell>
          <cell r="L698">
            <v>90000000</v>
          </cell>
          <cell r="M698">
            <v>90000000</v>
          </cell>
          <cell r="N698">
            <v>90000000</v>
          </cell>
        </row>
        <row r="699">
          <cell r="A699" t="str">
            <v>60. Целевые вложения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</row>
        <row r="700">
          <cell r="A700" t="str">
            <v>60.1 Целевые накопления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</row>
        <row r="701">
          <cell r="A701" t="str">
            <v>60.2 Прочие резервы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</row>
        <row r="702">
          <cell r="A702" t="str">
            <v>61. Расчеты с бюджетом</v>
          </cell>
          <cell r="B702">
            <v>26717827.410000004</v>
          </cell>
          <cell r="C702">
            <v>202231610.40000001</v>
          </cell>
          <cell r="D702">
            <v>879075822.10000002</v>
          </cell>
          <cell r="E702">
            <v>33139431.600000001</v>
          </cell>
          <cell r="F702">
            <v>1040105673.9599999</v>
          </cell>
          <cell r="G702">
            <v>1516188938.1199999</v>
          </cell>
          <cell r="H702">
            <v>16499309.419999998</v>
          </cell>
          <cell r="I702">
            <v>950046458.12</v>
          </cell>
          <cell r="J702">
            <v>1884010285.1199999</v>
          </cell>
          <cell r="K702">
            <v>15073210.419999998</v>
          </cell>
          <cell r="L702">
            <v>1266274135.1199999</v>
          </cell>
          <cell r="M702">
            <v>2515332962.1199999</v>
          </cell>
          <cell r="N702">
            <v>758587887.42000008</v>
          </cell>
        </row>
        <row r="703">
          <cell r="A703" t="str">
            <v>61.1. Налог на прибыль</v>
          </cell>
          <cell r="B703">
            <v>6070082.2999999998</v>
          </cell>
          <cell r="C703">
            <v>174368430.30000001</v>
          </cell>
          <cell r="D703">
            <v>850066169</v>
          </cell>
          <cell r="E703">
            <v>5460095.7999999998</v>
          </cell>
          <cell r="F703">
            <v>768230043</v>
          </cell>
          <cell r="G703">
            <v>1500430043</v>
          </cell>
          <cell r="H703">
            <v>4507944</v>
          </cell>
          <cell r="I703">
            <v>936407944</v>
          </cell>
          <cell r="J703">
            <v>1868307944</v>
          </cell>
          <cell r="K703">
            <v>3085845</v>
          </cell>
          <cell r="L703">
            <v>1251085845</v>
          </cell>
          <cell r="M703">
            <v>2498085845</v>
          </cell>
          <cell r="N703">
            <v>744963746</v>
          </cell>
        </row>
        <row r="704">
          <cell r="A704" t="str">
            <v>61.1.1 Налог на прибыль в местный бюджет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</row>
        <row r="705">
          <cell r="A705" t="str">
            <v>61.1.10 Налог на прибыль (Белорецкий район)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</row>
        <row r="706">
          <cell r="A706" t="str">
            <v>61.1.11 Налог на прибыль (Верхнеуральский район)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</row>
        <row r="707">
          <cell r="A707" t="str">
            <v>61.1.12 Налог на прибыль (Чесменский район)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</row>
        <row r="708">
          <cell r="A708" t="str">
            <v>61.1.13 Налог на доходы в виде % по государственным и муни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</row>
        <row r="709">
          <cell r="A709" t="str">
            <v>61.1.14 Налог на прибыль (г. Москва)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</row>
        <row r="710">
          <cell r="A710" t="str">
            <v>61.1.2 Налог на прибыль (г.Магнитогорск)</v>
          </cell>
          <cell r="B710">
            <v>0</v>
          </cell>
          <cell r="C710">
            <v>168900000</v>
          </cell>
          <cell r="D710">
            <v>844600000</v>
          </cell>
          <cell r="E710">
            <v>0</v>
          </cell>
          <cell r="F710">
            <v>762300000</v>
          </cell>
          <cell r="G710">
            <v>1494500000</v>
          </cell>
          <cell r="H710">
            <v>0</v>
          </cell>
          <cell r="I710">
            <v>931900000</v>
          </cell>
          <cell r="J710">
            <v>1863800000</v>
          </cell>
          <cell r="K710">
            <v>0</v>
          </cell>
          <cell r="L710">
            <v>1248000000</v>
          </cell>
          <cell r="M710">
            <v>2495000000</v>
          </cell>
          <cell r="N710">
            <v>743300000</v>
          </cell>
        </row>
        <row r="711">
          <cell r="A711" t="str">
            <v>61.1.3 Налог на прибыль в федеральный бюджет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A712" t="str">
            <v>61.1.4 Налог на прибыль (Казахстан)</v>
          </cell>
          <cell r="B712">
            <v>6070082.2999999998</v>
          </cell>
          <cell r="C712">
            <v>5468430.2999999998</v>
          </cell>
          <cell r="D712">
            <v>5466169</v>
          </cell>
          <cell r="E712">
            <v>5460095.7999999998</v>
          </cell>
          <cell r="F712">
            <v>5930043</v>
          </cell>
          <cell r="G712">
            <v>5930043</v>
          </cell>
          <cell r="H712">
            <v>4507944</v>
          </cell>
          <cell r="I712">
            <v>4507944</v>
          </cell>
          <cell r="J712">
            <v>4507944</v>
          </cell>
          <cell r="K712">
            <v>3085845</v>
          </cell>
          <cell r="L712">
            <v>3085845</v>
          </cell>
          <cell r="M712">
            <v>3085845</v>
          </cell>
          <cell r="N712">
            <v>1663746</v>
          </cell>
        </row>
        <row r="713">
          <cell r="A713" t="str">
            <v>61.1.5 Налог на доходы иностранных организаций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A714" t="str">
            <v>61.1.6 Налог на прибыль (Агаповский район)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</row>
        <row r="715">
          <cell r="A715" t="str">
            <v>61.1.7 Налог с доходов в виде дивидендов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  <row r="716">
          <cell r="A716" t="str">
            <v>61.1.8 Налог на прибыль (Абзелиловский район)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</row>
        <row r="717">
          <cell r="A717" t="str">
            <v>61.1.9 Налог на прибыль (Учалинский район)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</row>
        <row r="718">
          <cell r="A718" t="str">
            <v>61.10. Плата за загрязнение окружающей среды в пределах н</v>
          </cell>
          <cell r="B718">
            <v>16926849.300000001</v>
          </cell>
          <cell r="C718">
            <v>18737131.100000001</v>
          </cell>
          <cell r="D718">
            <v>18737131.100000001</v>
          </cell>
          <cell r="E718">
            <v>18721145.800000001</v>
          </cell>
          <cell r="F718">
            <v>3490329.3100000005</v>
          </cell>
          <cell r="G718">
            <v>3490329.3100000005</v>
          </cell>
          <cell r="H718">
            <v>3475180.6100000003</v>
          </cell>
          <cell r="I718">
            <v>2220329.31</v>
          </cell>
          <cell r="J718">
            <v>2220329.31</v>
          </cell>
          <cell r="K718">
            <v>2205180.61</v>
          </cell>
          <cell r="L718">
            <v>3450329.31</v>
          </cell>
          <cell r="M718">
            <v>3450329.31</v>
          </cell>
          <cell r="N718">
            <v>3435180.61</v>
          </cell>
        </row>
        <row r="719">
          <cell r="A719" t="str">
            <v>61.10.1 Плата за загрязнение окружающей среды в пределах н</v>
          </cell>
          <cell r="B719">
            <v>16926849.300000001</v>
          </cell>
          <cell r="C719">
            <v>18721145.800000001</v>
          </cell>
          <cell r="D719">
            <v>18721145.800000001</v>
          </cell>
          <cell r="E719">
            <v>18721145.800000001</v>
          </cell>
          <cell r="F719">
            <v>3475180.6100000003</v>
          </cell>
          <cell r="G719">
            <v>3475180.6100000003</v>
          </cell>
          <cell r="H719">
            <v>3475180.6100000003</v>
          </cell>
          <cell r="I719">
            <v>2205180.61</v>
          </cell>
          <cell r="J719">
            <v>2205180.61</v>
          </cell>
          <cell r="K719">
            <v>2205180.61</v>
          </cell>
          <cell r="L719">
            <v>3435180.61</v>
          </cell>
          <cell r="M719">
            <v>3435180.61</v>
          </cell>
          <cell r="N719">
            <v>3435180.61</v>
          </cell>
        </row>
        <row r="720">
          <cell r="A720" t="str">
            <v>61.10.2 () Плата за загрязнение окружающей среды в Чесменс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</row>
        <row r="721">
          <cell r="A721" t="str">
            <v>61.10.4 Плата за загрязнение окружающей среды (Казахстан)</v>
          </cell>
          <cell r="B721">
            <v>0</v>
          </cell>
          <cell r="C721">
            <v>15365.7</v>
          </cell>
          <cell r="D721">
            <v>15365.7</v>
          </cell>
          <cell r="E721">
            <v>0</v>
          </cell>
          <cell r="F721">
            <v>14529.1</v>
          </cell>
          <cell r="G721">
            <v>14529.1</v>
          </cell>
          <cell r="H721">
            <v>0</v>
          </cell>
          <cell r="I721">
            <v>14529.1</v>
          </cell>
          <cell r="J721">
            <v>14529.1</v>
          </cell>
          <cell r="K721">
            <v>0</v>
          </cell>
          <cell r="L721">
            <v>14529.1</v>
          </cell>
          <cell r="M721">
            <v>14529.1</v>
          </cell>
          <cell r="N721">
            <v>0</v>
          </cell>
        </row>
        <row r="722">
          <cell r="A722" t="str">
            <v>61.10.6 Плата за загрязнение окружающей среды (Агаповский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</row>
        <row r="723">
          <cell r="A723" t="str">
            <v>61.10.7 Плата за загрязнение окружающей среды (Абзелиловск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</row>
        <row r="724">
          <cell r="A724" t="str">
            <v>61.10.8 Плата за загрязнение окружающей среды (Белорецкий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</row>
        <row r="725">
          <cell r="A725" t="str">
            <v>61.10.9 Плата за загрязнение окружающей среды (Чесменский</v>
          </cell>
          <cell r="B725">
            <v>0</v>
          </cell>
          <cell r="C725">
            <v>619.6</v>
          </cell>
          <cell r="D725">
            <v>619.6</v>
          </cell>
          <cell r="E725">
            <v>0</v>
          </cell>
          <cell r="F725">
            <v>619.6</v>
          </cell>
          <cell r="G725">
            <v>619.6</v>
          </cell>
          <cell r="H725">
            <v>0</v>
          </cell>
          <cell r="I725">
            <v>619.6</v>
          </cell>
          <cell r="J725">
            <v>619.6</v>
          </cell>
          <cell r="K725">
            <v>0</v>
          </cell>
          <cell r="L725">
            <v>619.6</v>
          </cell>
          <cell r="M725">
            <v>619.6</v>
          </cell>
          <cell r="N725">
            <v>0</v>
          </cell>
        </row>
        <row r="726">
          <cell r="A726" t="str">
            <v>61.11. Налог на доходы иностранных организаций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</row>
        <row r="727">
          <cell r="A727" t="str">
            <v>61.12. Налог на землю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</row>
        <row r="728">
          <cell r="A728" t="str">
            <v>61.12.1 Налог на землю (г. Магнитогорск)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</row>
        <row r="729">
          <cell r="A729" t="str">
            <v>61.12.2 Налог на землю (Верхнеуральский район)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</row>
        <row r="730">
          <cell r="A730" t="str">
            <v>61.12.3 Налог на землю (Агаповский район)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</row>
        <row r="731">
          <cell r="A731" t="str">
            <v>61.15 Налог на рекламу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</row>
        <row r="732">
          <cell r="A732" t="str">
            <v>61.17. Транспортный налог</v>
          </cell>
          <cell r="B732">
            <v>17304</v>
          </cell>
          <cell r="C732">
            <v>4768584</v>
          </cell>
          <cell r="D732">
            <v>4676990</v>
          </cell>
          <cell r="E732">
            <v>2947125</v>
          </cell>
          <cell r="F732">
            <v>6147851</v>
          </cell>
          <cell r="G732">
            <v>6147851</v>
          </cell>
          <cell r="H732">
            <v>4355623</v>
          </cell>
          <cell r="I732">
            <v>6755623</v>
          </cell>
          <cell r="J732">
            <v>6755623</v>
          </cell>
          <cell r="K732">
            <v>4975623</v>
          </cell>
          <cell r="L732">
            <v>7275623</v>
          </cell>
          <cell r="M732">
            <v>7275623</v>
          </cell>
          <cell r="N732">
            <v>5495623</v>
          </cell>
        </row>
        <row r="733">
          <cell r="A733" t="str">
            <v>61.17.6 Транспортный налог (г.Магнитогорск)</v>
          </cell>
          <cell r="B733">
            <v>0</v>
          </cell>
          <cell r="C733">
            <v>4750554</v>
          </cell>
          <cell r="D733">
            <v>4658960</v>
          </cell>
          <cell r="E733">
            <v>2929821</v>
          </cell>
          <cell r="F733">
            <v>6129821</v>
          </cell>
          <cell r="G733">
            <v>6129821</v>
          </cell>
          <cell r="H733">
            <v>4354897</v>
          </cell>
          <cell r="I733">
            <v>6754897</v>
          </cell>
          <cell r="J733">
            <v>6754897</v>
          </cell>
          <cell r="K733">
            <v>4974897</v>
          </cell>
          <cell r="L733">
            <v>7274897</v>
          </cell>
          <cell r="M733">
            <v>7274897</v>
          </cell>
          <cell r="N733">
            <v>5494897</v>
          </cell>
        </row>
        <row r="734">
          <cell r="A734" t="str">
            <v>61.17.7 Транспортный налог (Казахстан)</v>
          </cell>
          <cell r="B734">
            <v>17304</v>
          </cell>
          <cell r="C734">
            <v>17304</v>
          </cell>
          <cell r="D734">
            <v>17304</v>
          </cell>
          <cell r="E734">
            <v>17304</v>
          </cell>
          <cell r="F734">
            <v>17304</v>
          </cell>
          <cell r="G734">
            <v>17304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</row>
        <row r="735">
          <cell r="A735" t="str">
            <v>61.17.8 Транспортный налог (Чесменский район)</v>
          </cell>
          <cell r="B735">
            <v>0</v>
          </cell>
          <cell r="C735">
            <v>726</v>
          </cell>
          <cell r="D735">
            <v>726</v>
          </cell>
          <cell r="E735">
            <v>0</v>
          </cell>
          <cell r="F735">
            <v>726</v>
          </cell>
          <cell r="G735">
            <v>726</v>
          </cell>
          <cell r="H735">
            <v>726</v>
          </cell>
          <cell r="I735">
            <v>726</v>
          </cell>
          <cell r="J735">
            <v>726</v>
          </cell>
          <cell r="K735">
            <v>726</v>
          </cell>
          <cell r="L735">
            <v>726</v>
          </cell>
          <cell r="M735">
            <v>726</v>
          </cell>
          <cell r="N735">
            <v>726</v>
          </cell>
        </row>
        <row r="736">
          <cell r="A736" t="str">
            <v>61.18 Плата за загрязнение окружающей среды сверх норм П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</row>
        <row r="737">
          <cell r="A737" t="str">
            <v>61.19 Госпошлина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</row>
        <row r="738">
          <cell r="A738" t="str">
            <v>61.2. Налог на имущество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1902827</v>
          </cell>
          <cell r="H738">
            <v>0</v>
          </cell>
          <cell r="I738">
            <v>0</v>
          </cell>
          <cell r="J738">
            <v>1902827</v>
          </cell>
          <cell r="K738">
            <v>0</v>
          </cell>
          <cell r="L738">
            <v>0</v>
          </cell>
          <cell r="M738">
            <v>1902827</v>
          </cell>
          <cell r="N738">
            <v>0</v>
          </cell>
        </row>
        <row r="739">
          <cell r="A739" t="str">
            <v>61.2.1 Налог на имущество в местный бюджет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</row>
        <row r="740">
          <cell r="A740" t="str">
            <v>61.2.10 Налог на имущество (г.Ессентуки)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</row>
        <row r="741">
          <cell r="A741" t="str">
            <v>61.2.2 Налог на имущество в областной бюджет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1902827</v>
          </cell>
          <cell r="H741">
            <v>0</v>
          </cell>
          <cell r="I741">
            <v>0</v>
          </cell>
          <cell r="J741">
            <v>1902827</v>
          </cell>
          <cell r="K741">
            <v>0</v>
          </cell>
          <cell r="L741">
            <v>0</v>
          </cell>
          <cell r="M741">
            <v>1902827</v>
          </cell>
          <cell r="N741">
            <v>0</v>
          </cell>
        </row>
        <row r="742">
          <cell r="A742" t="str">
            <v>61.2.3 Налог на имущество (Агаповский район)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</row>
        <row r="743">
          <cell r="A743" t="str">
            <v>61.2.4 Налог на имущество (Абзелиловский район)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</row>
        <row r="744">
          <cell r="A744" t="str">
            <v>61.2.5 Налог на имущество (Белорецкий район)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</row>
        <row r="745">
          <cell r="A745" t="str">
            <v>61.2.6 Налог на имущество (Учалинский район)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</row>
        <row r="746">
          <cell r="A746" t="str">
            <v>61.2.7 Налог на имущество (Чесменский район)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</row>
        <row r="747">
          <cell r="A747" t="str">
            <v>61.2.8 Налог на имущество (Верхнеуральский район)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</row>
        <row r="748">
          <cell r="A748" t="str">
            <v>61.2.9 Налог на имущество (г.Москва)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</row>
        <row r="749">
          <cell r="A749" t="str">
            <v>61.22 Налог на операции с ценными бумагами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</row>
        <row r="750">
          <cell r="A750" t="str">
            <v>61.23 Платежи в налоговую инспекцию за оформление лиценз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</row>
        <row r="751">
          <cell r="A751" t="str">
            <v>61.3. НДС</v>
          </cell>
          <cell r="B751">
            <v>443269.6</v>
          </cell>
          <cell r="C751">
            <v>1088122.3999999999</v>
          </cell>
          <cell r="D751">
            <v>959232.4</v>
          </cell>
          <cell r="E751">
            <v>1081250.3999999999</v>
          </cell>
          <cell r="F751">
            <v>1509910.4</v>
          </cell>
          <cell r="G751">
            <v>1585585.5</v>
          </cell>
          <cell r="H751">
            <v>1671259.5</v>
          </cell>
          <cell r="I751">
            <v>2107259.5</v>
          </cell>
          <cell r="J751">
            <v>2193259.5</v>
          </cell>
          <cell r="K751">
            <v>2279259.5</v>
          </cell>
          <cell r="L751">
            <v>2715259.5</v>
          </cell>
          <cell r="M751">
            <v>2801259.5</v>
          </cell>
          <cell r="N751">
            <v>2887259.5</v>
          </cell>
        </row>
        <row r="752">
          <cell r="A752" t="str">
            <v>61.3.2 НДС по месту нахождения органиций (г.Магнитогорск)</v>
          </cell>
          <cell r="B752">
            <v>0</v>
          </cell>
          <cell r="C752">
            <v>270012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</row>
        <row r="753">
          <cell r="A753" t="str">
            <v>61.3.3 НДС, удерживаемый ОАО "ММК" - налоговым агентом</v>
          </cell>
          <cell r="B753">
            <v>149449.9</v>
          </cell>
          <cell r="C753">
            <v>149449.9</v>
          </cell>
          <cell r="D753">
            <v>149449.9</v>
          </cell>
          <cell r="E753">
            <v>149449.9</v>
          </cell>
          <cell r="F753">
            <v>149449.9</v>
          </cell>
          <cell r="G753">
            <v>156957</v>
          </cell>
          <cell r="H753">
            <v>156957</v>
          </cell>
          <cell r="I753">
            <v>156957</v>
          </cell>
          <cell r="J753">
            <v>156957</v>
          </cell>
          <cell r="K753">
            <v>156957</v>
          </cell>
          <cell r="L753">
            <v>156957</v>
          </cell>
          <cell r="M753">
            <v>156957</v>
          </cell>
          <cell r="N753">
            <v>156957</v>
          </cell>
        </row>
        <row r="754">
          <cell r="A754" t="str">
            <v>61.3.4 НДС по месту нахождения филиала (Казахстан)</v>
          </cell>
          <cell r="B754">
            <v>293819.7</v>
          </cell>
          <cell r="C754">
            <v>668660.5</v>
          </cell>
          <cell r="D754">
            <v>809782.5</v>
          </cell>
          <cell r="E754">
            <v>931800.5</v>
          </cell>
          <cell r="F754">
            <v>1360460.5</v>
          </cell>
          <cell r="G754">
            <v>1428628.5</v>
          </cell>
          <cell r="H754">
            <v>1514302.5</v>
          </cell>
          <cell r="I754">
            <v>1950302.5</v>
          </cell>
          <cell r="J754">
            <v>2036302.5</v>
          </cell>
          <cell r="K754">
            <v>2122302.5</v>
          </cell>
          <cell r="L754">
            <v>2558302.5</v>
          </cell>
          <cell r="M754">
            <v>2644302.5</v>
          </cell>
          <cell r="N754">
            <v>2730302.5</v>
          </cell>
        </row>
        <row r="755">
          <cell r="A755" t="str">
            <v>61.4 Единый налог на вмененный доход для отдельных видо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</row>
        <row r="756">
          <cell r="A756" t="str">
            <v>61.5. Водный налог</v>
          </cell>
          <cell r="B756">
            <v>7405</v>
          </cell>
          <cell r="C756">
            <v>921900.6</v>
          </cell>
          <cell r="D756">
            <v>921900.6</v>
          </cell>
          <cell r="E756">
            <v>921900.6</v>
          </cell>
          <cell r="F756">
            <v>1069305.6000000001</v>
          </cell>
          <cell r="G756">
            <v>1069305.6000000001</v>
          </cell>
          <cell r="H756">
            <v>1069305.6000000001</v>
          </cell>
          <cell r="I756">
            <v>1069305.6000000001</v>
          </cell>
          <cell r="J756">
            <v>1069305.6000000001</v>
          </cell>
          <cell r="K756">
            <v>1069305.6000000001</v>
          </cell>
          <cell r="L756">
            <v>331081.59999999998</v>
          </cell>
          <cell r="M756">
            <v>331081.59999999998</v>
          </cell>
          <cell r="N756">
            <v>331081.59999999998</v>
          </cell>
        </row>
        <row r="757">
          <cell r="A757" t="str">
            <v>61.5.1 Водный налог по месту забора (г.Магнитогорск)</v>
          </cell>
          <cell r="B757">
            <v>0</v>
          </cell>
          <cell r="C757">
            <v>914495.6</v>
          </cell>
          <cell r="D757">
            <v>914495.6</v>
          </cell>
          <cell r="E757">
            <v>914495.6</v>
          </cell>
          <cell r="F757">
            <v>1061900.6000000001</v>
          </cell>
          <cell r="G757">
            <v>1061900.6000000001</v>
          </cell>
          <cell r="H757">
            <v>1061900.6000000001</v>
          </cell>
          <cell r="I757">
            <v>1061900.6000000001</v>
          </cell>
          <cell r="J757">
            <v>1061900.6000000001</v>
          </cell>
          <cell r="K757">
            <v>1061900.6000000001</v>
          </cell>
          <cell r="L757">
            <v>323676.59999999998</v>
          </cell>
          <cell r="M757">
            <v>323676.59999999998</v>
          </cell>
          <cell r="N757">
            <v>323676.59999999998</v>
          </cell>
        </row>
        <row r="758">
          <cell r="A758" t="str">
            <v>61.5.4 Водный налог по месту забора (Агаповский район)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</row>
        <row r="759">
          <cell r="A759" t="str">
            <v>61.5.5 Водный налог по месту забора (Абзелиловский район)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</row>
        <row r="760">
          <cell r="A760" t="str">
            <v>61.5.6 Водный налог по месту забора (Чесменский район)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</row>
        <row r="761">
          <cell r="A761" t="str">
            <v>61.5.7 Плата за пользование водными ресурсами (Казахстан)</v>
          </cell>
          <cell r="B761">
            <v>7405</v>
          </cell>
          <cell r="C761">
            <v>7405</v>
          </cell>
          <cell r="D761">
            <v>7405</v>
          </cell>
          <cell r="E761">
            <v>7405</v>
          </cell>
          <cell r="F761">
            <v>7405</v>
          </cell>
          <cell r="G761">
            <v>7405</v>
          </cell>
          <cell r="H761">
            <v>7405</v>
          </cell>
          <cell r="I761">
            <v>7405</v>
          </cell>
          <cell r="J761">
            <v>7405</v>
          </cell>
          <cell r="K761">
            <v>7405</v>
          </cell>
          <cell r="L761">
            <v>7405</v>
          </cell>
          <cell r="M761">
            <v>7405</v>
          </cell>
          <cell r="N761">
            <v>7405</v>
          </cell>
        </row>
        <row r="762">
          <cell r="A762" t="str">
            <v>      61.6 Налог на доходы в виде дивидендов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256823232.65000001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</row>
        <row r="763">
          <cell r="A763" t="str">
            <v>61.6.1 Налог с доходов в виде получаемых дивидендов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</row>
        <row r="764">
          <cell r="A764" t="str">
            <v>61.6.2 Налог с доходов в виде выплачиваемых дивидендов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</row>
        <row r="765">
          <cell r="A765" t="str">
            <v>61.7. Налог на доходы физических лиц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</row>
        <row r="766">
          <cell r="A766" t="str">
            <v>61.7.1 Налог на доходы физических лиц (г.Магнитогорск)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</row>
        <row r="767">
          <cell r="A767" t="str">
            <v>61.7.2 Налог на доходы физических лиц (Абзелиловский райо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</row>
        <row r="768">
          <cell r="A768" t="str">
            <v>61.7.3 Налог на доходы физических лиц (Казахстан)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</row>
        <row r="769">
          <cell r="A769" t="str">
            <v>61.7.4 Налог на доходы физических лиц (Чесменский район)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</row>
        <row r="770">
          <cell r="A770" t="str">
            <v>61.7.5 Налог на доходы физических лиц (Агаповский район)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</row>
        <row r="771">
          <cell r="A771" t="str">
            <v>61.7.6 Налог на доходы физических лиц (Белорецкий район)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</row>
        <row r="772">
          <cell r="A772" t="str">
            <v>61.7.7 Налог на доходы физических лиц (Верхнеуральский ра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</row>
        <row r="773">
          <cell r="A773" t="str">
            <v>61.7.8 Налог на доходы физических лиц (Учалинский район)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</row>
        <row r="774">
          <cell r="A774" t="str">
            <v>61.7.9 Налог на доходы физических лиц (г. Москва)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</row>
        <row r="775">
          <cell r="A775" t="str">
            <v>61.8. Регулярные платежи за пользование недрами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</row>
        <row r="776">
          <cell r="A776" t="str">
            <v>61.8.1 Регулярные платежи за пользование недрами (Учалинский район)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</row>
        <row r="777">
          <cell r="A777" t="str">
            <v>61.8.2 Регулярные платежи за пользование недрами (Сосновский район)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</row>
        <row r="778">
          <cell r="A778" t="str">
            <v>61.8.3 Регулярные платежи за пользование недрами (Агаповский район)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</row>
        <row r="779">
          <cell r="A779" t="str">
            <v>61.9. Налог на право пользования недрами</v>
          </cell>
          <cell r="B779">
            <v>3252917.21</v>
          </cell>
          <cell r="C779">
            <v>2347442</v>
          </cell>
          <cell r="D779">
            <v>3714399</v>
          </cell>
          <cell r="E779">
            <v>4007914</v>
          </cell>
          <cell r="F779">
            <v>2835002</v>
          </cell>
          <cell r="G779">
            <v>1562996.71</v>
          </cell>
          <cell r="H779">
            <v>1419996.71</v>
          </cell>
          <cell r="I779">
            <v>1485996.71</v>
          </cell>
          <cell r="J779">
            <v>1560996.71</v>
          </cell>
          <cell r="K779">
            <v>1457996.71</v>
          </cell>
          <cell r="L779">
            <v>1415996.71</v>
          </cell>
          <cell r="M779">
            <v>1485996.71</v>
          </cell>
          <cell r="N779">
            <v>1474996.71</v>
          </cell>
        </row>
        <row r="780">
          <cell r="A780" t="str">
            <v>61.9.1 Налог на добычу других полезных ископаемых (г. Маг</v>
          </cell>
          <cell r="B780">
            <v>166451</v>
          </cell>
          <cell r="C780">
            <v>538296</v>
          </cell>
          <cell r="D780">
            <v>725811</v>
          </cell>
          <cell r="E780">
            <v>463477</v>
          </cell>
          <cell r="F780">
            <v>1165590</v>
          </cell>
          <cell r="G780">
            <v>1165590</v>
          </cell>
          <cell r="H780">
            <v>1165590</v>
          </cell>
          <cell r="I780">
            <v>1165590</v>
          </cell>
          <cell r="J780">
            <v>1165590</v>
          </cell>
          <cell r="K780">
            <v>1165590</v>
          </cell>
          <cell r="L780">
            <v>1165590</v>
          </cell>
          <cell r="M780">
            <v>1165590</v>
          </cell>
          <cell r="N780">
            <v>1165590</v>
          </cell>
        </row>
        <row r="781">
          <cell r="A781" t="str">
            <v>61.9.12 Налог на право пользования недрами в Троицком райо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</row>
        <row r="782">
          <cell r="A782" t="str">
            <v>61.9.13 Регулярные платежи за пользование недрами (Сосновс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</row>
        <row r="783">
          <cell r="A783" t="str">
            <v>61.9.14 Регулярные платежи за пользование недрами (Агаповс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</row>
        <row r="784">
          <cell r="A784" t="str">
            <v>61.9.2 Роялти по месту нахождения участка недр (Казахстан</v>
          </cell>
          <cell r="B784">
            <v>270113.5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</row>
        <row r="785">
          <cell r="A785" t="str">
            <v>61.9.3 Налог на добычу других полезных ископаемых в федер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</row>
        <row r="786">
          <cell r="A786" t="str">
            <v>61.9.4 Налог на добычу других полезных ископаемых (Агапов</v>
          </cell>
          <cell r="B786">
            <v>374.71</v>
          </cell>
          <cell r="C786">
            <v>39710</v>
          </cell>
          <cell r="D786">
            <v>139710</v>
          </cell>
          <cell r="E786">
            <v>225824</v>
          </cell>
          <cell r="F786">
            <v>144360</v>
          </cell>
          <cell r="G786">
            <v>231866.71</v>
          </cell>
          <cell r="H786">
            <v>231866.71</v>
          </cell>
          <cell r="I786">
            <v>231866.71</v>
          </cell>
          <cell r="J786">
            <v>231866.71</v>
          </cell>
          <cell r="K786">
            <v>231866.71</v>
          </cell>
          <cell r="L786">
            <v>231866.71</v>
          </cell>
          <cell r="M786">
            <v>231866.71</v>
          </cell>
          <cell r="N786">
            <v>231866.71</v>
          </cell>
        </row>
        <row r="787">
          <cell r="A787" t="str">
            <v>61.9.5 Налог на добычу общераспространенных полезных иско</v>
          </cell>
          <cell r="B787">
            <v>2815978</v>
          </cell>
          <cell r="C787">
            <v>1769436</v>
          </cell>
          <cell r="D787">
            <v>2848878</v>
          </cell>
          <cell r="E787">
            <v>3318613</v>
          </cell>
          <cell r="F787">
            <v>1525052</v>
          </cell>
          <cell r="G787">
            <v>165425</v>
          </cell>
          <cell r="H787">
            <v>22425</v>
          </cell>
          <cell r="I787">
            <v>88425</v>
          </cell>
          <cell r="J787">
            <v>163425</v>
          </cell>
          <cell r="K787">
            <v>60425</v>
          </cell>
          <cell r="L787">
            <v>18425</v>
          </cell>
          <cell r="M787">
            <v>88425</v>
          </cell>
          <cell r="N787">
            <v>77425</v>
          </cell>
        </row>
        <row r="788">
          <cell r="A788" t="str">
            <v>61.9.7 Налог за право на пользование недрами (Уйский райо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</row>
        <row r="789">
          <cell r="A789" t="str">
            <v>61.9.8 Регулярные платежи за пользование недрами (Учалинс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115</v>
          </cell>
          <cell r="H789">
            <v>115</v>
          </cell>
          <cell r="I789">
            <v>115</v>
          </cell>
          <cell r="J789">
            <v>115</v>
          </cell>
          <cell r="K789">
            <v>115</v>
          </cell>
          <cell r="L789">
            <v>115</v>
          </cell>
          <cell r="M789">
            <v>115</v>
          </cell>
          <cell r="N789">
            <v>115</v>
          </cell>
        </row>
        <row r="790">
          <cell r="A790" t="str">
            <v>61.9.9 Регулярные платежи за пользование недрами (Верхнеу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</row>
        <row r="791">
          <cell r="A791" t="str">
            <v>610 Расходы на управление организацией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</row>
        <row r="792">
          <cell r="A792" t="str">
            <v>62. Заемные средства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</row>
        <row r="793">
          <cell r="A793" t="str">
            <v>62.1. Краткосрочные кредиты и займы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</row>
        <row r="794">
          <cell r="A794" t="str">
            <v>62.1.1 Кредиты банков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</row>
        <row r="795">
          <cell r="A795" t="str">
            <v>62.1.2 Займы организаций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</row>
        <row r="796">
          <cell r="A796" t="str">
            <v>62.2. Доглосрочные кредиты и займы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</row>
        <row r="797">
          <cell r="A797" t="str">
            <v>62.2.1 Кредиты банков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</row>
        <row r="798">
          <cell r="A798" t="str">
            <v>62.2.2 Займы организаций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</row>
        <row r="799">
          <cell r="A799" t="str">
            <v>62.2.3 () Инвестиционные кредиты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</row>
        <row r="800">
          <cell r="A800" t="str">
            <v>62.3. Облигации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</row>
        <row r="801">
          <cell r="A801" t="str">
            <v>62.3.1 Рублевые облигации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</row>
        <row r="802">
          <cell r="A802" t="str">
            <v>62.3.2 Еврооблигации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</row>
        <row r="803">
          <cell r="A803" t="str">
            <v>62.4. () Гашение займов организаций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</row>
        <row r="804">
          <cell r="A804" t="str">
            <v>62.4.1 () Гашение просроченных займов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</row>
        <row r="805">
          <cell r="A805" t="str">
            <v>62.4.2 () Гашение непросроченных займов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</row>
        <row r="806">
          <cell r="A806" t="str">
            <v>62.5 () Дополнительные затраты на получение кредитов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</row>
        <row r="807">
          <cell r="A807" t="str">
            <v>62.6. () Гашение процентов по займам организаций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</row>
        <row r="808">
          <cell r="A808" t="str">
            <v>62.6.1 () Гашение процентов в пределах ставки рефинансиро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</row>
        <row r="809">
          <cell r="A809" t="str">
            <v>62.6.2 () Гашение процентов сверх ставки рефинансирования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</row>
        <row r="810">
          <cell r="A810" t="str">
            <v>62.7 () Дополнительные затраты на получение займов орга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</row>
        <row r="811">
          <cell r="A811" t="str">
            <v>63. Общехозяйственные расходы</v>
          </cell>
          <cell r="B811">
            <v>1635665</v>
          </cell>
          <cell r="C811">
            <v>1494778</v>
          </cell>
          <cell r="D811">
            <v>1434778</v>
          </cell>
          <cell r="E811">
            <v>1374778</v>
          </cell>
          <cell r="F811">
            <v>1314778</v>
          </cell>
          <cell r="G811">
            <v>1254778</v>
          </cell>
          <cell r="H811">
            <v>1194778</v>
          </cell>
          <cell r="I811">
            <v>1134778</v>
          </cell>
          <cell r="J811">
            <v>1074778</v>
          </cell>
          <cell r="K811">
            <v>1014778</v>
          </cell>
          <cell r="L811">
            <v>954778</v>
          </cell>
          <cell r="M811">
            <v>894778</v>
          </cell>
          <cell r="N811">
            <v>834778</v>
          </cell>
        </row>
        <row r="812">
          <cell r="A812" t="str">
            <v>63.1 Расходы по техинформации и пропаганде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</row>
        <row r="813">
          <cell r="A813" t="str">
            <v>63.10 Услуги гидрометеослужб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</row>
        <row r="814">
          <cell r="A814" t="str">
            <v>63.12. Расходы на охрану природы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</row>
        <row r="815">
          <cell r="A815" t="str">
            <v>63.12.1 Расходы на охрану природы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</row>
        <row r="816">
          <cell r="A816" t="str">
            <v>63.12.2 Демеркуризация ртутьсодержащих ламп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</row>
        <row r="817">
          <cell r="A817" t="str">
            <v>63.14. Услуги по содержанию подразделений общезаводского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</row>
        <row r="818">
          <cell r="A818" t="str">
            <v>63.14.10 Содержание коммерческо - складского помещения на т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</row>
        <row r="819">
          <cell r="A819" t="str">
            <v>63.14.3 Услуги по содержанию ДИТ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</row>
        <row r="820">
          <cell r="A820" t="str">
            <v>63.14.6 Услуги по содержанию архива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</row>
        <row r="821">
          <cell r="A821" t="str">
            <v>63.14.7 Услуги по содержанию гостиницы "Чистые пруды"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</row>
        <row r="822">
          <cell r="A822" t="str">
            <v>63.14.8 Услуги по содержанию управления информации и общес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</row>
        <row r="823">
          <cell r="A823" t="str">
            <v>63.14.9 Услуги по содержанию Бизнес - Центра и коттеджей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</row>
        <row r="824">
          <cell r="A824" t="str">
            <v>63.15 Расходы, связанные с исполнением судебного акта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</row>
        <row r="825">
          <cell r="A825" t="str">
            <v>63.18 Услуги по организации переработки под таможенным к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</row>
        <row r="826">
          <cell r="A826" t="str">
            <v>63.19 Услуги по ведению бухучета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</row>
        <row r="827">
          <cell r="A827" t="str">
            <v>63.20 Платежи в федеральную антимонопольную службу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</row>
        <row r="828">
          <cell r="A828" t="str">
            <v>63.21 Услуги, предоставляемые ЗАО "МАГМА"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</row>
        <row r="829">
          <cell r="A829" t="str">
            <v>63.22 Восстановительные работы по автотранспорту, находя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</row>
        <row r="830">
          <cell r="A830" t="str">
            <v>63.3 Расходы на подписку и пополнение библиотек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</row>
        <row r="831">
          <cell r="A831" t="str">
            <v>63.5. Аренда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</row>
        <row r="832">
          <cell r="A832" t="str">
            <v>63.5.1 Аренда помещений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</row>
        <row r="833">
          <cell r="A833" t="str">
            <v>63.5.2 Аренда самолета (общеакционерские расходы)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</row>
        <row r="834">
          <cell r="A834" t="str">
            <v>63.6. Информационные услуги</v>
          </cell>
          <cell r="B834">
            <v>692000</v>
          </cell>
          <cell r="C834">
            <v>695000</v>
          </cell>
          <cell r="D834">
            <v>695000</v>
          </cell>
          <cell r="E834">
            <v>695000</v>
          </cell>
          <cell r="F834">
            <v>695000</v>
          </cell>
          <cell r="G834">
            <v>695000</v>
          </cell>
          <cell r="H834">
            <v>695000</v>
          </cell>
          <cell r="I834">
            <v>695000</v>
          </cell>
          <cell r="J834">
            <v>695000</v>
          </cell>
          <cell r="K834">
            <v>695000</v>
          </cell>
          <cell r="L834">
            <v>695000</v>
          </cell>
          <cell r="M834">
            <v>695000</v>
          </cell>
          <cell r="N834">
            <v>695000</v>
          </cell>
        </row>
        <row r="835">
          <cell r="A835" t="str">
            <v>63.6.1 Услуги, предоставляемые через ОНТИ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</row>
        <row r="836">
          <cell r="A836" t="str">
            <v>63.6.2 Услуги, предоставляемые через ДИТ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</row>
        <row r="837">
          <cell r="A837" t="str">
            <v>63.6.3 Услуги, предоставляемые через УИП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</row>
        <row r="838">
          <cell r="A838" t="str">
            <v>63.6.5 Услуги, предоставляемые через управление персонала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</row>
        <row r="839">
          <cell r="A839" t="str">
            <v>63.6.6 Услуги, предоставляемые через управление безопасно</v>
          </cell>
          <cell r="B839">
            <v>692000</v>
          </cell>
          <cell r="C839">
            <v>695000</v>
          </cell>
          <cell r="D839">
            <v>695000</v>
          </cell>
          <cell r="E839">
            <v>695000</v>
          </cell>
          <cell r="F839">
            <v>695000</v>
          </cell>
          <cell r="G839">
            <v>695000</v>
          </cell>
          <cell r="H839">
            <v>695000</v>
          </cell>
          <cell r="I839">
            <v>695000</v>
          </cell>
          <cell r="J839">
            <v>695000</v>
          </cell>
          <cell r="K839">
            <v>695000</v>
          </cell>
          <cell r="L839">
            <v>695000</v>
          </cell>
          <cell r="M839">
            <v>695000</v>
          </cell>
          <cell r="N839">
            <v>695000</v>
          </cell>
        </row>
        <row r="840">
          <cell r="A840" t="str">
            <v>63.6.7 () Услуги, предоставляемые через УФР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</row>
        <row r="841">
          <cell r="A841" t="str">
            <v>63.7. Представительские расходы</v>
          </cell>
          <cell r="B841">
            <v>893665</v>
          </cell>
          <cell r="C841">
            <v>799778</v>
          </cell>
          <cell r="D841">
            <v>739778</v>
          </cell>
          <cell r="E841">
            <v>679778</v>
          </cell>
          <cell r="F841">
            <v>619778</v>
          </cell>
          <cell r="G841">
            <v>559778</v>
          </cell>
          <cell r="H841">
            <v>499778</v>
          </cell>
          <cell r="I841">
            <v>439778</v>
          </cell>
          <cell r="J841">
            <v>379778</v>
          </cell>
          <cell r="K841">
            <v>319778</v>
          </cell>
          <cell r="L841">
            <v>259778</v>
          </cell>
          <cell r="M841">
            <v>199778</v>
          </cell>
          <cell r="N841">
            <v>139778</v>
          </cell>
        </row>
        <row r="842">
          <cell r="A842" t="str">
            <v>63.7.1 Обслуживание делегаций</v>
          </cell>
          <cell r="B842">
            <v>61859</v>
          </cell>
          <cell r="C842">
            <v>27972</v>
          </cell>
          <cell r="D842">
            <v>27972</v>
          </cell>
          <cell r="E842">
            <v>27972</v>
          </cell>
          <cell r="F842">
            <v>27972</v>
          </cell>
          <cell r="G842">
            <v>27972</v>
          </cell>
          <cell r="H842">
            <v>27972</v>
          </cell>
          <cell r="I842">
            <v>27972</v>
          </cell>
          <cell r="J842">
            <v>27972</v>
          </cell>
          <cell r="K842">
            <v>27972</v>
          </cell>
          <cell r="L842">
            <v>27972</v>
          </cell>
          <cell r="M842">
            <v>27972</v>
          </cell>
          <cell r="N842">
            <v>27972</v>
          </cell>
        </row>
        <row r="843">
          <cell r="A843" t="str">
            <v>63.7.2 Представительские разъезды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</row>
        <row r="844">
          <cell r="A844" t="str">
            <v>63.7.3 Прочие представительские расходы</v>
          </cell>
          <cell r="B844">
            <v>831806</v>
          </cell>
          <cell r="C844">
            <v>771806</v>
          </cell>
          <cell r="D844">
            <v>711806</v>
          </cell>
          <cell r="E844">
            <v>651806</v>
          </cell>
          <cell r="F844">
            <v>591806</v>
          </cell>
          <cell r="G844">
            <v>531806</v>
          </cell>
          <cell r="H844">
            <v>471806</v>
          </cell>
          <cell r="I844">
            <v>411806</v>
          </cell>
          <cell r="J844">
            <v>351806</v>
          </cell>
          <cell r="K844">
            <v>291806</v>
          </cell>
          <cell r="L844">
            <v>231806</v>
          </cell>
          <cell r="M844">
            <v>171806</v>
          </cell>
          <cell r="N844">
            <v>111806</v>
          </cell>
        </row>
        <row r="845">
          <cell r="A845" t="str">
            <v>63.7.4 Госпошлина за приглашение иностранных граждан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</row>
        <row r="846">
          <cell r="A846" t="str">
            <v>63.8. Прочие общехозяйственные расходы</v>
          </cell>
          <cell r="B846">
            <v>50000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</row>
        <row r="847">
          <cell r="A847" t="str">
            <v>63.8.1 Сувенирная продукция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</row>
        <row r="848">
          <cell r="A848" t="str">
            <v>63.8.2 Прочие общехозяйственные расходы</v>
          </cell>
          <cell r="B848">
            <v>50000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</row>
        <row r="849">
          <cell r="A849" t="str">
            <v>63.8.3 Поставка ТНП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</row>
        <row r="850">
          <cell r="A850" t="str">
            <v>64. Расходы по акциям, выплата дивидендов</v>
          </cell>
          <cell r="B850">
            <v>54000</v>
          </cell>
          <cell r="C850">
            <v>54000</v>
          </cell>
          <cell r="D850">
            <v>0</v>
          </cell>
          <cell r="E850">
            <v>0</v>
          </cell>
          <cell r="F850">
            <v>75000</v>
          </cell>
          <cell r="G850">
            <v>75000</v>
          </cell>
          <cell r="H850">
            <v>75000</v>
          </cell>
          <cell r="I850">
            <v>75000</v>
          </cell>
          <cell r="J850">
            <v>75000</v>
          </cell>
          <cell r="K850">
            <v>75000</v>
          </cell>
          <cell r="L850">
            <v>75000</v>
          </cell>
          <cell r="M850">
            <v>75000</v>
          </cell>
          <cell r="N850">
            <v>75000</v>
          </cell>
        </row>
        <row r="851">
          <cell r="A851" t="str">
            <v>64.1 Дивиденды по акциям ОАО "ММК"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</row>
        <row r="852">
          <cell r="A852" t="str">
            <v>64.2 Расчеты за ведение реестра акционеров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</row>
        <row r="853">
          <cell r="A853" t="str">
            <v>64.3 Услуги по подготовке проведения собрания акционеро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</row>
        <row r="854">
          <cell r="A854" t="str">
            <v>64.4 Услуги по проведению собраний АО с долей участия О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</row>
        <row r="855">
          <cell r="A855" t="str">
            <v>64.5 Оценка акций ОАО "ММК", оценка бизнеса предприятий</v>
          </cell>
          <cell r="B855">
            <v>54000</v>
          </cell>
          <cell r="C855">
            <v>54000</v>
          </cell>
          <cell r="D855">
            <v>0</v>
          </cell>
          <cell r="E855">
            <v>0</v>
          </cell>
          <cell r="F855">
            <v>75000</v>
          </cell>
          <cell r="G855">
            <v>75000</v>
          </cell>
          <cell r="H855">
            <v>75000</v>
          </cell>
          <cell r="I855">
            <v>75000</v>
          </cell>
          <cell r="J855">
            <v>75000</v>
          </cell>
          <cell r="K855">
            <v>75000</v>
          </cell>
          <cell r="L855">
            <v>75000</v>
          </cell>
          <cell r="M855">
            <v>75000</v>
          </cell>
          <cell r="N855">
            <v>75000</v>
          </cell>
        </row>
        <row r="856">
          <cell r="A856" t="str">
            <v>64.6 Сборы за участие в аукционах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</row>
        <row r="857">
          <cell r="A857" t="str">
            <v>64.7 Приобретение акций ОАО "ММК"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</row>
        <row r="858">
          <cell r="A858" t="str">
            <v>65. Расходы на управление обществом</v>
          </cell>
          <cell r="B858">
            <v>388176</v>
          </cell>
          <cell r="C858">
            <v>333176</v>
          </cell>
          <cell r="D858">
            <v>278176</v>
          </cell>
          <cell r="E858">
            <v>273176</v>
          </cell>
          <cell r="F858">
            <v>218176</v>
          </cell>
          <cell r="G858">
            <v>213176</v>
          </cell>
          <cell r="H858">
            <v>208176</v>
          </cell>
          <cell r="I858">
            <v>203176</v>
          </cell>
          <cell r="J858">
            <v>148176</v>
          </cell>
          <cell r="K858">
            <v>143176</v>
          </cell>
          <cell r="L858">
            <v>138176</v>
          </cell>
          <cell r="M858">
            <v>133176</v>
          </cell>
          <cell r="N858">
            <v>88176</v>
          </cell>
        </row>
        <row r="859">
          <cell r="A859" t="str">
            <v>65.10 Служебные разъезды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</row>
        <row r="860">
          <cell r="A860" t="str">
            <v>65.11. Услуги по содержанию и ремонту зданий, помещений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</row>
        <row r="861">
          <cell r="A861" t="str">
            <v>65.11.1 Обслуживание лифтов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</row>
        <row r="862">
          <cell r="A862" t="str">
            <v>65.11.2 Ремонт зданий, помещений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</row>
        <row r="863">
          <cell r="A863" t="str">
            <v>65.11.3 Обслуживание и монтаж систем охранно-пожарной сигн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</row>
        <row r="864">
          <cell r="A864" t="str">
            <v>65.11.5 Структурированная сеть заводоуправления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</row>
        <row r="865">
          <cell r="A865" t="str">
            <v>65.11.6 Строительные материалы на ремонт и содержание здан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</row>
        <row r="866">
          <cell r="A866" t="str">
            <v>65.11.7 Проектирование и исполнение интерьеров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</row>
        <row r="867">
          <cell r="A867" t="str">
            <v>65.11.8 Услуги по техперевооружению средств связи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</row>
        <row r="868">
          <cell r="A868" t="str">
            <v>65.11.9 Расходы по благоустройству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</row>
        <row r="869">
          <cell r="A869" t="str">
            <v>65.12 Расходы по трудоустройству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</row>
        <row r="870">
          <cell r="A870" t="str">
            <v>65.2. Услуги по содержанию военизированной, пожарной и с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</row>
        <row r="871">
          <cell r="A871" t="str">
            <v>65.2.1 Услуги по содержанию пожарной охраны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</row>
        <row r="872">
          <cell r="A872" t="str">
            <v>65.2.2 Услуги по содержанию службы безопасности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</row>
        <row r="873">
          <cell r="A873" t="str">
            <v>65.2.3 Услуги по содержанию штаба ГО и ЧС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</row>
        <row r="874">
          <cell r="A874" t="str">
            <v>65.2.4 Услуги по содержанию ОВВО СП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</row>
        <row r="875">
          <cell r="A875" t="str">
            <v>65.2.5 () Содержание ОВВО СП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</row>
        <row r="876">
          <cell r="A876" t="str">
            <v>65.4 Канцелярские расходы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</row>
        <row r="877">
          <cell r="A877" t="str">
            <v>65.5 Типографские расходы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</row>
        <row r="878">
          <cell r="A878" t="str">
            <v>65.6. Почтовые расходы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</row>
        <row r="879">
          <cell r="A879" t="str">
            <v>65.6.1 Маркировка корреспонденции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</row>
        <row r="880">
          <cell r="A880" t="str">
            <v>65.6.2 Доставка и сортировка корреспонденции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</row>
        <row r="881">
          <cell r="A881" t="str">
            <v>65.6.3 Доставка экспресс-почты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</row>
        <row r="882">
          <cell r="A882" t="str">
            <v>65.6.4 (0650605) Прием платежей за услуги цеха связи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</row>
        <row r="883">
          <cell r="A883" t="str">
            <v>65.6.5 Услуги спецпочты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</row>
        <row r="884">
          <cell r="A884" t="str">
            <v>65.6.6 ()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</row>
        <row r="885">
          <cell r="A885" t="str">
            <v>65.7. Услуги электросвязи</v>
          </cell>
          <cell r="B885">
            <v>388176</v>
          </cell>
          <cell r="C885">
            <v>333176</v>
          </cell>
          <cell r="D885">
            <v>278176</v>
          </cell>
          <cell r="E885">
            <v>273176</v>
          </cell>
          <cell r="F885">
            <v>218176</v>
          </cell>
          <cell r="G885">
            <v>213176</v>
          </cell>
          <cell r="H885">
            <v>208176</v>
          </cell>
          <cell r="I885">
            <v>203176</v>
          </cell>
          <cell r="J885">
            <v>148176</v>
          </cell>
          <cell r="K885">
            <v>143176</v>
          </cell>
          <cell r="L885">
            <v>138176</v>
          </cell>
          <cell r="M885">
            <v>133176</v>
          </cell>
          <cell r="N885">
            <v>88176</v>
          </cell>
        </row>
        <row r="886">
          <cell r="A886" t="str">
            <v>65.7.1 (0650701) Услуги проводной связи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</row>
        <row r="887">
          <cell r="A887" t="str">
            <v>65.7.2 Услуги радиосвязи и сотовой связи</v>
          </cell>
          <cell r="B887">
            <v>128176</v>
          </cell>
          <cell r="C887">
            <v>88176</v>
          </cell>
          <cell r="D887">
            <v>48176</v>
          </cell>
          <cell r="E887">
            <v>58176</v>
          </cell>
          <cell r="F887">
            <v>18176</v>
          </cell>
          <cell r="G887">
            <v>28176</v>
          </cell>
          <cell r="H887">
            <v>38176</v>
          </cell>
          <cell r="I887">
            <v>48176</v>
          </cell>
          <cell r="J887">
            <v>8176</v>
          </cell>
          <cell r="K887">
            <v>18176</v>
          </cell>
          <cell r="L887">
            <v>28176</v>
          </cell>
          <cell r="M887">
            <v>38176</v>
          </cell>
          <cell r="N887">
            <v>8176</v>
          </cell>
        </row>
        <row r="888">
          <cell r="A888" t="str">
            <v>65.7.3 (0650703) Услуги пейджинговой связи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</row>
        <row r="889">
          <cell r="A889" t="str">
            <v>65.7.4 Услуги спутниковой связи</v>
          </cell>
          <cell r="B889">
            <v>260000</v>
          </cell>
          <cell r="C889">
            <v>245000</v>
          </cell>
          <cell r="D889">
            <v>230000</v>
          </cell>
          <cell r="E889">
            <v>215000</v>
          </cell>
          <cell r="F889">
            <v>200000</v>
          </cell>
          <cell r="G889">
            <v>185000</v>
          </cell>
          <cell r="H889">
            <v>170000</v>
          </cell>
          <cell r="I889">
            <v>155000</v>
          </cell>
          <cell r="J889">
            <v>140000</v>
          </cell>
          <cell r="K889">
            <v>125000</v>
          </cell>
          <cell r="L889">
            <v>110000</v>
          </cell>
          <cell r="M889">
            <v>95000</v>
          </cell>
          <cell r="N889">
            <v>80000</v>
          </cell>
        </row>
        <row r="890">
          <cell r="A890" t="str">
            <v>65.7.5 Услуги по телеграфированию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</row>
        <row r="891">
          <cell r="A891" t="str">
            <v>65.8 Расходы на диспетчерскую связь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</row>
        <row r="892">
          <cell r="A892" t="str">
            <v>66. Комиссионные сборы (отчисления)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</row>
        <row r="893">
          <cell r="A893" t="str">
            <v>66.1 Комиссия посредников по внутренним контрактам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</row>
        <row r="894">
          <cell r="A894" t="str">
            <v>66.2 Комиссия посредников по внешним контрактам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</row>
        <row r="895">
          <cell r="A895" t="str">
            <v>67. Расходы, связанные с эксплуатацией оргтехники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</row>
        <row r="896">
          <cell r="A896" t="str">
            <v>67.2 Расходные материалы и комплектующие изделия для ор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</row>
        <row r="897">
          <cell r="A897" t="str">
            <v>67.3 Техническое обслуживание оргтехники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</row>
        <row r="898">
          <cell r="A898" t="str">
            <v>68. Прочие непроизводственные расходы</v>
          </cell>
          <cell r="B898">
            <v>15690405</v>
          </cell>
          <cell r="C898">
            <v>14093790</v>
          </cell>
          <cell r="D898">
            <v>12932860</v>
          </cell>
          <cell r="E898">
            <v>11904719</v>
          </cell>
          <cell r="F898">
            <v>10743789</v>
          </cell>
          <cell r="G898">
            <v>9582847</v>
          </cell>
          <cell r="H898">
            <v>8554718</v>
          </cell>
          <cell r="I898">
            <v>7393770</v>
          </cell>
          <cell r="J898">
            <v>6232858</v>
          </cell>
          <cell r="K898">
            <v>5204717</v>
          </cell>
          <cell r="L898">
            <v>4043787</v>
          </cell>
          <cell r="M898">
            <v>2882857</v>
          </cell>
          <cell r="N898">
            <v>21248016</v>
          </cell>
        </row>
        <row r="899">
          <cell r="A899" t="str">
            <v>68.10 Расходы, связанные с ликвидацией предприятий по ин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</row>
        <row r="900">
          <cell r="A900" t="str">
            <v>68.11 Выплата премий по договорам доверительного управле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</row>
        <row r="901">
          <cell r="A901" t="str">
            <v>68.12 Компенсационные выплаты работникам при выполнении ими обязанностей, связанных с призывом на военные сборы</v>
          </cell>
          <cell r="B901">
            <v>60000</v>
          </cell>
          <cell r="C901">
            <v>60000</v>
          </cell>
          <cell r="D901">
            <v>60000</v>
          </cell>
          <cell r="E901">
            <v>60000</v>
          </cell>
          <cell r="F901">
            <v>60000</v>
          </cell>
          <cell r="G901">
            <v>60000</v>
          </cell>
          <cell r="H901">
            <v>60000</v>
          </cell>
          <cell r="I901">
            <v>60000</v>
          </cell>
          <cell r="J901">
            <v>60000</v>
          </cell>
          <cell r="K901">
            <v>60000</v>
          </cell>
          <cell r="L901">
            <v>60000</v>
          </cell>
          <cell r="M901">
            <v>60000</v>
          </cell>
          <cell r="N901">
            <v>60000</v>
          </cell>
        </row>
        <row r="902">
          <cell r="A902" t="str">
            <v>68.19 Госпошлина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</row>
        <row r="903">
          <cell r="A903" t="str">
            <v>68.3. Членские взносы в общественные и некоммерческие ор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</row>
        <row r="904">
          <cell r="A904" t="str">
            <v>68.3.1 Членские взносы, определяющие согласованную полити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</row>
        <row r="905">
          <cell r="A905" t="str">
            <v>68.3.2 Членские взносы, представляющие согласованную поли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</row>
        <row r="906">
          <cell r="A906" t="str">
            <v>68.3.3 Членские взносы, вырабатывающие методологические р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</row>
        <row r="907">
          <cell r="A907" t="str">
            <v>68.3.4 Членские взносы в прочие региональные организации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</row>
        <row r="908">
          <cell r="A908" t="str">
            <v>68.3.5 Членские взносы, представляющие услуги дирекции по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</row>
        <row r="909">
          <cell r="A909" t="str">
            <v>68.4 Нотариальные услуги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</row>
        <row r="910">
          <cell r="A910" t="str">
            <v>68.4. () Непроизводственные расходы, относимые на себест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</row>
        <row r="911">
          <cell r="A911" t="str">
            <v>68.4.10 () Затраты на охрану, отданных в аренду основных с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</row>
        <row r="912">
          <cell r="A912" t="str">
            <v>68.4.11 () Услуги по выпуску газеты "ММ" (Печать)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</row>
        <row r="913">
          <cell r="A913" t="str">
            <v>68.4.12 () Услуги по мониторингу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</row>
        <row r="914">
          <cell r="A914" t="str">
            <v>68.4.4 () Нотариальные услуги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</row>
        <row r="915">
          <cell r="A915" t="str">
            <v>68.4.8 () Депозитарные услуги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</row>
        <row r="916">
          <cell r="A916" t="str">
            <v>68.5 Затраты на охрану, отданных в аренду основных сред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</row>
        <row r="917">
          <cell r="A917" t="str">
            <v>68.5. () Непроизводственные расходы, финансируемые из пр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</row>
        <row r="918">
          <cell r="A918" t="str">
            <v>68.5.13 () Услуги PR-компаний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</row>
        <row r="919">
          <cell r="A919" t="str">
            <v>68.5.14 () Выплата дивидендов по акциям ОАО "ММК"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</row>
        <row r="920">
          <cell r="A920" t="str">
            <v>68.5.15 () Выплата премий по договорам доверительного упра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</row>
        <row r="921">
          <cell r="A921" t="str">
            <v>68.5.16 () Расчеты за ведение реестра акционеров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</row>
        <row r="922">
          <cell r="A922" t="str">
            <v>68.5.19 () Организация и проведение пресс-туров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</row>
        <row r="923">
          <cell r="A923" t="str">
            <v>68.5.2 () Услуги по охране ОАО "ММК"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</row>
        <row r="924">
          <cell r="A924" t="str">
            <v>68.5.22 () Расходы на страхование по исполнению обязательс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</row>
        <row r="925">
          <cell r="A925" t="str">
            <v>68.5.23 () Расходы, связанные с ликвидацией предприятий по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</row>
        <row r="926">
          <cell r="A926" t="str">
            <v>68.5.24 () Оценка акций ОАО "ММК"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</row>
        <row r="927">
          <cell r="A927" t="str">
            <v>68.5.25 () Услуги за проведение собраний АО с долей участи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</row>
        <row r="928">
          <cell r="A928" t="str">
            <v>68.5.26 () Медиауслуги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</row>
        <row r="929">
          <cell r="A929" t="str">
            <v>68.5.27 () Размещение депозита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</row>
        <row r="930">
          <cell r="A930" t="str">
            <v>68.5.3 () Услуги по подготовке телевизионных программ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</row>
        <row r="931">
          <cell r="A931" t="str">
            <v>68.5.4 () Услуги по проведению мероприятий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</row>
        <row r="932">
          <cell r="A932" t="str">
            <v>68.5.5 () Услуги по выпуску газет "Магнитогорский металл"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</row>
        <row r="933">
          <cell r="A933" t="str">
            <v>68.5.6 () Услуги по подготовке информационно- аналитическ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</row>
        <row r="934">
          <cell r="A934" t="str">
            <v>68.5.7 () Выплаты за отчуждение земли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</row>
        <row r="935">
          <cell r="A935" t="str">
            <v>68.5.8 () Услуги по подготовке проведения Собрания акцион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</row>
        <row r="936">
          <cell r="A936" t="str">
            <v>68.6 Услуги по охране ОАО "ММК"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</row>
        <row r="937">
          <cell r="A937" t="str">
            <v>68.7. Расходы на информацию и общественные связи</v>
          </cell>
          <cell r="B937">
            <v>15630405</v>
          </cell>
          <cell r="C937">
            <v>14033790</v>
          </cell>
          <cell r="D937">
            <v>12872860</v>
          </cell>
          <cell r="E937">
            <v>11844719</v>
          </cell>
          <cell r="F937">
            <v>10683789</v>
          </cell>
          <cell r="G937">
            <v>9522847</v>
          </cell>
          <cell r="H937">
            <v>8494718</v>
          </cell>
          <cell r="I937">
            <v>7333770</v>
          </cell>
          <cell r="J937">
            <v>6172858</v>
          </cell>
          <cell r="K937">
            <v>5144717</v>
          </cell>
          <cell r="L937">
            <v>3983787</v>
          </cell>
          <cell r="M937">
            <v>2822857</v>
          </cell>
          <cell r="N937">
            <v>21188016</v>
          </cell>
        </row>
        <row r="938">
          <cell r="A938" t="str">
            <v>68.7.1 Услуги по выпуску газеты "ММ" (печать)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</row>
        <row r="939">
          <cell r="A939" t="str">
            <v>68.7.2 Услуги по мониторингу</v>
          </cell>
          <cell r="B939">
            <v>178053</v>
          </cell>
          <cell r="C939">
            <v>133790</v>
          </cell>
          <cell r="D939">
            <v>89527</v>
          </cell>
          <cell r="E939">
            <v>178053</v>
          </cell>
          <cell r="F939">
            <v>133790</v>
          </cell>
          <cell r="G939">
            <v>89527</v>
          </cell>
          <cell r="H939">
            <v>178053</v>
          </cell>
          <cell r="I939">
            <v>133790</v>
          </cell>
          <cell r="J939">
            <v>89527</v>
          </cell>
          <cell r="K939">
            <v>178053</v>
          </cell>
          <cell r="L939">
            <v>133790</v>
          </cell>
          <cell r="M939">
            <v>89527</v>
          </cell>
          <cell r="N939">
            <v>178053</v>
          </cell>
        </row>
        <row r="940">
          <cell r="A940" t="str">
            <v>68.7.3 Содержание ТВ-ИН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</row>
        <row r="941">
          <cell r="A941" t="str">
            <v>68.7.4 Медиауслуги и услуги по PR сопровождению</v>
          </cell>
          <cell r="B941">
            <v>15452352</v>
          </cell>
          <cell r="C941">
            <v>13900000</v>
          </cell>
          <cell r="D941">
            <v>12783333</v>
          </cell>
          <cell r="E941">
            <v>11666666</v>
          </cell>
          <cell r="F941">
            <v>10549999</v>
          </cell>
          <cell r="G941">
            <v>9433320</v>
          </cell>
          <cell r="H941">
            <v>8316665</v>
          </cell>
          <cell r="I941">
            <v>7199980</v>
          </cell>
          <cell r="J941">
            <v>6083331</v>
          </cell>
          <cell r="K941">
            <v>4966664</v>
          </cell>
          <cell r="L941">
            <v>3849997</v>
          </cell>
          <cell r="M941">
            <v>2733330</v>
          </cell>
          <cell r="N941">
            <v>21009963</v>
          </cell>
        </row>
        <row r="942">
          <cell r="A942" t="str">
            <v>68.7.5 () Полиграфические услуги ("Магнитогорский Металл"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</row>
        <row r="943">
          <cell r="A943" t="str">
            <v>68.7.6 (0680506) Услуги по подготовке информационно-анали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</row>
        <row r="944">
          <cell r="A944" t="str">
            <v>68.7.7 (0680513) Услуги PR- компаний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</row>
        <row r="945">
          <cell r="A945" t="str">
            <v>68.7.8 (0680519) Организация и проведение пресс-туров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</row>
        <row r="946">
          <cell r="A946" t="str">
            <v>68.7.9 (0680526) Медиауслуги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</row>
        <row r="947">
          <cell r="A947" t="str">
            <v>68.8 Выплаты за отчуждение земли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</row>
        <row r="948">
          <cell r="A948" t="str">
            <v>68.9 Расходы на страхование по исполнению обязательств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</row>
        <row r="949">
          <cell r="A949" t="str">
            <v>69. Единый социальный налог и взносы в ФОС НС и ПЗ</v>
          </cell>
          <cell r="B949">
            <v>7714175.1999999993</v>
          </cell>
          <cell r="C949">
            <v>3809179.5300000003</v>
          </cell>
          <cell r="D949">
            <v>3541098.57</v>
          </cell>
          <cell r="E949">
            <v>1876377</v>
          </cell>
          <cell r="F949">
            <v>1490456</v>
          </cell>
          <cell r="G949">
            <v>977002</v>
          </cell>
          <cell r="H949">
            <v>4125761</v>
          </cell>
          <cell r="I949">
            <v>4091511</v>
          </cell>
          <cell r="J949">
            <v>5066682</v>
          </cell>
          <cell r="K949">
            <v>5704130</v>
          </cell>
          <cell r="L949">
            <v>6958268</v>
          </cell>
          <cell r="M949">
            <v>10387132</v>
          </cell>
          <cell r="N949">
            <v>0</v>
          </cell>
        </row>
        <row r="950">
          <cell r="A950" t="str">
            <v>69.1. Пенсионный фонд</v>
          </cell>
          <cell r="B950">
            <v>7714175.1999999993</v>
          </cell>
          <cell r="C950">
            <v>3809179.5300000003</v>
          </cell>
          <cell r="D950">
            <v>3541098.57</v>
          </cell>
          <cell r="E950">
            <v>1876377</v>
          </cell>
          <cell r="F950">
            <v>1490456</v>
          </cell>
          <cell r="G950">
            <v>977002</v>
          </cell>
          <cell r="H950">
            <v>4125761</v>
          </cell>
          <cell r="I950">
            <v>4091511</v>
          </cell>
          <cell r="J950">
            <v>5066682</v>
          </cell>
          <cell r="K950">
            <v>5704130</v>
          </cell>
          <cell r="L950">
            <v>6958268</v>
          </cell>
          <cell r="M950">
            <v>10387132</v>
          </cell>
          <cell r="N950">
            <v>0</v>
          </cell>
        </row>
        <row r="951">
          <cell r="A951" t="str">
            <v>69.1.1 Пенсионный фонд (Федеральный)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</row>
        <row r="952">
          <cell r="A952" t="str">
            <v>69.1.2 Пенсионный фонд (Страховая часть)</v>
          </cell>
          <cell r="B952">
            <v>6341081.6399999997</v>
          </cell>
          <cell r="C952">
            <v>3245178</v>
          </cell>
          <cell r="D952">
            <v>2855042.57</v>
          </cell>
          <cell r="E952">
            <v>1460439</v>
          </cell>
          <cell r="F952">
            <v>972438</v>
          </cell>
          <cell r="G952">
            <v>781547</v>
          </cell>
          <cell r="H952">
            <v>3521152</v>
          </cell>
          <cell r="I952">
            <v>3514307</v>
          </cell>
          <cell r="J952">
            <v>5066682</v>
          </cell>
          <cell r="K952">
            <v>5704130</v>
          </cell>
          <cell r="L952">
            <v>6958268</v>
          </cell>
          <cell r="M952">
            <v>9908346</v>
          </cell>
          <cell r="N952">
            <v>0</v>
          </cell>
        </row>
        <row r="953">
          <cell r="A953" t="str">
            <v>69.1.3 Пенсионный фонд (Накопительная часть)</v>
          </cell>
          <cell r="B953">
            <v>1373093.56</v>
          </cell>
          <cell r="C953">
            <v>564001.53</v>
          </cell>
          <cell r="D953">
            <v>686056</v>
          </cell>
          <cell r="E953">
            <v>415938</v>
          </cell>
          <cell r="F953">
            <v>518018</v>
          </cell>
          <cell r="G953">
            <v>195455</v>
          </cell>
          <cell r="H953">
            <v>604609</v>
          </cell>
          <cell r="I953">
            <v>577204</v>
          </cell>
          <cell r="J953">
            <v>0</v>
          </cell>
          <cell r="K953">
            <v>0</v>
          </cell>
          <cell r="L953">
            <v>0</v>
          </cell>
          <cell r="M953">
            <v>478786</v>
          </cell>
          <cell r="N953">
            <v>0</v>
          </cell>
        </row>
        <row r="954">
          <cell r="A954" t="str">
            <v>69.1.4 Фонд Социального Страхования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</row>
        <row r="955">
          <cell r="A955" t="str">
            <v>69.2 () ФОСНП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</row>
        <row r="956">
          <cell r="A956" t="str">
            <v>69.2. ФОМС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</row>
        <row r="957">
          <cell r="A957" t="str">
            <v>69.2.1 ФОМС (Федеральный)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</row>
        <row r="958">
          <cell r="A958" t="str">
            <v>69.2.2 ФОМС (Территориальный)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</row>
        <row r="959">
          <cell r="A959" t="str">
            <v>69.3 ФСС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</row>
        <row r="960">
          <cell r="A960" t="str">
            <v>69.4 ФОСНП и ПЗ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</row>
        <row r="961">
          <cell r="A961" t="str">
            <v>7. Алюминий</v>
          </cell>
          <cell r="B961">
            <v>62350777</v>
          </cell>
          <cell r="C961">
            <v>51845375</v>
          </cell>
          <cell r="D961">
            <v>71517821</v>
          </cell>
          <cell r="E961">
            <v>119029694</v>
          </cell>
          <cell r="F961">
            <v>171898493</v>
          </cell>
          <cell r="G961">
            <v>123689799.99999999</v>
          </cell>
          <cell r="H961">
            <v>103801130</v>
          </cell>
          <cell r="I961">
            <v>104042330</v>
          </cell>
          <cell r="J961">
            <v>103376780</v>
          </cell>
          <cell r="K961">
            <v>103972310</v>
          </cell>
          <cell r="L961">
            <v>103652510</v>
          </cell>
          <cell r="M961">
            <v>103863200</v>
          </cell>
          <cell r="N961">
            <v>153863200</v>
          </cell>
        </row>
        <row r="962">
          <cell r="A962" t="str">
            <v>7.1 Алюминий первичный</v>
          </cell>
          <cell r="B962">
            <v>42211388</v>
          </cell>
          <cell r="C962">
            <v>42211388</v>
          </cell>
          <cell r="D962">
            <v>42211388</v>
          </cell>
          <cell r="E962">
            <v>42211388</v>
          </cell>
          <cell r="F962">
            <v>42211388</v>
          </cell>
          <cell r="G962">
            <v>42211388</v>
          </cell>
          <cell r="H962">
            <v>42211388</v>
          </cell>
          <cell r="I962">
            <v>42211388</v>
          </cell>
          <cell r="J962">
            <v>42211388</v>
          </cell>
          <cell r="K962">
            <v>42211388</v>
          </cell>
          <cell r="L962">
            <v>42211388</v>
          </cell>
          <cell r="M962">
            <v>42211388</v>
          </cell>
          <cell r="N962">
            <v>42211388</v>
          </cell>
        </row>
        <row r="963">
          <cell r="A963" t="str">
            <v>7.2 Алюминиевая дробь вторичная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</row>
        <row r="964">
          <cell r="A964" t="str">
            <v>7.3 Алюминий вторичный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</row>
        <row r="965">
          <cell r="A965" t="str">
            <v>7.4 Алюминиевая дробь первичная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</row>
        <row r="966">
          <cell r="A966" t="str">
            <v>7.5 Алюминиевая катанка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</row>
        <row r="967">
          <cell r="A967" t="str">
            <v>7.6 Прочий алюминий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</row>
        <row r="968">
          <cell r="A968" t="str">
            <v>70. Внереализационные расходы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</row>
        <row r="969">
          <cell r="A969" t="str">
            <v>70.1. Штрафы, пени, неустойки и возмещение убытков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</row>
        <row r="970">
          <cell r="A970" t="str">
            <v>70.1.1 Штрафные санкции по УЖДТ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</row>
        <row r="971">
          <cell r="A971" t="str">
            <v>70.1.2 Прочие штрафные санкции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</row>
        <row r="972">
          <cell r="A972" t="str">
            <v>70.1.3 Штраф за сверхнормативный простой вагонов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</row>
        <row r="973">
          <cell r="A973" t="str">
            <v>70.1.4 Штрафные санкции по кредитам и займам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</row>
        <row r="974">
          <cell r="A974" t="str">
            <v>70.1.5 Штрафные санкции по налогам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</row>
        <row r="975">
          <cell r="A975" t="str">
            <v>70.1.6 Возмещение расходов покупателю на устранение недостатков товара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</row>
        <row r="976">
          <cell r="A976" t="str">
            <v>70.2. Судебные издержки и арбитражные расходы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</row>
        <row r="977">
          <cell r="A977" t="str">
            <v>70.2.1 Издержки по антидемпинговым расследованиям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</row>
        <row r="978">
          <cell r="A978" t="str">
            <v>70.2.2 Прочие судебные издержки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</row>
        <row r="979">
          <cell r="A979" t="str">
            <v>71. Операционные расходы</v>
          </cell>
          <cell r="B979">
            <v>3483145</v>
          </cell>
          <cell r="C979">
            <v>3337025</v>
          </cell>
          <cell r="D979">
            <v>3392025</v>
          </cell>
          <cell r="E979">
            <v>3445025</v>
          </cell>
          <cell r="F979">
            <v>1819139</v>
          </cell>
          <cell r="G979">
            <v>1861139</v>
          </cell>
          <cell r="H979">
            <v>1856139</v>
          </cell>
          <cell r="I979">
            <v>1594023</v>
          </cell>
          <cell r="J979">
            <v>1636023</v>
          </cell>
          <cell r="K979">
            <v>1683023</v>
          </cell>
          <cell r="L979">
            <v>1462347</v>
          </cell>
          <cell r="M979">
            <v>3290436</v>
          </cell>
          <cell r="N979">
            <v>4634956</v>
          </cell>
        </row>
        <row r="980">
          <cell r="A980" t="str">
            <v>71.1 Затраты по аннулированным производственным заказам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</row>
        <row r="981">
          <cell r="A981" t="str">
            <v>71.10. Проценты по заемным средствам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</row>
        <row r="982">
          <cell r="A982" t="str">
            <v>71.10.1 Проценты по краткосрочным кредитам банков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</row>
        <row r="983">
          <cell r="A983" t="str">
            <v>71.10.2 Проценты по краткосрочным займам организаций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</row>
        <row r="984">
          <cell r="A984" t="str">
            <v>71.10.3 Проценты по долгосрочным кредитам банков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</row>
        <row r="985">
          <cell r="A985" t="str">
            <v>71.10.4 Проценты по долгосрочным займам организаций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</row>
        <row r="986">
          <cell r="A986" t="str">
            <v>71.10.5 (0740602) Проценты по инвестиционным кредитам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</row>
        <row r="987">
          <cell r="A987" t="str">
            <v>71.2 Затраты на производство, не давшее продукции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</row>
        <row r="988">
          <cell r="A988" t="str">
            <v>71.3 Затраты на консервацию производ.мощностей и объект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</row>
        <row r="989">
          <cell r="A989" t="str">
            <v>71.4. Услуги по работе с ценными бумагами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</row>
        <row r="990">
          <cell r="A990" t="str">
            <v>71.4.1 Услуги по работе с ценными бумагами ОАО «ММК»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</row>
        <row r="991">
          <cell r="A991" t="str">
            <v>71.4.2 Услуги по работе с ценными бумагами прочих эмитентов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</row>
        <row r="992">
          <cell r="A992" t="str">
            <v>71.5 Затраты на операции по покупке и продаже иностр.ва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</row>
        <row r="993">
          <cell r="A993" t="str">
            <v>71.6. Услуги банков и агентов</v>
          </cell>
          <cell r="B993">
            <v>903000</v>
          </cell>
          <cell r="C993">
            <v>955000</v>
          </cell>
          <cell r="D993">
            <v>1010000</v>
          </cell>
          <cell r="E993">
            <v>1063000</v>
          </cell>
          <cell r="F993">
            <v>1116000</v>
          </cell>
          <cell r="G993">
            <v>1158000</v>
          </cell>
          <cell r="H993">
            <v>1153000</v>
          </cell>
          <cell r="I993">
            <v>1195000</v>
          </cell>
          <cell r="J993">
            <v>1237000</v>
          </cell>
          <cell r="K993">
            <v>1284000</v>
          </cell>
          <cell r="L993">
            <v>1358000</v>
          </cell>
          <cell r="M993">
            <v>1406000</v>
          </cell>
          <cell r="N993">
            <v>1452000</v>
          </cell>
        </row>
        <row r="994">
          <cell r="A994" t="str">
            <v>71.6.1 Расчетно-кассовое обслуживание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</row>
        <row r="995">
          <cell r="A995" t="str">
            <v>71.6.2 Комиссия банков по счетам ОАО "ММК"</v>
          </cell>
          <cell r="B995">
            <v>903000</v>
          </cell>
          <cell r="C995">
            <v>955000</v>
          </cell>
          <cell r="D995">
            <v>1010000</v>
          </cell>
          <cell r="E995">
            <v>1063000</v>
          </cell>
          <cell r="F995">
            <v>1116000</v>
          </cell>
          <cell r="G995">
            <v>1158000</v>
          </cell>
          <cell r="H995">
            <v>1153000</v>
          </cell>
          <cell r="I995">
            <v>1195000</v>
          </cell>
          <cell r="J995">
            <v>1237000</v>
          </cell>
          <cell r="K995">
            <v>1284000</v>
          </cell>
          <cell r="L995">
            <v>1358000</v>
          </cell>
          <cell r="M995">
            <v>1406000</v>
          </cell>
          <cell r="N995">
            <v>1452000</v>
          </cell>
        </row>
        <row r="996">
          <cell r="A996" t="str">
            <v>71.6.3 Комиссии банков по кредитам и займам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</row>
        <row r="997">
          <cell r="A997" t="str">
            <v>71.6.4 Комиссия банков по агентским вознаграждениям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</row>
        <row r="998">
          <cell r="A998" t="str">
            <v>71.6.5 Комиссия банков по выданным гарантиям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</row>
        <row r="999">
          <cell r="A999" t="str">
            <v>71.6.6 Депозитарные услуги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</row>
        <row r="1000">
          <cell r="A1000" t="str">
            <v>71.7 Дополнительные расходы по кредитам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</row>
        <row r="1001">
          <cell r="A1001" t="str">
            <v>71.8 Дополнительные расходы по займам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</row>
        <row r="1002">
          <cell r="A1002" t="str">
            <v>71.9. Расходы по облигациям</v>
          </cell>
          <cell r="B1002">
            <v>2580145</v>
          </cell>
          <cell r="C1002">
            <v>2382025</v>
          </cell>
          <cell r="D1002">
            <v>2382025</v>
          </cell>
          <cell r="E1002">
            <v>2382025</v>
          </cell>
          <cell r="F1002">
            <v>703139</v>
          </cell>
          <cell r="G1002">
            <v>703139</v>
          </cell>
          <cell r="H1002">
            <v>703139</v>
          </cell>
          <cell r="I1002">
            <v>399023</v>
          </cell>
          <cell r="J1002">
            <v>399023</v>
          </cell>
          <cell r="K1002">
            <v>399023</v>
          </cell>
          <cell r="L1002">
            <v>104347</v>
          </cell>
          <cell r="M1002">
            <v>1884436</v>
          </cell>
          <cell r="N1002">
            <v>3182956</v>
          </cell>
        </row>
        <row r="1003">
          <cell r="A1003" t="str">
            <v>71.9.1 Организационные затраты по рублевым облигациям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</row>
        <row r="1004">
          <cell r="A1004" t="str">
            <v>71.9.2 Организационные затраты по еврооблигациям</v>
          </cell>
          <cell r="B1004">
            <v>2580145</v>
          </cell>
          <cell r="C1004">
            <v>2382025</v>
          </cell>
          <cell r="D1004">
            <v>2382025</v>
          </cell>
          <cell r="E1004">
            <v>2382025</v>
          </cell>
          <cell r="F1004">
            <v>703139</v>
          </cell>
          <cell r="G1004">
            <v>703139</v>
          </cell>
          <cell r="H1004">
            <v>703139</v>
          </cell>
          <cell r="I1004">
            <v>399023</v>
          </cell>
          <cell r="J1004">
            <v>399023</v>
          </cell>
          <cell r="K1004">
            <v>399023</v>
          </cell>
          <cell r="L1004">
            <v>104347</v>
          </cell>
          <cell r="M1004">
            <v>1884436</v>
          </cell>
          <cell r="N1004">
            <v>3182956</v>
          </cell>
        </row>
        <row r="1005">
          <cell r="A1005" t="str">
            <v>71.9.3 Купонные выплаты по рублевым облигациям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</row>
        <row r="1006">
          <cell r="A1006" t="str">
            <v>71.9.4 Купонные выплаты по еврооблигациям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</row>
        <row r="1007">
          <cell r="A1007" t="str">
            <v>72. Краткосрочные финансовые вложения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</row>
        <row r="1008">
          <cell r="A1008" t="str">
            <v>72.1 Приобретение облигаций, векселей и депозитных серт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</row>
        <row r="1009">
          <cell r="A1009" t="str">
            <v>72.2 Приобретение права требования (переуступка долга)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</row>
        <row r="1010">
          <cell r="A1010" t="str">
            <v>72.3 Предоставленные займы на срок до 1 года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</row>
        <row r="1011">
          <cell r="A1011" t="str">
            <v>72.4 Уступка права требования дочерними обществами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</row>
        <row r="1012">
          <cell r="A1012" t="str">
            <v>72.5 Вклады по договору простого товарищества на срок д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</row>
        <row r="1013">
          <cell r="A1013" t="str">
            <v>73. Долгосрочные финансовые вложения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</row>
        <row r="1014">
          <cell r="A1014" t="str">
            <v>73.1 Приобретение облигаций, векселей и депозитных серт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</row>
        <row r="1015">
          <cell r="A1015" t="str">
            <v>73.1. Приобретение облигаций, векселей и депозитных серт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</row>
        <row r="1016">
          <cell r="A1016" t="str">
            <v>73.1.1 (0730101) Покупка ценных бумаг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</row>
        <row r="1017">
          <cell r="A1017" t="str">
            <v>73.1.2 (0730102) Взносы в Уставной капитал российских пре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</row>
        <row r="1018">
          <cell r="A1018" t="str">
            <v>73.1.3 (0730103) Взносы в Уставной капитал зарубежных пре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</row>
        <row r="1019">
          <cell r="A1019" t="str">
            <v>73.1.4 (0730104) Вклады по договору простого товарищества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</row>
        <row r="1020">
          <cell r="A1020" t="str">
            <v>73.1.5 (0730105) Взносы в Уставной капитал вновь созданны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</row>
        <row r="1021">
          <cell r="A1021" t="str">
            <v>73.2 Предоставленные займы на срок свыше 1 года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</row>
        <row r="1022">
          <cell r="A1022" t="str">
            <v>73.3 Паи, акции, взносы в уставный капитал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</row>
        <row r="1023">
          <cell r="A1023" t="str">
            <v>73.4 Вклады по договору товарищества на срок свыше 1 го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</row>
        <row r="1024">
          <cell r="A1024" t="str">
            <v>73.5 Взносы в уставный капитал вновь созданных обществ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</row>
        <row r="1025">
          <cell r="A1025" t="str">
            <v>73.6 Приобретение права требования (переуступка долга) через УФР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</row>
        <row r="1026">
          <cell r="A1026" t="str">
            <v>74. () Долгосрочные кредиты и займы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</row>
        <row r="1027">
          <cell r="A1027" t="str">
            <v>74.1. () Гашение кредитов банков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</row>
        <row r="1028">
          <cell r="A1028" t="str">
            <v>74.1.1 () Гашение просроченных кредитов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</row>
        <row r="1029">
          <cell r="A1029" t="str">
            <v>74.1.2 () Гашение непросроченных кредитов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</row>
        <row r="1030">
          <cell r="A1030" t="str">
            <v>74.2. () Гашение процентов банков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</row>
        <row r="1031">
          <cell r="A1031" t="str">
            <v>74.2.1 () Гашение процентов в пределах ставки рефинансиро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</row>
        <row r="1032">
          <cell r="A1032" t="str">
            <v>74.2.2 () Гашение процентов сверх ставки рефинансирования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</row>
        <row r="1033">
          <cell r="A1033" t="str">
            <v>74.4. () Гашение займов организаций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</row>
        <row r="1034">
          <cell r="A1034" t="str">
            <v>74.4.1 () Гашение просроченных займов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</row>
        <row r="1035">
          <cell r="A1035" t="str">
            <v>74.4.2 () Гашение непросроченных займов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</row>
        <row r="1036">
          <cell r="A1036" t="str">
            <v>74.6. () Гашение процентов по инвестиционным кредитам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</row>
        <row r="1037">
          <cell r="A1037" t="str">
            <v>74.6.1 () Гашение процентов в пределах ставки рефинансиро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</row>
        <row r="1038">
          <cell r="A1038" t="str">
            <v>74.6.2 () Гашение процентов сверх ставки рефинансирования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</row>
        <row r="1039">
          <cell r="A1039" t="str">
            <v>74.7. () Гашение процентов по займам организаций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</row>
        <row r="1040">
          <cell r="A1040" t="str">
            <v>74.7.1 () Гашение процентов в пределах ставки рефинансиро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</row>
        <row r="1041">
          <cell r="A1041" t="str">
            <v>74.7.2 () Гашение процентов сверх ставки рефинансирования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</row>
        <row r="1042">
          <cell r="A1042" t="str">
            <v>74.9. () Гашение инвестиционных кредитов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</row>
        <row r="1043">
          <cell r="A1043" t="str">
            <v>74.9.1 () Гашение просроченных кредитов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</row>
        <row r="1044">
          <cell r="A1044" t="str">
            <v>74.9.2 () Гашение непросроченных кредитов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</row>
        <row r="1045">
          <cell r="A1045" t="str">
            <v>75. Аренда земли</v>
          </cell>
          <cell r="B1045">
            <v>93635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</row>
        <row r="1046">
          <cell r="A1046" t="str">
            <v>75.1 Администрация г.Магнитогорска</v>
          </cell>
          <cell r="B1046">
            <v>93635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</row>
        <row r="1047">
          <cell r="A1047" t="str">
            <v>75.1. Администрация г.Магнитогорска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</row>
        <row r="1048">
          <cell r="A1048" t="str">
            <v>75.1.1 (0750101) Затраты по арендной плате за земли общех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</row>
        <row r="1049">
          <cell r="A1049" t="str">
            <v>75.1.2 (0750102) Затраты по арендной плате за земли произ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</row>
        <row r="1050">
          <cell r="A1050" t="str">
            <v>75.1.3 (0750103) Затраты по арендной плате за земли непро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</row>
        <row r="1051">
          <cell r="A1051" t="str">
            <v>75.1.4 (0750104) Затраты по аренной плате за земли под ка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</row>
        <row r="1052">
          <cell r="A1052" t="str">
            <v>75.2 Администрация Агаповского района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</row>
        <row r="1053">
          <cell r="A1053" t="str">
            <v>75.2. (0750200) Администрация Агаповского района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</row>
        <row r="1054">
          <cell r="A1054" t="str">
            <v>75.2.1 (0750201) Затраты по арендной плате за земли общех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</row>
        <row r="1055">
          <cell r="A1055" t="str">
            <v>75.2.2 (0750202) Затраты по арендной плате за земли произ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</row>
        <row r="1056">
          <cell r="A1056" t="str">
            <v>75.2.3 (0750203) Затраты по арендной плате за земли непро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</row>
        <row r="1057">
          <cell r="A1057" t="str">
            <v>75.2.4 (0750204) Затраты по арендной плате за земли под к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</row>
        <row r="1058">
          <cell r="A1058" t="str">
            <v>75.3 Администрация Верхнеуральского района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</row>
        <row r="1059">
          <cell r="A1059" t="str">
            <v>75.3. (0750300) Администрация Верхнеуральского района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</row>
        <row r="1060">
          <cell r="A1060" t="str">
            <v>75.3.1 (0750301) Затраты по арендной плате за земли общех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</row>
        <row r="1061">
          <cell r="A1061" t="str">
            <v>75.3.2 (0750302) Затраты по арендной плате за земли произ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</row>
        <row r="1062">
          <cell r="A1062" t="str">
            <v>75.3.3 (0750303) Затраты по арендной плате за земли непро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</row>
        <row r="1063">
          <cell r="A1063" t="str">
            <v>75.3.4 (0750304) Затраты по арендной плате за земли под к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</row>
        <row r="1064">
          <cell r="A1064" t="str">
            <v>75.4 Верхнеуральский лесхоз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</row>
        <row r="1065">
          <cell r="A1065" t="str">
            <v>75.4. (0750400) Верхнеуральский лесхоз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</row>
        <row r="1066">
          <cell r="A1066" t="str">
            <v>75.4.1 (0750401) Затраты по арендной плате за земли общех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</row>
        <row r="1067">
          <cell r="A1067" t="str">
            <v>75.4.2 (0750402) Затраты по арендной плате за земли произ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</row>
        <row r="1068">
          <cell r="A1068" t="str">
            <v>75.4.3 (0750403) Затраты по арендной плате за земли непро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</row>
        <row r="1069">
          <cell r="A1069" t="str">
            <v>75.4.4 (0750404) Затраты по арендной плате за земли под к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</row>
        <row r="1070">
          <cell r="A1070" t="str">
            <v>75.5 Администрация Абзелиловского района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</row>
        <row r="1071">
          <cell r="A1071" t="str">
            <v>75.5. (0750500) Администрация Абзелиловского района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</row>
        <row r="1072">
          <cell r="A1072" t="str">
            <v>75.5.1 (0750501) Затраты по арендной плате за земли общех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</row>
        <row r="1073">
          <cell r="A1073" t="str">
            <v>75.5.2 (0750502) Затраты по арендной плате за земли произ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</row>
        <row r="1074">
          <cell r="A1074" t="str">
            <v>75.5.3 (0750503) Затраты по арендной плате за земли непро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</row>
        <row r="1075">
          <cell r="A1075" t="str">
            <v>75.5.4 (0750504) Затраты по арендной плате за земли под к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</row>
        <row r="1076">
          <cell r="A1076" t="str">
            <v>75.6 Белорецкий лесхоз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</row>
        <row r="1077">
          <cell r="A1077" t="str">
            <v>75.6. (0750600) Белорецкий лесхоз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</row>
        <row r="1078">
          <cell r="A1078" t="str">
            <v>75.6.1 (0750601) Затраты по арендной плате за земли общех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</row>
        <row r="1079">
          <cell r="A1079" t="str">
            <v>75.6.2 (0750602) Затраты по арендной плате за земли произ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</row>
        <row r="1080">
          <cell r="A1080" t="str">
            <v>75.6.3 (0750603) Затраты по арендной плате за земли непро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</row>
        <row r="1081">
          <cell r="A1081" t="str">
            <v>75.6.4 (0750604) Затраты по арендной плате за земли под к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</row>
        <row r="1082">
          <cell r="A1082" t="str">
            <v>75.7 Администрация Чесменского района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</row>
        <row r="1083">
          <cell r="A1083" t="str">
            <v>75.7. (0750700) Администрация Чесменского района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</row>
        <row r="1084">
          <cell r="A1084" t="str">
            <v>75.7.1 (0750701) Затраты по арендной плате за земли общех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</row>
        <row r="1085">
          <cell r="A1085" t="str">
            <v>75.7.2 (0750702) Затраты по арендной плате за земли произ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</row>
        <row r="1086">
          <cell r="A1086" t="str">
            <v>75.7.3 (0750703) Затраты по арендной плате за земли непро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</row>
        <row r="1087">
          <cell r="A1087" t="str">
            <v>75.7.4 (0750704) Затраты по арендной плате за земли под к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</row>
        <row r="1088">
          <cell r="A1088" t="str">
            <v>75.8 Комсомольская районная администрация (Казахстан)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</row>
        <row r="1089">
          <cell r="A1089" t="str">
            <v>75.8. (0750800) Комсомольская районная администрация (Ка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</row>
        <row r="1090">
          <cell r="A1090" t="str">
            <v>75.8.1 (0750801) Затраты по арендной плате за земли общех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</row>
        <row r="1091">
          <cell r="A1091" t="str">
            <v>75.8.2 (0750802) Затраты по арендной плате за земли произ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</row>
        <row r="1092">
          <cell r="A1092" t="str">
            <v>75.8.3 (0750803) Затраты по арендной плате за земли непро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</row>
        <row r="1093">
          <cell r="A1093" t="str">
            <v>75.8.4 (0750804) Затраты по арендной плате за земли под к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</row>
        <row r="1094">
          <cell r="A1094" t="str">
            <v>76 Амортизация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</row>
        <row r="1095">
          <cell r="A1095" t="str">
            <v>76. Амортизация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</row>
        <row r="1096">
          <cell r="A1096" t="str">
            <v>76.1 Амортизация основных средств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</row>
        <row r="1097">
          <cell r="A1097" t="str">
            <v>76.2 Амортизация нематериальных активов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</row>
        <row r="1098">
          <cell r="A1098" t="str">
            <v>77. Нематериальне активы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</row>
        <row r="1099">
          <cell r="A1099" t="str">
            <v>77.1. Патентные пошлины, поощрительные вознаграждения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</row>
        <row r="1100">
          <cell r="A1100" t="str">
            <v>77.1.1 Патентные пошлины за выдачу патента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</row>
        <row r="1101">
          <cell r="A1101" t="str">
            <v>77.1.2 Патентные пошлины за поддержание патента в силе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</row>
        <row r="1102">
          <cell r="A1102" t="str">
            <v>77.1.3 Поощрительные вознаграждения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</row>
        <row r="1103">
          <cell r="A1103" t="str">
            <v>77.2 Исключительные права на программное обеспечение, б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</row>
        <row r="1104">
          <cell r="A1104" t="str">
            <v>77.3. Патенты и ноу-хау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</row>
        <row r="1105">
          <cell r="A1105" t="str">
            <v>77.3.1 Патенты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</row>
        <row r="1106">
          <cell r="A1106" t="str">
            <v>77.3.2 Ноу-хау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</row>
        <row r="1107">
          <cell r="A1107" t="str">
            <v>77.5 Организационные расходы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</row>
        <row r="1108">
          <cell r="A1108" t="str">
            <v>78. Лицензионные договора</v>
          </cell>
          <cell r="B1108">
            <v>3083483</v>
          </cell>
          <cell r="C1108">
            <v>2231811</v>
          </cell>
          <cell r="D1108">
            <v>2256811</v>
          </cell>
          <cell r="E1108">
            <v>2256811</v>
          </cell>
          <cell r="F1108">
            <v>2731811</v>
          </cell>
          <cell r="G1108">
            <v>2781811</v>
          </cell>
          <cell r="H1108">
            <v>2781811</v>
          </cell>
          <cell r="I1108">
            <v>3281811</v>
          </cell>
          <cell r="J1108">
            <v>2781811</v>
          </cell>
          <cell r="K1108">
            <v>3131811</v>
          </cell>
          <cell r="L1108">
            <v>3131811</v>
          </cell>
          <cell r="M1108">
            <v>2631811</v>
          </cell>
          <cell r="N1108">
            <v>2631811</v>
          </cell>
        </row>
        <row r="1109">
          <cell r="A1109" t="str">
            <v>78.1. Лицензии на виды деятельности, пользование недрами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</row>
        <row r="1110">
          <cell r="A1110" t="str">
            <v>78.1.1 Лицензии на виды деятельности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</row>
        <row r="1111">
          <cell r="A1111" t="str">
            <v>78.1.2 Лицензии на право пользования недрами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</row>
        <row r="1112">
          <cell r="A1112" t="str">
            <v>78.2. Изобретательство и рационализаторство (лицензионны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</row>
        <row r="1113">
          <cell r="A1113" t="str">
            <v>78.2.1 Платежи Роялти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</row>
        <row r="1114">
          <cell r="A1114" t="str">
            <v>78.2.2 Паушальные платежи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</row>
        <row r="1115">
          <cell r="A1115" t="str">
            <v>78.3 Право на использование программного обеспечения, б</v>
          </cell>
          <cell r="B1115">
            <v>3083483</v>
          </cell>
          <cell r="C1115">
            <v>2231811</v>
          </cell>
          <cell r="D1115">
            <v>2231811</v>
          </cell>
          <cell r="E1115">
            <v>2231811</v>
          </cell>
          <cell r="F1115">
            <v>2231811</v>
          </cell>
          <cell r="G1115">
            <v>2231811</v>
          </cell>
          <cell r="H1115">
            <v>2231811</v>
          </cell>
          <cell r="I1115">
            <v>2231811</v>
          </cell>
          <cell r="J1115">
            <v>2231811</v>
          </cell>
          <cell r="K1115">
            <v>2231811</v>
          </cell>
          <cell r="L1115">
            <v>2231811</v>
          </cell>
          <cell r="M1115">
            <v>2231811</v>
          </cell>
          <cell r="N1115">
            <v>2231811</v>
          </cell>
        </row>
        <row r="1116">
          <cell r="A1116" t="str">
            <v>78.4 Право на использование программных продуктов в рам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</row>
        <row r="1117">
          <cell r="A1117" t="str">
            <v>78.5 Разрешение на использование частот, деятельность в</v>
          </cell>
          <cell r="B1117">
            <v>0</v>
          </cell>
          <cell r="C1117">
            <v>0</v>
          </cell>
          <cell r="D1117">
            <v>25000</v>
          </cell>
          <cell r="E1117">
            <v>25000</v>
          </cell>
          <cell r="F1117">
            <v>500000</v>
          </cell>
          <cell r="G1117">
            <v>550000</v>
          </cell>
          <cell r="H1117">
            <v>550000</v>
          </cell>
          <cell r="I1117">
            <v>1050000</v>
          </cell>
          <cell r="J1117">
            <v>550000</v>
          </cell>
          <cell r="K1117">
            <v>900000</v>
          </cell>
          <cell r="L1117">
            <v>900000</v>
          </cell>
          <cell r="M1117">
            <v>400000</v>
          </cell>
          <cell r="N1117">
            <v>400000</v>
          </cell>
        </row>
        <row r="1118">
          <cell r="A1118" t="str">
            <v>8 Олово</v>
          </cell>
          <cell r="B1118">
            <v>955000</v>
          </cell>
          <cell r="C1118">
            <v>31986081</v>
          </cell>
          <cell r="D1118">
            <v>11990579</v>
          </cell>
          <cell r="E1118">
            <v>44009000</v>
          </cell>
          <cell r="F1118">
            <v>21428770</v>
          </cell>
          <cell r="G1118">
            <v>23752000</v>
          </cell>
          <cell r="H1118">
            <v>20000000</v>
          </cell>
          <cell r="I1118">
            <v>20000000</v>
          </cell>
          <cell r="J1118">
            <v>34000000</v>
          </cell>
          <cell r="K1118">
            <v>34000000</v>
          </cell>
          <cell r="L1118">
            <v>34000000</v>
          </cell>
          <cell r="M1118">
            <v>34000000</v>
          </cell>
          <cell r="N1118">
            <v>34000000</v>
          </cell>
        </row>
        <row r="1119">
          <cell r="A1119" t="str">
            <v>80. Расчеты с персоналом по оплате труда</v>
          </cell>
          <cell r="B1119">
            <v>301638895</v>
          </cell>
          <cell r="C1119">
            <v>288088896</v>
          </cell>
          <cell r="D1119">
            <v>289546420</v>
          </cell>
          <cell r="E1119">
            <v>287746421</v>
          </cell>
          <cell r="F1119">
            <v>285946422</v>
          </cell>
          <cell r="G1119">
            <v>283546423</v>
          </cell>
          <cell r="H1119">
            <v>282088901</v>
          </cell>
          <cell r="I1119">
            <v>280088902</v>
          </cell>
          <cell r="J1119">
            <v>278588903</v>
          </cell>
          <cell r="K1119">
            <v>279188904</v>
          </cell>
          <cell r="L1119">
            <v>279388905</v>
          </cell>
          <cell r="M1119">
            <v>279488906</v>
          </cell>
          <cell r="N1119">
            <v>277688907</v>
          </cell>
        </row>
        <row r="1120">
          <cell r="A1120" t="str">
            <v>80.1. ФОТ</v>
          </cell>
          <cell r="B1120">
            <v>15050000</v>
          </cell>
          <cell r="C1120">
            <v>2500000</v>
          </cell>
          <cell r="D1120">
            <v>2500000</v>
          </cell>
          <cell r="E1120">
            <v>2500000</v>
          </cell>
          <cell r="F1120">
            <v>2500000</v>
          </cell>
          <cell r="G1120">
            <v>1600000</v>
          </cell>
          <cell r="H1120">
            <v>1600000</v>
          </cell>
          <cell r="I1120">
            <v>1600000</v>
          </cell>
          <cell r="J1120">
            <v>1600000</v>
          </cell>
          <cell r="K1120">
            <v>1600000</v>
          </cell>
          <cell r="L1120">
            <v>1600000</v>
          </cell>
          <cell r="M1120">
            <v>1600000</v>
          </cell>
          <cell r="N1120">
            <v>0</v>
          </cell>
        </row>
        <row r="1121">
          <cell r="A1121" t="str">
            <v>80.1.1 Отпускные и компенсация к отпуску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-1600000</v>
          </cell>
        </row>
        <row r="1122">
          <cell r="A1122" t="str">
            <v>80.1.3 Заработная плата</v>
          </cell>
          <cell r="B1122">
            <v>15050000</v>
          </cell>
          <cell r="C1122">
            <v>2500000</v>
          </cell>
          <cell r="D1122">
            <v>2500000</v>
          </cell>
          <cell r="E1122">
            <v>2500000</v>
          </cell>
          <cell r="F1122">
            <v>2500000</v>
          </cell>
          <cell r="G1122">
            <v>1600000</v>
          </cell>
          <cell r="H1122">
            <v>1600000</v>
          </cell>
          <cell r="I1122">
            <v>1600000</v>
          </cell>
          <cell r="J1122">
            <v>1600000</v>
          </cell>
          <cell r="K1122">
            <v>1600000</v>
          </cell>
          <cell r="L1122">
            <v>1600000</v>
          </cell>
          <cell r="M1122">
            <v>1600000</v>
          </cell>
          <cell r="N1122">
            <v>1600000</v>
          </cell>
        </row>
        <row r="1123">
          <cell r="A1123" t="str">
            <v>80.1.4 Оплата больничных за счет предприятия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</row>
        <row r="1124">
          <cell r="A1124" t="str">
            <v>80.4. Удержания из заработной платы</v>
          </cell>
          <cell r="B1124">
            <v>286588895</v>
          </cell>
          <cell r="C1124">
            <v>285588896</v>
          </cell>
          <cell r="D1124">
            <v>287046420</v>
          </cell>
          <cell r="E1124">
            <v>285246421</v>
          </cell>
          <cell r="F1124">
            <v>283446422</v>
          </cell>
          <cell r="G1124">
            <v>281946423</v>
          </cell>
          <cell r="H1124">
            <v>280488901</v>
          </cell>
          <cell r="I1124">
            <v>278488902</v>
          </cell>
          <cell r="J1124">
            <v>276988903</v>
          </cell>
          <cell r="K1124">
            <v>277588904</v>
          </cell>
          <cell r="L1124">
            <v>277788905</v>
          </cell>
          <cell r="M1124">
            <v>277888906</v>
          </cell>
          <cell r="N1124">
            <v>277688907</v>
          </cell>
        </row>
        <row r="1125">
          <cell r="A1125" t="str">
            <v>80.4.1 Расчеты по договорам 2002г.</v>
          </cell>
          <cell r="B1125">
            <v>240588895</v>
          </cell>
          <cell r="C1125">
            <v>240088896</v>
          </cell>
          <cell r="D1125">
            <v>239588897</v>
          </cell>
          <cell r="E1125">
            <v>239088898</v>
          </cell>
          <cell r="F1125">
            <v>238588899</v>
          </cell>
          <cell r="G1125">
            <v>238088900</v>
          </cell>
          <cell r="H1125">
            <v>237588901</v>
          </cell>
          <cell r="I1125">
            <v>237088902</v>
          </cell>
          <cell r="J1125">
            <v>236588903</v>
          </cell>
          <cell r="K1125">
            <v>236088904</v>
          </cell>
          <cell r="L1125">
            <v>235588905</v>
          </cell>
          <cell r="M1125">
            <v>235088906</v>
          </cell>
          <cell r="N1125">
            <v>234588907</v>
          </cell>
        </row>
        <row r="1126">
          <cell r="A1126" t="str">
            <v>80.4.10 Отчисления на лицевые счета в негосударственный пе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</row>
        <row r="1127">
          <cell r="A1127" t="str">
            <v>80.4.11 Удержания по исполнительным листам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</row>
        <row r="1128">
          <cell r="A1128" t="str">
            <v>80.4.12 Удержания за путевки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</row>
        <row r="1129">
          <cell r="A1129" t="str">
            <v>80.4.13 Удержания в ЖИФ "Ключ"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</row>
        <row r="1130">
          <cell r="A1130" t="str">
            <v>80.4.14 Налог на доходы физических лиц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</row>
        <row r="1131">
          <cell r="A1131" t="str">
            <v>80.4.15 Кредитные линии ОАО "ММК" работникам</v>
          </cell>
          <cell r="B1131">
            <v>46000000</v>
          </cell>
          <cell r="C1131">
            <v>45500000</v>
          </cell>
          <cell r="D1131">
            <v>47457523</v>
          </cell>
          <cell r="E1131">
            <v>46157523</v>
          </cell>
          <cell r="F1131">
            <v>44857523</v>
          </cell>
          <cell r="G1131">
            <v>43857523</v>
          </cell>
          <cell r="H1131">
            <v>42900000</v>
          </cell>
          <cell r="I1131">
            <v>41400000</v>
          </cell>
          <cell r="J1131">
            <v>40400000</v>
          </cell>
          <cell r="K1131">
            <v>41500000</v>
          </cell>
          <cell r="L1131">
            <v>42200000</v>
          </cell>
          <cell r="M1131">
            <v>42800000</v>
          </cell>
          <cell r="N1131">
            <v>43100000</v>
          </cell>
        </row>
        <row r="1132">
          <cell r="A1132" t="str">
            <v>80.4.2 Удержания за коммунальные услуги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</row>
        <row r="1133">
          <cell r="A1133" t="str">
            <v>80.4.3 Удержания за обучение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</row>
        <row r="1134">
          <cell r="A1134" t="str">
            <v>80.4.4 Удержания за питание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</row>
        <row r="1135">
          <cell r="A1135" t="str">
            <v>80.4.5 Удержания в КВП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</row>
        <row r="1136">
          <cell r="A1136" t="str">
            <v>80.4.6 Удержания за спортивные занятия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</row>
        <row r="1137">
          <cell r="A1137" t="str">
            <v>80.4.7 Профсоюзные взносы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</row>
        <row r="1138">
          <cell r="A1138" t="str">
            <v>80.4.8 Прочие удержания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</row>
        <row r="1139">
          <cell r="A1139" t="str">
            <v>80.4.9 Удержания в К.П.К.Г. "Ключ - Капитал"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</row>
        <row r="1140">
          <cell r="A1140" t="str">
            <v>81. Содержание учреждений соц. сферы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</row>
        <row r="1141">
          <cell r="A1141" t="str">
            <v>81.1. Содержание медицинских, оздоровительных и культурн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</row>
        <row r="1142">
          <cell r="A1142" t="str">
            <v>81.1.2 Содержание ДООК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</row>
        <row r="1143">
          <cell r="A1143" t="str">
            <v>81.1.3 Содержание жил.фонда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</row>
        <row r="1144">
          <cell r="A1144" t="str">
            <v>81.1.4 Содержание объектов соц.сферы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</row>
        <row r="1145">
          <cell r="A1145" t="str">
            <v>81.1.5 (0810105) Объекты Бускульского карьероуправления</v>
          </cell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</row>
        <row r="1146">
          <cell r="A1146" t="str">
            <v>81.1.6 (0810106) Содержание энергоцеха 2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</row>
        <row r="1147">
          <cell r="A1147" t="str">
            <v>81.2 Приобретение путевок</v>
          </cell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</row>
        <row r="1148">
          <cell r="A1148" t="str">
            <v>82 Непрофильные основные фонды для учреждений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</row>
        <row r="1149">
          <cell r="A1149" t="str">
            <v>83. Услуги по подготовке кадров</v>
          </cell>
          <cell r="B1149">
            <v>4500000</v>
          </cell>
          <cell r="C1149">
            <v>4500000</v>
          </cell>
          <cell r="D1149">
            <v>4500000</v>
          </cell>
          <cell r="E1149">
            <v>4500000</v>
          </cell>
          <cell r="F1149">
            <v>4500000</v>
          </cell>
          <cell r="G1149">
            <v>4500000</v>
          </cell>
          <cell r="H1149">
            <v>4500000</v>
          </cell>
          <cell r="I1149">
            <v>4500000</v>
          </cell>
          <cell r="J1149">
            <v>4500000</v>
          </cell>
          <cell r="K1149">
            <v>4500000</v>
          </cell>
          <cell r="L1149">
            <v>4500000</v>
          </cell>
          <cell r="M1149">
            <v>4500000</v>
          </cell>
          <cell r="N1149">
            <v>4500000</v>
          </cell>
        </row>
        <row r="1150">
          <cell r="A1150" t="str">
            <v>83.1. Подготовка и повышение квалификации кадров</v>
          </cell>
          <cell r="B1150">
            <v>2250000</v>
          </cell>
          <cell r="C1150">
            <v>2250000</v>
          </cell>
          <cell r="D1150">
            <v>2250000</v>
          </cell>
          <cell r="E1150">
            <v>2250000</v>
          </cell>
          <cell r="F1150">
            <v>2250000</v>
          </cell>
          <cell r="G1150">
            <v>2250000</v>
          </cell>
          <cell r="H1150">
            <v>2250000</v>
          </cell>
          <cell r="I1150">
            <v>2250000</v>
          </cell>
          <cell r="J1150">
            <v>2250000</v>
          </cell>
          <cell r="K1150">
            <v>2250000</v>
          </cell>
          <cell r="L1150">
            <v>2250000</v>
          </cell>
          <cell r="M1150">
            <v>2250000</v>
          </cell>
          <cell r="N1150">
            <v>2250000</v>
          </cell>
        </row>
        <row r="1151">
          <cell r="A1151" t="str">
            <v>83.1.1 Подготовка кадров в колледжах, техникумах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</row>
        <row r="1152">
          <cell r="A1152" t="str">
            <v>83.1.2 Подготовка кадров в ВУЗах</v>
          </cell>
          <cell r="B1152">
            <v>750000</v>
          </cell>
          <cell r="C1152">
            <v>750000</v>
          </cell>
          <cell r="D1152">
            <v>750000</v>
          </cell>
          <cell r="E1152">
            <v>750000</v>
          </cell>
          <cell r="F1152">
            <v>750000</v>
          </cell>
          <cell r="G1152">
            <v>750000</v>
          </cell>
          <cell r="H1152">
            <v>750000</v>
          </cell>
          <cell r="I1152">
            <v>750000</v>
          </cell>
          <cell r="J1152">
            <v>750000</v>
          </cell>
          <cell r="K1152">
            <v>750000</v>
          </cell>
          <cell r="L1152">
            <v>750000</v>
          </cell>
          <cell r="M1152">
            <v>750000</v>
          </cell>
          <cell r="N1152">
            <v>750000</v>
          </cell>
        </row>
        <row r="1153">
          <cell r="A1153" t="str">
            <v>83.1.3 Подготовка кадров в других учебных центрах (Автошк</v>
          </cell>
          <cell r="B1153">
            <v>1500000</v>
          </cell>
          <cell r="C1153">
            <v>1500000</v>
          </cell>
          <cell r="D1153">
            <v>1500000</v>
          </cell>
          <cell r="E1153">
            <v>1500000</v>
          </cell>
          <cell r="F1153">
            <v>1500000</v>
          </cell>
          <cell r="G1153">
            <v>1500000</v>
          </cell>
          <cell r="H1153">
            <v>1500000</v>
          </cell>
          <cell r="I1153">
            <v>1500000</v>
          </cell>
          <cell r="J1153">
            <v>1500000</v>
          </cell>
          <cell r="K1153">
            <v>1500000</v>
          </cell>
          <cell r="L1153">
            <v>1500000</v>
          </cell>
          <cell r="M1153">
            <v>1500000</v>
          </cell>
          <cell r="N1153">
            <v>1500000</v>
          </cell>
        </row>
        <row r="1154">
          <cell r="A1154" t="str">
            <v>83.1.4 Подготовка кадров в ПТУ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</row>
        <row r="1155">
          <cell r="A1155" t="str">
            <v>83.1.5 Подготовка кадров в условиях производства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</row>
        <row r="1156">
          <cell r="A1156" t="str">
            <v>83.2 Выплата подъемных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</row>
        <row r="1157">
          <cell r="A1157" t="str">
            <v>83.3 Дополнительное образование или образование не по с</v>
          </cell>
          <cell r="B1157">
            <v>2250000</v>
          </cell>
          <cell r="C1157">
            <v>2250000</v>
          </cell>
          <cell r="D1157">
            <v>2250000</v>
          </cell>
          <cell r="E1157">
            <v>2250000</v>
          </cell>
          <cell r="F1157">
            <v>2250000</v>
          </cell>
          <cell r="G1157">
            <v>2250000</v>
          </cell>
          <cell r="H1157">
            <v>2250000</v>
          </cell>
          <cell r="I1157">
            <v>2250000</v>
          </cell>
          <cell r="J1157">
            <v>2250000</v>
          </cell>
          <cell r="K1157">
            <v>2250000</v>
          </cell>
          <cell r="L1157">
            <v>2250000</v>
          </cell>
          <cell r="M1157">
            <v>2250000</v>
          </cell>
          <cell r="N1157">
            <v>2250000</v>
          </cell>
        </row>
        <row r="1158">
          <cell r="A1158" t="str">
            <v>83.4 () Учебные дни и отпуска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</row>
        <row r="1159">
          <cell r="A1159" t="str">
            <v>83.5 Выплата стипендий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</row>
        <row r="1160">
          <cell r="A1160" t="str">
            <v>83.6 Обучение в рамках договоров УО после сдачи объекта в промышленную эксплуатацию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</row>
        <row r="1161">
          <cell r="A1161" t="str">
            <v>84. Выплаты, гарантированные государством (Средства ФС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</row>
        <row r="1162">
          <cell r="A1162" t="str">
            <v>84.1 Выплаты по возмещению ущерба здоровью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</row>
        <row r="1163">
          <cell r="A1163" t="str">
            <v>84.2 Выплата пособий за счет средств ФСС (больничный)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</row>
        <row r="1164">
          <cell r="A1164" t="str">
            <v>84.5 Путевки за счет средств ФСС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</row>
        <row r="1165">
          <cell r="A1165" t="str">
            <v>85. Расходы из прибыли по социальной сфере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300000</v>
          </cell>
        </row>
        <row r="1166">
          <cell r="A1166" t="str">
            <v>85.1. Расходы из прибыли по договорам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300000</v>
          </cell>
        </row>
        <row r="1167">
          <cell r="A1167" t="str">
            <v>85.1.1 Дотации и перечисления (расходы из прибыли)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</row>
        <row r="1168">
          <cell r="A1168" t="str">
            <v>85.1.3 Подготовка и проведение конференций (расходы из пр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</row>
        <row r="1169">
          <cell r="A1169" t="str">
            <v>85.1.4 Аренда непроизводственных помещений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</row>
        <row r="1170">
          <cell r="A1170" t="str">
            <v>85.1.5 Аренда самолета (расходы из прибыли)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300000</v>
          </cell>
        </row>
        <row r="1171">
          <cell r="A1171" t="str">
            <v>85.3. Прочие выплаты из прибыли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</row>
        <row r="1172">
          <cell r="A1172" t="str">
            <v>85.3.1 Дополнительные выплаты возмещения вреда (расходы и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</row>
        <row r="1173">
          <cell r="A1173" t="str">
            <v>85.3.2 Ритуальные мероприятия (расходы из прибыли)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</row>
        <row r="1174">
          <cell r="A1174" t="str">
            <v>86. Финансирование социальных программ</v>
          </cell>
          <cell r="B1174">
            <v>28960000</v>
          </cell>
          <cell r="C1174">
            <v>28310000</v>
          </cell>
          <cell r="D1174">
            <v>27660000</v>
          </cell>
          <cell r="E1174">
            <v>27010000</v>
          </cell>
          <cell r="F1174">
            <v>26360000</v>
          </cell>
          <cell r="G1174">
            <v>25710000</v>
          </cell>
          <cell r="H1174">
            <v>25060000</v>
          </cell>
          <cell r="I1174">
            <v>24410000</v>
          </cell>
          <cell r="J1174">
            <v>23760000</v>
          </cell>
          <cell r="K1174">
            <v>23110000</v>
          </cell>
          <cell r="L1174">
            <v>22460000</v>
          </cell>
          <cell r="M1174">
            <v>21810000</v>
          </cell>
          <cell r="N1174">
            <v>21160000</v>
          </cell>
        </row>
        <row r="1175">
          <cell r="A1175" t="str">
            <v>86.1 Ссуды на строительство жилья</v>
          </cell>
          <cell r="B1175">
            <v>28960000</v>
          </cell>
          <cell r="C1175">
            <v>28310000</v>
          </cell>
          <cell r="D1175">
            <v>27660000</v>
          </cell>
          <cell r="E1175">
            <v>27010000</v>
          </cell>
          <cell r="F1175">
            <v>26360000</v>
          </cell>
          <cell r="G1175">
            <v>25710000</v>
          </cell>
          <cell r="H1175">
            <v>25060000</v>
          </cell>
          <cell r="I1175">
            <v>24410000</v>
          </cell>
          <cell r="J1175">
            <v>23760000</v>
          </cell>
          <cell r="K1175">
            <v>23110000</v>
          </cell>
          <cell r="L1175">
            <v>22460000</v>
          </cell>
          <cell r="M1175">
            <v>21810000</v>
          </cell>
          <cell r="N1175">
            <v>21160000</v>
          </cell>
        </row>
        <row r="1176">
          <cell r="A1176" t="str">
            <v>86.10 Проведение спортивно-массовых мероприятий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</row>
        <row r="1177">
          <cell r="A1177" t="str">
            <v>86.3 Подарки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</row>
        <row r="1178">
          <cell r="A1178" t="str">
            <v>86.4 Лечение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</row>
        <row r="1179">
          <cell r="A1179" t="str">
            <v>86.6 Праздничные мероприятия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</row>
        <row r="1180">
          <cell r="A1180" t="str">
            <v>86.8 Материальная помощь по заявлениям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</row>
        <row r="1181">
          <cell r="A1181" t="str">
            <v>86.9. Благотворительность и безвозмездная передача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</row>
        <row r="1182">
          <cell r="A1182" t="str">
            <v>86.9.1 Содержание БОФ "Металлург"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</row>
        <row r="1183">
          <cell r="A1183" t="str">
            <v>86.9.2 Благотворительность через БОФ "Металлург"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</row>
        <row r="1184">
          <cell r="A1184" t="str">
            <v>86.9.3 Благотворительность сторонним учреждениям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</row>
        <row r="1185">
          <cell r="A1185" t="str">
            <v>86.9.4 Подписка на газету "ММ" ветеранов труда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</row>
        <row r="1186">
          <cell r="A1186" t="str">
            <v>87 Услуги по организации общественного питания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</row>
        <row r="1187">
          <cell r="A1187" t="str">
            <v>88. Содержание ГЛЦ "Металлург-Магнитогорск"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</row>
        <row r="1188">
          <cell r="A1188" t="str">
            <v>88.1 Услуги производственного характера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</row>
        <row r="1189">
          <cell r="A1189" t="str">
            <v>88.2 Специализированные материалы для ГЛЦ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</row>
        <row r="1190">
          <cell r="A1190" t="str">
            <v>88.3 Хозинвентарь ГЛЦ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</row>
        <row r="1191">
          <cell r="A1191" t="str">
            <v>89. Подотчетные суммы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</row>
        <row r="1192">
          <cell r="A1192" t="str">
            <v>89.1 По заявкам служб, подчиненных коммерческому директ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</row>
        <row r="1193">
          <cell r="A1193" t="str">
            <v>89.2 По заявкам подразделений, подчиненных заместителю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</row>
        <row r="1194">
          <cell r="A1194" t="str">
            <v>89.3 По заявкам подразделений, подчиненных заместителю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</row>
        <row r="1195">
          <cell r="A1195" t="str">
            <v>89.4 По заявкам подразделений, подчиненных директору по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</row>
        <row r="1196">
          <cell r="A1196" t="str">
            <v>89.5 По заявкам подразделений, подчиненных директору по</v>
          </cell>
          <cell r="B1196">
            <v>0</v>
          </cell>
          <cell r="C1196">
            <v>0</v>
          </cell>
          <cell r="D1196">
            <v>0</v>
          </cell>
          <cell r="E1196">
            <v>0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0</v>
          </cell>
          <cell r="L1196">
            <v>0</v>
          </cell>
          <cell r="M1196">
            <v>0</v>
          </cell>
          <cell r="N1196">
            <v>0</v>
          </cell>
        </row>
        <row r="1197">
          <cell r="A1197" t="str">
            <v>89.6 По заявкам подразделений, подчиненных директору по</v>
          </cell>
          <cell r="B1197">
            <v>0</v>
          </cell>
          <cell r="C1197">
            <v>0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0</v>
          </cell>
          <cell r="M1197">
            <v>0</v>
          </cell>
          <cell r="N1197">
            <v>0</v>
          </cell>
        </row>
        <row r="1198">
          <cell r="A1198" t="str">
            <v>9 Цинк</v>
          </cell>
          <cell r="B1198">
            <v>14400000</v>
          </cell>
          <cell r="C1198">
            <v>3752000</v>
          </cell>
          <cell r="D1198">
            <v>9337452</v>
          </cell>
          <cell r="E1198">
            <v>54201000</v>
          </cell>
          <cell r="F1198">
            <v>15702501</v>
          </cell>
          <cell r="G1198">
            <v>162800000</v>
          </cell>
          <cell r="H1198">
            <v>150000000</v>
          </cell>
          <cell r="I1198">
            <v>150000000</v>
          </cell>
          <cell r="J1198">
            <v>150000000</v>
          </cell>
          <cell r="K1198">
            <v>150000000</v>
          </cell>
          <cell r="L1198">
            <v>150000000</v>
          </cell>
          <cell r="M1198">
            <v>150000000</v>
          </cell>
          <cell r="N1198">
            <v>170000000</v>
          </cell>
        </row>
        <row r="1199">
          <cell r="A1199" t="str">
            <v>90. Приобретение объектов основных средств</v>
          </cell>
          <cell r="B1199">
            <v>0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  <cell r="L1199">
            <v>0</v>
          </cell>
          <cell r="M1199">
            <v>0</v>
          </cell>
          <cell r="N1199">
            <v>0</v>
          </cell>
        </row>
        <row r="1200">
          <cell r="A1200" t="str">
            <v>90.1. Приобретение объектов производственного назначения</v>
          </cell>
          <cell r="B1200">
            <v>0</v>
          </cell>
          <cell r="C1200">
            <v>0</v>
          </cell>
          <cell r="D1200">
            <v>0</v>
          </cell>
          <cell r="E1200">
            <v>0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0</v>
          </cell>
          <cell r="L1200">
            <v>0</v>
          </cell>
          <cell r="M1200">
            <v>0</v>
          </cell>
          <cell r="N1200">
            <v>0</v>
          </cell>
        </row>
        <row r="1201">
          <cell r="A1201" t="str">
            <v>90.1.1 Приобретение зданий, сооружений производственного</v>
          </cell>
          <cell r="B1201">
            <v>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0</v>
          </cell>
          <cell r="L1201">
            <v>0</v>
          </cell>
          <cell r="M1201">
            <v>0</v>
          </cell>
          <cell r="N1201">
            <v>0</v>
          </cell>
        </row>
        <row r="1202">
          <cell r="A1202" t="str">
            <v>90.1.2 Приобретение прочих основных средств производстве</v>
          </cell>
          <cell r="B1202">
            <v>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  <cell r="L1202">
            <v>0</v>
          </cell>
          <cell r="M1202">
            <v>0</v>
          </cell>
          <cell r="N1202">
            <v>0</v>
          </cell>
        </row>
        <row r="1203">
          <cell r="A1203" t="str">
            <v>90.1.3 Приобретение земельных участков и объектов природо</v>
          </cell>
          <cell r="B1203">
            <v>0</v>
          </cell>
          <cell r="C1203">
            <v>0</v>
          </cell>
          <cell r="D1203">
            <v>0</v>
          </cell>
          <cell r="E1203">
            <v>0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0</v>
          </cell>
          <cell r="L1203">
            <v>0</v>
          </cell>
          <cell r="M1203">
            <v>0</v>
          </cell>
          <cell r="N1203">
            <v>0</v>
          </cell>
        </row>
        <row r="1204">
          <cell r="A1204" t="str">
            <v>90.2. Приобретение объектов непроизводственного назначен</v>
          </cell>
          <cell r="B1204">
            <v>0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0</v>
          </cell>
          <cell r="L1204">
            <v>0</v>
          </cell>
          <cell r="M1204">
            <v>0</v>
          </cell>
          <cell r="N1204">
            <v>0</v>
          </cell>
        </row>
        <row r="1205">
          <cell r="A1205" t="str">
            <v>90.2.1 Приобретение зданий, сооружений непроизводственног</v>
          </cell>
          <cell r="B1205">
            <v>0</v>
          </cell>
          <cell r="C1205">
            <v>0</v>
          </cell>
          <cell r="D1205">
            <v>0</v>
          </cell>
          <cell r="E1205">
            <v>0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0</v>
          </cell>
          <cell r="L1205">
            <v>0</v>
          </cell>
          <cell r="M1205">
            <v>0</v>
          </cell>
          <cell r="N1205">
            <v>0</v>
          </cell>
        </row>
        <row r="1206">
          <cell r="A1206" t="str">
            <v>90.2.2 Приобретение прочих основных средств непроизводств</v>
          </cell>
          <cell r="B1206">
            <v>0</v>
          </cell>
          <cell r="C1206">
            <v>0</v>
          </cell>
          <cell r="D1206">
            <v>0</v>
          </cell>
          <cell r="E1206">
            <v>0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0</v>
          </cell>
          <cell r="L1206">
            <v>0</v>
          </cell>
          <cell r="M1206">
            <v>0</v>
          </cell>
          <cell r="N1206">
            <v>0</v>
          </cell>
        </row>
        <row r="1207">
          <cell r="A1207" t="str">
            <v>90.2.3 Приобретение земельных участков и объектов природо</v>
          </cell>
          <cell r="B1207">
            <v>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0</v>
          </cell>
          <cell r="L1207">
            <v>0</v>
          </cell>
          <cell r="M1207">
            <v>0</v>
          </cell>
          <cell r="N1207">
            <v>0</v>
          </cell>
        </row>
        <row r="1208">
          <cell r="A1208" t="str">
            <v>90.4 Выбытие ОС</v>
          </cell>
          <cell r="B1208">
            <v>0</v>
          </cell>
          <cell r="C1208">
            <v>0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  <cell r="L1208">
            <v>0</v>
          </cell>
          <cell r="M1208">
            <v>0</v>
          </cell>
          <cell r="N1208">
            <v>0</v>
          </cell>
        </row>
        <row r="1209">
          <cell r="A1209" t="str">
            <v>91. Капитальные вложения производственного назначения</v>
          </cell>
          <cell r="B1209">
            <v>476612000</v>
          </cell>
          <cell r="C1209">
            <v>471774000.00000012</v>
          </cell>
          <cell r="D1209">
            <v>314702000.00000012</v>
          </cell>
          <cell r="E1209">
            <v>313502000.00000012</v>
          </cell>
          <cell r="F1209">
            <v>349289000.00000012</v>
          </cell>
          <cell r="G1209">
            <v>332289000.00000012</v>
          </cell>
          <cell r="H1209">
            <v>298789000.00000012</v>
          </cell>
          <cell r="I1209">
            <v>294789000.00000012</v>
          </cell>
          <cell r="J1209">
            <v>283789000.00000012</v>
          </cell>
          <cell r="K1209">
            <v>289789000.00000012</v>
          </cell>
          <cell r="L1209">
            <v>344657000.00000012</v>
          </cell>
          <cell r="M1209">
            <v>354357000.00000012</v>
          </cell>
          <cell r="N1209">
            <v>364657000.00000012</v>
          </cell>
        </row>
        <row r="1210">
          <cell r="A1210" t="str">
            <v>91.1 Строительно-монтажные работы производственного наз</v>
          </cell>
          <cell r="B1210">
            <v>0</v>
          </cell>
          <cell r="C1210">
            <v>0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  <cell r="L1210">
            <v>0</v>
          </cell>
          <cell r="M1210">
            <v>0</v>
          </cell>
          <cell r="N1210">
            <v>0</v>
          </cell>
        </row>
        <row r="1211">
          <cell r="A1211" t="str">
            <v>91.10 Валки рабочие и опорные, относящиеся к ОС</v>
          </cell>
          <cell r="B1211">
            <v>0</v>
          </cell>
          <cell r="C1211">
            <v>0</v>
          </cell>
          <cell r="D1211">
            <v>0</v>
          </cell>
          <cell r="E1211">
            <v>0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0</v>
          </cell>
          <cell r="L1211">
            <v>0</v>
          </cell>
          <cell r="M1211">
            <v>0</v>
          </cell>
          <cell r="N1211">
            <v>0</v>
          </cell>
        </row>
        <row r="1212">
          <cell r="A1212" t="str">
            <v>91.11 Таможенные процедуры, связанные с закупкой оборудо</v>
          </cell>
          <cell r="B1212">
            <v>0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0</v>
          </cell>
          <cell r="L1212">
            <v>0</v>
          </cell>
          <cell r="M1212">
            <v>0</v>
          </cell>
          <cell r="N1212">
            <v>0</v>
          </cell>
        </row>
        <row r="1213">
          <cell r="A1213" t="str">
            <v>91.13 Прочие капитальные вложения производственного назн</v>
          </cell>
          <cell r="B1213">
            <v>0</v>
          </cell>
          <cell r="C1213">
            <v>0</v>
          </cell>
          <cell r="D1213">
            <v>0</v>
          </cell>
          <cell r="E1213">
            <v>0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0</v>
          </cell>
          <cell r="L1213">
            <v>0</v>
          </cell>
          <cell r="M1213">
            <v>0</v>
          </cell>
          <cell r="N1213">
            <v>0</v>
          </cell>
        </row>
        <row r="1214">
          <cell r="A1214" t="str">
            <v>91.2 Проектно-изыскательские работы производственного н</v>
          </cell>
          <cell r="B1214">
            <v>0</v>
          </cell>
          <cell r="C1214">
            <v>0</v>
          </cell>
          <cell r="D1214">
            <v>0</v>
          </cell>
          <cell r="E1214">
            <v>0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0</v>
          </cell>
          <cell r="L1214">
            <v>0</v>
          </cell>
          <cell r="M1214">
            <v>0</v>
          </cell>
          <cell r="N1214">
            <v>0</v>
          </cell>
        </row>
        <row r="1215">
          <cell r="A1215" t="str">
            <v>91.3 Оборудование отечественное производственного назна</v>
          </cell>
          <cell r="B1215">
            <v>425022000</v>
          </cell>
          <cell r="C1215">
            <v>426401000.00000006</v>
          </cell>
          <cell r="D1215">
            <v>224401000.00000006</v>
          </cell>
          <cell r="E1215">
            <v>223901000.00000006</v>
          </cell>
          <cell r="F1215">
            <v>257233000.00000006</v>
          </cell>
          <cell r="G1215">
            <v>258233000.00000006</v>
          </cell>
          <cell r="H1215">
            <v>256233000.00000006</v>
          </cell>
          <cell r="I1215">
            <v>264233000.00000006</v>
          </cell>
          <cell r="J1215">
            <v>253233000.00000006</v>
          </cell>
          <cell r="K1215">
            <v>259233000.00000006</v>
          </cell>
          <cell r="L1215">
            <v>264101000.00000006</v>
          </cell>
          <cell r="M1215">
            <v>274101000.00000006</v>
          </cell>
          <cell r="N1215">
            <v>289101000.00000006</v>
          </cell>
        </row>
        <row r="1216">
          <cell r="A1216" t="str">
            <v>91.4 Оборудование импортное производственного назначени</v>
          </cell>
          <cell r="B1216">
            <v>51590000</v>
          </cell>
          <cell r="C1216">
            <v>45373000.000000045</v>
          </cell>
          <cell r="D1216">
            <v>90301000.000000045</v>
          </cell>
          <cell r="E1216">
            <v>89601000.00000006</v>
          </cell>
          <cell r="F1216">
            <v>92056000.000000045</v>
          </cell>
          <cell r="G1216">
            <v>74056000.000000045</v>
          </cell>
          <cell r="H1216">
            <v>42556000.000000037</v>
          </cell>
          <cell r="I1216">
            <v>30556000.000000041</v>
          </cell>
          <cell r="J1216">
            <v>30556000.000000041</v>
          </cell>
          <cell r="K1216">
            <v>30556000.000000041</v>
          </cell>
          <cell r="L1216">
            <v>80556000.000000045</v>
          </cell>
          <cell r="M1216">
            <v>80256000.00000003</v>
          </cell>
          <cell r="N1216">
            <v>75556000.000000045</v>
          </cell>
        </row>
        <row r="1217">
          <cell r="A1217" t="str">
            <v>91.5 Пусконаладочные работы производственного назначени</v>
          </cell>
          <cell r="B1217">
            <v>0</v>
          </cell>
          <cell r="C1217">
            <v>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  <cell r="L1217">
            <v>0</v>
          </cell>
          <cell r="M1217">
            <v>0</v>
          </cell>
          <cell r="N1217">
            <v>0</v>
          </cell>
        </row>
        <row r="1218">
          <cell r="A1218" t="str">
            <v>91.6 Материальные затраты производственного назначения</v>
          </cell>
          <cell r="B1218">
            <v>0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  <cell r="L1218">
            <v>0</v>
          </cell>
          <cell r="M1218">
            <v>0</v>
          </cell>
          <cell r="N1218">
            <v>0</v>
          </cell>
        </row>
        <row r="1219">
          <cell r="A1219" t="str">
            <v>91.9 Оборудование для технического перевооружения произ</v>
          </cell>
          <cell r="B1219">
            <v>0</v>
          </cell>
          <cell r="C1219">
            <v>0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  <cell r="L1219">
            <v>0</v>
          </cell>
          <cell r="M1219">
            <v>0</v>
          </cell>
          <cell r="N1219">
            <v>0</v>
          </cell>
        </row>
        <row r="1220">
          <cell r="A1220" t="str">
            <v>91.9. () Оборудование для технического перевооружения</v>
          </cell>
          <cell r="B1220">
            <v>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  <cell r="L1220">
            <v>0</v>
          </cell>
          <cell r="M1220">
            <v>0</v>
          </cell>
          <cell r="N1220">
            <v>0</v>
          </cell>
        </row>
        <row r="1221">
          <cell r="A1221" t="str">
            <v>91.9.1 () Оборудование ЖДТ</v>
          </cell>
          <cell r="B1221">
            <v>0</v>
          </cell>
          <cell r="C1221">
            <v>0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  <cell r="L1221">
            <v>0</v>
          </cell>
          <cell r="M1221">
            <v>0</v>
          </cell>
          <cell r="N1221">
            <v>0</v>
          </cell>
        </row>
        <row r="1222">
          <cell r="A1222" t="str">
            <v>91.9.11 () Оборудование МНЛЗ</v>
          </cell>
          <cell r="B1222">
            <v>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0</v>
          </cell>
          <cell r="L1222">
            <v>0</v>
          </cell>
          <cell r="M1222">
            <v>0</v>
          </cell>
          <cell r="N1222">
            <v>0</v>
          </cell>
        </row>
        <row r="1223">
          <cell r="A1223" t="str">
            <v>91.9.5 () Энергетическое оборудование</v>
          </cell>
          <cell r="B1223">
            <v>0</v>
          </cell>
          <cell r="C1223">
            <v>0</v>
          </cell>
          <cell r="D1223">
            <v>0</v>
          </cell>
          <cell r="E1223">
            <v>0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0</v>
          </cell>
          <cell r="L1223">
            <v>0</v>
          </cell>
          <cell r="M1223">
            <v>0</v>
          </cell>
          <cell r="N1223">
            <v>0</v>
          </cell>
        </row>
        <row r="1224">
          <cell r="A1224" t="str">
            <v>91.9.6 () Оборудование технологическое</v>
          </cell>
          <cell r="B1224">
            <v>0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0</v>
          </cell>
          <cell r="L1224">
            <v>0</v>
          </cell>
          <cell r="M1224">
            <v>0</v>
          </cell>
          <cell r="N1224">
            <v>0</v>
          </cell>
        </row>
        <row r="1225">
          <cell r="A1225" t="str">
            <v>91.9.7 () Оборудование электротехническое</v>
          </cell>
          <cell r="B1225">
            <v>0</v>
          </cell>
          <cell r="C1225">
            <v>0</v>
          </cell>
          <cell r="D1225">
            <v>0</v>
          </cell>
          <cell r="E1225">
            <v>0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0</v>
          </cell>
          <cell r="L1225">
            <v>0</v>
          </cell>
          <cell r="M1225">
            <v>0</v>
          </cell>
          <cell r="N1225">
            <v>0</v>
          </cell>
        </row>
        <row r="1226">
          <cell r="A1226" t="str">
            <v>91.9.8 () Средства автоматики и связи</v>
          </cell>
          <cell r="B1226">
            <v>0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0</v>
          </cell>
          <cell r="L1226">
            <v>0</v>
          </cell>
          <cell r="M1226">
            <v>0</v>
          </cell>
          <cell r="N1226">
            <v>0</v>
          </cell>
        </row>
        <row r="1227">
          <cell r="A1227" t="str">
            <v>92. Капитальные вложения непроизводств. назначения</v>
          </cell>
          <cell r="B1227">
            <v>0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0</v>
          </cell>
          <cell r="L1227">
            <v>0</v>
          </cell>
          <cell r="M1227">
            <v>0</v>
          </cell>
          <cell r="N1227">
            <v>0</v>
          </cell>
        </row>
        <row r="1228">
          <cell r="A1228" t="str">
            <v>92.1 Строительно-монтажные работы непроизводственного н</v>
          </cell>
          <cell r="B1228">
            <v>0</v>
          </cell>
          <cell r="C1228">
            <v>0</v>
          </cell>
          <cell r="D1228">
            <v>0</v>
          </cell>
          <cell r="E1228">
            <v>0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0</v>
          </cell>
          <cell r="L1228">
            <v>0</v>
          </cell>
          <cell r="M1228">
            <v>0</v>
          </cell>
          <cell r="N1228">
            <v>0</v>
          </cell>
        </row>
        <row r="1229">
          <cell r="A1229" t="str">
            <v>92.10 Прочие капитальные вложения непроизводственного на</v>
          </cell>
          <cell r="B1229">
            <v>0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</v>
          </cell>
          <cell r="L1229">
            <v>0</v>
          </cell>
          <cell r="M1229">
            <v>0</v>
          </cell>
          <cell r="N1229">
            <v>0</v>
          </cell>
        </row>
        <row r="1230">
          <cell r="A1230" t="str">
            <v>92.2 Оборудование отечественное непроизводственного наз</v>
          </cell>
          <cell r="B1230">
            <v>0</v>
          </cell>
          <cell r="C1230">
            <v>0</v>
          </cell>
          <cell r="D1230">
            <v>0</v>
          </cell>
          <cell r="E1230">
            <v>0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0</v>
          </cell>
          <cell r="L1230">
            <v>0</v>
          </cell>
          <cell r="M1230">
            <v>0</v>
          </cell>
          <cell r="N1230">
            <v>0</v>
          </cell>
        </row>
        <row r="1231">
          <cell r="A1231" t="str">
            <v>92.2. () Оборудование отечественное</v>
          </cell>
          <cell r="B1231">
            <v>0</v>
          </cell>
          <cell r="C1231">
            <v>0</v>
          </cell>
          <cell r="D1231">
            <v>0</v>
          </cell>
          <cell r="E1231">
            <v>0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0</v>
          </cell>
          <cell r="L1231">
            <v>0</v>
          </cell>
          <cell r="M1231">
            <v>0</v>
          </cell>
          <cell r="N1231">
            <v>0</v>
          </cell>
        </row>
        <row r="1232">
          <cell r="A1232" t="str">
            <v>92.2.1 () Технологическое оборудование</v>
          </cell>
          <cell r="B1232">
            <v>0</v>
          </cell>
          <cell r="C1232">
            <v>0</v>
          </cell>
          <cell r="D1232">
            <v>0</v>
          </cell>
          <cell r="E1232">
            <v>0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0</v>
          </cell>
          <cell r="L1232">
            <v>0</v>
          </cell>
          <cell r="M1232">
            <v>0</v>
          </cell>
          <cell r="N1232">
            <v>0</v>
          </cell>
        </row>
        <row r="1233">
          <cell r="A1233" t="str">
            <v>92.2.2 () Подшипники и гидросмазочное</v>
          </cell>
          <cell r="B1233">
            <v>0</v>
          </cell>
          <cell r="C1233">
            <v>0</v>
          </cell>
          <cell r="D1233">
            <v>0</v>
          </cell>
          <cell r="E1233">
            <v>0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0</v>
          </cell>
          <cell r="L1233">
            <v>0</v>
          </cell>
          <cell r="M1233">
            <v>0</v>
          </cell>
          <cell r="N1233">
            <v>0</v>
          </cell>
        </row>
        <row r="1234">
          <cell r="A1234" t="str">
            <v>92.2.3 () Нестандартное оборудование</v>
          </cell>
          <cell r="B1234">
            <v>0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0</v>
          </cell>
          <cell r="L1234">
            <v>0</v>
          </cell>
          <cell r="M1234">
            <v>0</v>
          </cell>
          <cell r="N1234">
            <v>0</v>
          </cell>
        </row>
        <row r="1235">
          <cell r="A1235" t="str">
            <v>92.2.4 () Средства автоматики и связи</v>
          </cell>
          <cell r="B1235">
            <v>0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0</v>
          </cell>
          <cell r="L1235">
            <v>0</v>
          </cell>
          <cell r="M1235">
            <v>0</v>
          </cell>
          <cell r="N1235">
            <v>0</v>
          </cell>
        </row>
        <row r="1236">
          <cell r="A1236" t="str">
            <v>92.2.5 () Электротехническое оборудование</v>
          </cell>
          <cell r="B1236">
            <v>0</v>
          </cell>
          <cell r="C1236">
            <v>0</v>
          </cell>
          <cell r="D1236">
            <v>0</v>
          </cell>
          <cell r="E1236">
            <v>0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0</v>
          </cell>
          <cell r="L1236">
            <v>0</v>
          </cell>
          <cell r="M1236">
            <v>0</v>
          </cell>
          <cell r="N1236">
            <v>0</v>
          </cell>
        </row>
        <row r="1237">
          <cell r="A1237" t="str">
            <v>92.2.6 () Энергетическое оборудование</v>
          </cell>
          <cell r="B1237">
            <v>0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  <cell r="L1237">
            <v>0</v>
          </cell>
          <cell r="M1237">
            <v>0</v>
          </cell>
          <cell r="N1237">
            <v>0</v>
          </cell>
        </row>
        <row r="1238">
          <cell r="A1238" t="str">
            <v>92.2.7 () Прочее оборудование</v>
          </cell>
          <cell r="B1238">
            <v>0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0</v>
          </cell>
          <cell r="L1238">
            <v>0</v>
          </cell>
          <cell r="M1238">
            <v>0</v>
          </cell>
          <cell r="N1238">
            <v>0</v>
          </cell>
        </row>
        <row r="1239">
          <cell r="A1239" t="str">
            <v>92.3 Оборудование импортное непроизводственного назначе</v>
          </cell>
          <cell r="B1239">
            <v>0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0</v>
          </cell>
          <cell r="L1239">
            <v>0</v>
          </cell>
          <cell r="M1239">
            <v>0</v>
          </cell>
          <cell r="N1239">
            <v>0</v>
          </cell>
        </row>
        <row r="1240">
          <cell r="A1240" t="str">
            <v>92.4 Проектно-изыскательские работы непроизводственного</v>
          </cell>
          <cell r="B1240">
            <v>0</v>
          </cell>
          <cell r="C1240">
            <v>0</v>
          </cell>
          <cell r="D1240">
            <v>0</v>
          </cell>
          <cell r="E1240">
            <v>0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0</v>
          </cell>
          <cell r="L1240">
            <v>0</v>
          </cell>
          <cell r="M1240">
            <v>0</v>
          </cell>
          <cell r="N1240">
            <v>0</v>
          </cell>
        </row>
        <row r="1241">
          <cell r="A1241" t="str">
            <v>92.5 Пусконаладочные работы непроизводственного назначе</v>
          </cell>
          <cell r="B1241">
            <v>0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0</v>
          </cell>
          <cell r="L1241">
            <v>0</v>
          </cell>
          <cell r="M1241">
            <v>0</v>
          </cell>
          <cell r="N1241">
            <v>0</v>
          </cell>
        </row>
        <row r="1242">
          <cell r="A1242" t="str">
            <v>92.6 Материальные затраты непроизводственного назначени</v>
          </cell>
          <cell r="B1242">
            <v>0</v>
          </cell>
          <cell r="C1242">
            <v>0</v>
          </cell>
          <cell r="D1242">
            <v>0</v>
          </cell>
          <cell r="E1242">
            <v>0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0</v>
          </cell>
          <cell r="L1242">
            <v>0</v>
          </cell>
          <cell r="M1242">
            <v>0</v>
          </cell>
          <cell r="N1242">
            <v>0</v>
          </cell>
        </row>
        <row r="1243">
          <cell r="A1243" t="str">
            <v>92.9 Таможенные процедуры, связанные с закупкой оборудо</v>
          </cell>
          <cell r="B1243">
            <v>0</v>
          </cell>
          <cell r="C1243">
            <v>0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  <cell r="L1243">
            <v>0</v>
          </cell>
          <cell r="M1243">
            <v>0</v>
          </cell>
          <cell r="N1243">
            <v>0</v>
          </cell>
        </row>
        <row r="1244">
          <cell r="A1244" t="str">
            <v>93. Оборудование для технического перевооружения АУП</v>
          </cell>
          <cell r="B1244">
            <v>676000</v>
          </cell>
          <cell r="C1244">
            <v>676000</v>
          </cell>
          <cell r="D1244">
            <v>300000</v>
          </cell>
          <cell r="E1244">
            <v>0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812000</v>
          </cell>
          <cell r="K1244">
            <v>812000</v>
          </cell>
          <cell r="L1244">
            <v>812000</v>
          </cell>
          <cell r="M1244">
            <v>812000</v>
          </cell>
          <cell r="N1244">
            <v>0</v>
          </cell>
        </row>
        <row r="1245">
          <cell r="A1245" t="str">
            <v>93.1 Вычислительная техника, компьютерное оборудование</v>
          </cell>
          <cell r="B1245">
            <v>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0</v>
          </cell>
          <cell r="L1245">
            <v>0</v>
          </cell>
          <cell r="M1245">
            <v>0</v>
          </cell>
          <cell r="N1245">
            <v>0</v>
          </cell>
        </row>
        <row r="1246">
          <cell r="A1246" t="str">
            <v>93.2 Оргтехника для технического перевооружения АУП</v>
          </cell>
          <cell r="B1246">
            <v>0</v>
          </cell>
          <cell r="C1246">
            <v>0</v>
          </cell>
          <cell r="D1246">
            <v>0</v>
          </cell>
          <cell r="E1246">
            <v>0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0</v>
          </cell>
          <cell r="L1246">
            <v>0</v>
          </cell>
          <cell r="M1246">
            <v>0</v>
          </cell>
          <cell r="N1246">
            <v>0</v>
          </cell>
        </row>
        <row r="1247">
          <cell r="A1247" t="str">
            <v>93.3 (0930301) Компьютерное оборудование в рамках КИС д</v>
          </cell>
          <cell r="B1247">
            <v>0</v>
          </cell>
          <cell r="C1247">
            <v>0</v>
          </cell>
          <cell r="D1247">
            <v>0</v>
          </cell>
          <cell r="E1247">
            <v>0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0</v>
          </cell>
          <cell r="L1247">
            <v>0</v>
          </cell>
          <cell r="M1247">
            <v>0</v>
          </cell>
          <cell r="N1247">
            <v>0</v>
          </cell>
        </row>
        <row r="1248">
          <cell r="A1248" t="str">
            <v>93.4 Специализированная техника цеха связи для техниче</v>
          </cell>
          <cell r="B1248">
            <v>676000</v>
          </cell>
          <cell r="C1248">
            <v>676000</v>
          </cell>
          <cell r="D1248">
            <v>300000</v>
          </cell>
          <cell r="E1248">
            <v>0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812000</v>
          </cell>
          <cell r="K1248">
            <v>812000</v>
          </cell>
          <cell r="L1248">
            <v>812000</v>
          </cell>
          <cell r="M1248">
            <v>812000</v>
          </cell>
          <cell r="N1248">
            <v>0</v>
          </cell>
        </row>
        <row r="1249">
          <cell r="A1249" t="str">
            <v>93.6. Таможенные процедуры, связанные с закупкой оборудо</v>
          </cell>
          <cell r="B1249">
            <v>0</v>
          </cell>
          <cell r="C1249">
            <v>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  <cell r="L1249">
            <v>0</v>
          </cell>
          <cell r="M1249">
            <v>0</v>
          </cell>
          <cell r="N1249">
            <v>0</v>
          </cell>
        </row>
        <row r="1250">
          <cell r="A1250" t="str">
            <v>93.6.1 Таможенные процедуры, связанные с закупкой выч. те</v>
          </cell>
          <cell r="B1250">
            <v>0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0</v>
          </cell>
          <cell r="L1250">
            <v>0</v>
          </cell>
          <cell r="M1250">
            <v>0</v>
          </cell>
          <cell r="N1250">
            <v>0</v>
          </cell>
        </row>
        <row r="1251">
          <cell r="A1251" t="str">
            <v>93.6.2 Таможенные процедуры, связанные с закупкой оргтехн</v>
          </cell>
          <cell r="B1251">
            <v>0</v>
          </cell>
          <cell r="C1251">
            <v>0</v>
          </cell>
          <cell r="D1251">
            <v>0</v>
          </cell>
          <cell r="E1251">
            <v>0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0</v>
          </cell>
          <cell r="L1251">
            <v>0</v>
          </cell>
          <cell r="M1251">
            <v>0</v>
          </cell>
          <cell r="N1251">
            <v>0</v>
          </cell>
        </row>
        <row r="1252">
          <cell r="A1252" t="str">
            <v>94. Лизинг</v>
          </cell>
          <cell r="B1252">
            <v>25102939.819047619</v>
          </cell>
          <cell r="C1252">
            <v>23998220.480238095</v>
          </cell>
          <cell r="D1252">
            <v>22930943.931428574</v>
          </cell>
          <cell r="E1252">
            <v>24645700.712019049</v>
          </cell>
          <cell r="F1252">
            <v>26589763.052098412</v>
          </cell>
          <cell r="G1252">
            <v>30170592.522777777</v>
          </cell>
          <cell r="H1252">
            <v>33515427.622857146</v>
          </cell>
          <cell r="I1252">
            <v>37156386.062936507</v>
          </cell>
          <cell r="J1252">
            <v>38211336.503015876</v>
          </cell>
          <cell r="K1252">
            <v>38273845.943095237</v>
          </cell>
          <cell r="L1252">
            <v>38336355.3031746</v>
          </cell>
          <cell r="M1252">
            <v>36803766.053253964</v>
          </cell>
          <cell r="N1252">
            <v>35271176.803333327</v>
          </cell>
        </row>
        <row r="1253">
          <cell r="A1253" t="str">
            <v>94.1. Расходы по лизингу за основные средства производст</v>
          </cell>
          <cell r="B1253">
            <v>25102939.819047619</v>
          </cell>
          <cell r="C1253">
            <v>23998220.480238095</v>
          </cell>
          <cell r="D1253">
            <v>22930943.931428574</v>
          </cell>
          <cell r="E1253">
            <v>24645700.712019049</v>
          </cell>
          <cell r="F1253">
            <v>26589763.052098412</v>
          </cell>
          <cell r="G1253">
            <v>30170592.522777777</v>
          </cell>
          <cell r="H1253">
            <v>33515427.622857146</v>
          </cell>
          <cell r="I1253">
            <v>37156386.062936507</v>
          </cell>
          <cell r="J1253">
            <v>38211336.503015876</v>
          </cell>
          <cell r="K1253">
            <v>38273845.943095237</v>
          </cell>
          <cell r="L1253">
            <v>38336355.3031746</v>
          </cell>
          <cell r="M1253">
            <v>36803766.053253964</v>
          </cell>
          <cell r="N1253">
            <v>35271176.803333327</v>
          </cell>
        </row>
        <row r="1254">
          <cell r="A1254" t="str">
            <v>94.1.1 Оборудование производственного назначения (лизинг)</v>
          </cell>
          <cell r="B1254">
            <v>15871133.82904762</v>
          </cell>
          <cell r="C1254">
            <v>15075624.895238096</v>
          </cell>
          <cell r="D1254">
            <v>14317558.751428572</v>
          </cell>
          <cell r="E1254">
            <v>14550692.607619047</v>
          </cell>
          <cell r="F1254">
            <v>14783826.463809524</v>
          </cell>
          <cell r="G1254">
            <v>16074560.779999999</v>
          </cell>
          <cell r="H1254">
            <v>17379290.396190479</v>
          </cell>
          <cell r="I1254">
            <v>19010143.352380954</v>
          </cell>
          <cell r="J1254">
            <v>20648996.308571428</v>
          </cell>
          <cell r="K1254">
            <v>21217849.264761902</v>
          </cell>
          <cell r="L1254">
            <v>21786702.140952379</v>
          </cell>
          <cell r="M1254">
            <v>20760456.407142855</v>
          </cell>
          <cell r="N1254">
            <v>19734210.673333332</v>
          </cell>
        </row>
        <row r="1255">
          <cell r="A1255" t="str">
            <v>94.1.2 Автотракторная техника производственного назначени</v>
          </cell>
          <cell r="B1255">
            <v>0</v>
          </cell>
          <cell r="C1255">
            <v>0</v>
          </cell>
          <cell r="D1255">
            <v>0</v>
          </cell>
          <cell r="E1255">
            <v>0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0</v>
          </cell>
          <cell r="L1255">
            <v>0</v>
          </cell>
          <cell r="M1255">
            <v>0</v>
          </cell>
          <cell r="N1255">
            <v>0</v>
          </cell>
        </row>
        <row r="1256">
          <cell r="A1256" t="str">
            <v>94.1.3 Оборудование УЖДТ производственного назначения (ли</v>
          </cell>
          <cell r="B1256">
            <v>9050416.9899999984</v>
          </cell>
          <cell r="C1256">
            <v>8753948.584999999</v>
          </cell>
          <cell r="D1256">
            <v>8457480.1799999997</v>
          </cell>
          <cell r="E1256">
            <v>9951845.1043999996</v>
          </cell>
          <cell r="F1256">
            <v>11675515.588288888</v>
          </cell>
          <cell r="G1256">
            <v>13978352.742777778</v>
          </cell>
          <cell r="H1256">
            <v>16031200.226666665</v>
          </cell>
          <cell r="I1256">
            <v>18054047.710555553</v>
          </cell>
          <cell r="J1256">
            <v>17482887.194444444</v>
          </cell>
          <cell r="K1256">
            <v>16989285.678333335</v>
          </cell>
          <cell r="L1256">
            <v>16495684.162222221</v>
          </cell>
          <cell r="M1256">
            <v>16002082.646111112</v>
          </cell>
          <cell r="N1256">
            <v>15508481.129999999</v>
          </cell>
        </row>
        <row r="1257">
          <cell r="A1257" t="str">
            <v>94.1.4 Оборудование ДИТ производственного назначения (лиз</v>
          </cell>
          <cell r="B1257">
            <v>0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  <cell r="M1257">
            <v>0</v>
          </cell>
          <cell r="N1257">
            <v>0</v>
          </cell>
        </row>
        <row r="1258">
          <cell r="A1258" t="str">
            <v>94.1.5 Оборудование ЦЛК производственного назначения (лиз</v>
          </cell>
          <cell r="B1258">
            <v>0</v>
          </cell>
          <cell r="C1258">
            <v>0</v>
          </cell>
          <cell r="D1258">
            <v>0</v>
          </cell>
          <cell r="E1258">
            <v>0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0</v>
          </cell>
          <cell r="N1258">
            <v>0</v>
          </cell>
        </row>
        <row r="1259">
          <cell r="A1259" t="str">
            <v>94.1.6 Проекты программы связи (Оборудование IT) производ</v>
          </cell>
          <cell r="B1259">
            <v>181389</v>
          </cell>
          <cell r="C1259">
            <v>168647</v>
          </cell>
          <cell r="D1259">
            <v>155905</v>
          </cell>
          <cell r="E1259">
            <v>143163</v>
          </cell>
          <cell r="F1259">
            <v>130421</v>
          </cell>
          <cell r="G1259">
            <v>117679</v>
          </cell>
          <cell r="H1259">
            <v>104937</v>
          </cell>
          <cell r="I1259">
            <v>92195</v>
          </cell>
          <cell r="J1259">
            <v>79453</v>
          </cell>
          <cell r="K1259">
            <v>66711</v>
          </cell>
          <cell r="L1259">
            <v>53969</v>
          </cell>
          <cell r="M1259">
            <v>41227</v>
          </cell>
          <cell r="N1259">
            <v>28485</v>
          </cell>
        </row>
        <row r="1260">
          <cell r="A1260" t="str">
            <v>94.1.7 Весовое оборудование производственного назначения</v>
          </cell>
          <cell r="B1260">
            <v>0</v>
          </cell>
          <cell r="C1260">
            <v>0</v>
          </cell>
          <cell r="D1260">
            <v>0</v>
          </cell>
          <cell r="E1260">
            <v>0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0</v>
          </cell>
          <cell r="L1260">
            <v>0</v>
          </cell>
          <cell r="M1260">
            <v>0</v>
          </cell>
          <cell r="N1260">
            <v>0</v>
          </cell>
        </row>
        <row r="1261">
          <cell r="A1261" t="str">
            <v>94.2. Расходы по лизингу за ОС общехозяйственного назнач</v>
          </cell>
          <cell r="B1261">
            <v>0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0</v>
          </cell>
          <cell r="L1261">
            <v>0</v>
          </cell>
          <cell r="M1261">
            <v>0</v>
          </cell>
          <cell r="N1261">
            <v>0</v>
          </cell>
        </row>
        <row r="1262">
          <cell r="A1262" t="str">
            <v>94.2.1 Оборудование общехозяйственного назначения (лизинг</v>
          </cell>
          <cell r="B1262">
            <v>0</v>
          </cell>
          <cell r="C1262">
            <v>0</v>
          </cell>
          <cell r="D1262">
            <v>0</v>
          </cell>
          <cell r="E1262">
            <v>0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0</v>
          </cell>
          <cell r="L1262">
            <v>0</v>
          </cell>
          <cell r="M1262">
            <v>0</v>
          </cell>
          <cell r="N1262">
            <v>0</v>
          </cell>
        </row>
        <row r="1263">
          <cell r="A1263" t="str">
            <v>94.2.2 Автотракторная техника общехозяйственного назначен</v>
          </cell>
          <cell r="B1263">
            <v>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  <cell r="L1263">
            <v>0</v>
          </cell>
          <cell r="M1263">
            <v>0</v>
          </cell>
          <cell r="N1263">
            <v>0</v>
          </cell>
        </row>
        <row r="1264">
          <cell r="A1264" t="str">
            <v>94.2.3 Оборудование ДИТ общехозяйственного назначения (ли</v>
          </cell>
          <cell r="B1264">
            <v>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  <cell r="L1264">
            <v>0</v>
          </cell>
          <cell r="M1264">
            <v>0</v>
          </cell>
          <cell r="N1264">
            <v>0</v>
          </cell>
        </row>
        <row r="1265">
          <cell r="A1265" t="str">
            <v>94.2.4 Оргтехника общехозяйственного назначения (лизинг)</v>
          </cell>
          <cell r="B1265">
            <v>0</v>
          </cell>
          <cell r="C1265">
            <v>0</v>
          </cell>
          <cell r="D1265">
            <v>0</v>
          </cell>
          <cell r="E1265">
            <v>0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0</v>
          </cell>
          <cell r="L1265">
            <v>0</v>
          </cell>
          <cell r="M1265">
            <v>0</v>
          </cell>
          <cell r="N1265">
            <v>0</v>
          </cell>
        </row>
        <row r="1266">
          <cell r="A1266" t="str">
            <v>94.2.5 Оборудование КИС общехозяйственного назначения (ли</v>
          </cell>
          <cell r="B1266">
            <v>0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0</v>
          </cell>
          <cell r="L1266">
            <v>0</v>
          </cell>
          <cell r="M1266">
            <v>0</v>
          </cell>
          <cell r="N1266">
            <v>0</v>
          </cell>
        </row>
        <row r="1267">
          <cell r="A1267" t="str">
            <v>94.3. Расходы по выкупу ОС по остаточной стоимости</v>
          </cell>
          <cell r="B1267">
            <v>0</v>
          </cell>
          <cell r="C1267">
            <v>0</v>
          </cell>
          <cell r="D1267">
            <v>0</v>
          </cell>
          <cell r="E1267">
            <v>0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0</v>
          </cell>
          <cell r="L1267">
            <v>0</v>
          </cell>
          <cell r="M1267">
            <v>0</v>
          </cell>
          <cell r="N1267">
            <v>0</v>
          </cell>
        </row>
        <row r="1268">
          <cell r="A1268" t="str">
            <v>94.3.1 Расходы по выкупу оборудования по остаточной стоим</v>
          </cell>
          <cell r="B1268">
            <v>0</v>
          </cell>
          <cell r="C1268">
            <v>0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  <cell r="L1268">
            <v>0</v>
          </cell>
          <cell r="M1268">
            <v>0</v>
          </cell>
          <cell r="N1268">
            <v>0</v>
          </cell>
        </row>
        <row r="1269">
          <cell r="A1269" t="str">
            <v>94.3.2 Расходы по выкупу автотракторной техники по остато</v>
          </cell>
          <cell r="B1269">
            <v>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  <cell r="L1269">
            <v>0</v>
          </cell>
          <cell r="M1269">
            <v>0</v>
          </cell>
          <cell r="N1269">
            <v>0</v>
          </cell>
        </row>
        <row r="1270">
          <cell r="A1270" t="str">
            <v>94.3.3 Расходы по выкупу оборудование УЖДТ по остаточной</v>
          </cell>
          <cell r="B1270">
            <v>0</v>
          </cell>
          <cell r="C1270">
            <v>0</v>
          </cell>
          <cell r="D1270">
            <v>0</v>
          </cell>
          <cell r="E1270">
            <v>0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0</v>
          </cell>
          <cell r="L1270">
            <v>0</v>
          </cell>
          <cell r="M1270">
            <v>0</v>
          </cell>
          <cell r="N1270">
            <v>0</v>
          </cell>
        </row>
        <row r="1271">
          <cell r="A1271" t="str">
            <v>94.3.4 Расходы по выкупу оборудования ЦЛК по остаточной с</v>
          </cell>
          <cell r="B1271">
            <v>0</v>
          </cell>
          <cell r="C1271">
            <v>0</v>
          </cell>
          <cell r="D1271">
            <v>0</v>
          </cell>
          <cell r="E1271">
            <v>0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0</v>
          </cell>
          <cell r="L1271">
            <v>0</v>
          </cell>
          <cell r="M1271">
            <v>0</v>
          </cell>
          <cell r="N1271">
            <v>0</v>
          </cell>
        </row>
        <row r="1272">
          <cell r="A1272" t="str">
            <v>94.3.5 Расходы по выкупу проектов программы связи (Оборуд</v>
          </cell>
          <cell r="B1272">
            <v>0</v>
          </cell>
          <cell r="C1272">
            <v>0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  <cell r="L1272">
            <v>0</v>
          </cell>
          <cell r="M1272">
            <v>0</v>
          </cell>
          <cell r="N1272">
            <v>0</v>
          </cell>
        </row>
        <row r="1273">
          <cell r="A1273" t="str">
            <v>94.3.6 Расходы по выкупу весового оборудования по остаточ</v>
          </cell>
          <cell r="B1273">
            <v>0</v>
          </cell>
          <cell r="C1273">
            <v>0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  <cell r="L1273">
            <v>0</v>
          </cell>
          <cell r="M1273">
            <v>0</v>
          </cell>
          <cell r="N1273">
            <v>0</v>
          </cell>
        </row>
        <row r="1274">
          <cell r="A1274" t="str">
            <v>94.3.7 Расходы по выкупу оргтехники по остаточной стоимос</v>
          </cell>
          <cell r="B1274">
            <v>0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0</v>
          </cell>
          <cell r="L1274">
            <v>0</v>
          </cell>
          <cell r="M1274">
            <v>0</v>
          </cell>
          <cell r="N1274">
            <v>0</v>
          </cell>
        </row>
        <row r="1275">
          <cell r="A1275" t="str">
            <v>95. Аренда производственного назначения</v>
          </cell>
          <cell r="B1275">
            <v>0</v>
          </cell>
          <cell r="C1275">
            <v>0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  <cell r="L1275">
            <v>0</v>
          </cell>
          <cell r="M1275">
            <v>0</v>
          </cell>
          <cell r="N1275">
            <v>0</v>
          </cell>
        </row>
        <row r="1276">
          <cell r="A1276" t="str">
            <v>95.1 Аренда производственных помещений</v>
          </cell>
          <cell r="B1276">
            <v>0</v>
          </cell>
          <cell r="C1276">
            <v>0</v>
          </cell>
          <cell r="D1276">
            <v>0</v>
          </cell>
          <cell r="E1276">
            <v>0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0</v>
          </cell>
          <cell r="L1276">
            <v>0</v>
          </cell>
          <cell r="M1276">
            <v>0</v>
          </cell>
          <cell r="N1276">
            <v>0</v>
          </cell>
        </row>
        <row r="1277">
          <cell r="A1277" t="str">
            <v>95.2 Аренда подвижного состава</v>
          </cell>
          <cell r="B1277">
            <v>0</v>
          </cell>
          <cell r="C1277">
            <v>0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  <cell r="L1277">
            <v>0</v>
          </cell>
          <cell r="M1277">
            <v>0</v>
          </cell>
          <cell r="N1277">
            <v>0</v>
          </cell>
        </row>
        <row r="1278">
          <cell r="A1278" t="str">
            <v>95.3 Аренда оборудования</v>
          </cell>
          <cell r="B1278">
            <v>0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0</v>
          </cell>
          <cell r="L1278">
            <v>0</v>
          </cell>
          <cell r="M1278">
            <v>0</v>
          </cell>
          <cell r="N1278">
            <v>0</v>
          </cell>
        </row>
        <row r="1279">
          <cell r="A1279" t="str">
            <v>96. Аудиторские и консалтинговые услуги</v>
          </cell>
          <cell r="B1279" t="e">
            <v>#REF!</v>
          </cell>
          <cell r="C1279">
            <v>9987200</v>
          </cell>
          <cell r="D1279">
            <v>10420302.399999999</v>
          </cell>
          <cell r="E1279">
            <v>10435701.800000001</v>
          </cell>
          <cell r="F1279">
            <v>15151416.003999999</v>
          </cell>
          <cell r="G1279">
            <v>29131079.604000002</v>
          </cell>
          <cell r="H1279">
            <v>20635099.917999998</v>
          </cell>
          <cell r="I1279">
            <v>15163624.637999997</v>
          </cell>
          <cell r="J1279">
            <v>19617820.097999997</v>
          </cell>
          <cell r="K1279">
            <v>8569204.2919999957</v>
          </cell>
          <cell r="L1279">
            <v>15528117.611999996</v>
          </cell>
          <cell r="M1279">
            <v>19971693.071999997</v>
          </cell>
          <cell r="N1279">
            <v>8274117.2659999952</v>
          </cell>
        </row>
        <row r="1280">
          <cell r="A1280" t="str">
            <v>96.1. Бухгалтерский аудит и консалтинг</v>
          </cell>
          <cell r="B1280">
            <v>0</v>
          </cell>
          <cell r="C1280">
            <v>0</v>
          </cell>
          <cell r="D1280">
            <v>0</v>
          </cell>
          <cell r="E1280">
            <v>0</v>
          </cell>
          <cell r="F1280">
            <v>4947389.3039999995</v>
          </cell>
          <cell r="G1280">
            <v>17738589.303999998</v>
          </cell>
          <cell r="H1280">
            <v>8046451.9779999964</v>
          </cell>
          <cell r="I1280">
            <v>7004511.9779999964</v>
          </cell>
          <cell r="J1280">
            <v>11765811.977999996</v>
          </cell>
          <cell r="K1280">
            <v>624634.65199999639</v>
          </cell>
          <cell r="L1280">
            <v>6970674.651999996</v>
          </cell>
          <cell r="M1280">
            <v>11721354.651999995</v>
          </cell>
          <cell r="N1280">
            <v>17317.325999995111</v>
          </cell>
        </row>
        <row r="1281">
          <cell r="A1281" t="str">
            <v>96.1.1 Бухгалтерский аудит и консалтинг, относимый на себ</v>
          </cell>
          <cell r="B1281">
            <v>0</v>
          </cell>
          <cell r="C1281">
            <v>0</v>
          </cell>
          <cell r="D1281">
            <v>0</v>
          </cell>
          <cell r="E1281">
            <v>0</v>
          </cell>
          <cell r="F1281">
            <v>4947389.3039999995</v>
          </cell>
          <cell r="G1281">
            <v>17738589.303999998</v>
          </cell>
          <cell r="H1281">
            <v>8046451.9779999964</v>
          </cell>
          <cell r="I1281">
            <v>7004511.9779999964</v>
          </cell>
          <cell r="J1281">
            <v>11765811.977999996</v>
          </cell>
          <cell r="K1281">
            <v>624634.65199999639</v>
          </cell>
          <cell r="L1281">
            <v>6970674.651999996</v>
          </cell>
          <cell r="M1281">
            <v>11721354.651999995</v>
          </cell>
          <cell r="N1281">
            <v>17317.325999995111</v>
          </cell>
        </row>
        <row r="1282">
          <cell r="A1282" t="str">
            <v>96.1.2 Бухгалтерский аудит и консалтинг, финансируемый из</v>
          </cell>
          <cell r="B1282">
            <v>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  <cell r="L1282">
            <v>0</v>
          </cell>
          <cell r="M1282">
            <v>0</v>
          </cell>
          <cell r="N1282">
            <v>0</v>
          </cell>
        </row>
        <row r="1283">
          <cell r="A1283" t="str">
            <v>96.10 Консалтинговые услуги, связанные с разработкой и в</v>
          </cell>
          <cell r="B1283">
            <v>0</v>
          </cell>
          <cell r="C1283">
            <v>0</v>
          </cell>
          <cell r="D1283">
            <v>0</v>
          </cell>
          <cell r="E1283">
            <v>0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0</v>
          </cell>
          <cell r="L1283">
            <v>0</v>
          </cell>
          <cell r="M1283">
            <v>0</v>
          </cell>
          <cell r="N1283">
            <v>0</v>
          </cell>
        </row>
        <row r="1284">
          <cell r="A1284" t="str">
            <v>96.11 Консалтинговые услуги, связанные с деятельностью ц</v>
          </cell>
          <cell r="B1284">
            <v>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0</v>
          </cell>
          <cell r="L1284">
            <v>0</v>
          </cell>
          <cell r="M1284">
            <v>0</v>
          </cell>
          <cell r="N1284">
            <v>0</v>
          </cell>
        </row>
        <row r="1285">
          <cell r="A1285" t="str">
            <v>96.12 Консалтинговые услуги для дирекции по безопасности</v>
          </cell>
          <cell r="B1285">
            <v>0</v>
          </cell>
          <cell r="C1285">
            <v>684357</v>
          </cell>
          <cell r="D1285">
            <v>680830</v>
          </cell>
          <cell r="E1285">
            <v>0</v>
          </cell>
          <cell r="F1285">
            <v>930022.9</v>
          </cell>
          <cell r="G1285">
            <v>923344.1</v>
          </cell>
          <cell r="H1285">
            <v>955402.34</v>
          </cell>
          <cell r="I1285">
            <v>954734.46</v>
          </cell>
          <cell r="J1285">
            <v>954400.5199999999</v>
          </cell>
          <cell r="K1285">
            <v>953732.64</v>
          </cell>
          <cell r="L1285">
            <v>953064.76</v>
          </cell>
          <cell r="M1285">
            <v>952730.82000000007</v>
          </cell>
          <cell r="N1285">
            <v>952062.94000000006</v>
          </cell>
        </row>
        <row r="1286">
          <cell r="A1286" t="str">
            <v>96.13 Консалтинговые услуги, связанные с реорганизацией</v>
          </cell>
          <cell r="B1286">
            <v>5406004.7999999998</v>
          </cell>
          <cell r="C1286">
            <v>5406004.7999999998</v>
          </cell>
          <cell r="D1286">
            <v>5406004.7999999998</v>
          </cell>
          <cell r="E1286">
            <v>5406004.7999999998</v>
          </cell>
          <cell r="F1286">
            <v>3630765.5999999996</v>
          </cell>
          <cell r="G1286">
            <v>3630765.5999999996</v>
          </cell>
          <cell r="H1286">
            <v>3630765.5999999996</v>
          </cell>
          <cell r="I1286">
            <v>0</v>
          </cell>
          <cell r="J1286">
            <v>0</v>
          </cell>
          <cell r="K1286">
            <v>0</v>
          </cell>
          <cell r="L1286">
            <v>0</v>
          </cell>
          <cell r="M1286">
            <v>0</v>
          </cell>
          <cell r="N1286">
            <v>0</v>
          </cell>
        </row>
        <row r="1287">
          <cell r="A1287" t="str">
            <v>96.14 Аудиторские услуги, связанные с экологической серт</v>
          </cell>
          <cell r="B1287">
            <v>0</v>
          </cell>
          <cell r="C1287">
            <v>0</v>
          </cell>
          <cell r="D1287">
            <v>0</v>
          </cell>
          <cell r="E1287">
            <v>0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0</v>
          </cell>
          <cell r="L1287">
            <v>0</v>
          </cell>
          <cell r="M1287">
            <v>0</v>
          </cell>
          <cell r="N1287">
            <v>0</v>
          </cell>
        </row>
        <row r="1288">
          <cell r="A1288" t="str">
            <v>96.15. Резерв по предстоящим расходам аудиторских услуг</v>
          </cell>
          <cell r="B1288">
            <v>0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0</v>
          </cell>
          <cell r="L1288">
            <v>0</v>
          </cell>
          <cell r="M1288">
            <v>0</v>
          </cell>
          <cell r="N1288">
            <v>0</v>
          </cell>
        </row>
        <row r="1289">
          <cell r="A1289" t="str">
            <v>96.15.1 Резерв аудиторских услуг</v>
          </cell>
          <cell r="B1289">
            <v>0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  <cell r="L1289">
            <v>0</v>
          </cell>
          <cell r="M1289">
            <v>0</v>
          </cell>
          <cell r="N1289">
            <v>0</v>
          </cell>
        </row>
        <row r="1290">
          <cell r="A1290" t="str">
            <v>96.15.2 Резерв аудиторских услуг за счет прибыли</v>
          </cell>
          <cell r="B1290">
            <v>0</v>
          </cell>
          <cell r="C1290">
            <v>0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  <cell r="L1290">
            <v>0</v>
          </cell>
          <cell r="M1290">
            <v>0</v>
          </cell>
          <cell r="N1290">
            <v>0</v>
          </cell>
        </row>
        <row r="1291">
          <cell r="A1291" t="str">
            <v>96.16 Консалтинговые услуги, связанные с формированием к</v>
          </cell>
          <cell r="B1291">
            <v>0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  <cell r="L1291">
            <v>0</v>
          </cell>
          <cell r="M1291">
            <v>0</v>
          </cell>
          <cell r="N1291">
            <v>0</v>
          </cell>
        </row>
        <row r="1292">
          <cell r="A1292" t="str">
            <v>96.2 Финансово-экономический аудит и консалтинг</v>
          </cell>
          <cell r="B1292">
            <v>32397</v>
          </cell>
          <cell r="C1292">
            <v>645938.19999999995</v>
          </cell>
          <cell r="D1292">
            <v>339167.6</v>
          </cell>
          <cell r="E1292">
            <v>32397</v>
          </cell>
          <cell r="F1292">
            <v>645938.19999999995</v>
          </cell>
          <cell r="G1292">
            <v>339167.6</v>
          </cell>
          <cell r="H1292">
            <v>32397</v>
          </cell>
          <cell r="I1292">
            <v>645938.19999999995</v>
          </cell>
          <cell r="J1292">
            <v>339167.6</v>
          </cell>
          <cell r="K1292">
            <v>32397</v>
          </cell>
          <cell r="L1292">
            <v>645938.19999999995</v>
          </cell>
          <cell r="M1292">
            <v>339167.6</v>
          </cell>
          <cell r="N1292">
            <v>32397</v>
          </cell>
        </row>
        <row r="1293">
          <cell r="A1293" t="str">
            <v>96.3 Инвестиционный аудит и консалтинг</v>
          </cell>
          <cell r="B1293">
            <v>0</v>
          </cell>
          <cell r="C1293">
            <v>0</v>
          </cell>
          <cell r="D1293">
            <v>0</v>
          </cell>
          <cell r="E1293">
            <v>0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0</v>
          </cell>
          <cell r="L1293">
            <v>0</v>
          </cell>
          <cell r="M1293">
            <v>0</v>
          </cell>
          <cell r="N1293">
            <v>0</v>
          </cell>
        </row>
        <row r="1294">
          <cell r="A1294" t="str">
            <v>96.4 Правовой консалтинг</v>
          </cell>
          <cell r="B1294">
            <v>0</v>
          </cell>
          <cell r="C1294">
            <v>0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  <cell r="L1294">
            <v>0</v>
          </cell>
          <cell r="M1294">
            <v>0</v>
          </cell>
          <cell r="N1294">
            <v>0</v>
          </cell>
        </row>
        <row r="1295">
          <cell r="A1295" t="str">
            <v>96.5 Технический и технологический аудит и консалтинг</v>
          </cell>
          <cell r="B1295">
            <v>0</v>
          </cell>
          <cell r="C1295">
            <v>0</v>
          </cell>
          <cell r="D1295">
            <v>0</v>
          </cell>
          <cell r="E1295">
            <v>0</v>
          </cell>
          <cell r="F1295">
            <v>0</v>
          </cell>
          <cell r="G1295">
            <v>438143</v>
          </cell>
          <cell r="H1295">
            <v>438143</v>
          </cell>
          <cell r="I1295">
            <v>0</v>
          </cell>
          <cell r="J1295">
            <v>0</v>
          </cell>
          <cell r="K1295">
            <v>0</v>
          </cell>
          <cell r="L1295">
            <v>0</v>
          </cell>
          <cell r="M1295">
            <v>0</v>
          </cell>
          <cell r="N1295">
            <v>0</v>
          </cell>
        </row>
        <row r="1296">
          <cell r="A1296" t="str">
            <v>96.6 Консалтинговые услуги, связанные с управлением иму</v>
          </cell>
          <cell r="B1296">
            <v>0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479670</v>
          </cell>
          <cell r="H1296">
            <v>959340</v>
          </cell>
          <cell r="I1296">
            <v>959340</v>
          </cell>
          <cell r="J1296">
            <v>959340</v>
          </cell>
          <cell r="K1296">
            <v>959340</v>
          </cell>
          <cell r="L1296">
            <v>959340</v>
          </cell>
          <cell r="M1296">
            <v>959340</v>
          </cell>
          <cell r="N1296">
            <v>959340</v>
          </cell>
        </row>
        <row r="1297">
          <cell r="A1297" t="str">
            <v>96.7 Аудиторские и консалтинговые услуги для холдинга</v>
          </cell>
          <cell r="B1297" t="e">
            <v>#REF!</v>
          </cell>
          <cell r="C1297">
            <v>3250900</v>
          </cell>
          <cell r="D1297">
            <v>3994300</v>
          </cell>
          <cell r="E1297">
            <v>4997300</v>
          </cell>
          <cell r="F1297">
            <v>4997300</v>
          </cell>
          <cell r="G1297">
            <v>5581400</v>
          </cell>
          <cell r="H1297">
            <v>6572600</v>
          </cell>
          <cell r="I1297">
            <v>5599100</v>
          </cell>
          <cell r="J1297">
            <v>5599100</v>
          </cell>
          <cell r="K1297">
            <v>5999100</v>
          </cell>
          <cell r="L1297">
            <v>5999100</v>
          </cell>
          <cell r="M1297">
            <v>5999100</v>
          </cell>
          <cell r="N1297">
            <v>6313000</v>
          </cell>
        </row>
        <row r="1298">
          <cell r="A1298" t="str">
            <v>96.8 Консалтинговые услуги, связанные с внедрением ПО (</v>
          </cell>
          <cell r="B1298">
            <v>4448600</v>
          </cell>
          <cell r="C1298">
            <v>0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  <cell r="L1298">
            <v>0</v>
          </cell>
          <cell r="M1298">
            <v>0</v>
          </cell>
          <cell r="N1298">
            <v>0</v>
          </cell>
        </row>
        <row r="1299">
          <cell r="A1299" t="str">
            <v>96.9 Консалтинговые услуги, связанные с созданием и оце</v>
          </cell>
          <cell r="B1299">
            <v>0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  <cell r="L1299">
            <v>0</v>
          </cell>
          <cell r="M1299">
            <v>0</v>
          </cell>
          <cell r="N1299">
            <v>0</v>
          </cell>
        </row>
        <row r="1300">
          <cell r="A1300" t="str">
            <v>97. Расходы по страхованию</v>
          </cell>
          <cell r="B1300">
            <v>0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0</v>
          </cell>
          <cell r="L1300">
            <v>0</v>
          </cell>
          <cell r="M1300">
            <v>0</v>
          </cell>
          <cell r="N1300">
            <v>0</v>
          </cell>
        </row>
        <row r="1301">
          <cell r="A1301" t="str">
            <v>97.1. Имущественное страхование</v>
          </cell>
          <cell r="B1301">
            <v>0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  <cell r="L1301">
            <v>0</v>
          </cell>
          <cell r="M1301">
            <v>0</v>
          </cell>
          <cell r="N1301">
            <v>0</v>
          </cell>
        </row>
        <row r="1302">
          <cell r="A1302" t="str">
            <v>97.1.1 Страхование имущества от огня и др. опасностей</v>
          </cell>
          <cell r="B1302">
            <v>0</v>
          </cell>
          <cell r="C1302">
            <v>0</v>
          </cell>
          <cell r="D1302">
            <v>0</v>
          </cell>
          <cell r="E1302">
            <v>0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0</v>
          </cell>
          <cell r="L1302">
            <v>0</v>
          </cell>
          <cell r="M1302">
            <v>0</v>
          </cell>
          <cell r="N1302">
            <v>0</v>
          </cell>
        </row>
        <row r="1303">
          <cell r="A1303" t="str">
            <v>97.1.2 Страхование товаров в обороте</v>
          </cell>
          <cell r="B1303">
            <v>0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  <cell r="L1303">
            <v>0</v>
          </cell>
          <cell r="M1303">
            <v>0</v>
          </cell>
          <cell r="N1303">
            <v>0</v>
          </cell>
        </row>
        <row r="1304">
          <cell r="A1304" t="str">
            <v>97.1.3 Страхование ЖДТ</v>
          </cell>
          <cell r="B1304">
            <v>0</v>
          </cell>
          <cell r="C1304">
            <v>0</v>
          </cell>
          <cell r="D1304">
            <v>0</v>
          </cell>
          <cell r="E1304">
            <v>0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0</v>
          </cell>
          <cell r="L1304">
            <v>0</v>
          </cell>
          <cell r="M1304">
            <v>0</v>
          </cell>
          <cell r="N1304">
            <v>0</v>
          </cell>
        </row>
        <row r="1305">
          <cell r="A1305" t="str">
            <v>97.1.4 Страхование арендованного имущества</v>
          </cell>
          <cell r="B1305">
            <v>0</v>
          </cell>
          <cell r="C1305">
            <v>0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  <cell r="L1305">
            <v>0</v>
          </cell>
          <cell r="M1305">
            <v>0</v>
          </cell>
          <cell r="N1305">
            <v>0</v>
          </cell>
        </row>
        <row r="1306">
          <cell r="A1306" t="str">
            <v>97.1.5 Страхование имущества, получаемого по договорам фи</v>
          </cell>
          <cell r="B1306">
            <v>0</v>
          </cell>
          <cell r="C1306">
            <v>0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  <cell r="L1306">
            <v>0</v>
          </cell>
          <cell r="M1306">
            <v>0</v>
          </cell>
          <cell r="N1306">
            <v>0</v>
          </cell>
        </row>
        <row r="1307">
          <cell r="A1307" t="str">
            <v>97.1.6 Страхование имущества воздушного судна</v>
          </cell>
          <cell r="B1307">
            <v>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  <cell r="L1307">
            <v>0</v>
          </cell>
          <cell r="M1307">
            <v>0</v>
          </cell>
          <cell r="N1307">
            <v>0</v>
          </cell>
        </row>
        <row r="1308">
          <cell r="A1308" t="str">
            <v>97.1.7 Страхование средств автотранспорта</v>
          </cell>
          <cell r="B1308">
            <v>0</v>
          </cell>
          <cell r="C1308">
            <v>0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  <cell r="L1308">
            <v>0</v>
          </cell>
          <cell r="M1308">
            <v>0</v>
          </cell>
          <cell r="N1308">
            <v>0</v>
          </cell>
        </row>
        <row r="1309">
          <cell r="A1309" t="str">
            <v>97.2 Страхование строительно-монтажных рисков</v>
          </cell>
          <cell r="B1309">
            <v>0</v>
          </cell>
          <cell r="C1309">
            <v>0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  <cell r="L1309">
            <v>0</v>
          </cell>
          <cell r="M1309">
            <v>0</v>
          </cell>
          <cell r="N1309">
            <v>0</v>
          </cell>
        </row>
        <row r="1310">
          <cell r="A1310" t="str">
            <v>97.3 Добровольное медицинское страхование</v>
          </cell>
          <cell r="B1310">
            <v>0</v>
          </cell>
          <cell r="C1310">
            <v>0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  <cell r="L1310">
            <v>0</v>
          </cell>
          <cell r="M1310">
            <v>0</v>
          </cell>
          <cell r="N1310">
            <v>0</v>
          </cell>
        </row>
        <row r="1311">
          <cell r="A1311" t="str">
            <v>97.4. Обязательное страхование</v>
          </cell>
          <cell r="B1311">
            <v>0</v>
          </cell>
          <cell r="C1311">
            <v>0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  <cell r="L1311">
            <v>0</v>
          </cell>
          <cell r="M1311">
            <v>0</v>
          </cell>
          <cell r="N1311">
            <v>0</v>
          </cell>
        </row>
        <row r="1312">
          <cell r="A1312" t="str">
            <v>97.4.1 Обязательное страхование ответственности при экспл</v>
          </cell>
          <cell r="B1312">
            <v>0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0</v>
          </cell>
          <cell r="L1312">
            <v>0</v>
          </cell>
          <cell r="M1312">
            <v>0</v>
          </cell>
          <cell r="N1312">
            <v>0</v>
          </cell>
        </row>
        <row r="1313">
          <cell r="A1313" t="str">
            <v>97.4.2 Страхование ответственности при эксплуатации гидро</v>
          </cell>
          <cell r="B1313">
            <v>0</v>
          </cell>
          <cell r="C1313">
            <v>0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  <cell r="L1313">
            <v>0</v>
          </cell>
          <cell r="M1313">
            <v>0</v>
          </cell>
          <cell r="N1313">
            <v>0</v>
          </cell>
        </row>
        <row r="1314">
          <cell r="A1314" t="str">
            <v>97.4.3 Страхование ответственности эксплуатантов воздушно</v>
          </cell>
          <cell r="B1314">
            <v>0</v>
          </cell>
          <cell r="C1314">
            <v>0</v>
          </cell>
          <cell r="D1314">
            <v>0</v>
          </cell>
          <cell r="E1314">
            <v>0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</row>
        <row r="1315">
          <cell r="A1315" t="str">
            <v>97.4.4 Обязательное страхование эксплуатирующих организац</v>
          </cell>
          <cell r="B1315">
            <v>0</v>
          </cell>
          <cell r="C1315">
            <v>0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  <cell r="L1315">
            <v>0</v>
          </cell>
          <cell r="M1315">
            <v>0</v>
          </cell>
          <cell r="N1315">
            <v>0</v>
          </cell>
        </row>
        <row r="1316">
          <cell r="A1316" t="str">
            <v>97.4.5 Обязательное страхование ответственности владельце</v>
          </cell>
          <cell r="B1316">
            <v>0</v>
          </cell>
          <cell r="C1316">
            <v>0</v>
          </cell>
          <cell r="D1316">
            <v>0</v>
          </cell>
          <cell r="E1316">
            <v>0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0</v>
          </cell>
          <cell r="L1316">
            <v>0</v>
          </cell>
          <cell r="M1316">
            <v>0</v>
          </cell>
          <cell r="N1316">
            <v>0</v>
          </cell>
        </row>
        <row r="1317">
          <cell r="A1317" t="str">
            <v>97.4.6 Страхование от несчастных случаев работников газос</v>
          </cell>
          <cell r="B1317">
            <v>0</v>
          </cell>
          <cell r="C1317">
            <v>0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0</v>
          </cell>
          <cell r="L1317">
            <v>0</v>
          </cell>
          <cell r="M1317">
            <v>0</v>
          </cell>
          <cell r="N1317">
            <v>0</v>
          </cell>
        </row>
        <row r="1318">
          <cell r="A1318" t="str">
            <v>97.4.7 Страхование от несчастных случаев экипажа воздушно</v>
          </cell>
          <cell r="B1318">
            <v>0</v>
          </cell>
          <cell r="C1318">
            <v>0</v>
          </cell>
          <cell r="D1318">
            <v>0</v>
          </cell>
          <cell r="E1318">
            <v>0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0</v>
          </cell>
          <cell r="L1318">
            <v>0</v>
          </cell>
          <cell r="M1318">
            <v>0</v>
          </cell>
          <cell r="N1318">
            <v>0</v>
          </cell>
        </row>
        <row r="1319">
          <cell r="A1319" t="str">
            <v>97.5 Страхование грузов (транспортных рисков)</v>
          </cell>
          <cell r="B1319">
            <v>0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  <cell r="L1319">
            <v>0</v>
          </cell>
          <cell r="M1319">
            <v>0</v>
          </cell>
          <cell r="N1319">
            <v>0</v>
          </cell>
        </row>
        <row r="1320">
          <cell r="A1320" t="str">
            <v>97.7. Страхование персонала (работников ОАО ММК от несча</v>
          </cell>
          <cell r="B1320">
            <v>0</v>
          </cell>
          <cell r="C1320">
            <v>0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  <cell r="L1320">
            <v>0</v>
          </cell>
          <cell r="M1320">
            <v>0</v>
          </cell>
          <cell r="N1320">
            <v>0</v>
          </cell>
        </row>
        <row r="1321">
          <cell r="A1321" t="str">
            <v>97.7.1 Страхование от несчастных случаев работников</v>
          </cell>
          <cell r="B1321">
            <v>0</v>
          </cell>
          <cell r="C1321">
            <v>0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  <cell r="L1321">
            <v>0</v>
          </cell>
          <cell r="M1321">
            <v>0</v>
          </cell>
          <cell r="N1321">
            <v>0</v>
          </cell>
        </row>
        <row r="1322">
          <cell r="A1322" t="str">
            <v>97.7.2 Страхование от несчастных случаев работников, ката</v>
          </cell>
          <cell r="B1322">
            <v>0</v>
          </cell>
          <cell r="C1322">
            <v>0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  <cell r="L1322">
            <v>0</v>
          </cell>
          <cell r="M1322">
            <v>0</v>
          </cell>
          <cell r="N1322">
            <v>0</v>
          </cell>
        </row>
        <row r="1323">
          <cell r="A1323" t="str">
            <v>97.8. Пенсионное страхование</v>
          </cell>
          <cell r="B1323">
            <v>0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  <cell r="L1323">
            <v>0</v>
          </cell>
          <cell r="M1323">
            <v>0</v>
          </cell>
          <cell r="N1323">
            <v>0</v>
          </cell>
        </row>
        <row r="1324">
          <cell r="A1324" t="str">
            <v>97.8.1 Пенсионные взносы на индивидуальные пенсионные сче</v>
          </cell>
          <cell r="B1324">
            <v>0</v>
          </cell>
          <cell r="C1324">
            <v>0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  <cell r="L1324">
            <v>0</v>
          </cell>
          <cell r="M1324">
            <v>0</v>
          </cell>
          <cell r="N1324">
            <v>0</v>
          </cell>
        </row>
        <row r="1325">
          <cell r="A1325" t="str">
            <v>97.8.2 (0970802) Пенсионные взносы на СПС</v>
          </cell>
          <cell r="B1325">
            <v>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  <cell r="L1325">
            <v>0</v>
          </cell>
          <cell r="M1325">
            <v>0</v>
          </cell>
          <cell r="N1325">
            <v>0</v>
          </cell>
        </row>
        <row r="1326">
          <cell r="A1326" t="str">
            <v>97.8.3 (0970803) Совокупный взнос на СПС</v>
          </cell>
          <cell r="B1326">
            <v>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0</v>
          </cell>
          <cell r="L1326">
            <v>0</v>
          </cell>
          <cell r="M1326">
            <v>0</v>
          </cell>
          <cell r="N1326">
            <v>0</v>
          </cell>
        </row>
        <row r="1327">
          <cell r="A1327" t="str">
            <v>97.8.4 (0970804) Страховой взнос</v>
          </cell>
          <cell r="B1327">
            <v>0</v>
          </cell>
          <cell r="C1327">
            <v>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  <cell r="L1327">
            <v>0</v>
          </cell>
          <cell r="M1327">
            <v>0</v>
          </cell>
          <cell r="N1327">
            <v>0</v>
          </cell>
        </row>
        <row r="1328">
          <cell r="A1328" t="str">
            <v>97.8.5 Взнос на формирование страхового резерва</v>
          </cell>
          <cell r="B1328">
            <v>0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0</v>
          </cell>
          <cell r="L1328">
            <v>0</v>
          </cell>
          <cell r="M1328">
            <v>0</v>
          </cell>
          <cell r="N1328">
            <v>0</v>
          </cell>
        </row>
        <row r="1329">
          <cell r="A1329" t="str">
            <v>98. Услуги, предоставляемые через управление собственн</v>
          </cell>
          <cell r="B1329">
            <v>0</v>
          </cell>
          <cell r="C1329">
            <v>0</v>
          </cell>
          <cell r="D1329">
            <v>0</v>
          </cell>
          <cell r="E1329">
            <v>0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0</v>
          </cell>
          <cell r="L1329">
            <v>0</v>
          </cell>
          <cell r="M1329">
            <v>0</v>
          </cell>
          <cell r="N1329">
            <v>0</v>
          </cell>
        </row>
        <row r="1330">
          <cell r="A1330" t="str">
            <v>98.1 Услуги по переоценке основных фондов</v>
          </cell>
          <cell r="B1330">
            <v>0</v>
          </cell>
          <cell r="C1330">
            <v>0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  <cell r="L1330">
            <v>0</v>
          </cell>
          <cell r="M1330">
            <v>0</v>
          </cell>
          <cell r="N1330">
            <v>0</v>
          </cell>
        </row>
        <row r="1331">
          <cell r="A1331" t="str">
            <v>98.2 Услуги по управлению имуществом</v>
          </cell>
          <cell r="B1331">
            <v>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0</v>
          </cell>
          <cell r="L1331">
            <v>0</v>
          </cell>
          <cell r="M1331">
            <v>0</v>
          </cell>
          <cell r="N1331">
            <v>0</v>
          </cell>
        </row>
        <row r="1332">
          <cell r="A1332" t="str">
            <v>98.3 Затраты на капремонт, отданных в аренду основных с</v>
          </cell>
          <cell r="B1332">
            <v>0</v>
          </cell>
          <cell r="C1332">
            <v>0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  <cell r="L1332">
            <v>0</v>
          </cell>
          <cell r="M1332">
            <v>0</v>
          </cell>
          <cell r="N1332">
            <v>0</v>
          </cell>
        </row>
        <row r="1333">
          <cell r="A1333">
            <v>0</v>
          </cell>
          <cell r="B1333">
            <v>0</v>
          </cell>
          <cell r="C1333">
            <v>0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  <cell r="L1333">
            <v>0</v>
          </cell>
          <cell r="M1333">
            <v>0</v>
          </cell>
          <cell r="N1333">
            <v>0</v>
          </cell>
        </row>
        <row r="1334">
          <cell r="A1334">
            <v>0</v>
          </cell>
          <cell r="B1334">
            <v>0</v>
          </cell>
          <cell r="C1334">
            <v>0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  <cell r="L1334">
            <v>0</v>
          </cell>
          <cell r="M1334">
            <v>0</v>
          </cell>
          <cell r="N1334">
            <v>0</v>
          </cell>
        </row>
        <row r="1335">
          <cell r="A1335">
            <v>0</v>
          </cell>
          <cell r="B1335">
            <v>0</v>
          </cell>
          <cell r="C1335">
            <v>0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  <cell r="L1335">
            <v>0</v>
          </cell>
          <cell r="M1335">
            <v>0</v>
          </cell>
          <cell r="N1335">
            <v>0</v>
          </cell>
        </row>
        <row r="1336">
          <cell r="A1336">
            <v>0</v>
          </cell>
          <cell r="B1336">
            <v>0</v>
          </cell>
          <cell r="C1336">
            <v>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  <cell r="L1336">
            <v>0</v>
          </cell>
          <cell r="M1336">
            <v>0</v>
          </cell>
          <cell r="N1336">
            <v>0</v>
          </cell>
        </row>
        <row r="1337">
          <cell r="A1337">
            <v>0</v>
          </cell>
          <cell r="B1337">
            <v>0</v>
          </cell>
          <cell r="C1337">
            <v>0</v>
          </cell>
          <cell r="D1337">
            <v>0</v>
          </cell>
          <cell r="E1337">
            <v>0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0</v>
          </cell>
          <cell r="L1337">
            <v>0</v>
          </cell>
          <cell r="M1337">
            <v>0</v>
          </cell>
          <cell r="N1337">
            <v>0</v>
          </cell>
        </row>
        <row r="1338">
          <cell r="A1338">
            <v>0</v>
          </cell>
          <cell r="B1338">
            <v>0</v>
          </cell>
          <cell r="C1338">
            <v>0</v>
          </cell>
          <cell r="D1338">
            <v>0</v>
          </cell>
          <cell r="E1338">
            <v>0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0</v>
          </cell>
          <cell r="L1338">
            <v>0</v>
          </cell>
          <cell r="M1338">
            <v>0</v>
          </cell>
          <cell r="N1338">
            <v>0</v>
          </cell>
        </row>
        <row r="1339">
          <cell r="A1339">
            <v>0</v>
          </cell>
          <cell r="B1339">
            <v>0</v>
          </cell>
          <cell r="C1339">
            <v>0</v>
          </cell>
          <cell r="D1339">
            <v>0</v>
          </cell>
          <cell r="E1339">
            <v>0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0</v>
          </cell>
          <cell r="L1339">
            <v>0</v>
          </cell>
          <cell r="M1339">
            <v>0</v>
          </cell>
          <cell r="N1339">
            <v>0</v>
          </cell>
        </row>
        <row r="1340">
          <cell r="A1340">
            <v>0</v>
          </cell>
          <cell r="B1340">
            <v>0</v>
          </cell>
          <cell r="C1340">
            <v>0</v>
          </cell>
          <cell r="D1340">
            <v>0</v>
          </cell>
          <cell r="E1340">
            <v>0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0</v>
          </cell>
          <cell r="L1340">
            <v>0</v>
          </cell>
          <cell r="M1340">
            <v>0</v>
          </cell>
          <cell r="N1340">
            <v>0</v>
          </cell>
        </row>
        <row r="1341">
          <cell r="A1341">
            <v>0</v>
          </cell>
          <cell r="B1341">
            <v>0</v>
          </cell>
          <cell r="C1341">
            <v>0</v>
          </cell>
          <cell r="D1341">
            <v>0</v>
          </cell>
          <cell r="E1341">
            <v>0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0</v>
          </cell>
          <cell r="L1341">
            <v>0</v>
          </cell>
          <cell r="M1341">
            <v>0</v>
          </cell>
          <cell r="N1341">
            <v>0</v>
          </cell>
        </row>
        <row r="1342">
          <cell r="A1342">
            <v>0</v>
          </cell>
          <cell r="B1342">
            <v>0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0</v>
          </cell>
          <cell r="L1342">
            <v>0</v>
          </cell>
          <cell r="M1342">
            <v>0</v>
          </cell>
          <cell r="N1342">
            <v>0</v>
          </cell>
        </row>
        <row r="1343">
          <cell r="A1343">
            <v>0</v>
          </cell>
          <cell r="B1343">
            <v>0</v>
          </cell>
          <cell r="C1343">
            <v>0</v>
          </cell>
          <cell r="D1343">
            <v>0</v>
          </cell>
          <cell r="E1343">
            <v>0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0</v>
          </cell>
          <cell r="L1343">
            <v>0</v>
          </cell>
          <cell r="M1343">
            <v>0</v>
          </cell>
          <cell r="N1343">
            <v>0</v>
          </cell>
        </row>
        <row r="1344">
          <cell r="A1344">
            <v>0</v>
          </cell>
          <cell r="B1344">
            <v>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  <cell r="L1344">
            <v>0</v>
          </cell>
          <cell r="M1344">
            <v>0</v>
          </cell>
          <cell r="N1344">
            <v>0</v>
          </cell>
        </row>
        <row r="1345">
          <cell r="A1345" t="str">
            <v>Итого</v>
          </cell>
          <cell r="B1345" t="e">
            <v>#REF!</v>
          </cell>
          <cell r="C1345">
            <v>44808159023.163826</v>
          </cell>
          <cell r="D1345">
            <v>44769254651.44548</v>
          </cell>
          <cell r="E1345">
            <v>44866479468.621483</v>
          </cell>
          <cell r="F1345">
            <v>44955893444.88134</v>
          </cell>
          <cell r="G1345">
            <v>41022273964.05085</v>
          </cell>
          <cell r="H1345">
            <v>34699450096.680016</v>
          </cell>
          <cell r="I1345">
            <v>34009901419.10688</v>
          </cell>
          <cell r="J1345">
            <v>34234054656.561985</v>
          </cell>
          <cell r="K1345">
            <v>34192136596.706627</v>
          </cell>
          <cell r="L1345">
            <v>31742182843.24342</v>
          </cell>
          <cell r="M1345">
            <v>31976275888.600056</v>
          </cell>
          <cell r="N1345">
            <v>28500265561.477322</v>
          </cell>
        </row>
        <row r="1346">
          <cell r="A1346" t="str">
            <v>Итого изменение</v>
          </cell>
          <cell r="B1346">
            <v>0</v>
          </cell>
          <cell r="C1346">
            <v>0</v>
          </cell>
          <cell r="D1346">
            <v>0</v>
          </cell>
          <cell r="E1346">
            <v>0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0</v>
          </cell>
          <cell r="L1346">
            <v>0</v>
          </cell>
          <cell r="M1346">
            <v>0</v>
          </cell>
          <cell r="N1346" t="e">
            <v>#REF!</v>
          </cell>
        </row>
        <row r="1347">
          <cell r="A1347">
            <v>0</v>
          </cell>
          <cell r="B1347">
            <v>0</v>
          </cell>
          <cell r="C1347">
            <v>0</v>
          </cell>
          <cell r="D1347">
            <v>0</v>
          </cell>
          <cell r="E1347">
            <v>0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0</v>
          </cell>
          <cell r="L1347">
            <v>0</v>
          </cell>
          <cell r="M1347" t="str">
            <v>свод мой</v>
          </cell>
          <cell r="N1347" t="e">
            <v>#REF!</v>
          </cell>
        </row>
        <row r="1348">
          <cell r="A1348">
            <v>0</v>
          </cell>
          <cell r="B1348">
            <v>0</v>
          </cell>
          <cell r="C1348">
            <v>0</v>
          </cell>
          <cell r="D1348">
            <v>0</v>
          </cell>
          <cell r="E1348">
            <v>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0</v>
          </cell>
          <cell r="L1348">
            <v>0</v>
          </cell>
          <cell r="M1348" t="str">
            <v>отклонение</v>
          </cell>
          <cell r="N1348" t="e">
            <v>#REF!</v>
          </cell>
        </row>
        <row r="1349">
          <cell r="A1349">
            <v>0</v>
          </cell>
          <cell r="B1349">
            <v>0</v>
          </cell>
          <cell r="C1349">
            <v>0</v>
          </cell>
          <cell r="D1349">
            <v>0</v>
          </cell>
          <cell r="E1349">
            <v>0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0</v>
          </cell>
          <cell r="L1349">
            <v>0</v>
          </cell>
          <cell r="M1349">
            <v>0</v>
          </cell>
          <cell r="N1349">
            <v>0</v>
          </cell>
        </row>
        <row r="1350">
          <cell r="A1350">
            <v>0</v>
          </cell>
          <cell r="B1350">
            <v>0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0</v>
          </cell>
          <cell r="L1350">
            <v>0</v>
          </cell>
          <cell r="M1350" t="str">
            <v>возврат ДФВ</v>
          </cell>
          <cell r="N1350">
            <v>-14717597589.630001</v>
          </cell>
        </row>
        <row r="1351">
          <cell r="A1351">
            <v>0</v>
          </cell>
          <cell r="B1351">
            <v>0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0</v>
          </cell>
          <cell r="L1351">
            <v>0</v>
          </cell>
          <cell r="M1351" t="str">
            <v>КВЛ</v>
          </cell>
          <cell r="N1351">
            <v>-112630999.99999988</v>
          </cell>
        </row>
        <row r="1352">
          <cell r="A1352">
            <v>0</v>
          </cell>
          <cell r="B1352">
            <v>0</v>
          </cell>
          <cell r="C1352">
            <v>0</v>
          </cell>
          <cell r="D1352">
            <v>0</v>
          </cell>
          <cell r="E1352">
            <v>0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0</v>
          </cell>
          <cell r="L1352">
            <v>0</v>
          </cell>
          <cell r="M1352" t="str">
            <v>дивиденды</v>
          </cell>
          <cell r="N1352">
            <v>0</v>
          </cell>
        </row>
        <row r="1353">
          <cell r="A1353">
            <v>0</v>
          </cell>
          <cell r="B1353">
            <v>0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0</v>
          </cell>
          <cell r="L1353">
            <v>0</v>
          </cell>
          <cell r="M1353" t="str">
            <v>налог на прибыль</v>
          </cell>
          <cell r="N1353">
            <v>738893663.70000005</v>
          </cell>
        </row>
        <row r="1354">
          <cell r="A1354">
            <v>0</v>
          </cell>
          <cell r="B1354">
            <v>0</v>
          </cell>
          <cell r="C1354">
            <v>0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  <cell r="L1354">
            <v>0</v>
          </cell>
          <cell r="M1354" t="str">
            <v>НДС</v>
          </cell>
          <cell r="N1354">
            <v>2443989.9</v>
          </cell>
        </row>
        <row r="1355">
          <cell r="A1355">
            <v>0</v>
          </cell>
          <cell r="B1355">
            <v>0</v>
          </cell>
          <cell r="C1355">
            <v>0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  <cell r="L1355">
            <v>0</v>
          </cell>
          <cell r="M1355" t="str">
            <v>прочее</v>
          </cell>
          <cell r="N1355">
            <v>0</v>
          </cell>
        </row>
        <row r="1356">
          <cell r="A1356">
            <v>0</v>
          </cell>
          <cell r="B1356">
            <v>0</v>
          </cell>
          <cell r="C1356">
            <v>0</v>
          </cell>
          <cell r="D1356">
            <v>0</v>
          </cell>
          <cell r="E1356">
            <v>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0</v>
          </cell>
          <cell r="L1356">
            <v>0</v>
          </cell>
          <cell r="M1356">
            <v>0</v>
          </cell>
          <cell r="N1356">
            <v>-14088890936.030001</v>
          </cell>
        </row>
        <row r="1357">
          <cell r="A1357">
            <v>0</v>
          </cell>
          <cell r="B1357">
            <v>0</v>
          </cell>
          <cell r="C1357">
            <v>0</v>
          </cell>
          <cell r="D1357">
            <v>0</v>
          </cell>
          <cell r="E1357">
            <v>0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0</v>
          </cell>
          <cell r="L1357">
            <v>0</v>
          </cell>
          <cell r="M1357">
            <v>0</v>
          </cell>
          <cell r="N1357" t="e">
            <v>#REF!</v>
          </cell>
        </row>
        <row r="1358">
          <cell r="A1358">
            <v>0</v>
          </cell>
          <cell r="B1358">
            <v>0</v>
          </cell>
          <cell r="C1358">
            <v>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  <cell r="L1358">
            <v>0</v>
          </cell>
          <cell r="M1358">
            <v>0</v>
          </cell>
          <cell r="N1358">
            <v>0</v>
          </cell>
        </row>
        <row r="1359">
          <cell r="A1359">
            <v>0</v>
          </cell>
          <cell r="B1359">
            <v>0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0</v>
          </cell>
          <cell r="L1359">
            <v>0</v>
          </cell>
          <cell r="M1359">
            <v>0</v>
          </cell>
          <cell r="N1359">
            <v>0</v>
          </cell>
        </row>
        <row r="1360">
          <cell r="A1360">
            <v>0</v>
          </cell>
          <cell r="B1360">
            <v>0</v>
          </cell>
          <cell r="C1360">
            <v>0</v>
          </cell>
          <cell r="D1360">
            <v>0</v>
          </cell>
          <cell r="E1360">
            <v>0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0</v>
          </cell>
          <cell r="L1360">
            <v>0</v>
          </cell>
          <cell r="M1360">
            <v>0</v>
          </cell>
          <cell r="N1360">
            <v>0</v>
          </cell>
        </row>
        <row r="1361">
          <cell r="A1361">
            <v>0</v>
          </cell>
          <cell r="B1361">
            <v>0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  <cell r="L1361">
            <v>0</v>
          </cell>
          <cell r="M1361">
            <v>0</v>
          </cell>
          <cell r="N1361">
            <v>0</v>
          </cell>
        </row>
        <row r="1362">
          <cell r="A1362">
            <v>0</v>
          </cell>
          <cell r="B1362">
            <v>0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0</v>
          </cell>
          <cell r="L1362">
            <v>0</v>
          </cell>
          <cell r="M1362">
            <v>0</v>
          </cell>
          <cell r="N1362">
            <v>0</v>
          </cell>
        </row>
        <row r="1363">
          <cell r="A1363">
            <v>0</v>
          </cell>
          <cell r="B1363">
            <v>0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0</v>
          </cell>
          <cell r="L1363">
            <v>0</v>
          </cell>
          <cell r="M1363">
            <v>0</v>
          </cell>
          <cell r="N1363">
            <v>0</v>
          </cell>
        </row>
        <row r="1364">
          <cell r="A1364">
            <v>0</v>
          </cell>
          <cell r="B1364">
            <v>0</v>
          </cell>
          <cell r="C1364">
            <v>0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  <cell r="L1364">
            <v>0</v>
          </cell>
          <cell r="M1364">
            <v>0</v>
          </cell>
          <cell r="N1364">
            <v>0</v>
          </cell>
        </row>
        <row r="1365">
          <cell r="A1365">
            <v>0</v>
          </cell>
          <cell r="B1365">
            <v>0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0</v>
          </cell>
          <cell r="L1365">
            <v>0</v>
          </cell>
          <cell r="M1365">
            <v>0</v>
          </cell>
          <cell r="N1365">
            <v>0</v>
          </cell>
        </row>
        <row r="1366">
          <cell r="A1366">
            <v>0</v>
          </cell>
          <cell r="B1366">
            <v>0</v>
          </cell>
          <cell r="C1366">
            <v>0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  <cell r="L1366">
            <v>0</v>
          </cell>
          <cell r="M1366">
            <v>0</v>
          </cell>
          <cell r="N1366">
            <v>0</v>
          </cell>
        </row>
        <row r="1367">
          <cell r="A1367">
            <v>0</v>
          </cell>
          <cell r="B1367">
            <v>0</v>
          </cell>
          <cell r="C1367">
            <v>0</v>
          </cell>
          <cell r="D1367">
            <v>0</v>
          </cell>
          <cell r="E1367">
            <v>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0</v>
          </cell>
          <cell r="L1367">
            <v>0</v>
          </cell>
          <cell r="M1367">
            <v>0</v>
          </cell>
          <cell r="N1367">
            <v>0</v>
          </cell>
        </row>
        <row r="1368">
          <cell r="A1368">
            <v>0</v>
          </cell>
          <cell r="B1368">
            <v>0</v>
          </cell>
          <cell r="C1368">
            <v>0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  <cell r="L1368">
            <v>0</v>
          </cell>
          <cell r="M1368">
            <v>0</v>
          </cell>
          <cell r="N1368">
            <v>0</v>
          </cell>
        </row>
        <row r="1369">
          <cell r="A1369">
            <v>0</v>
          </cell>
          <cell r="B1369">
            <v>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0</v>
          </cell>
          <cell r="L1369">
            <v>0</v>
          </cell>
          <cell r="M1369">
            <v>0</v>
          </cell>
          <cell r="N1369">
            <v>0</v>
          </cell>
        </row>
        <row r="1370">
          <cell r="A1370">
            <v>0</v>
          </cell>
          <cell r="B1370">
            <v>0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  <cell r="L1370">
            <v>0</v>
          </cell>
          <cell r="M1370">
            <v>0</v>
          </cell>
          <cell r="N1370">
            <v>0</v>
          </cell>
        </row>
        <row r="1371">
          <cell r="A1371">
            <v>0</v>
          </cell>
          <cell r="B1371">
            <v>0</v>
          </cell>
          <cell r="C1371">
            <v>0</v>
          </cell>
          <cell r="D1371">
            <v>0</v>
          </cell>
          <cell r="E1371">
            <v>0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0</v>
          </cell>
          <cell r="L1371">
            <v>0</v>
          </cell>
          <cell r="M1371">
            <v>0</v>
          </cell>
          <cell r="N1371">
            <v>0</v>
          </cell>
        </row>
        <row r="1372">
          <cell r="A1372">
            <v>0</v>
          </cell>
          <cell r="B1372">
            <v>0</v>
          </cell>
          <cell r="C1372">
            <v>0</v>
          </cell>
          <cell r="D1372">
            <v>0</v>
          </cell>
          <cell r="E1372">
            <v>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0</v>
          </cell>
          <cell r="L1372">
            <v>0</v>
          </cell>
          <cell r="M1372">
            <v>0</v>
          </cell>
          <cell r="N1372">
            <v>0</v>
          </cell>
        </row>
        <row r="1373">
          <cell r="A1373">
            <v>0</v>
          </cell>
          <cell r="B1373">
            <v>0</v>
          </cell>
          <cell r="C1373">
            <v>0</v>
          </cell>
          <cell r="D1373">
            <v>0</v>
          </cell>
          <cell r="E1373">
            <v>0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0</v>
          </cell>
          <cell r="L1373">
            <v>0</v>
          </cell>
          <cell r="M1373">
            <v>0</v>
          </cell>
          <cell r="N1373">
            <v>0</v>
          </cell>
        </row>
        <row r="1374">
          <cell r="A1374">
            <v>0</v>
          </cell>
          <cell r="B1374">
            <v>0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  <cell r="L1374">
            <v>0</v>
          </cell>
          <cell r="M1374">
            <v>0</v>
          </cell>
          <cell r="N1374">
            <v>0</v>
          </cell>
        </row>
        <row r="1375">
          <cell r="A1375">
            <v>0</v>
          </cell>
          <cell r="B1375">
            <v>0</v>
          </cell>
          <cell r="C1375">
            <v>0</v>
          </cell>
          <cell r="D1375">
            <v>0</v>
          </cell>
          <cell r="E1375">
            <v>0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0</v>
          </cell>
          <cell r="L1375">
            <v>0</v>
          </cell>
          <cell r="M1375">
            <v>0</v>
          </cell>
          <cell r="N1375">
            <v>0</v>
          </cell>
        </row>
        <row r="1376">
          <cell r="A1376">
            <v>0</v>
          </cell>
          <cell r="B1376">
            <v>0</v>
          </cell>
          <cell r="C1376">
            <v>0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</row>
        <row r="1377">
          <cell r="A1377">
            <v>0</v>
          </cell>
          <cell r="B1377">
            <v>0</v>
          </cell>
          <cell r="C1377">
            <v>0</v>
          </cell>
          <cell r="D1377">
            <v>0</v>
          </cell>
          <cell r="E1377">
            <v>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0</v>
          </cell>
          <cell r="L1377">
            <v>0</v>
          </cell>
          <cell r="M1377">
            <v>0</v>
          </cell>
          <cell r="N1377">
            <v>0</v>
          </cell>
        </row>
        <row r="1378">
          <cell r="A1378">
            <v>0</v>
          </cell>
          <cell r="B1378">
            <v>0</v>
          </cell>
          <cell r="C1378">
            <v>0</v>
          </cell>
          <cell r="D1378">
            <v>0</v>
          </cell>
          <cell r="E1378">
            <v>0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0</v>
          </cell>
          <cell r="L1378">
            <v>0</v>
          </cell>
          <cell r="M1378">
            <v>0</v>
          </cell>
          <cell r="N1378">
            <v>0</v>
          </cell>
        </row>
        <row r="1379">
          <cell r="A1379">
            <v>0</v>
          </cell>
          <cell r="B1379">
            <v>0</v>
          </cell>
          <cell r="C1379">
            <v>0</v>
          </cell>
          <cell r="D1379">
            <v>0</v>
          </cell>
          <cell r="E1379">
            <v>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0</v>
          </cell>
          <cell r="L1379">
            <v>0</v>
          </cell>
          <cell r="M1379">
            <v>0</v>
          </cell>
          <cell r="N1379">
            <v>0</v>
          </cell>
        </row>
        <row r="1380">
          <cell r="A1380">
            <v>0</v>
          </cell>
          <cell r="B1380">
            <v>0</v>
          </cell>
          <cell r="C1380">
            <v>0</v>
          </cell>
          <cell r="D1380">
            <v>0</v>
          </cell>
          <cell r="E1380">
            <v>0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0</v>
          </cell>
          <cell r="L1380">
            <v>0</v>
          </cell>
          <cell r="M1380">
            <v>0</v>
          </cell>
          <cell r="N1380">
            <v>0</v>
          </cell>
        </row>
        <row r="1381">
          <cell r="A1381">
            <v>0</v>
          </cell>
          <cell r="B1381">
            <v>0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  <cell r="L1381">
            <v>0</v>
          </cell>
          <cell r="M1381">
            <v>0</v>
          </cell>
          <cell r="N1381">
            <v>0</v>
          </cell>
        </row>
        <row r="1382">
          <cell r="A1382">
            <v>0</v>
          </cell>
          <cell r="B1382">
            <v>0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0</v>
          </cell>
          <cell r="L1382">
            <v>0</v>
          </cell>
          <cell r="M1382">
            <v>0</v>
          </cell>
          <cell r="N1382">
            <v>0</v>
          </cell>
        </row>
        <row r="1383">
          <cell r="A1383">
            <v>0</v>
          </cell>
          <cell r="B1383">
            <v>0</v>
          </cell>
          <cell r="C1383">
            <v>0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</row>
        <row r="1384">
          <cell r="A1384">
            <v>0</v>
          </cell>
          <cell r="B1384">
            <v>0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0</v>
          </cell>
          <cell r="L1384">
            <v>0</v>
          </cell>
          <cell r="M1384">
            <v>0</v>
          </cell>
          <cell r="N1384">
            <v>0</v>
          </cell>
        </row>
        <row r="1385">
          <cell r="A1385">
            <v>0</v>
          </cell>
          <cell r="B1385">
            <v>0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0</v>
          </cell>
          <cell r="L1385">
            <v>0</v>
          </cell>
          <cell r="M1385">
            <v>0</v>
          </cell>
          <cell r="N1385">
            <v>0</v>
          </cell>
        </row>
        <row r="1386">
          <cell r="A1386">
            <v>0</v>
          </cell>
          <cell r="B1386">
            <v>0</v>
          </cell>
          <cell r="C1386">
            <v>0</v>
          </cell>
          <cell r="D1386">
            <v>0</v>
          </cell>
          <cell r="E1386">
            <v>0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0</v>
          </cell>
          <cell r="L1386">
            <v>0</v>
          </cell>
          <cell r="M1386">
            <v>0</v>
          </cell>
          <cell r="N1386">
            <v>0</v>
          </cell>
        </row>
        <row r="1387">
          <cell r="A1387">
            <v>0</v>
          </cell>
          <cell r="B1387">
            <v>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0</v>
          </cell>
          <cell r="L1387">
            <v>0</v>
          </cell>
          <cell r="M1387">
            <v>0</v>
          </cell>
          <cell r="N1387">
            <v>0</v>
          </cell>
        </row>
        <row r="1388">
          <cell r="A1388">
            <v>0</v>
          </cell>
          <cell r="B1388">
            <v>0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0</v>
          </cell>
          <cell r="L1388">
            <v>0</v>
          </cell>
          <cell r="M1388">
            <v>0</v>
          </cell>
          <cell r="N1388">
            <v>0</v>
          </cell>
        </row>
        <row r="1389">
          <cell r="A1389">
            <v>0</v>
          </cell>
          <cell r="B1389">
            <v>0</v>
          </cell>
          <cell r="C1389">
            <v>0</v>
          </cell>
          <cell r="D1389">
            <v>0</v>
          </cell>
          <cell r="E1389">
            <v>0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0</v>
          </cell>
          <cell r="L1389">
            <v>0</v>
          </cell>
          <cell r="M1389">
            <v>0</v>
          </cell>
          <cell r="N1389">
            <v>0</v>
          </cell>
        </row>
        <row r="1390">
          <cell r="A1390">
            <v>0</v>
          </cell>
          <cell r="B1390">
            <v>0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0</v>
          </cell>
          <cell r="L1390">
            <v>0</v>
          </cell>
          <cell r="M1390">
            <v>0</v>
          </cell>
          <cell r="N1390">
            <v>0</v>
          </cell>
        </row>
        <row r="1391">
          <cell r="A1391">
            <v>0</v>
          </cell>
          <cell r="B1391">
            <v>0</v>
          </cell>
          <cell r="C1391">
            <v>0</v>
          </cell>
          <cell r="D1391">
            <v>0</v>
          </cell>
          <cell r="E1391">
            <v>0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0</v>
          </cell>
          <cell r="L1391">
            <v>0</v>
          </cell>
          <cell r="M1391">
            <v>0</v>
          </cell>
          <cell r="N1391">
            <v>0</v>
          </cell>
        </row>
        <row r="1392">
          <cell r="A1392">
            <v>0</v>
          </cell>
          <cell r="B1392">
            <v>0</v>
          </cell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  <cell r="M1392">
            <v>0</v>
          </cell>
          <cell r="N1392">
            <v>0</v>
          </cell>
        </row>
        <row r="1393">
          <cell r="A1393">
            <v>0</v>
          </cell>
          <cell r="B1393">
            <v>0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0</v>
          </cell>
          <cell r="L1393">
            <v>0</v>
          </cell>
          <cell r="M1393">
            <v>0</v>
          </cell>
          <cell r="N1393">
            <v>0</v>
          </cell>
        </row>
        <row r="1394">
          <cell r="A1394">
            <v>0</v>
          </cell>
          <cell r="B1394">
            <v>0</v>
          </cell>
          <cell r="C1394">
            <v>0</v>
          </cell>
          <cell r="D1394">
            <v>0</v>
          </cell>
          <cell r="E1394">
            <v>0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0</v>
          </cell>
          <cell r="L1394">
            <v>0</v>
          </cell>
          <cell r="M1394">
            <v>0</v>
          </cell>
          <cell r="N1394">
            <v>0</v>
          </cell>
        </row>
        <row r="1395">
          <cell r="A1395">
            <v>0</v>
          </cell>
          <cell r="B1395">
            <v>0</v>
          </cell>
          <cell r="C1395">
            <v>0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  <cell r="L1395">
            <v>0</v>
          </cell>
          <cell r="M1395">
            <v>0</v>
          </cell>
          <cell r="N1395">
            <v>0</v>
          </cell>
        </row>
        <row r="1396">
          <cell r="A1396">
            <v>0</v>
          </cell>
          <cell r="B1396">
            <v>0</v>
          </cell>
          <cell r="C1396">
            <v>0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  <cell r="L1396">
            <v>0</v>
          </cell>
          <cell r="M1396">
            <v>0</v>
          </cell>
          <cell r="N1396">
            <v>0</v>
          </cell>
        </row>
        <row r="1397">
          <cell r="A1397">
            <v>0</v>
          </cell>
          <cell r="B1397">
            <v>0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  <cell r="L1397">
            <v>0</v>
          </cell>
          <cell r="M1397">
            <v>0</v>
          </cell>
          <cell r="N1397">
            <v>0</v>
          </cell>
        </row>
        <row r="1398">
          <cell r="A1398">
            <v>0</v>
          </cell>
          <cell r="B1398">
            <v>0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  <cell r="L1398">
            <v>0</v>
          </cell>
          <cell r="M1398">
            <v>0</v>
          </cell>
          <cell r="N1398">
            <v>0</v>
          </cell>
        </row>
        <row r="1399">
          <cell r="A1399">
            <v>0</v>
          </cell>
          <cell r="B1399">
            <v>0</v>
          </cell>
          <cell r="C1399">
            <v>0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  <cell r="L1399">
            <v>0</v>
          </cell>
          <cell r="M1399">
            <v>0</v>
          </cell>
          <cell r="N1399">
            <v>0</v>
          </cell>
        </row>
        <row r="1400">
          <cell r="A1400">
            <v>0</v>
          </cell>
          <cell r="B1400">
            <v>0</v>
          </cell>
          <cell r="C1400">
            <v>0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</row>
        <row r="1401">
          <cell r="A1401">
            <v>0</v>
          </cell>
          <cell r="B1401">
            <v>0</v>
          </cell>
          <cell r="C1401">
            <v>0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  <cell r="L1401">
            <v>0</v>
          </cell>
          <cell r="M1401">
            <v>0</v>
          </cell>
          <cell r="N1401">
            <v>0</v>
          </cell>
        </row>
        <row r="1402">
          <cell r="A1402">
            <v>0</v>
          </cell>
          <cell r="B1402">
            <v>0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  <cell r="L1402">
            <v>0</v>
          </cell>
          <cell r="M1402">
            <v>0</v>
          </cell>
          <cell r="N1402">
            <v>0</v>
          </cell>
        </row>
        <row r="1403">
          <cell r="A1403">
            <v>0</v>
          </cell>
          <cell r="B1403">
            <v>0</v>
          </cell>
          <cell r="C1403">
            <v>0</v>
          </cell>
          <cell r="D1403">
            <v>0</v>
          </cell>
          <cell r="E1403">
            <v>0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0</v>
          </cell>
          <cell r="L1403">
            <v>0</v>
          </cell>
          <cell r="M1403">
            <v>0</v>
          </cell>
          <cell r="N1403">
            <v>0</v>
          </cell>
        </row>
        <row r="1404">
          <cell r="A1404">
            <v>0</v>
          </cell>
          <cell r="B1404">
            <v>0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0</v>
          </cell>
          <cell r="L1404">
            <v>0</v>
          </cell>
          <cell r="M1404">
            <v>0</v>
          </cell>
          <cell r="N1404">
            <v>0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.пр.пок.отсыл"/>
    </sheetNames>
    <sheetDataSet>
      <sheetData sheetId="0">
        <row r="6">
          <cell r="B6">
            <v>86060.244000000006</v>
          </cell>
        </row>
        <row r="7">
          <cell r="B7">
            <v>31948.713</v>
          </cell>
        </row>
        <row r="8">
          <cell r="B8">
            <v>37753.423000000003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P49"/>
  <sheetViews>
    <sheetView zoomScaleNormal="100" zoomScaleSheetLayoutView="100" workbookViewId="0">
      <selection activeCell="A42" sqref="A42:IV42"/>
    </sheetView>
  </sheetViews>
  <sheetFormatPr defaultColWidth="9.109375" defaultRowHeight="15"/>
  <cols>
    <col min="1" max="1" width="46.33203125" style="1" customWidth="1"/>
    <col min="2" max="3" width="12.5546875" style="1" customWidth="1"/>
    <col min="4" max="5" width="14.33203125" style="1" customWidth="1"/>
    <col min="6" max="6" width="13.109375" style="1" customWidth="1"/>
    <col min="7" max="16" width="14.88671875" style="1" customWidth="1"/>
    <col min="17" max="17" width="10.33203125" style="1" bestFit="1" customWidth="1"/>
    <col min="18" max="16384" width="9.109375" style="1"/>
  </cols>
  <sheetData>
    <row r="1" spans="1:16" s="105" customFormat="1" ht="15.6">
      <c r="A1" s="103" t="s">
        <v>82</v>
      </c>
      <c r="B1" s="103"/>
      <c r="C1" s="103"/>
      <c r="D1" s="103"/>
      <c r="E1" s="103"/>
      <c r="F1" s="103"/>
      <c r="G1" s="104"/>
      <c r="H1" s="104"/>
      <c r="I1" s="104"/>
      <c r="J1" s="104"/>
      <c r="K1" s="104"/>
      <c r="L1" s="104"/>
    </row>
    <row r="2" spans="1:16" s="107" customFormat="1" ht="20.100000000000001" customHeight="1">
      <c r="A2" s="140" t="s">
        <v>83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06"/>
      <c r="N2" s="106"/>
      <c r="O2" s="106"/>
      <c r="P2" s="106"/>
    </row>
    <row r="3" spans="1:16" ht="15.75" customHeight="1">
      <c r="A3" s="16"/>
      <c r="B3" s="17">
        <v>2015</v>
      </c>
      <c r="C3" s="17">
        <v>2014</v>
      </c>
      <c r="D3" s="17">
        <v>2013</v>
      </c>
      <c r="E3" s="17">
        <v>2012</v>
      </c>
      <c r="F3" s="17">
        <v>2011</v>
      </c>
      <c r="G3" s="17">
        <v>2010</v>
      </c>
      <c r="H3" s="17">
        <v>2009</v>
      </c>
      <c r="I3" s="17">
        <v>2008</v>
      </c>
      <c r="J3" s="17">
        <v>2007</v>
      </c>
      <c r="K3" s="17">
        <v>2006</v>
      </c>
      <c r="L3" s="17">
        <v>2005</v>
      </c>
    </row>
    <row r="4" spans="1:16" ht="15.75" customHeight="1">
      <c r="A4" s="18" t="s">
        <v>0</v>
      </c>
      <c r="B4" s="19">
        <v>10132</v>
      </c>
      <c r="C4" s="19">
        <v>10280</v>
      </c>
      <c r="D4" s="19">
        <v>9586</v>
      </c>
      <c r="E4" s="19">
        <v>10121</v>
      </c>
      <c r="F4" s="19">
        <v>9496</v>
      </c>
      <c r="G4" s="19">
        <v>9234</v>
      </c>
      <c r="H4" s="19">
        <v>8162.77430000002</v>
      </c>
      <c r="I4" s="19">
        <v>8581.1507999999994</v>
      </c>
      <c r="J4" s="19">
        <v>9482.4</v>
      </c>
      <c r="K4" s="19">
        <v>9732.6389999999992</v>
      </c>
      <c r="L4" s="19">
        <v>9654.5419999999995</v>
      </c>
    </row>
    <row r="5" spans="1:16" ht="15.75" customHeight="1">
      <c r="A5" s="18" t="s">
        <v>1</v>
      </c>
      <c r="B5" s="19">
        <v>12236</v>
      </c>
      <c r="C5" s="19">
        <v>13031</v>
      </c>
      <c r="D5" s="19">
        <v>11941</v>
      </c>
      <c r="E5" s="19">
        <v>12247</v>
      </c>
      <c r="F5" s="19">
        <v>11724</v>
      </c>
      <c r="G5" s="19">
        <v>11419</v>
      </c>
      <c r="H5" s="19">
        <v>9617.8799010000002</v>
      </c>
      <c r="I5" s="19">
        <v>11997.471999999998</v>
      </c>
      <c r="J5" s="19">
        <v>13261.1</v>
      </c>
      <c r="K5" s="19">
        <v>12455.158000000001</v>
      </c>
      <c r="L5" s="19">
        <v>11384.51</v>
      </c>
    </row>
    <row r="6" spans="1:16" s="5" customFormat="1" ht="15.75" customHeight="1">
      <c r="A6" s="20" t="s">
        <v>2</v>
      </c>
      <c r="B6" s="21">
        <v>11012</v>
      </c>
      <c r="C6" s="21">
        <v>11650</v>
      </c>
      <c r="D6" s="21">
        <v>10667</v>
      </c>
      <c r="E6" s="21">
        <v>11029</v>
      </c>
      <c r="F6" s="21">
        <v>10646</v>
      </c>
      <c r="G6" s="21">
        <v>10245</v>
      </c>
      <c r="H6" s="21">
        <f>H7+H8+H9+H10</f>
        <v>8759.5967474999998</v>
      </c>
      <c r="I6" s="21">
        <f>I7+I8+I9+I10</f>
        <v>10910.543378999999</v>
      </c>
      <c r="J6" s="21">
        <f>J7+J8+J9+J10</f>
        <v>12203.083943</v>
      </c>
      <c r="K6" s="21">
        <f>K7+K8+K9+K10</f>
        <v>11346.124689</v>
      </c>
      <c r="L6" s="21">
        <f>L7+L8+L9+L10</f>
        <v>10200.553326000001</v>
      </c>
    </row>
    <row r="7" spans="1:16" ht="15.75" customHeight="1">
      <c r="A7" s="18" t="s">
        <v>3</v>
      </c>
      <c r="B7" s="18">
        <v>41</v>
      </c>
      <c r="C7" s="18">
        <v>75</v>
      </c>
      <c r="D7" s="18">
        <v>9</v>
      </c>
      <c r="E7" s="18">
        <v>48</v>
      </c>
      <c r="F7" s="19">
        <v>157</v>
      </c>
      <c r="G7" s="19">
        <v>209</v>
      </c>
      <c r="H7" s="19">
        <v>3.0359920000000002</v>
      </c>
      <c r="I7" s="19">
        <v>952.12943999999993</v>
      </c>
      <c r="J7" s="19">
        <v>976.15820200000007</v>
      </c>
      <c r="K7" s="19">
        <v>332.215599</v>
      </c>
      <c r="L7" s="19">
        <v>424.75408900000002</v>
      </c>
    </row>
    <row r="8" spans="1:16" ht="15.75" customHeight="1">
      <c r="A8" s="18" t="s">
        <v>4</v>
      </c>
      <c r="B8" s="19">
        <v>1703</v>
      </c>
      <c r="C8" s="19">
        <v>1827</v>
      </c>
      <c r="D8" s="19">
        <v>1814</v>
      </c>
      <c r="E8" s="19">
        <v>1739</v>
      </c>
      <c r="F8" s="19">
        <v>1499</v>
      </c>
      <c r="G8" s="19">
        <v>1065</v>
      </c>
      <c r="H8" s="19">
        <v>1003.9530400000001</v>
      </c>
      <c r="I8" s="19">
        <v>1576.832175</v>
      </c>
      <c r="J8" s="19">
        <v>1787.987204</v>
      </c>
      <c r="K8" s="19">
        <v>1706.4875410000002</v>
      </c>
      <c r="L8" s="19">
        <v>1097.9452030000002</v>
      </c>
    </row>
    <row r="9" spans="1:16" ht="15.75" customHeight="1">
      <c r="A9" s="18" t="s">
        <v>5</v>
      </c>
      <c r="B9" s="19">
        <v>5178</v>
      </c>
      <c r="C9" s="19">
        <v>5403</v>
      </c>
      <c r="D9" s="19">
        <v>4647</v>
      </c>
      <c r="E9" s="19">
        <v>5453</v>
      </c>
      <c r="F9" s="19">
        <v>5708</v>
      </c>
      <c r="G9" s="19">
        <v>5524</v>
      </c>
      <c r="H9" s="19">
        <v>5351.2422715000002</v>
      </c>
      <c r="I9" s="19">
        <v>5624.584511</v>
      </c>
      <c r="J9" s="19">
        <v>6391.4682460000004</v>
      </c>
      <c r="K9" s="19">
        <v>6095.2493240000003</v>
      </c>
      <c r="L9" s="19">
        <v>5438.1438869999993</v>
      </c>
    </row>
    <row r="10" spans="1:16" s="5" customFormat="1" ht="15.75" customHeight="1">
      <c r="A10" s="20" t="s">
        <v>6</v>
      </c>
      <c r="B10" s="21">
        <v>4090</v>
      </c>
      <c r="C10" s="21">
        <v>4345</v>
      </c>
      <c r="D10" s="21">
        <v>4197</v>
      </c>
      <c r="E10" s="21">
        <v>3789</v>
      </c>
      <c r="F10" s="21">
        <v>3283</v>
      </c>
      <c r="G10" s="21">
        <v>3448</v>
      </c>
      <c r="H10" s="21">
        <f>H11+H12+H13</f>
        <v>2401.365444</v>
      </c>
      <c r="I10" s="21">
        <f>I11+I12+I13</f>
        <v>2756.9972529999995</v>
      </c>
      <c r="J10" s="21">
        <f>J11+J12+J13</f>
        <v>3047.4702909999996</v>
      </c>
      <c r="K10" s="21">
        <f>K11+K12+K13</f>
        <v>3212.1722249999998</v>
      </c>
      <c r="L10" s="21">
        <f>L11+L12+L13</f>
        <v>3239.7101470000007</v>
      </c>
    </row>
    <row r="11" spans="1:16" ht="15.75" customHeight="1">
      <c r="A11" s="22" t="s">
        <v>7</v>
      </c>
      <c r="B11" s="19">
        <v>953</v>
      </c>
      <c r="C11" s="19">
        <v>924</v>
      </c>
      <c r="D11" s="19">
        <v>843</v>
      </c>
      <c r="E11" s="19">
        <v>799</v>
      </c>
      <c r="F11" s="19">
        <v>899</v>
      </c>
      <c r="G11" s="19">
        <v>943</v>
      </c>
      <c r="H11" s="19">
        <v>159</v>
      </c>
      <c r="I11" s="19"/>
      <c r="J11" s="19"/>
      <c r="K11" s="19"/>
      <c r="L11" s="19"/>
    </row>
    <row r="12" spans="1:16" ht="15.75" customHeight="1">
      <c r="A12" s="22" t="s">
        <v>8</v>
      </c>
      <c r="B12" s="19">
        <v>1286</v>
      </c>
      <c r="C12" s="19">
        <v>1441</v>
      </c>
      <c r="D12" s="19">
        <v>1509</v>
      </c>
      <c r="E12" s="19">
        <v>1366</v>
      </c>
      <c r="F12" s="19">
        <v>1027</v>
      </c>
      <c r="G12" s="19">
        <v>1116</v>
      </c>
      <c r="H12" s="19">
        <v>1088.8</v>
      </c>
      <c r="I12" s="19">
        <v>1397.648193</v>
      </c>
      <c r="J12" s="19">
        <v>1562.4574269999998</v>
      </c>
      <c r="K12" s="19">
        <v>1633.6621839999998</v>
      </c>
      <c r="L12" s="19">
        <v>1743.9208140000007</v>
      </c>
    </row>
    <row r="13" spans="1:16" ht="15.75" customHeight="1">
      <c r="A13" s="22" t="s">
        <v>9</v>
      </c>
      <c r="B13" s="19">
        <v>1851</v>
      </c>
      <c r="C13" s="19">
        <v>1980</v>
      </c>
      <c r="D13" s="19">
        <v>1844</v>
      </c>
      <c r="E13" s="19">
        <v>1623</v>
      </c>
      <c r="F13" s="19">
        <v>1357</v>
      </c>
      <c r="G13" s="19">
        <v>1388</v>
      </c>
      <c r="H13" s="19">
        <f>SUM(H14:H19)</f>
        <v>1153.5654440000001</v>
      </c>
      <c r="I13" s="19">
        <f>SUM(I14:I19)</f>
        <v>1359.3490599999998</v>
      </c>
      <c r="J13" s="19">
        <f>SUM(J14:J19)</f>
        <v>1485.0128639999998</v>
      </c>
      <c r="K13" s="19">
        <f>SUM(K14:K19)</f>
        <v>1578.510041</v>
      </c>
      <c r="L13" s="19">
        <f>SUM(L14:L19)</f>
        <v>1495.7893329999999</v>
      </c>
    </row>
    <row r="14" spans="1:16" ht="15.75" customHeight="1">
      <c r="A14" s="23" t="s">
        <v>10</v>
      </c>
      <c r="B14" s="19">
        <v>147</v>
      </c>
      <c r="C14" s="19">
        <v>143</v>
      </c>
      <c r="D14" s="19">
        <v>140</v>
      </c>
      <c r="E14" s="19">
        <v>141</v>
      </c>
      <c r="F14" s="19">
        <v>134</v>
      </c>
      <c r="G14" s="19">
        <v>208.471856</v>
      </c>
      <c r="H14" s="19">
        <v>211.59389299999998</v>
      </c>
      <c r="I14" s="19">
        <v>215.81490699999998</v>
      </c>
      <c r="J14" s="19">
        <v>249.45853099999997</v>
      </c>
      <c r="K14" s="19">
        <v>287.035077</v>
      </c>
      <c r="L14" s="19">
        <v>312.13127299999996</v>
      </c>
    </row>
    <row r="15" spans="1:16" ht="15.75" customHeight="1">
      <c r="A15" s="23" t="s">
        <v>11</v>
      </c>
      <c r="B15" s="19">
        <v>148</v>
      </c>
      <c r="C15" s="19">
        <v>126</v>
      </c>
      <c r="D15" s="19">
        <v>125</v>
      </c>
      <c r="E15" s="19">
        <v>143</v>
      </c>
      <c r="F15" s="19">
        <v>98</v>
      </c>
      <c r="G15" s="19">
        <v>116.06189000000001</v>
      </c>
      <c r="H15" s="19">
        <v>106.28329600000002</v>
      </c>
      <c r="I15" s="19">
        <v>281.81651099999993</v>
      </c>
      <c r="J15" s="19">
        <v>336.92497799999995</v>
      </c>
      <c r="K15" s="19">
        <v>405.55677800000001</v>
      </c>
      <c r="L15" s="19">
        <v>325.53182900000002</v>
      </c>
    </row>
    <row r="16" spans="1:16" ht="15.75" customHeight="1">
      <c r="A16" s="23" t="s">
        <v>12</v>
      </c>
      <c r="B16" s="19">
        <v>1091</v>
      </c>
      <c r="C16" s="19">
        <v>1116</v>
      </c>
      <c r="D16" s="19">
        <v>978</v>
      </c>
      <c r="E16" s="19">
        <v>672</v>
      </c>
      <c r="F16" s="19">
        <v>527</v>
      </c>
      <c r="G16" s="19">
        <v>597</v>
      </c>
      <c r="H16" s="19">
        <v>490.79534500000011</v>
      </c>
      <c r="I16" s="19">
        <v>455.45905500000003</v>
      </c>
      <c r="J16" s="19">
        <v>426.46940000000001</v>
      </c>
      <c r="K16" s="19">
        <v>440.89905000000005</v>
      </c>
      <c r="L16" s="19">
        <v>428.34476999999998</v>
      </c>
    </row>
    <row r="17" spans="1:16" ht="15.75" customHeight="1">
      <c r="A17" s="23" t="s">
        <v>13</v>
      </c>
      <c r="B17" s="19">
        <v>357</v>
      </c>
      <c r="C17" s="19">
        <v>368</v>
      </c>
      <c r="D17" s="19">
        <v>372</v>
      </c>
      <c r="E17" s="19">
        <v>329</v>
      </c>
      <c r="F17" s="19">
        <v>290</v>
      </c>
      <c r="G17" s="19">
        <v>203.48673000000002</v>
      </c>
      <c r="H17" s="19">
        <v>207.29168000000004</v>
      </c>
      <c r="I17" s="19">
        <v>157.18181300000001</v>
      </c>
      <c r="J17" s="19">
        <v>178.67051499999997</v>
      </c>
      <c r="K17" s="19">
        <v>165.59917999999999</v>
      </c>
      <c r="L17" s="19">
        <v>162.26587000000001</v>
      </c>
    </row>
    <row r="18" spans="1:16" ht="15.75" customHeight="1">
      <c r="A18" s="23" t="s">
        <v>14</v>
      </c>
      <c r="B18" s="19">
        <v>33</v>
      </c>
      <c r="C18" s="19">
        <v>138</v>
      </c>
      <c r="D18" s="19">
        <v>143</v>
      </c>
      <c r="E18" s="19">
        <v>244</v>
      </c>
      <c r="F18" s="19">
        <v>259</v>
      </c>
      <c r="G18" s="19">
        <v>187</v>
      </c>
      <c r="H18" s="19">
        <v>79.525459999999995</v>
      </c>
      <c r="I18" s="19">
        <v>187.49727899999999</v>
      </c>
      <c r="J18" s="19">
        <v>219.16965500000001</v>
      </c>
      <c r="K18" s="19">
        <v>198.12813699999995</v>
      </c>
      <c r="L18" s="19">
        <v>192.53983700000003</v>
      </c>
    </row>
    <row r="19" spans="1:16" ht="15.75" customHeight="1">
      <c r="A19" s="23" t="s">
        <v>15</v>
      </c>
      <c r="B19" s="19">
        <v>75</v>
      </c>
      <c r="C19" s="19">
        <v>88</v>
      </c>
      <c r="D19" s="19">
        <v>86</v>
      </c>
      <c r="E19" s="19">
        <v>94</v>
      </c>
      <c r="F19" s="19">
        <v>49</v>
      </c>
      <c r="G19" s="19">
        <v>75.433875</v>
      </c>
      <c r="H19" s="19">
        <v>58.075770000000013</v>
      </c>
      <c r="I19" s="19">
        <v>61.579494999999987</v>
      </c>
      <c r="J19" s="19">
        <v>74.319784999999996</v>
      </c>
      <c r="K19" s="19">
        <v>81.29181899999999</v>
      </c>
      <c r="L19" s="19">
        <v>74.975753999999981</v>
      </c>
    </row>
    <row r="20" spans="1:16" ht="15.75" customHeight="1">
      <c r="A20" s="24" t="s">
        <v>16</v>
      </c>
      <c r="B20" s="24"/>
      <c r="C20" s="24"/>
      <c r="D20" s="24"/>
      <c r="E20" s="24"/>
      <c r="F20" s="15"/>
      <c r="G20" s="15"/>
      <c r="H20" s="25"/>
      <c r="I20" s="15"/>
      <c r="J20" s="15"/>
      <c r="K20" s="15"/>
      <c r="L20" s="15"/>
    </row>
    <row r="21" spans="1:16" ht="15.75" customHeight="1">
      <c r="A21" s="26" t="s">
        <v>85</v>
      </c>
      <c r="B21" s="27">
        <v>0.76</v>
      </c>
      <c r="C21" s="27">
        <v>0.82</v>
      </c>
      <c r="D21" s="27">
        <v>0.84</v>
      </c>
      <c r="E21" s="27">
        <v>0.77</v>
      </c>
      <c r="F21" s="27">
        <f t="shared" ref="F21:L21" si="0">1-F22</f>
        <v>0.67452564343415367</v>
      </c>
      <c r="G21" s="27">
        <f t="shared" si="0"/>
        <v>0.68755490483162518</v>
      </c>
      <c r="H21" s="27">
        <f t="shared" si="0"/>
        <v>0.55942023795739482</v>
      </c>
      <c r="I21" s="27">
        <f t="shared" si="0"/>
        <v>0.65581837819115263</v>
      </c>
      <c r="J21" s="27">
        <f t="shared" si="0"/>
        <v>0.60041996262780262</v>
      </c>
      <c r="K21" s="27">
        <f t="shared" si="0"/>
        <v>0.5351016478680265</v>
      </c>
      <c r="L21" s="27">
        <f t="shared" si="0"/>
        <v>0.5011881180964084</v>
      </c>
    </row>
    <row r="22" spans="1:16" ht="15.75" customHeight="1">
      <c r="A22" s="26" t="s">
        <v>86</v>
      </c>
      <c r="B22" s="27">
        <v>0.24</v>
      </c>
      <c r="C22" s="27">
        <v>0.18</v>
      </c>
      <c r="D22" s="27">
        <v>0.16</v>
      </c>
      <c r="E22" s="27">
        <v>0.23</v>
      </c>
      <c r="F22" s="27">
        <f>3465/F6</f>
        <v>0.32547435656584633</v>
      </c>
      <c r="G22" s="27">
        <f>3201/10245</f>
        <v>0.31244509516837482</v>
      </c>
      <c r="H22" s="27">
        <v>0.44057976204260518</v>
      </c>
      <c r="I22" s="27">
        <v>0.34418162180884732</v>
      </c>
      <c r="J22" s="27">
        <v>0.39958003737219738</v>
      </c>
      <c r="K22" s="27">
        <v>0.4648983521319735</v>
      </c>
      <c r="L22" s="27">
        <v>0.4988118819035916</v>
      </c>
    </row>
    <row r="23" spans="1:16" s="107" customFormat="1" ht="20.100000000000001" customHeight="1">
      <c r="A23" s="140" t="s">
        <v>84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06"/>
      <c r="N23" s="106"/>
      <c r="O23" s="106"/>
      <c r="P23" s="106"/>
    </row>
    <row r="24" spans="1:16" ht="15.75" customHeight="1">
      <c r="A24" s="16"/>
      <c r="B24" s="17">
        <v>2015</v>
      </c>
      <c r="C24" s="17">
        <v>2014</v>
      </c>
      <c r="D24" s="17">
        <v>2013</v>
      </c>
      <c r="E24" s="17">
        <v>2012</v>
      </c>
      <c r="F24" s="17">
        <v>2011</v>
      </c>
      <c r="G24" s="17">
        <f t="shared" ref="G24:L24" si="1">G3</f>
        <v>2010</v>
      </c>
      <c r="H24" s="17">
        <f t="shared" si="1"/>
        <v>2009</v>
      </c>
      <c r="I24" s="17">
        <f t="shared" si="1"/>
        <v>2008</v>
      </c>
      <c r="J24" s="17">
        <f t="shared" si="1"/>
        <v>2007</v>
      </c>
      <c r="K24" s="17">
        <f t="shared" si="1"/>
        <v>2006</v>
      </c>
      <c r="L24" s="17">
        <f t="shared" si="1"/>
        <v>2005</v>
      </c>
    </row>
    <row r="25" spans="1:16" ht="15.75" customHeight="1">
      <c r="A25" s="18" t="s">
        <v>3</v>
      </c>
      <c r="B25" s="28" t="s">
        <v>47</v>
      </c>
      <c r="C25" s="28" t="s">
        <v>47</v>
      </c>
      <c r="D25" s="28" t="s">
        <v>47</v>
      </c>
      <c r="E25" s="18">
        <v>510</v>
      </c>
      <c r="F25" s="29">
        <v>524</v>
      </c>
      <c r="G25" s="29">
        <v>452</v>
      </c>
      <c r="H25" s="29">
        <v>402.24171702147902</v>
      </c>
      <c r="I25" s="29">
        <v>597.68383581236083</v>
      </c>
      <c r="J25" s="29">
        <v>418.95275804808074</v>
      </c>
      <c r="K25" s="29">
        <v>353.02635784745553</v>
      </c>
      <c r="L25" s="29">
        <v>327.28470677079298</v>
      </c>
    </row>
    <row r="26" spans="1:16" ht="15.75" customHeight="1">
      <c r="A26" s="18" t="s">
        <v>4</v>
      </c>
      <c r="B26" s="28">
        <v>367</v>
      </c>
      <c r="C26" s="28">
        <v>521</v>
      </c>
      <c r="D26" s="18">
        <v>588</v>
      </c>
      <c r="E26" s="18">
        <v>630</v>
      </c>
      <c r="F26" s="29">
        <v>687</v>
      </c>
      <c r="G26" s="29">
        <v>595</v>
      </c>
      <c r="H26" s="29">
        <v>452.07218127315161</v>
      </c>
      <c r="I26" s="29">
        <v>796.98658198167345</v>
      </c>
      <c r="J26" s="29">
        <v>587.02130403081276</v>
      </c>
      <c r="K26" s="29">
        <v>428.18977150716836</v>
      </c>
      <c r="L26" s="29">
        <v>411.58926177239164</v>
      </c>
    </row>
    <row r="27" spans="1:16" ht="15.75" customHeight="1">
      <c r="A27" s="18" t="s">
        <v>5</v>
      </c>
      <c r="B27" s="28">
        <v>372</v>
      </c>
      <c r="C27" s="28">
        <v>499</v>
      </c>
      <c r="D27" s="18">
        <v>536</v>
      </c>
      <c r="E27" s="18">
        <v>568</v>
      </c>
      <c r="F27" s="29">
        <v>653</v>
      </c>
      <c r="G27" s="29">
        <v>535</v>
      </c>
      <c r="H27" s="29">
        <v>389.75179970776833</v>
      </c>
      <c r="I27" s="29">
        <v>740.82382941068545</v>
      </c>
      <c r="J27" s="29">
        <v>526.03341045405466</v>
      </c>
      <c r="K27" s="29">
        <v>440.37763969165655</v>
      </c>
      <c r="L27" s="29">
        <v>522.35807148487447</v>
      </c>
    </row>
    <row r="28" spans="1:16" ht="15.75" customHeight="1">
      <c r="A28" s="20" t="s">
        <v>44</v>
      </c>
      <c r="B28" s="30">
        <v>589</v>
      </c>
      <c r="C28" s="30">
        <v>691</v>
      </c>
      <c r="D28" s="20">
        <v>760</v>
      </c>
      <c r="E28" s="20">
        <v>859</v>
      </c>
      <c r="F28" s="31">
        <v>981</v>
      </c>
      <c r="G28" s="31">
        <v>793</v>
      </c>
      <c r="H28" s="31">
        <v>645.32915609163092</v>
      </c>
      <c r="I28" s="31">
        <v>941.39689296624886</v>
      </c>
      <c r="J28" s="31">
        <v>724.10484979533612</v>
      </c>
      <c r="K28" s="31">
        <v>625.26681466611046</v>
      </c>
      <c r="L28" s="31">
        <v>468.5946665659734</v>
      </c>
    </row>
    <row r="29" spans="1:16" ht="15.75" customHeight="1">
      <c r="A29" s="22" t="s">
        <v>7</v>
      </c>
      <c r="B29" s="32">
        <v>708</v>
      </c>
      <c r="C29" s="32">
        <v>719</v>
      </c>
      <c r="D29" s="18">
        <v>792</v>
      </c>
      <c r="E29" s="29">
        <v>906</v>
      </c>
      <c r="F29" s="29">
        <v>1061</v>
      </c>
      <c r="G29" s="29">
        <v>869</v>
      </c>
      <c r="H29" s="29">
        <v>762.03382898662267</v>
      </c>
      <c r="I29" s="29"/>
      <c r="J29" s="29"/>
      <c r="K29" s="29"/>
      <c r="L29" s="29"/>
    </row>
    <row r="30" spans="1:16" ht="15.6">
      <c r="A30" s="22" t="s">
        <v>8</v>
      </c>
      <c r="B30" s="32">
        <v>448</v>
      </c>
      <c r="C30" s="32">
        <v>538</v>
      </c>
      <c r="D30" s="18">
        <v>589</v>
      </c>
      <c r="E30" s="29">
        <v>677</v>
      </c>
      <c r="F30" s="29">
        <v>787</v>
      </c>
      <c r="G30" s="29">
        <v>621</v>
      </c>
      <c r="H30" s="29">
        <v>469.77646324772911</v>
      </c>
      <c r="I30" s="29">
        <v>800.43691761403841</v>
      </c>
      <c r="J30" s="29">
        <v>607.55614071173784</v>
      </c>
      <c r="K30" s="29">
        <v>505.39649863246251</v>
      </c>
      <c r="L30" s="29">
        <v>233.25620836120726</v>
      </c>
    </row>
    <row r="31" spans="1:16" ht="15.6">
      <c r="A31" s="22" t="s">
        <v>9</v>
      </c>
      <c r="B31" s="32">
        <v>627</v>
      </c>
      <c r="C31" s="32">
        <v>788</v>
      </c>
      <c r="D31" s="18">
        <v>886</v>
      </c>
      <c r="E31" s="29">
        <v>990</v>
      </c>
      <c r="F31" s="29">
        <v>1074</v>
      </c>
      <c r="G31" s="29">
        <v>882</v>
      </c>
      <c r="H31" s="29">
        <v>800.52644708419064</v>
      </c>
      <c r="I31" s="29">
        <v>1079.7674290065215</v>
      </c>
      <c r="J31" s="29">
        <v>856.66817125433522</v>
      </c>
      <c r="K31" s="29">
        <v>766.68916545001969</v>
      </c>
      <c r="L31" s="29">
        <v>742.97263313084193</v>
      </c>
    </row>
    <row r="32" spans="1:16" ht="15.75" customHeight="1">
      <c r="A32" s="23" t="s">
        <v>10</v>
      </c>
      <c r="B32" s="32">
        <v>733</v>
      </c>
      <c r="C32" s="32">
        <v>873</v>
      </c>
      <c r="D32" s="29">
        <v>1024</v>
      </c>
      <c r="E32" s="29">
        <v>1109</v>
      </c>
      <c r="F32" s="29">
        <v>1134</v>
      </c>
      <c r="G32" s="29">
        <v>960</v>
      </c>
      <c r="H32" s="29">
        <v>934.75284623133189</v>
      </c>
      <c r="I32" s="29">
        <v>1106.9629628638093</v>
      </c>
      <c r="J32" s="29">
        <v>848.38372744899016</v>
      </c>
      <c r="K32" s="29">
        <v>844.50415845658404</v>
      </c>
      <c r="L32" s="29">
        <v>828.94209514350712</v>
      </c>
    </row>
    <row r="33" spans="1:16" ht="15.75" customHeight="1">
      <c r="A33" s="23" t="s">
        <v>11</v>
      </c>
      <c r="B33" s="32">
        <v>472</v>
      </c>
      <c r="C33" s="32">
        <v>581</v>
      </c>
      <c r="D33" s="29">
        <v>662</v>
      </c>
      <c r="E33" s="29">
        <v>772</v>
      </c>
      <c r="F33" s="29">
        <v>1008</v>
      </c>
      <c r="G33" s="29">
        <v>778</v>
      </c>
      <c r="H33" s="29">
        <v>626.04128604294999</v>
      </c>
      <c r="I33" s="29">
        <v>894.69655269617499</v>
      </c>
      <c r="J33" s="29">
        <v>663.30075718253886</v>
      </c>
      <c r="K33" s="29">
        <v>568.39890837684197</v>
      </c>
      <c r="L33" s="29">
        <v>628.68925896417022</v>
      </c>
    </row>
    <row r="34" spans="1:16" ht="15.75" customHeight="1">
      <c r="A34" s="23" t="s">
        <v>12</v>
      </c>
      <c r="B34" s="32">
        <v>588</v>
      </c>
      <c r="C34" s="32">
        <v>751</v>
      </c>
      <c r="D34" s="29">
        <v>827</v>
      </c>
      <c r="E34" s="29">
        <v>963</v>
      </c>
      <c r="F34" s="29">
        <v>1028</v>
      </c>
      <c r="G34" s="29">
        <v>841</v>
      </c>
      <c r="H34" s="29">
        <v>732.37280562492401</v>
      </c>
      <c r="I34" s="29">
        <v>1113.0755670016242</v>
      </c>
      <c r="J34" s="29">
        <v>925.68918678495493</v>
      </c>
      <c r="K34" s="29">
        <v>853.28316528814344</v>
      </c>
      <c r="L34" s="29">
        <v>783.43879888370088</v>
      </c>
    </row>
    <row r="35" spans="1:16" ht="15.75" customHeight="1">
      <c r="A35" s="23" t="s">
        <v>13</v>
      </c>
      <c r="B35" s="32">
        <v>803</v>
      </c>
      <c r="C35" s="32">
        <v>1013</v>
      </c>
      <c r="D35" s="29">
        <v>1121</v>
      </c>
      <c r="E35" s="29">
        <v>1213</v>
      </c>
      <c r="F35" s="29">
        <v>1273</v>
      </c>
      <c r="G35" s="29">
        <v>1190</v>
      </c>
      <c r="H35" s="29">
        <v>1035.3727579321271</v>
      </c>
      <c r="I35" s="29">
        <v>1412.3511313976342</v>
      </c>
      <c r="J35" s="29">
        <v>1225.5139964217117</v>
      </c>
      <c r="K35" s="29">
        <v>1017.5245764464078</v>
      </c>
      <c r="L35" s="29">
        <v>931.70360394530405</v>
      </c>
    </row>
    <row r="36" spans="1:16" ht="15.75" customHeight="1">
      <c r="A36" s="23" t="s">
        <v>14</v>
      </c>
      <c r="B36" s="32">
        <v>557</v>
      </c>
      <c r="C36" s="32">
        <v>710</v>
      </c>
      <c r="D36" s="29">
        <v>850</v>
      </c>
      <c r="E36" s="29">
        <v>916</v>
      </c>
      <c r="F36" s="29">
        <v>970</v>
      </c>
      <c r="G36" s="29">
        <v>735</v>
      </c>
      <c r="H36" s="29">
        <v>672.85791906462168</v>
      </c>
      <c r="I36" s="29">
        <v>1011.0573038054513</v>
      </c>
      <c r="J36" s="29">
        <v>768.89414281424501</v>
      </c>
      <c r="K36" s="29">
        <v>634.08560494569906</v>
      </c>
      <c r="L36" s="29">
        <v>633.74951553478365</v>
      </c>
    </row>
    <row r="37" spans="1:16" ht="15.75" customHeight="1">
      <c r="A37" s="23" t="s">
        <v>15</v>
      </c>
      <c r="B37" s="32">
        <v>476</v>
      </c>
      <c r="C37" s="32">
        <v>607</v>
      </c>
      <c r="D37" s="29">
        <v>701</v>
      </c>
      <c r="E37" s="29">
        <v>750</v>
      </c>
      <c r="F37" s="29">
        <v>845</v>
      </c>
      <c r="G37" s="29">
        <v>671</v>
      </c>
      <c r="H37" s="29">
        <v>543.06958259177213</v>
      </c>
      <c r="I37" s="29">
        <v>941.78964447093051</v>
      </c>
      <c r="J37" s="29">
        <v>731.41262561112694</v>
      </c>
      <c r="K37" s="29">
        <v>600.37509674203011</v>
      </c>
      <c r="L37" s="29">
        <v>522.11261778325354</v>
      </c>
    </row>
    <row r="38" spans="1:16" ht="15.75" customHeight="1">
      <c r="A38" s="24" t="s">
        <v>17</v>
      </c>
      <c r="B38" s="33">
        <v>452</v>
      </c>
      <c r="C38" s="33">
        <v>573</v>
      </c>
      <c r="D38" s="31">
        <v>633</v>
      </c>
      <c r="E38" s="31">
        <v>678</v>
      </c>
      <c r="F38" s="34">
        <v>757</v>
      </c>
      <c r="G38" s="34">
        <v>627</v>
      </c>
      <c r="H38" s="34">
        <v>473.64420119566495</v>
      </c>
      <c r="I38" s="34">
        <v>799.35163935252422</v>
      </c>
      <c r="J38" s="34">
        <v>588.43375352068642</v>
      </c>
      <c r="K38" s="34">
        <v>495.98583720171746</v>
      </c>
      <c r="L38" s="34">
        <v>485.23713020504977</v>
      </c>
    </row>
    <row r="39" spans="1:16" ht="15.75" customHeight="1">
      <c r="A39" s="26" t="s">
        <v>85</v>
      </c>
      <c r="B39" s="35" t="s">
        <v>48</v>
      </c>
      <c r="C39" s="35" t="s">
        <v>48</v>
      </c>
      <c r="D39" s="29">
        <v>661</v>
      </c>
      <c r="E39" s="29">
        <v>732</v>
      </c>
      <c r="F39" s="36">
        <v>836</v>
      </c>
      <c r="G39" s="36">
        <v>686</v>
      </c>
      <c r="H39" s="36">
        <v>543.44325037018689</v>
      </c>
      <c r="I39" s="36">
        <v>876.65708459622897</v>
      </c>
      <c r="J39" s="36">
        <v>650.60563107074711</v>
      </c>
      <c r="K39" s="36">
        <v>566.24772380486229</v>
      </c>
      <c r="L39" s="36">
        <v>566.46519495345888</v>
      </c>
    </row>
    <row r="40" spans="1:16" ht="15.75" customHeight="1">
      <c r="A40" s="26" t="s">
        <v>86</v>
      </c>
      <c r="B40" s="35" t="s">
        <v>48</v>
      </c>
      <c r="C40" s="35" t="s">
        <v>48</v>
      </c>
      <c r="D40" s="29">
        <v>484</v>
      </c>
      <c r="E40" s="29">
        <v>501</v>
      </c>
      <c r="F40" s="36">
        <v>593</v>
      </c>
      <c r="G40" s="36">
        <v>497</v>
      </c>
      <c r="H40" s="36">
        <v>385.01779557643687</v>
      </c>
      <c r="I40" s="36">
        <v>652.05053867600748</v>
      </c>
      <c r="J40" s="36">
        <v>495.01257902808572</v>
      </c>
      <c r="K40" s="36">
        <v>415.11385490442069</v>
      </c>
      <c r="L40" s="36">
        <v>403.6221118287699</v>
      </c>
    </row>
    <row r="41" spans="1:16" ht="15.6">
      <c r="A41" s="15"/>
      <c r="B41" s="15"/>
      <c r="C41" s="15"/>
      <c r="D41" s="15"/>
      <c r="E41" s="29"/>
      <c r="F41" s="15"/>
      <c r="G41" s="34"/>
      <c r="H41" s="34"/>
      <c r="I41" s="34"/>
      <c r="J41" s="34"/>
      <c r="K41" s="34"/>
      <c r="L41" s="34"/>
    </row>
    <row r="42" spans="1:16" s="108" customFormat="1" ht="17.399999999999999">
      <c r="A42" s="140" t="s">
        <v>83</v>
      </c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1"/>
      <c r="N42" s="141"/>
      <c r="O42" s="141"/>
      <c r="P42" s="141"/>
    </row>
    <row r="43" spans="1:16" ht="15.6">
      <c r="A43" s="16"/>
      <c r="B43" s="17">
        <v>2015</v>
      </c>
      <c r="C43" s="17">
        <v>2014</v>
      </c>
      <c r="D43" s="17">
        <v>2013</v>
      </c>
      <c r="E43" s="17">
        <v>2012</v>
      </c>
      <c r="F43" s="17">
        <v>2011</v>
      </c>
      <c r="G43" s="17">
        <f t="shared" ref="G43:L43" si="2">G24</f>
        <v>2010</v>
      </c>
      <c r="H43" s="17">
        <f t="shared" si="2"/>
        <v>2009</v>
      </c>
      <c r="I43" s="17">
        <f t="shared" si="2"/>
        <v>2008</v>
      </c>
      <c r="J43" s="17">
        <f t="shared" si="2"/>
        <v>2007</v>
      </c>
      <c r="K43" s="17">
        <f t="shared" si="2"/>
        <v>2006</v>
      </c>
      <c r="L43" s="17">
        <f t="shared" si="2"/>
        <v>2005</v>
      </c>
      <c r="M43" s="2"/>
      <c r="N43" s="2"/>
      <c r="O43" s="2"/>
    </row>
    <row r="44" spans="1:16" ht="15.6">
      <c r="A44" s="20" t="s">
        <v>2</v>
      </c>
      <c r="B44" s="20">
        <v>795</v>
      </c>
      <c r="C44" s="20">
        <v>690</v>
      </c>
      <c r="D44" s="20">
        <v>664</v>
      </c>
      <c r="E44" s="20">
        <v>901</v>
      </c>
      <c r="F44" s="21">
        <f>SUM(F45:F46)</f>
        <v>502</v>
      </c>
      <c r="G44" s="21">
        <f>SUM(G45:G46)</f>
        <v>156.06024400000001</v>
      </c>
      <c r="H44" s="21">
        <f>SUM(H45:H46)</f>
        <v>32.560355999999999</v>
      </c>
      <c r="I44" s="21"/>
      <c r="J44" s="21"/>
      <c r="K44" s="21"/>
      <c r="L44" s="21"/>
      <c r="M44" s="4"/>
      <c r="N44" s="4"/>
      <c r="O44" s="4"/>
    </row>
    <row r="45" spans="1:16" ht="15.6">
      <c r="A45" s="18" t="s">
        <v>5</v>
      </c>
      <c r="B45" s="18">
        <v>80</v>
      </c>
      <c r="C45" s="18">
        <v>64</v>
      </c>
      <c r="D45" s="18">
        <v>60</v>
      </c>
      <c r="E45" s="18">
        <v>302</v>
      </c>
      <c r="F45" s="29">
        <v>187</v>
      </c>
      <c r="G45" s="29">
        <f>+[6]осн.пр.пок.отсыл!$B$6/1000</f>
        <v>86.060244000000012</v>
      </c>
      <c r="H45" s="19">
        <v>26.232961</v>
      </c>
      <c r="I45" s="19"/>
      <c r="J45" s="19"/>
      <c r="K45" s="19"/>
      <c r="L45" s="19"/>
      <c r="M45" s="3"/>
      <c r="N45" s="3"/>
      <c r="O45" s="3"/>
    </row>
    <row r="46" spans="1:16" ht="15.6">
      <c r="A46" s="18" t="s">
        <v>44</v>
      </c>
      <c r="B46" s="18">
        <v>716</v>
      </c>
      <c r="C46" s="18">
        <v>627</v>
      </c>
      <c r="D46" s="18">
        <v>604</v>
      </c>
      <c r="E46" s="18">
        <v>599</v>
      </c>
      <c r="F46" s="37">
        <v>315</v>
      </c>
      <c r="G46" s="37">
        <v>70</v>
      </c>
      <c r="H46" s="37">
        <f>+H48+H49+H47</f>
        <v>6.3273950000000001</v>
      </c>
      <c r="I46" s="19"/>
      <c r="J46" s="19"/>
      <c r="K46" s="19"/>
      <c r="L46" s="19"/>
      <c r="M46" s="3"/>
      <c r="N46" s="3"/>
      <c r="O46" s="3"/>
    </row>
    <row r="47" spans="1:16" ht="15" hidden="1" customHeight="1">
      <c r="A47" s="28" t="s">
        <v>8</v>
      </c>
      <c r="B47" s="28"/>
      <c r="C47" s="28"/>
      <c r="D47" s="28"/>
      <c r="E47" s="28"/>
      <c r="F47" s="37"/>
      <c r="G47" s="37"/>
      <c r="H47" s="19">
        <v>2.2820450000000001</v>
      </c>
      <c r="I47" s="19"/>
      <c r="J47" s="19"/>
      <c r="K47" s="19"/>
      <c r="L47" s="19"/>
      <c r="M47" s="3"/>
      <c r="N47" s="3"/>
      <c r="O47" s="3"/>
    </row>
    <row r="48" spans="1:16" ht="15.6">
      <c r="A48" s="28" t="s">
        <v>12</v>
      </c>
      <c r="B48" s="28">
        <v>444</v>
      </c>
      <c r="C48" s="28">
        <v>381</v>
      </c>
      <c r="D48" s="28">
        <v>294</v>
      </c>
      <c r="E48" s="28">
        <v>274</v>
      </c>
      <c r="F48" s="29">
        <v>192</v>
      </c>
      <c r="G48" s="29">
        <f>+[6]осн.пр.пок.отсыл!$B$7/1000</f>
        <v>31.948713000000001</v>
      </c>
      <c r="H48" s="19">
        <v>4.04535</v>
      </c>
      <c r="I48" s="19"/>
      <c r="J48" s="19"/>
      <c r="K48" s="19"/>
      <c r="L48" s="19"/>
      <c r="M48" s="3"/>
      <c r="N48" s="3"/>
      <c r="O48" s="3"/>
    </row>
    <row r="49" spans="1:15" ht="15.6">
      <c r="A49" s="28" t="s">
        <v>13</v>
      </c>
      <c r="B49" s="28">
        <v>272</v>
      </c>
      <c r="C49" s="28">
        <v>246</v>
      </c>
      <c r="D49" s="28">
        <v>311</v>
      </c>
      <c r="E49" s="28">
        <v>324</v>
      </c>
      <c r="F49" s="29">
        <v>123</v>
      </c>
      <c r="G49" s="29">
        <f>+[6]осн.пр.пок.отсыл!$B$8/1000</f>
        <v>37.753423000000005</v>
      </c>
      <c r="H49" s="19"/>
      <c r="I49" s="19"/>
      <c r="J49" s="19"/>
      <c r="K49" s="19"/>
      <c r="L49" s="19"/>
      <c r="M49" s="3"/>
      <c r="N49" s="3"/>
      <c r="O49" s="3"/>
    </row>
  </sheetData>
  <mergeCells count="4">
    <mergeCell ref="A2:L2"/>
    <mergeCell ref="A23:L23"/>
    <mergeCell ref="A42:L42"/>
    <mergeCell ref="M42:P42"/>
  </mergeCells>
  <pageMargins left="0.74803149606299213" right="0.74803149606299213" top="0.59055118110236227" bottom="0.59055118110236227" header="0" footer="0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>
    <pageSetUpPr fitToPage="1"/>
  </sheetPr>
  <dimension ref="A1:Q49"/>
  <sheetViews>
    <sheetView zoomScaleNormal="100" zoomScaleSheetLayoutView="100" workbookViewId="0">
      <pane ySplit="1" topLeftCell="A20" activePane="bottomLeft" state="frozen"/>
      <selection pane="bottomLeft" activeCell="C28" sqref="C28"/>
    </sheetView>
  </sheetViews>
  <sheetFormatPr defaultColWidth="9.109375" defaultRowHeight="15"/>
  <cols>
    <col min="1" max="1" width="65.88671875" style="10" customWidth="1"/>
    <col min="2" max="2" width="12.109375" style="10" customWidth="1"/>
    <col min="3" max="5" width="11.6640625" style="10" customWidth="1"/>
    <col min="6" max="6" width="9.88671875" style="10" customWidth="1"/>
    <col min="7" max="7" width="11.33203125" style="10" customWidth="1"/>
    <col min="8" max="13" width="11.33203125" style="9" customWidth="1"/>
    <col min="14" max="16" width="11" style="9" bestFit="1" customWidth="1"/>
    <col min="17" max="17" width="9.6640625" style="9" bestFit="1" customWidth="1"/>
    <col min="18" max="16384" width="9.109375" style="10"/>
  </cols>
  <sheetData>
    <row r="1" spans="1:17" s="112" customFormat="1" ht="15.6">
      <c r="A1" s="109" t="s">
        <v>49</v>
      </c>
      <c r="B1" s="109"/>
      <c r="C1" s="109"/>
      <c r="D1" s="109"/>
      <c r="E1" s="109"/>
      <c r="F1" s="109"/>
      <c r="G1" s="109"/>
      <c r="H1" s="110"/>
      <c r="I1" s="110"/>
      <c r="J1" s="110"/>
      <c r="K1" s="110"/>
      <c r="L1" s="110"/>
      <c r="M1" s="110"/>
      <c r="N1" s="111"/>
      <c r="O1" s="111"/>
      <c r="P1" s="111"/>
      <c r="Q1" s="111"/>
    </row>
    <row r="2" spans="1:17" s="62" customFormat="1" ht="24.75" customHeight="1">
      <c r="A2" s="43" t="s">
        <v>52</v>
      </c>
      <c r="B2" s="60">
        <v>2016</v>
      </c>
      <c r="C2" s="60">
        <v>2015</v>
      </c>
      <c r="D2" s="60">
        <v>2014</v>
      </c>
      <c r="E2" s="60">
        <v>2013</v>
      </c>
      <c r="F2" s="41">
        <v>2012</v>
      </c>
      <c r="G2" s="41" t="s">
        <v>42</v>
      </c>
      <c r="H2" s="41" t="s">
        <v>19</v>
      </c>
      <c r="I2" s="41">
        <v>2009</v>
      </c>
      <c r="J2" s="41">
        <v>2008</v>
      </c>
      <c r="K2" s="41" t="s">
        <v>28</v>
      </c>
      <c r="L2" s="41">
        <v>2006</v>
      </c>
      <c r="M2" s="41">
        <v>2005</v>
      </c>
      <c r="N2" s="61"/>
      <c r="O2" s="61"/>
      <c r="P2" s="61"/>
      <c r="Q2" s="61"/>
    </row>
    <row r="3" spans="1:17" s="62" customFormat="1" ht="15.75" customHeight="1">
      <c r="A3" s="63" t="s">
        <v>50</v>
      </c>
      <c r="B3" s="63"/>
      <c r="C3" s="64">
        <v>4093</v>
      </c>
      <c r="D3" s="64">
        <v>5597</v>
      </c>
      <c r="E3" s="64">
        <v>9672</v>
      </c>
      <c r="F3" s="64">
        <v>13193</v>
      </c>
      <c r="G3" s="64">
        <v>13029</v>
      </c>
      <c r="H3" s="64">
        <v>13753</v>
      </c>
      <c r="I3" s="64">
        <v>12419</v>
      </c>
      <c r="J3" s="64">
        <v>10569</v>
      </c>
      <c r="K3" s="64">
        <v>11614</v>
      </c>
      <c r="L3" s="64">
        <f>5689-2480</f>
        <v>3209</v>
      </c>
      <c r="M3" s="64">
        <f>4854-2329</f>
        <v>2525</v>
      </c>
      <c r="N3" s="61"/>
      <c r="O3" s="61"/>
      <c r="P3" s="61"/>
      <c r="Q3" s="61"/>
    </row>
    <row r="4" spans="1:17" s="62" customFormat="1" ht="15.75" customHeight="1">
      <c r="A4" s="65" t="s">
        <v>53</v>
      </c>
      <c r="B4" s="65"/>
      <c r="C4" s="64">
        <v>3764</v>
      </c>
      <c r="D4" s="64">
        <v>5072</v>
      </c>
      <c r="E4" s="64">
        <v>8618</v>
      </c>
      <c r="F4" s="66">
        <v>11831</v>
      </c>
      <c r="G4" s="66">
        <v>11792</v>
      </c>
      <c r="H4" s="66">
        <v>12226</v>
      </c>
      <c r="I4" s="66">
        <v>11292</v>
      </c>
      <c r="J4" s="66">
        <v>9751</v>
      </c>
      <c r="K4" s="66">
        <v>10409</v>
      </c>
      <c r="L4" s="66">
        <v>2764</v>
      </c>
      <c r="M4" s="66">
        <v>2288</v>
      </c>
      <c r="N4" s="61"/>
      <c r="O4" s="61"/>
      <c r="P4" s="61"/>
      <c r="Q4" s="61"/>
    </row>
    <row r="5" spans="1:17" s="62" customFormat="1" ht="15.75" customHeight="1">
      <c r="A5" s="65" t="s">
        <v>54</v>
      </c>
      <c r="B5" s="65"/>
      <c r="C5" s="66">
        <f>18+2</f>
        <v>20</v>
      </c>
      <c r="D5" s="66">
        <f>24+1+0</f>
        <v>25</v>
      </c>
      <c r="E5" s="66">
        <f>39+0+2</f>
        <v>41</v>
      </c>
      <c r="F5" s="66">
        <f>290+43</f>
        <v>333</v>
      </c>
      <c r="G5" s="66">
        <f>274+29</f>
        <v>303</v>
      </c>
      <c r="H5" s="66">
        <f>290+34</f>
        <v>324</v>
      </c>
      <c r="I5" s="66">
        <f>292+37</f>
        <v>329</v>
      </c>
      <c r="J5" s="66">
        <v>81</v>
      </c>
      <c r="K5" s="66">
        <v>81</v>
      </c>
      <c r="L5" s="66">
        <v>45</v>
      </c>
      <c r="M5" s="66">
        <v>28</v>
      </c>
      <c r="N5" s="61"/>
      <c r="O5" s="61"/>
      <c r="P5" s="61"/>
      <c r="Q5" s="61"/>
    </row>
    <row r="6" spans="1:17" s="62" customFormat="1" ht="15.75" customHeight="1">
      <c r="A6" s="65" t="s">
        <v>56</v>
      </c>
      <c r="B6" s="65"/>
      <c r="C6" s="66">
        <v>214</v>
      </c>
      <c r="D6" s="66">
        <v>352</v>
      </c>
      <c r="E6" s="66">
        <v>830</v>
      </c>
      <c r="F6" s="66">
        <v>870</v>
      </c>
      <c r="G6" s="66">
        <f>785+31</f>
        <v>816</v>
      </c>
      <c r="H6" s="66">
        <f>1051+29</f>
        <v>1080</v>
      </c>
      <c r="I6" s="66">
        <f>627+22</f>
        <v>649</v>
      </c>
      <c r="J6" s="66">
        <f>358+228</f>
        <v>586</v>
      </c>
      <c r="K6" s="66">
        <f>30+1051</f>
        <v>1081</v>
      </c>
      <c r="L6" s="66">
        <f>123+146+109</f>
        <v>378</v>
      </c>
      <c r="M6" s="66">
        <f>104+1+99</f>
        <v>204</v>
      </c>
      <c r="N6" s="61"/>
      <c r="O6" s="61"/>
      <c r="P6" s="61"/>
      <c r="Q6" s="61"/>
    </row>
    <row r="7" spans="1:17" s="62" customFormat="1" ht="15.75" customHeight="1">
      <c r="A7" s="67" t="s">
        <v>55</v>
      </c>
      <c r="B7" s="67"/>
      <c r="C7" s="66">
        <f>C3-C4-C5-C6</f>
        <v>95</v>
      </c>
      <c r="D7" s="66">
        <f>D3-D4-D5-D6</f>
        <v>148</v>
      </c>
      <c r="E7" s="66">
        <f>E3-E4-E5-E6</f>
        <v>183</v>
      </c>
      <c r="F7" s="66">
        <f>F3-F4-F5-F6</f>
        <v>159</v>
      </c>
      <c r="G7" s="66">
        <f>G3-G4-G5-G6</f>
        <v>118</v>
      </c>
      <c r="H7" s="66">
        <f t="shared" ref="H7:M7" si="0">H3-H4-H5-H6</f>
        <v>123</v>
      </c>
      <c r="I7" s="66">
        <f t="shared" si="0"/>
        <v>149</v>
      </c>
      <c r="J7" s="66">
        <f t="shared" si="0"/>
        <v>151</v>
      </c>
      <c r="K7" s="66">
        <f t="shared" si="0"/>
        <v>43</v>
      </c>
      <c r="L7" s="66">
        <f t="shared" si="0"/>
        <v>22</v>
      </c>
      <c r="M7" s="66">
        <f t="shared" si="0"/>
        <v>5</v>
      </c>
      <c r="N7" s="61"/>
      <c r="O7" s="61"/>
      <c r="P7" s="61"/>
      <c r="Q7" s="61"/>
    </row>
    <row r="8" spans="1:17" s="62" customFormat="1" ht="15.75" customHeight="1">
      <c r="A8" s="63" t="s">
        <v>51</v>
      </c>
      <c r="B8" s="63"/>
      <c r="C8" s="64">
        <v>2064</v>
      </c>
      <c r="D8" s="64">
        <v>2260</v>
      </c>
      <c r="E8" s="64">
        <v>2476</v>
      </c>
      <c r="F8" s="64">
        <v>3099</v>
      </c>
      <c r="G8" s="64">
        <v>3266</v>
      </c>
      <c r="H8" s="64">
        <v>2985</v>
      </c>
      <c r="I8" s="64">
        <v>2430</v>
      </c>
      <c r="J8" s="64">
        <v>3628</v>
      </c>
      <c r="K8" s="64">
        <v>4273</v>
      </c>
      <c r="L8" s="64">
        <v>2480</v>
      </c>
      <c r="M8" s="64">
        <v>2329</v>
      </c>
      <c r="N8" s="61"/>
      <c r="O8" s="61"/>
      <c r="P8" s="61"/>
      <c r="Q8" s="61"/>
    </row>
    <row r="9" spans="1:17" s="62" customFormat="1" ht="15.75" customHeight="1">
      <c r="A9" s="65" t="s">
        <v>57</v>
      </c>
      <c r="B9" s="65"/>
      <c r="C9" s="66">
        <v>877</v>
      </c>
      <c r="D9" s="66">
        <v>1007</v>
      </c>
      <c r="E9" s="66">
        <v>1478</v>
      </c>
      <c r="F9" s="66">
        <v>1674</v>
      </c>
      <c r="G9" s="66">
        <v>1776</v>
      </c>
      <c r="H9" s="66">
        <v>1236</v>
      </c>
      <c r="I9" s="66">
        <v>958</v>
      </c>
      <c r="J9" s="66">
        <v>996</v>
      </c>
      <c r="K9" s="66">
        <v>963</v>
      </c>
      <c r="L9" s="66">
        <v>688</v>
      </c>
      <c r="M9" s="66">
        <v>568</v>
      </c>
      <c r="N9" s="61"/>
      <c r="O9" s="61"/>
      <c r="P9" s="61"/>
      <c r="Q9" s="61"/>
    </row>
    <row r="10" spans="1:17" s="62" customFormat="1" ht="15.75" customHeight="1">
      <c r="A10" s="65" t="s">
        <v>58</v>
      </c>
      <c r="B10" s="65"/>
      <c r="C10" s="66">
        <v>375</v>
      </c>
      <c r="D10" s="66">
        <v>558</v>
      </c>
      <c r="E10" s="66">
        <v>630</v>
      </c>
      <c r="F10" s="66">
        <v>695</v>
      </c>
      <c r="G10" s="66">
        <v>617</v>
      </c>
      <c r="H10" s="66">
        <v>791</v>
      </c>
      <c r="I10" s="66">
        <v>839</v>
      </c>
      <c r="J10" s="66">
        <v>991</v>
      </c>
      <c r="K10" s="66">
        <v>945</v>
      </c>
      <c r="L10" s="66">
        <f>834+17</f>
        <v>851</v>
      </c>
      <c r="M10" s="66">
        <f>569+3</f>
        <v>572</v>
      </c>
      <c r="N10" s="61"/>
      <c r="O10" s="61"/>
      <c r="P10" s="61"/>
      <c r="Q10" s="61"/>
    </row>
    <row r="11" spans="1:17" s="62" customFormat="1" ht="15.75" customHeight="1">
      <c r="A11" s="65" t="s">
        <v>59</v>
      </c>
      <c r="B11" s="65"/>
      <c r="C11" s="66">
        <v>359</v>
      </c>
      <c r="D11" s="66">
        <v>230</v>
      </c>
      <c r="E11" s="66">
        <v>17</v>
      </c>
      <c r="F11" s="66">
        <v>62</v>
      </c>
      <c r="G11" s="66">
        <v>47</v>
      </c>
      <c r="H11" s="66">
        <v>193</v>
      </c>
      <c r="I11" s="66">
        <v>221</v>
      </c>
      <c r="J11" s="66">
        <f>138-17</f>
        <v>121</v>
      </c>
      <c r="K11" s="66">
        <f>1822-1279</f>
        <v>543</v>
      </c>
      <c r="L11" s="66">
        <v>325</v>
      </c>
      <c r="M11" s="66">
        <v>13</v>
      </c>
      <c r="N11" s="61"/>
      <c r="O11" s="61"/>
      <c r="P11" s="61"/>
      <c r="Q11" s="61"/>
    </row>
    <row r="12" spans="1:17" s="62" customFormat="1" ht="15.75" customHeight="1">
      <c r="A12" s="65" t="s">
        <v>60</v>
      </c>
      <c r="B12" s="65"/>
      <c r="C12" s="66">
        <v>369</v>
      </c>
      <c r="D12" s="66">
        <v>327</v>
      </c>
      <c r="E12" s="66">
        <v>154</v>
      </c>
      <c r="F12" s="66">
        <v>362</v>
      </c>
      <c r="G12" s="66">
        <v>424</v>
      </c>
      <c r="H12" s="66">
        <v>515</v>
      </c>
      <c r="I12" s="66">
        <v>165</v>
      </c>
      <c r="J12" s="66">
        <f>1106+17</f>
        <v>1123</v>
      </c>
      <c r="K12" s="66">
        <f>256+1279</f>
        <v>1535</v>
      </c>
      <c r="L12" s="66">
        <f>338+228</f>
        <v>566</v>
      </c>
      <c r="M12" s="66">
        <v>1138</v>
      </c>
      <c r="N12" s="61"/>
      <c r="O12" s="61"/>
      <c r="P12" s="61"/>
      <c r="Q12" s="61"/>
    </row>
    <row r="13" spans="1:17" s="62" customFormat="1" ht="15.75" customHeight="1">
      <c r="A13" s="65" t="s">
        <v>61</v>
      </c>
      <c r="B13" s="65"/>
      <c r="C13" s="66">
        <f>C8-C9-C10-C11-C12</f>
        <v>84</v>
      </c>
      <c r="D13" s="66">
        <f>D8-D9-D10-D11-D12</f>
        <v>138</v>
      </c>
      <c r="E13" s="66">
        <f>E8-E9-E10-E11-E12</f>
        <v>197</v>
      </c>
      <c r="F13" s="66">
        <f>F8-F9-F10-F11-F12</f>
        <v>306</v>
      </c>
      <c r="G13" s="66">
        <f>G8-G9-G10-G11-G12</f>
        <v>402</v>
      </c>
      <c r="H13" s="66">
        <f t="shared" ref="H13:M13" si="1">H8-H9-H10-H11-H12</f>
        <v>250</v>
      </c>
      <c r="I13" s="66">
        <f t="shared" si="1"/>
        <v>247</v>
      </c>
      <c r="J13" s="66">
        <f t="shared" si="1"/>
        <v>397</v>
      </c>
      <c r="K13" s="66">
        <f t="shared" si="1"/>
        <v>287</v>
      </c>
      <c r="L13" s="66">
        <f t="shared" si="1"/>
        <v>50</v>
      </c>
      <c r="M13" s="66">
        <f t="shared" si="1"/>
        <v>38</v>
      </c>
      <c r="N13" s="61"/>
      <c r="O13" s="61"/>
      <c r="P13" s="61"/>
      <c r="Q13" s="61"/>
    </row>
    <row r="14" spans="1:17" s="62" customFormat="1" ht="15.75" customHeight="1">
      <c r="A14" s="63" t="s">
        <v>62</v>
      </c>
      <c r="B14" s="63"/>
      <c r="C14" s="64">
        <v>3320</v>
      </c>
      <c r="D14" s="64">
        <v>3942</v>
      </c>
      <c r="E14" s="64">
        <v>6861</v>
      </c>
      <c r="F14" s="64">
        <f>F15+F16</f>
        <v>9820</v>
      </c>
      <c r="G14" s="64">
        <f>G15+G16</f>
        <v>9448</v>
      </c>
      <c r="H14" s="64">
        <f>H15+H16</f>
        <v>10686</v>
      </c>
      <c r="I14" s="64">
        <f>I15+I16</f>
        <v>10325</v>
      </c>
      <c r="J14" s="64">
        <f>J15+J16</f>
        <v>9852</v>
      </c>
      <c r="K14" s="64">
        <v>11786</v>
      </c>
      <c r="L14" s="64">
        <f>L15+L16</f>
        <v>4039</v>
      </c>
      <c r="M14" s="64">
        <f>M15+M16</f>
        <v>3688</v>
      </c>
      <c r="N14" s="61"/>
      <c r="O14" s="61"/>
      <c r="P14" s="61"/>
      <c r="Q14" s="61"/>
    </row>
    <row r="15" spans="1:17" s="62" customFormat="1" ht="15.75" customHeight="1">
      <c r="A15" s="65" t="s">
        <v>29</v>
      </c>
      <c r="B15" s="65"/>
      <c r="C15" s="66">
        <v>3307</v>
      </c>
      <c r="D15" s="66">
        <v>3910</v>
      </c>
      <c r="E15" s="66">
        <v>6828</v>
      </c>
      <c r="F15" s="66">
        <v>9665</v>
      </c>
      <c r="G15" s="66">
        <v>9289</v>
      </c>
      <c r="H15" s="66">
        <v>10257</v>
      </c>
      <c r="I15" s="66">
        <v>9957</v>
      </c>
      <c r="J15" s="66">
        <v>9663</v>
      </c>
      <c r="K15" s="68">
        <v>11634</v>
      </c>
      <c r="L15" s="66">
        <v>4027</v>
      </c>
      <c r="M15" s="66">
        <v>3677</v>
      </c>
      <c r="N15" s="61"/>
      <c r="O15" s="61"/>
      <c r="P15" s="61"/>
      <c r="Q15" s="61"/>
    </row>
    <row r="16" spans="1:17" s="62" customFormat="1" ht="15.75" customHeight="1">
      <c r="A16" s="65" t="s">
        <v>30</v>
      </c>
      <c r="B16" s="65"/>
      <c r="C16" s="66">
        <v>13</v>
      </c>
      <c r="D16" s="66">
        <v>32</v>
      </c>
      <c r="E16" s="66">
        <v>33</v>
      </c>
      <c r="F16" s="66">
        <v>155</v>
      </c>
      <c r="G16" s="66">
        <v>159</v>
      </c>
      <c r="H16" s="66">
        <v>429</v>
      </c>
      <c r="I16" s="66">
        <v>368</v>
      </c>
      <c r="J16" s="66">
        <v>189</v>
      </c>
      <c r="K16" s="66">
        <v>152</v>
      </c>
      <c r="L16" s="66">
        <v>12</v>
      </c>
      <c r="M16" s="66">
        <v>11</v>
      </c>
      <c r="N16" s="61"/>
      <c r="O16" s="61"/>
      <c r="P16" s="61"/>
      <c r="Q16" s="61"/>
    </row>
    <row r="17" spans="1:17" s="62" customFormat="1" ht="15.75" customHeight="1">
      <c r="A17" s="63" t="s">
        <v>99</v>
      </c>
      <c r="B17" s="63"/>
      <c r="C17" s="64">
        <v>1416</v>
      </c>
      <c r="D17" s="64">
        <v>2307</v>
      </c>
      <c r="E17" s="64">
        <v>3222</v>
      </c>
      <c r="F17" s="64">
        <v>3573</v>
      </c>
      <c r="G17" s="64">
        <v>4296</v>
      </c>
      <c r="H17" s="64">
        <v>3968</v>
      </c>
      <c r="I17" s="64">
        <v>2747</v>
      </c>
      <c r="J17" s="64">
        <v>1705</v>
      </c>
      <c r="K17" s="64">
        <v>2149</v>
      </c>
      <c r="L17" s="64">
        <f>1650-964</f>
        <v>686</v>
      </c>
      <c r="M17" s="64">
        <f>1166-M21</f>
        <v>500</v>
      </c>
      <c r="N17" s="61"/>
      <c r="O17" s="61"/>
      <c r="P17" s="61"/>
      <c r="Q17" s="61"/>
    </row>
    <row r="18" spans="1:17" s="62" customFormat="1" ht="15.75" customHeight="1">
      <c r="A18" s="65" t="s">
        <v>100</v>
      </c>
      <c r="B18" s="65"/>
      <c r="C18" s="66">
        <v>954</v>
      </c>
      <c r="D18" s="66">
        <v>1722</v>
      </c>
      <c r="E18" s="66">
        <v>2163</v>
      </c>
      <c r="F18" s="66">
        <v>2236</v>
      </c>
      <c r="G18" s="66">
        <v>3067</v>
      </c>
      <c r="H18" s="66">
        <v>2454</v>
      </c>
      <c r="I18" s="66">
        <v>1266</v>
      </c>
      <c r="J18" s="66">
        <v>405</v>
      </c>
      <c r="K18" s="66">
        <v>200</v>
      </c>
      <c r="L18" s="66">
        <v>577</v>
      </c>
      <c r="M18" s="66">
        <v>448</v>
      </c>
      <c r="N18" s="61"/>
      <c r="O18" s="61"/>
      <c r="P18" s="61"/>
      <c r="Q18" s="61"/>
    </row>
    <row r="19" spans="1:17" s="62" customFormat="1" ht="15.75" customHeight="1">
      <c r="A19" s="65" t="s">
        <v>101</v>
      </c>
      <c r="B19" s="65"/>
      <c r="C19" s="64"/>
      <c r="D19" s="64"/>
      <c r="E19" s="64"/>
      <c r="F19" s="66"/>
      <c r="G19" s="66">
        <v>1</v>
      </c>
      <c r="H19" s="66">
        <v>7</v>
      </c>
      <c r="I19" s="66">
        <v>24</v>
      </c>
      <c r="J19" s="66">
        <v>26</v>
      </c>
      <c r="K19" s="66">
        <v>31</v>
      </c>
      <c r="L19" s="66">
        <v>29</v>
      </c>
      <c r="M19" s="66">
        <v>20</v>
      </c>
      <c r="N19" s="61"/>
      <c r="O19" s="61"/>
      <c r="P19" s="61"/>
      <c r="Q19" s="61"/>
    </row>
    <row r="20" spans="1:17" s="62" customFormat="1" ht="15.75" customHeight="1">
      <c r="A20" s="65" t="s">
        <v>102</v>
      </c>
      <c r="B20" s="65"/>
      <c r="C20" s="66">
        <f>C17-C18-C19</f>
        <v>462</v>
      </c>
      <c r="D20" s="66">
        <f>D17-D18-D19</f>
        <v>585</v>
      </c>
      <c r="E20" s="66">
        <f>E17-E18-E19</f>
        <v>1059</v>
      </c>
      <c r="F20" s="66">
        <f>F17-F18-F19</f>
        <v>1337</v>
      </c>
      <c r="G20" s="66">
        <f>G17-G18-G19</f>
        <v>1228</v>
      </c>
      <c r="H20" s="66">
        <f t="shared" ref="H20:M20" si="2">H17-H18-H19</f>
        <v>1507</v>
      </c>
      <c r="I20" s="66">
        <f t="shared" si="2"/>
        <v>1457</v>
      </c>
      <c r="J20" s="66">
        <f t="shared" si="2"/>
        <v>1274</v>
      </c>
      <c r="K20" s="66">
        <f t="shared" si="2"/>
        <v>1918</v>
      </c>
      <c r="L20" s="66">
        <f t="shared" si="2"/>
        <v>80</v>
      </c>
      <c r="M20" s="66">
        <f t="shared" si="2"/>
        <v>32</v>
      </c>
      <c r="N20" s="61"/>
      <c r="O20" s="61"/>
      <c r="P20" s="61"/>
      <c r="Q20" s="61"/>
    </row>
    <row r="21" spans="1:17" s="62" customFormat="1" ht="15.75" customHeight="1">
      <c r="A21" s="63" t="s">
        <v>98</v>
      </c>
      <c r="B21" s="63"/>
      <c r="C21" s="64">
        <v>1421</v>
      </c>
      <c r="D21" s="64">
        <v>1608</v>
      </c>
      <c r="E21" s="64">
        <v>2065</v>
      </c>
      <c r="F21" s="64">
        <v>2899</v>
      </c>
      <c r="G21" s="64">
        <v>2551</v>
      </c>
      <c r="H21" s="64">
        <v>2084</v>
      </c>
      <c r="I21" s="64">
        <v>1777</v>
      </c>
      <c r="J21" s="64">
        <v>2640</v>
      </c>
      <c r="K21" s="64">
        <v>1952</v>
      </c>
      <c r="L21" s="64">
        <v>964</v>
      </c>
      <c r="M21" s="64">
        <v>666</v>
      </c>
      <c r="N21" s="61"/>
      <c r="O21" s="61"/>
      <c r="P21" s="61"/>
      <c r="Q21" s="61"/>
    </row>
    <row r="22" spans="1:17" s="62" customFormat="1" ht="15.75" customHeight="1">
      <c r="A22" s="65" t="s">
        <v>104</v>
      </c>
      <c r="B22" s="65"/>
      <c r="C22" s="66">
        <v>893</v>
      </c>
      <c r="D22" s="66">
        <v>863</v>
      </c>
      <c r="E22" s="66">
        <v>1010</v>
      </c>
      <c r="F22" s="66">
        <v>1630</v>
      </c>
      <c r="G22" s="66">
        <v>1328</v>
      </c>
      <c r="H22" s="66">
        <v>1074</v>
      </c>
      <c r="I22" s="66">
        <v>808</v>
      </c>
      <c r="J22" s="66">
        <v>1276</v>
      </c>
      <c r="K22" s="66">
        <v>1198</v>
      </c>
      <c r="L22" s="66">
        <f>373+2</f>
        <v>375</v>
      </c>
      <c r="M22" s="66">
        <v>151</v>
      </c>
      <c r="N22" s="61"/>
      <c r="O22" s="61"/>
      <c r="P22" s="61"/>
      <c r="Q22" s="61"/>
    </row>
    <row r="23" spans="1:17" s="62" customFormat="1" ht="15.75" customHeight="1">
      <c r="A23" s="65" t="s">
        <v>105</v>
      </c>
      <c r="B23" s="65"/>
      <c r="C23" s="66">
        <v>516</v>
      </c>
      <c r="D23" s="66">
        <v>736</v>
      </c>
      <c r="E23" s="66">
        <v>1037</v>
      </c>
      <c r="F23" s="66">
        <v>1260</v>
      </c>
      <c r="G23" s="66">
        <v>1194</v>
      </c>
      <c r="H23" s="66">
        <v>971</v>
      </c>
      <c r="I23" s="66">
        <v>928</v>
      </c>
      <c r="J23" s="66">
        <v>1321</v>
      </c>
      <c r="K23" s="66">
        <v>686</v>
      </c>
      <c r="L23" s="66">
        <f>545+8</f>
        <v>553</v>
      </c>
      <c r="M23" s="66">
        <f>460+9</f>
        <v>469</v>
      </c>
      <c r="N23" s="61"/>
      <c r="O23" s="61"/>
      <c r="P23" s="61"/>
      <c r="Q23" s="61"/>
    </row>
    <row r="24" spans="1:17" s="62" customFormat="1" ht="15.75" customHeight="1">
      <c r="A24" s="65" t="s">
        <v>101</v>
      </c>
      <c r="B24" s="65"/>
      <c r="C24" s="66"/>
      <c r="D24" s="66"/>
      <c r="E24" s="66"/>
      <c r="F24" s="66">
        <v>1</v>
      </c>
      <c r="G24" s="66">
        <v>6</v>
      </c>
      <c r="H24" s="66">
        <v>13</v>
      </c>
      <c r="I24" s="66">
        <v>20</v>
      </c>
      <c r="J24" s="66">
        <v>19</v>
      </c>
      <c r="K24" s="66">
        <v>27</v>
      </c>
      <c r="L24" s="66">
        <v>25</v>
      </c>
      <c r="M24" s="66">
        <v>20</v>
      </c>
      <c r="N24" s="61"/>
      <c r="O24" s="61"/>
      <c r="P24" s="61"/>
      <c r="Q24" s="61"/>
    </row>
    <row r="25" spans="1:17" s="62" customFormat="1" ht="15.75" customHeight="1">
      <c r="A25" s="65" t="s">
        <v>103</v>
      </c>
      <c r="B25" s="65"/>
      <c r="C25" s="66">
        <f>C21-C22-C23-C24</f>
        <v>12</v>
      </c>
      <c r="D25" s="66">
        <f>D21-D22-D23-D24</f>
        <v>9</v>
      </c>
      <c r="E25" s="66">
        <f>E21-E22-E23-E24</f>
        <v>18</v>
      </c>
      <c r="F25" s="66">
        <f>F21-F22-F23-F24</f>
        <v>8</v>
      </c>
      <c r="G25" s="66">
        <f>G21-G22-G23-G24</f>
        <v>23</v>
      </c>
      <c r="H25" s="66">
        <f t="shared" ref="H25:M25" si="3">H21-H22-H23-H24</f>
        <v>26</v>
      </c>
      <c r="I25" s="66">
        <f t="shared" si="3"/>
        <v>21</v>
      </c>
      <c r="J25" s="66">
        <f t="shared" si="3"/>
        <v>24</v>
      </c>
      <c r="K25" s="66">
        <f t="shared" si="3"/>
        <v>41</v>
      </c>
      <c r="L25" s="66">
        <f t="shared" si="3"/>
        <v>11</v>
      </c>
      <c r="M25" s="66">
        <f t="shared" si="3"/>
        <v>26</v>
      </c>
      <c r="N25" s="61"/>
      <c r="O25" s="61"/>
      <c r="P25" s="61"/>
      <c r="Q25" s="61"/>
    </row>
    <row r="26" spans="1:17" s="62" customFormat="1" ht="15.75" customHeight="1">
      <c r="A26" s="65"/>
      <c r="B26" s="65"/>
      <c r="C26" s="64"/>
      <c r="D26" s="64"/>
      <c r="E26" s="64"/>
      <c r="F26" s="66"/>
      <c r="G26" s="66"/>
      <c r="H26" s="66"/>
      <c r="I26" s="66"/>
      <c r="J26" s="66"/>
      <c r="K26" s="66"/>
      <c r="L26" s="66"/>
      <c r="M26" s="66"/>
      <c r="N26" s="61"/>
      <c r="O26" s="61"/>
      <c r="P26" s="61"/>
      <c r="Q26" s="61"/>
    </row>
    <row r="27" spans="1:17" s="62" customFormat="1" ht="15.75" customHeight="1">
      <c r="A27" s="63" t="s">
        <v>31</v>
      </c>
      <c r="B27" s="63"/>
      <c r="C27" s="64">
        <v>6157</v>
      </c>
      <c r="D27" s="64">
        <v>7857</v>
      </c>
      <c r="E27" s="64">
        <v>12148</v>
      </c>
      <c r="F27" s="64">
        <f t="shared" ref="F27:M27" si="4">F3+F8</f>
        <v>16292</v>
      </c>
      <c r="G27" s="64">
        <f t="shared" si="4"/>
        <v>16295</v>
      </c>
      <c r="H27" s="64">
        <f t="shared" si="4"/>
        <v>16738</v>
      </c>
      <c r="I27" s="64">
        <f t="shared" si="4"/>
        <v>14849</v>
      </c>
      <c r="J27" s="64">
        <f t="shared" si="4"/>
        <v>14197</v>
      </c>
      <c r="K27" s="64">
        <f t="shared" si="4"/>
        <v>15887</v>
      </c>
      <c r="L27" s="64">
        <f t="shared" si="4"/>
        <v>5689</v>
      </c>
      <c r="M27" s="64">
        <f t="shared" si="4"/>
        <v>4854</v>
      </c>
      <c r="N27" s="61"/>
      <c r="O27" s="61"/>
      <c r="P27" s="61"/>
      <c r="Q27" s="61"/>
    </row>
    <row r="28" spans="1:17" s="62" customFormat="1" ht="15.75" customHeight="1">
      <c r="A28" s="63" t="s">
        <v>63</v>
      </c>
      <c r="B28" s="63"/>
      <c r="C28" s="64">
        <f t="shared" ref="C28:M28" si="5">C27-C12-C11-C23-C25-C6-C20</f>
        <v>4225</v>
      </c>
      <c r="D28" s="64">
        <f t="shared" si="5"/>
        <v>5618</v>
      </c>
      <c r="E28" s="64">
        <f t="shared" si="5"/>
        <v>9033</v>
      </c>
      <c r="F28" s="64">
        <f t="shared" si="5"/>
        <v>12393</v>
      </c>
      <c r="G28" s="64">
        <f t="shared" si="5"/>
        <v>12563</v>
      </c>
      <c r="H28" s="64">
        <f t="shared" si="5"/>
        <v>12446</v>
      </c>
      <c r="I28" s="64">
        <f t="shared" si="5"/>
        <v>11408</v>
      </c>
      <c r="J28" s="64">
        <f t="shared" si="5"/>
        <v>9748</v>
      </c>
      <c r="K28" s="64">
        <f t="shared" si="5"/>
        <v>10083</v>
      </c>
      <c r="L28" s="64">
        <f t="shared" si="5"/>
        <v>3776</v>
      </c>
      <c r="M28" s="64">
        <f t="shared" si="5"/>
        <v>2972</v>
      </c>
      <c r="N28" s="61"/>
      <c r="O28" s="61"/>
      <c r="P28" s="61"/>
      <c r="Q28" s="61"/>
    </row>
    <row r="29" spans="1:17" s="62" customFormat="1" ht="15.75" customHeight="1">
      <c r="A29" s="63" t="s">
        <v>46</v>
      </c>
      <c r="B29" s="63"/>
      <c r="C29" s="64">
        <v>1847</v>
      </c>
      <c r="D29" s="64">
        <v>2587</v>
      </c>
      <c r="E29" s="64">
        <v>3180</v>
      </c>
      <c r="F29" s="64">
        <f>F18+F19+F22+F24+13</f>
        <v>3880</v>
      </c>
      <c r="G29" s="64">
        <f>G18+G19+G22+G24+14</f>
        <v>4416</v>
      </c>
      <c r="H29" s="64">
        <f t="shared" ref="H29:M29" si="6">H18+H19+H22+H24</f>
        <v>3548</v>
      </c>
      <c r="I29" s="64">
        <f t="shared" si="6"/>
        <v>2118</v>
      </c>
      <c r="J29" s="64">
        <f t="shared" si="6"/>
        <v>1726</v>
      </c>
      <c r="K29" s="64">
        <f t="shared" si="6"/>
        <v>1456</v>
      </c>
      <c r="L29" s="64">
        <f t="shared" si="6"/>
        <v>1006</v>
      </c>
      <c r="M29" s="64">
        <f t="shared" si="6"/>
        <v>639</v>
      </c>
      <c r="N29" s="61"/>
      <c r="O29" s="61"/>
      <c r="P29" s="61"/>
      <c r="Q29" s="61"/>
    </row>
    <row r="30" spans="1:17" s="62" customFormat="1" ht="15.6">
      <c r="A30" s="63" t="s">
        <v>32</v>
      </c>
      <c r="B30" s="63"/>
      <c r="C30" s="69">
        <f>C29-C12-354</f>
        <v>1124</v>
      </c>
      <c r="D30" s="69">
        <f>D29-D12-222</f>
        <v>2038</v>
      </c>
      <c r="E30" s="69">
        <f t="shared" ref="E30:M30" si="7">E29-E12</f>
        <v>3026</v>
      </c>
      <c r="F30" s="69">
        <f t="shared" si="7"/>
        <v>3518</v>
      </c>
      <c r="G30" s="69">
        <f t="shared" si="7"/>
        <v>3992</v>
      </c>
      <c r="H30" s="69">
        <f t="shared" si="7"/>
        <v>3033</v>
      </c>
      <c r="I30" s="69">
        <f t="shared" si="7"/>
        <v>1953</v>
      </c>
      <c r="J30" s="69">
        <f t="shared" si="7"/>
        <v>603</v>
      </c>
      <c r="K30" s="69">
        <f t="shared" si="7"/>
        <v>-79</v>
      </c>
      <c r="L30" s="69">
        <f t="shared" si="7"/>
        <v>440</v>
      </c>
      <c r="M30" s="69">
        <f t="shared" si="7"/>
        <v>-499</v>
      </c>
      <c r="N30" s="61"/>
      <c r="O30" s="61"/>
      <c r="P30" s="61"/>
      <c r="Q30" s="61"/>
    </row>
    <row r="31" spans="1:17" s="62" customFormat="1" ht="15.75" customHeight="1">
      <c r="A31" s="70"/>
      <c r="B31" s="70"/>
      <c r="C31" s="70"/>
      <c r="D31" s="71"/>
      <c r="E31" s="71"/>
      <c r="F31" s="71"/>
      <c r="G31" s="71"/>
      <c r="H31" s="72"/>
      <c r="I31" s="72"/>
      <c r="J31" s="72"/>
      <c r="K31" s="72"/>
      <c r="L31" s="72"/>
      <c r="M31" s="72"/>
      <c r="N31" s="73"/>
      <c r="O31" s="73"/>
      <c r="P31" s="73"/>
      <c r="Q31" s="73"/>
    </row>
    <row r="32" spans="1:17" s="62" customFormat="1" ht="15.6">
      <c r="A32" s="62" t="s">
        <v>106</v>
      </c>
      <c r="C32" s="120">
        <f t="shared" ref="C32:M32" si="8">(C17+C22)/C14</f>
        <v>0.69548192771084338</v>
      </c>
      <c r="D32" s="120">
        <f t="shared" si="8"/>
        <v>0.80416032470826992</v>
      </c>
      <c r="E32" s="120">
        <f t="shared" si="8"/>
        <v>0.61681970558227661</v>
      </c>
      <c r="F32" s="120">
        <f t="shared" si="8"/>
        <v>0.52983706720977597</v>
      </c>
      <c r="G32" s="120">
        <f t="shared" si="8"/>
        <v>0.59525825571549529</v>
      </c>
      <c r="H32" s="120">
        <f t="shared" si="8"/>
        <v>0.47183230394909226</v>
      </c>
      <c r="I32" s="120">
        <f t="shared" si="8"/>
        <v>0.34430992736077481</v>
      </c>
      <c r="J32" s="120">
        <f t="shared" si="8"/>
        <v>0.30257815671944782</v>
      </c>
      <c r="K32" s="120">
        <f t="shared" si="8"/>
        <v>0.28398099440013574</v>
      </c>
      <c r="L32" s="120">
        <f t="shared" si="8"/>
        <v>0.26268878435256254</v>
      </c>
      <c r="M32" s="120">
        <f t="shared" si="8"/>
        <v>0.17651843817787419</v>
      </c>
      <c r="N32" s="70"/>
      <c r="O32" s="75"/>
      <c r="P32" s="75"/>
      <c r="Q32" s="75"/>
    </row>
    <row r="33" spans="1:17" s="62" customFormat="1" ht="15.6">
      <c r="A33" s="62" t="s">
        <v>122</v>
      </c>
      <c r="C33" s="120">
        <f>1/(C32+1)</f>
        <v>0.58980280689287623</v>
      </c>
      <c r="D33" s="120">
        <f t="shared" ref="D33:M33" si="9">1/(D32+1)</f>
        <v>0.55427446569178851</v>
      </c>
      <c r="E33" s="120">
        <f t="shared" si="9"/>
        <v>0.61849815198774005</v>
      </c>
      <c r="F33" s="120">
        <f t="shared" si="9"/>
        <v>0.65366438128203419</v>
      </c>
      <c r="G33" s="120">
        <f t="shared" si="9"/>
        <v>0.62685774946921446</v>
      </c>
      <c r="H33" s="120">
        <f t="shared" si="9"/>
        <v>0.67942522889114965</v>
      </c>
      <c r="I33" s="120">
        <f t="shared" si="9"/>
        <v>0.74387608069164268</v>
      </c>
      <c r="J33" s="120">
        <f t="shared" si="9"/>
        <v>0.7677082521623938</v>
      </c>
      <c r="K33" s="120">
        <f t="shared" si="9"/>
        <v>0.77882772748298423</v>
      </c>
      <c r="L33" s="120">
        <f t="shared" si="9"/>
        <v>0.79196078431372552</v>
      </c>
      <c r="M33" s="120">
        <f t="shared" si="9"/>
        <v>0.84996542982253975</v>
      </c>
      <c r="N33" s="70"/>
      <c r="O33" s="75"/>
      <c r="P33" s="75"/>
      <c r="Q33" s="75"/>
    </row>
    <row r="34" spans="1:17" s="62" customFormat="1" ht="15.6">
      <c r="A34" s="62" t="s">
        <v>123</v>
      </c>
      <c r="C34" s="120">
        <f>C32/(1+C32)</f>
        <v>0.41019719310712388</v>
      </c>
      <c r="D34" s="120">
        <f t="shared" ref="D34:M34" si="10">D32/(1+D32)</f>
        <v>0.44572553430821144</v>
      </c>
      <c r="E34" s="120">
        <f t="shared" si="10"/>
        <v>0.38150184801225995</v>
      </c>
      <c r="F34" s="120">
        <f t="shared" si="10"/>
        <v>0.34633561871796575</v>
      </c>
      <c r="G34" s="120">
        <f t="shared" si="10"/>
        <v>0.37314225053078554</v>
      </c>
      <c r="H34" s="120">
        <f t="shared" si="10"/>
        <v>0.32057477110885046</v>
      </c>
      <c r="I34" s="120">
        <f t="shared" si="10"/>
        <v>0.25612391930835737</v>
      </c>
      <c r="J34" s="120">
        <f t="shared" si="10"/>
        <v>0.23229174783760617</v>
      </c>
      <c r="K34" s="120">
        <f t="shared" si="10"/>
        <v>0.22117227251701579</v>
      </c>
      <c r="L34" s="120">
        <f t="shared" si="10"/>
        <v>0.20803921568627454</v>
      </c>
      <c r="M34" s="120">
        <f t="shared" si="10"/>
        <v>0.15003457017746025</v>
      </c>
      <c r="N34" s="70"/>
      <c r="O34" s="75"/>
      <c r="P34" s="75"/>
      <c r="Q34" s="75"/>
    </row>
    <row r="35" spans="1:17" s="62" customFormat="1" ht="15.6">
      <c r="A35" s="62" t="s">
        <v>72</v>
      </c>
      <c r="B35" s="70"/>
      <c r="C35" s="46">
        <v>-147</v>
      </c>
      <c r="D35" s="46">
        <v>-173</v>
      </c>
      <c r="E35" s="46">
        <v>-181</v>
      </c>
      <c r="F35" s="46">
        <v>-223</v>
      </c>
      <c r="G35" s="71"/>
      <c r="H35" s="74"/>
      <c r="I35" s="74"/>
      <c r="J35" s="74"/>
      <c r="K35" s="74"/>
      <c r="L35" s="74"/>
      <c r="M35" s="74"/>
      <c r="N35" s="75"/>
      <c r="O35" s="75"/>
      <c r="P35" s="75"/>
      <c r="Q35" s="75"/>
    </row>
    <row r="36" spans="1:17" s="62" customFormat="1" ht="15.6">
      <c r="A36" s="62" t="s">
        <v>120</v>
      </c>
      <c r="C36" s="120">
        <f>ABS(C35/(C18+C22))</f>
        <v>7.9588521927449918E-2</v>
      </c>
      <c r="D36" s="120">
        <f t="shared" ref="D36:F36" si="11">ABS(D35/(D18+D22))</f>
        <v>6.6924564796905228E-2</v>
      </c>
      <c r="E36" s="120">
        <f t="shared" si="11"/>
        <v>5.7043807122596914E-2</v>
      </c>
      <c r="F36" s="120">
        <f t="shared" si="11"/>
        <v>5.7682359027418521E-2</v>
      </c>
      <c r="G36" s="120"/>
      <c r="H36" s="120"/>
      <c r="I36" s="120"/>
      <c r="J36" s="120"/>
      <c r="K36" s="120"/>
      <c r="L36" s="120"/>
      <c r="M36" s="120"/>
      <c r="N36" s="70"/>
      <c r="O36" s="75"/>
      <c r="P36" s="75"/>
      <c r="Q36" s="75"/>
    </row>
    <row r="47" spans="1:17">
      <c r="A47" s="139" t="s">
        <v>27</v>
      </c>
    </row>
    <row r="48" spans="1:17">
      <c r="A48" s="139" t="s">
        <v>33</v>
      </c>
    </row>
    <row r="49" spans="1:1">
      <c r="A49" s="139" t="s">
        <v>45</v>
      </c>
    </row>
  </sheetData>
  <pageMargins left="0.74803149606299213" right="0.74803149606299213" top="0.59055118110236227" bottom="0.59055118110236227" header="0" footer="0"/>
  <pageSetup paperSize="9" scale="65" orientation="landscape" r:id="rId1"/>
  <headerFooter alignWithMargins="0"/>
  <ignoredErrors>
    <ignoredError sqref="G2:H2 K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>
    <pageSetUpPr fitToPage="1"/>
  </sheetPr>
  <dimension ref="A1:Q24"/>
  <sheetViews>
    <sheetView zoomScaleNormal="100" zoomScaleSheetLayoutView="100" workbookViewId="0">
      <selection activeCell="C9" sqref="C9:F9"/>
    </sheetView>
  </sheetViews>
  <sheetFormatPr defaultColWidth="9.109375" defaultRowHeight="15"/>
  <cols>
    <col min="1" max="1" width="39.88671875" style="6" customWidth="1"/>
    <col min="2" max="2" width="13.109375" style="6" customWidth="1"/>
    <col min="3" max="3" width="12.44140625" style="6" customWidth="1"/>
    <col min="4" max="5" width="12.44140625" style="13" customWidth="1"/>
    <col min="6" max="6" width="12.109375" style="13" customWidth="1"/>
    <col min="7" max="13" width="12.33203125" style="13" customWidth="1"/>
    <col min="14" max="17" width="12.44140625" style="6" customWidth="1"/>
    <col min="18" max="16384" width="9.109375" style="6"/>
  </cols>
  <sheetData>
    <row r="1" spans="1:17" s="115" customFormat="1" ht="22.5" customHeight="1">
      <c r="A1" s="109" t="s">
        <v>18</v>
      </c>
      <c r="B1" s="109"/>
      <c r="C1" s="109"/>
      <c r="D1" s="113"/>
      <c r="E1" s="113"/>
      <c r="F1" s="113"/>
      <c r="G1" s="113"/>
      <c r="H1" s="114"/>
      <c r="I1" s="114"/>
      <c r="J1" s="114"/>
      <c r="K1" s="114"/>
      <c r="L1" s="114"/>
      <c r="M1" s="114"/>
      <c r="N1" s="112"/>
      <c r="O1" s="112"/>
      <c r="P1" s="112"/>
      <c r="Q1" s="112"/>
    </row>
    <row r="2" spans="1:17" ht="15.6">
      <c r="A2" s="38" t="s">
        <v>67</v>
      </c>
      <c r="B2" s="39">
        <v>2016</v>
      </c>
      <c r="C2" s="39">
        <v>2015</v>
      </c>
      <c r="D2" s="39">
        <v>2014</v>
      </c>
      <c r="E2" s="39">
        <v>2013</v>
      </c>
      <c r="F2" s="39">
        <v>2012</v>
      </c>
      <c r="G2" s="39">
        <v>2011</v>
      </c>
      <c r="H2" s="40" t="s">
        <v>19</v>
      </c>
      <c r="I2" s="40">
        <v>2009</v>
      </c>
      <c r="J2" s="41">
        <v>2008</v>
      </c>
      <c r="K2" s="41">
        <v>2007</v>
      </c>
      <c r="L2" s="41">
        <v>2006</v>
      </c>
      <c r="M2" s="41">
        <v>2005</v>
      </c>
      <c r="N2" s="42"/>
      <c r="O2" s="42"/>
      <c r="P2" s="42"/>
      <c r="Q2" s="42"/>
    </row>
    <row r="3" spans="1:17" ht="15.75" customHeight="1">
      <c r="A3" s="43" t="s">
        <v>68</v>
      </c>
      <c r="B3" s="43"/>
      <c r="C3" s="44">
        <v>5839</v>
      </c>
      <c r="D3" s="44">
        <v>7952</v>
      </c>
      <c r="E3" s="44">
        <v>8190</v>
      </c>
      <c r="F3" s="45">
        <v>9328</v>
      </c>
      <c r="G3" s="46">
        <v>9306</v>
      </c>
      <c r="H3" s="46">
        <v>7719</v>
      </c>
      <c r="I3" s="46">
        <v>5081</v>
      </c>
      <c r="J3" s="46">
        <v>10550</v>
      </c>
      <c r="K3" s="46">
        <v>8197</v>
      </c>
      <c r="L3" s="46">
        <v>6424</v>
      </c>
      <c r="M3" s="46">
        <v>5380</v>
      </c>
      <c r="N3" s="42"/>
      <c r="O3" s="42"/>
      <c r="P3" s="42"/>
      <c r="Q3" s="42"/>
    </row>
    <row r="4" spans="1:17" s="7" customFormat="1" ht="15.75" customHeight="1">
      <c r="A4" s="47" t="s">
        <v>20</v>
      </c>
      <c r="B4" s="47"/>
      <c r="C4" s="48">
        <v>1668</v>
      </c>
      <c r="D4" s="48">
        <v>1607</v>
      </c>
      <c r="E4" s="49">
        <v>1223</v>
      </c>
      <c r="F4" s="50">
        <v>1363</v>
      </c>
      <c r="G4" s="51">
        <v>1336</v>
      </c>
      <c r="H4" s="51">
        <v>1606</v>
      </c>
      <c r="I4" s="51">
        <f>1285+24</f>
        <v>1309</v>
      </c>
      <c r="J4" s="51">
        <v>2204</v>
      </c>
      <c r="K4" s="51">
        <v>2407</v>
      </c>
      <c r="L4" s="51">
        <v>2005</v>
      </c>
      <c r="M4" s="51">
        <v>1511</v>
      </c>
      <c r="N4" s="52"/>
      <c r="O4" s="52"/>
      <c r="P4" s="52"/>
      <c r="Q4" s="52"/>
    </row>
    <row r="5" spans="1:17" ht="15.75" customHeight="1">
      <c r="A5" s="53" t="s">
        <v>69</v>
      </c>
      <c r="B5" s="53"/>
      <c r="C5" s="46">
        <v>-535</v>
      </c>
      <c r="D5" s="46">
        <v>-746</v>
      </c>
      <c r="E5" s="46">
        <v>-969</v>
      </c>
      <c r="F5" s="46">
        <v>-952</v>
      </c>
      <c r="G5" s="46">
        <v>-887</v>
      </c>
      <c r="H5" s="46">
        <v>-826</v>
      </c>
      <c r="I5" s="46">
        <v>-735</v>
      </c>
      <c r="J5" s="46">
        <v>-945</v>
      </c>
      <c r="K5" s="46">
        <v>-857</v>
      </c>
      <c r="L5" s="46">
        <v>-188</v>
      </c>
      <c r="M5" s="46">
        <v>-173</v>
      </c>
      <c r="N5" s="42"/>
      <c r="O5" s="42"/>
      <c r="P5" s="42"/>
      <c r="Q5" s="42"/>
    </row>
    <row r="6" spans="1:17" ht="15.75" customHeight="1">
      <c r="A6" s="53" t="s">
        <v>70</v>
      </c>
      <c r="B6" s="53"/>
      <c r="C6" s="46">
        <v>-15</v>
      </c>
      <c r="D6" s="46">
        <v>-57</v>
      </c>
      <c r="E6" s="46">
        <v>-79</v>
      </c>
      <c r="F6" s="46">
        <v>-118</v>
      </c>
      <c r="G6" s="46">
        <v>-70</v>
      </c>
      <c r="H6" s="46">
        <v>-159</v>
      </c>
      <c r="I6" s="46">
        <v>-118</v>
      </c>
      <c r="J6" s="46">
        <v>-109</v>
      </c>
      <c r="K6" s="46">
        <v>-104</v>
      </c>
      <c r="L6" s="46">
        <v>-52</v>
      </c>
      <c r="M6" s="46">
        <v>-15</v>
      </c>
      <c r="N6" s="42"/>
      <c r="O6" s="42"/>
      <c r="P6" s="42"/>
      <c r="Q6" s="42"/>
    </row>
    <row r="7" spans="1:17" ht="15.75" customHeight="1">
      <c r="A7" s="43" t="s">
        <v>71</v>
      </c>
      <c r="B7" s="43"/>
      <c r="C7" s="46">
        <v>-2</v>
      </c>
      <c r="D7" s="46">
        <f>D8-D4-D5-D6</f>
        <v>-1</v>
      </c>
      <c r="E7" s="46">
        <f>E8-E4-E5-E6</f>
        <v>-1</v>
      </c>
      <c r="F7" s="46">
        <f>F8-F4-F5-F6</f>
        <v>-20</v>
      </c>
      <c r="G7" s="46">
        <f>G8-G4-G5-G6</f>
        <v>-14</v>
      </c>
      <c r="H7" s="46">
        <f t="shared" ref="H7:M7" si="0">H8-H4-H5-H6</f>
        <v>-11</v>
      </c>
      <c r="I7" s="46">
        <f t="shared" si="0"/>
        <v>-144</v>
      </c>
      <c r="J7" s="46">
        <f t="shared" si="0"/>
        <v>24</v>
      </c>
      <c r="K7" s="46">
        <f t="shared" si="0"/>
        <v>7</v>
      </c>
      <c r="L7" s="46">
        <f t="shared" si="0"/>
        <v>0</v>
      </c>
      <c r="M7" s="46">
        <f t="shared" si="0"/>
        <v>0</v>
      </c>
      <c r="N7" s="42"/>
      <c r="O7" s="42"/>
      <c r="P7" s="42"/>
      <c r="Q7" s="42"/>
    </row>
    <row r="8" spans="1:17" s="7" customFormat="1" ht="15.75" customHeight="1">
      <c r="A8" s="47" t="s">
        <v>22</v>
      </c>
      <c r="B8" s="47"/>
      <c r="C8" s="54">
        <v>1116</v>
      </c>
      <c r="D8" s="54">
        <v>803</v>
      </c>
      <c r="E8" s="54">
        <v>174</v>
      </c>
      <c r="F8" s="54">
        <v>273</v>
      </c>
      <c r="G8" s="51">
        <v>365</v>
      </c>
      <c r="H8" s="51">
        <v>610</v>
      </c>
      <c r="I8" s="51">
        <f>288+24</f>
        <v>312</v>
      </c>
      <c r="J8" s="51">
        <v>1174</v>
      </c>
      <c r="K8" s="51">
        <v>1453</v>
      </c>
      <c r="L8" s="51">
        <v>1765</v>
      </c>
      <c r="M8" s="51">
        <v>1323</v>
      </c>
      <c r="N8" s="52"/>
      <c r="O8" s="52"/>
      <c r="P8" s="52"/>
      <c r="Q8" s="52"/>
    </row>
    <row r="9" spans="1:17" ht="15.75" customHeight="1">
      <c r="A9" s="43" t="s">
        <v>72</v>
      </c>
      <c r="B9" s="43"/>
      <c r="C9" s="46">
        <v>-147</v>
      </c>
      <c r="D9" s="46">
        <v>-173</v>
      </c>
      <c r="E9" s="46">
        <v>-181</v>
      </c>
      <c r="F9" s="46">
        <v>-223</v>
      </c>
      <c r="G9" s="46">
        <v>-190</v>
      </c>
      <c r="H9" s="46">
        <v>-140</v>
      </c>
      <c r="I9" s="46">
        <v>-96</v>
      </c>
      <c r="J9" s="46">
        <v>-110</v>
      </c>
      <c r="K9" s="46">
        <v>-87</v>
      </c>
      <c r="L9" s="46">
        <v>-63</v>
      </c>
      <c r="M9" s="46">
        <v>-64</v>
      </c>
      <c r="N9" s="42"/>
      <c r="O9" s="42"/>
      <c r="P9" s="42"/>
      <c r="Q9" s="42"/>
    </row>
    <row r="10" spans="1:17" ht="15.75" customHeight="1">
      <c r="A10" s="43" t="s">
        <v>73</v>
      </c>
      <c r="B10" s="43"/>
      <c r="C10" s="55">
        <v>37</v>
      </c>
      <c r="D10" s="55">
        <v>13</v>
      </c>
      <c r="E10" s="55">
        <v>8</v>
      </c>
      <c r="F10" s="55">
        <v>12</v>
      </c>
      <c r="G10" s="46">
        <v>15</v>
      </c>
      <c r="H10" s="46">
        <v>8</v>
      </c>
      <c r="I10" s="46">
        <v>20</v>
      </c>
      <c r="J10" s="46">
        <v>92</v>
      </c>
      <c r="K10" s="46">
        <v>133</v>
      </c>
      <c r="L10" s="46">
        <v>69</v>
      </c>
      <c r="M10" s="46">
        <v>97</v>
      </c>
      <c r="N10" s="42"/>
      <c r="O10" s="42"/>
      <c r="P10" s="42"/>
      <c r="Q10" s="42"/>
    </row>
    <row r="11" spans="1:17" ht="15.75" customHeight="1">
      <c r="A11" s="43" t="s">
        <v>23</v>
      </c>
      <c r="B11" s="43"/>
      <c r="C11" s="55">
        <v>2</v>
      </c>
      <c r="D11" s="55">
        <v>1</v>
      </c>
      <c r="E11" s="55">
        <v>1</v>
      </c>
      <c r="F11" s="55">
        <v>20</v>
      </c>
      <c r="G11" s="46">
        <v>14</v>
      </c>
      <c r="H11" s="46">
        <v>11</v>
      </c>
      <c r="I11" s="46">
        <v>-31</v>
      </c>
      <c r="J11" s="46">
        <v>32</v>
      </c>
      <c r="K11" s="46">
        <v>-7</v>
      </c>
      <c r="L11" s="46">
        <v>0</v>
      </c>
      <c r="M11" s="46">
        <v>0</v>
      </c>
      <c r="N11" s="42"/>
      <c r="O11" s="42"/>
      <c r="P11" s="42"/>
      <c r="Q11" s="42"/>
    </row>
    <row r="12" spans="1:17" ht="15.75" customHeight="1">
      <c r="A12" s="43" t="s">
        <v>74</v>
      </c>
      <c r="B12" s="43"/>
      <c r="C12" s="55"/>
      <c r="D12" s="55"/>
      <c r="E12" s="55"/>
      <c r="F12" s="55"/>
      <c r="G12" s="46"/>
      <c r="H12" s="46"/>
      <c r="I12" s="46">
        <v>175</v>
      </c>
      <c r="J12" s="46">
        <v>-56</v>
      </c>
      <c r="K12" s="46">
        <v>0</v>
      </c>
      <c r="L12" s="46">
        <v>-8</v>
      </c>
      <c r="M12" s="46">
        <v>0</v>
      </c>
      <c r="N12" s="42"/>
      <c r="O12" s="42"/>
      <c r="P12" s="42"/>
      <c r="Q12" s="42"/>
    </row>
    <row r="13" spans="1:17" ht="15.75" customHeight="1">
      <c r="A13" s="43" t="s">
        <v>75</v>
      </c>
      <c r="B13" s="43"/>
      <c r="C13" s="46">
        <v>-173</v>
      </c>
      <c r="D13" s="46">
        <v>-622</v>
      </c>
      <c r="E13" s="46">
        <v>-152</v>
      </c>
      <c r="F13" s="55">
        <v>35</v>
      </c>
      <c r="G13" s="46">
        <v>-118</v>
      </c>
      <c r="H13" s="46">
        <v>-24</v>
      </c>
      <c r="I13" s="46">
        <v>9</v>
      </c>
      <c r="J13" s="46">
        <v>16</v>
      </c>
      <c r="K13" s="46">
        <v>175</v>
      </c>
      <c r="L13" s="46">
        <v>132</v>
      </c>
      <c r="M13" s="46">
        <v>-39</v>
      </c>
      <c r="N13" s="42"/>
      <c r="O13" s="42"/>
      <c r="P13" s="42"/>
      <c r="Q13" s="42"/>
    </row>
    <row r="14" spans="1:17" ht="15.75" customHeight="1">
      <c r="A14" s="43" t="s">
        <v>76</v>
      </c>
      <c r="B14" s="43"/>
      <c r="C14" s="46">
        <v>-222</v>
      </c>
      <c r="D14" s="46">
        <f>D15-D8-D9-D10-D11-D12-D13</f>
        <v>-76</v>
      </c>
      <c r="E14" s="46">
        <f>E15-E8-E9-E10-E11-E12-E13</f>
        <v>-2585</v>
      </c>
      <c r="F14" s="46">
        <f>F15-F8-F9-F10-F11-F12-F13</f>
        <v>-173</v>
      </c>
      <c r="G14" s="46">
        <f>G15-G8-G9-G10-G11-G12-G13</f>
        <v>-227</v>
      </c>
      <c r="H14" s="46">
        <f t="shared" ref="H14:M14" si="1">H15-H8-H9-H10-H11-H12-H13</f>
        <v>-175</v>
      </c>
      <c r="I14" s="46">
        <f t="shared" si="1"/>
        <v>-132</v>
      </c>
      <c r="J14" s="46">
        <f t="shared" si="1"/>
        <v>-42</v>
      </c>
      <c r="K14" s="46">
        <f t="shared" si="1"/>
        <v>-41</v>
      </c>
      <c r="L14" s="46">
        <f t="shared" si="1"/>
        <v>0</v>
      </c>
      <c r="M14" s="46">
        <f t="shared" si="1"/>
        <v>0</v>
      </c>
      <c r="N14" s="42"/>
      <c r="O14" s="42"/>
      <c r="P14" s="42"/>
      <c r="Q14" s="42"/>
    </row>
    <row r="15" spans="1:17" s="7" customFormat="1" ht="15.75" customHeight="1">
      <c r="A15" s="47" t="s">
        <v>77</v>
      </c>
      <c r="B15" s="47"/>
      <c r="C15" s="56">
        <v>613</v>
      </c>
      <c r="D15" s="56">
        <v>-54</v>
      </c>
      <c r="E15" s="56">
        <v>-2735</v>
      </c>
      <c r="F15" s="56">
        <v>-56</v>
      </c>
      <c r="G15" s="56">
        <v>-141</v>
      </c>
      <c r="H15" s="56">
        <v>290</v>
      </c>
      <c r="I15" s="56">
        <v>257</v>
      </c>
      <c r="J15" s="56">
        <v>1106</v>
      </c>
      <c r="K15" s="56">
        <v>1626</v>
      </c>
      <c r="L15" s="51">
        <v>1895</v>
      </c>
      <c r="M15" s="51">
        <v>1317</v>
      </c>
      <c r="N15" s="52"/>
      <c r="O15" s="52"/>
      <c r="P15" s="52"/>
      <c r="Q15" s="52"/>
    </row>
    <row r="16" spans="1:17" ht="15.75" customHeight="1">
      <c r="A16" s="43" t="s">
        <v>78</v>
      </c>
      <c r="B16" s="43"/>
      <c r="C16" s="55"/>
      <c r="D16" s="55"/>
      <c r="E16" s="57">
        <v>-306</v>
      </c>
      <c r="F16" s="57">
        <v>-31</v>
      </c>
      <c r="G16" s="57">
        <v>-16</v>
      </c>
      <c r="H16" s="57">
        <v>-58</v>
      </c>
      <c r="I16" s="57">
        <v>-38</v>
      </c>
      <c r="J16" s="57">
        <v>-25</v>
      </c>
      <c r="K16" s="57">
        <v>-320</v>
      </c>
      <c r="L16" s="46">
        <v>-468</v>
      </c>
      <c r="M16" s="46">
        <v>-372</v>
      </c>
      <c r="N16" s="42"/>
      <c r="O16" s="42"/>
      <c r="P16" s="42"/>
      <c r="Q16" s="42"/>
    </row>
    <row r="17" spans="1:17" s="7" customFormat="1" ht="15.75" customHeight="1">
      <c r="A17" s="47" t="s">
        <v>79</v>
      </c>
      <c r="B17" s="47"/>
      <c r="C17" s="56">
        <v>421</v>
      </c>
      <c r="D17" s="56">
        <v>-44</v>
      </c>
      <c r="E17" s="56">
        <v>-2429</v>
      </c>
      <c r="F17" s="56">
        <f t="shared" ref="F17:K17" si="2">F15+F16</f>
        <v>-87</v>
      </c>
      <c r="G17" s="56">
        <f t="shared" si="2"/>
        <v>-157</v>
      </c>
      <c r="H17" s="56">
        <f t="shared" si="2"/>
        <v>232</v>
      </c>
      <c r="I17" s="56">
        <f t="shared" si="2"/>
        <v>219</v>
      </c>
      <c r="J17" s="56">
        <f t="shared" si="2"/>
        <v>1081</v>
      </c>
      <c r="K17" s="56">
        <f t="shared" si="2"/>
        <v>1306</v>
      </c>
      <c r="L17" s="51">
        <v>1426</v>
      </c>
      <c r="M17" s="51">
        <v>947</v>
      </c>
      <c r="N17" s="52"/>
      <c r="O17" s="52"/>
      <c r="P17" s="52"/>
      <c r="Q17" s="52"/>
    </row>
    <row r="18" spans="1:17" ht="15.75" customHeight="1">
      <c r="A18" s="43" t="s">
        <v>24</v>
      </c>
      <c r="B18" s="43"/>
      <c r="C18" s="55"/>
      <c r="D18" s="55"/>
      <c r="E18" s="55"/>
      <c r="F18" s="55"/>
      <c r="G18" s="57"/>
      <c r="H18" s="57"/>
      <c r="I18" s="57"/>
      <c r="J18" s="57"/>
      <c r="K18" s="57"/>
      <c r="L18" s="46"/>
      <c r="M18" s="46"/>
      <c r="N18" s="42"/>
      <c r="O18" s="42"/>
      <c r="P18" s="42"/>
      <c r="Q18" s="42"/>
    </row>
    <row r="19" spans="1:17" s="7" customFormat="1" ht="15.75" customHeight="1">
      <c r="A19" s="58" t="s">
        <v>25</v>
      </c>
      <c r="B19" s="58"/>
      <c r="C19" s="56">
        <v>420</v>
      </c>
      <c r="D19" s="56">
        <v>-43</v>
      </c>
      <c r="E19" s="56">
        <v>-2400</v>
      </c>
      <c r="F19" s="57">
        <v>-84</v>
      </c>
      <c r="G19" s="57">
        <v>-120</v>
      </c>
      <c r="H19" s="57">
        <v>254</v>
      </c>
      <c r="I19" s="57">
        <v>232</v>
      </c>
      <c r="J19" s="57">
        <v>1075</v>
      </c>
      <c r="K19" s="57">
        <v>1308</v>
      </c>
      <c r="L19" s="46">
        <v>1427</v>
      </c>
      <c r="M19" s="46">
        <v>945</v>
      </c>
      <c r="N19" s="52"/>
      <c r="O19" s="52"/>
      <c r="P19" s="52"/>
      <c r="Q19" s="52"/>
    </row>
    <row r="20" spans="1:17" ht="15.75" customHeight="1">
      <c r="A20" s="58" t="s">
        <v>26</v>
      </c>
      <c r="B20" s="58"/>
      <c r="C20" s="57">
        <v>1</v>
      </c>
      <c r="D20" s="57">
        <v>-1</v>
      </c>
      <c r="E20" s="57">
        <v>-29</v>
      </c>
      <c r="F20" s="57">
        <v>-3</v>
      </c>
      <c r="G20" s="57">
        <v>-5</v>
      </c>
      <c r="H20" s="57">
        <v>-22</v>
      </c>
      <c r="I20" s="57">
        <v>-13</v>
      </c>
      <c r="J20" s="57">
        <v>6</v>
      </c>
      <c r="K20" s="57">
        <v>-2</v>
      </c>
      <c r="L20" s="46">
        <v>-1</v>
      </c>
      <c r="M20" s="46">
        <v>2</v>
      </c>
      <c r="N20" s="42"/>
      <c r="O20" s="42"/>
      <c r="P20" s="42"/>
      <c r="Q20" s="42"/>
    </row>
    <row r="21" spans="1:17" ht="15.6">
      <c r="A21" s="42"/>
      <c r="B21" s="42"/>
      <c r="C21" s="42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42"/>
      <c r="O21" s="42"/>
      <c r="P21" s="42"/>
      <c r="Q21" s="42"/>
    </row>
    <row r="22" spans="1:17" ht="38.25" customHeight="1">
      <c r="A22" s="142" t="s">
        <v>27</v>
      </c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</row>
    <row r="23" spans="1:17" ht="18.75" customHeight="1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</row>
    <row r="24" spans="1:17">
      <c r="H24" s="14"/>
      <c r="I24" s="14"/>
      <c r="J24" s="14"/>
      <c r="K24" s="14"/>
      <c r="L24" s="14"/>
      <c r="M24" s="14"/>
      <c r="N24" s="8"/>
      <c r="O24" s="8"/>
      <c r="P24" s="8"/>
      <c r="Q24" s="8"/>
    </row>
  </sheetData>
  <mergeCells count="2">
    <mergeCell ref="A22:Q22"/>
    <mergeCell ref="A23:Q23"/>
  </mergeCells>
  <pageMargins left="0.74803149606299213" right="0.74803149606299213" top="0.59055118110236227" bottom="0.59055118110236227" header="0" footer="0"/>
  <pageSetup paperSize="9" scale="70" orientation="landscape" r:id="rId1"/>
  <headerFooter alignWithMargins="0"/>
  <ignoredErrors>
    <ignoredError sqref="H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1:Q21"/>
  <sheetViews>
    <sheetView zoomScaleNormal="100" zoomScaleSheetLayoutView="100" workbookViewId="0">
      <selection activeCell="A15" sqref="A15"/>
    </sheetView>
  </sheetViews>
  <sheetFormatPr defaultColWidth="9.109375" defaultRowHeight="15"/>
  <cols>
    <col min="1" max="1" width="69.88671875" style="6" customWidth="1"/>
    <col min="2" max="2" width="14.88671875" style="6" customWidth="1"/>
    <col min="3" max="5" width="11.109375" style="6" customWidth="1"/>
    <col min="6" max="7" width="11.33203125" style="6" customWidth="1"/>
    <col min="8" max="13" width="11.33203125" style="11" customWidth="1"/>
    <col min="14" max="17" width="11" style="11" customWidth="1"/>
    <col min="18" max="16384" width="9.109375" style="6"/>
  </cols>
  <sheetData>
    <row r="1" spans="1:17" s="112" customFormat="1" ht="15.6">
      <c r="A1" s="109" t="s">
        <v>66</v>
      </c>
      <c r="B1" s="109"/>
      <c r="C1" s="109"/>
      <c r="D1" s="109"/>
      <c r="E1" s="109"/>
      <c r="F1" s="109"/>
      <c r="G1" s="109"/>
      <c r="H1" s="116"/>
      <c r="I1" s="116"/>
      <c r="J1" s="116"/>
      <c r="K1" s="116"/>
      <c r="L1" s="116"/>
      <c r="M1" s="116"/>
    </row>
    <row r="2" spans="1:17" s="42" customFormat="1" ht="15.6">
      <c r="A2" s="76" t="s">
        <v>52</v>
      </c>
      <c r="B2" s="77">
        <v>2016</v>
      </c>
      <c r="C2" s="77">
        <v>2015</v>
      </c>
      <c r="D2" s="77">
        <v>2014</v>
      </c>
      <c r="E2" s="40">
        <v>2013</v>
      </c>
      <c r="F2" s="40">
        <v>2012</v>
      </c>
      <c r="G2" s="40" t="s">
        <v>42</v>
      </c>
      <c r="H2" s="40" t="s">
        <v>19</v>
      </c>
      <c r="I2" s="40">
        <v>2009</v>
      </c>
      <c r="J2" s="41">
        <v>2008</v>
      </c>
      <c r="K2" s="41">
        <v>2007</v>
      </c>
      <c r="L2" s="41">
        <v>2006</v>
      </c>
      <c r="M2" s="41">
        <v>2005</v>
      </c>
      <c r="N2" s="78"/>
      <c r="O2" s="78"/>
      <c r="P2" s="78"/>
      <c r="Q2" s="78"/>
    </row>
    <row r="3" spans="1:17" s="42" customFormat="1" ht="22.5" customHeight="1">
      <c r="A3" s="79" t="s">
        <v>107</v>
      </c>
      <c r="B3" s="79"/>
      <c r="C3" s="69">
        <v>421</v>
      </c>
      <c r="D3" s="69">
        <v>-44</v>
      </c>
      <c r="E3" s="69">
        <v>-2429</v>
      </c>
      <c r="F3" s="69">
        <f>'P&amp;L'!F17</f>
        <v>-87</v>
      </c>
      <c r="G3" s="69">
        <f>'P&amp;L'!G17</f>
        <v>-157</v>
      </c>
      <c r="H3" s="69">
        <f>'P&amp;L'!H17</f>
        <v>232</v>
      </c>
      <c r="I3" s="69">
        <f>'P&amp;L'!I17</f>
        <v>219</v>
      </c>
      <c r="J3" s="69">
        <f>'P&amp;L'!J17</f>
        <v>1081</v>
      </c>
      <c r="K3" s="69">
        <f>'P&amp;L'!K17</f>
        <v>1306</v>
      </c>
      <c r="L3" s="69">
        <f>'P&amp;L'!L17</f>
        <v>1426</v>
      </c>
      <c r="M3" s="69">
        <f>'P&amp;L'!M17</f>
        <v>947</v>
      </c>
      <c r="N3" s="78"/>
      <c r="O3" s="78"/>
      <c r="P3" s="78"/>
      <c r="Q3" s="78"/>
    </row>
    <row r="4" spans="1:17" s="42" customFormat="1" ht="15.6">
      <c r="A4" s="80" t="s">
        <v>69</v>
      </c>
      <c r="B4" s="80"/>
      <c r="C4" s="81">
        <v>535</v>
      </c>
      <c r="D4" s="81">
        <f>-'P&amp;L'!D5</f>
        <v>746</v>
      </c>
      <c r="E4" s="81">
        <f>-'P&amp;L'!E5</f>
        <v>969</v>
      </c>
      <c r="F4" s="81">
        <f>-'P&amp;L'!F5</f>
        <v>952</v>
      </c>
      <c r="G4" s="81">
        <f>-'P&amp;L'!G5</f>
        <v>887</v>
      </c>
      <c r="H4" s="81">
        <f>-'P&amp;L'!H5</f>
        <v>826</v>
      </c>
      <c r="I4" s="81">
        <f>-'P&amp;L'!I5</f>
        <v>735</v>
      </c>
      <c r="J4" s="81">
        <f>-'P&amp;L'!J5</f>
        <v>945</v>
      </c>
      <c r="K4" s="81">
        <f>-'P&amp;L'!K5</f>
        <v>857</v>
      </c>
      <c r="L4" s="81">
        <f>-'P&amp;L'!L5</f>
        <v>188</v>
      </c>
      <c r="M4" s="81">
        <f>-'P&amp;L'!M5</f>
        <v>173</v>
      </c>
      <c r="N4" s="78"/>
      <c r="O4" s="78"/>
      <c r="P4" s="78"/>
      <c r="Q4" s="78"/>
    </row>
    <row r="5" spans="1:17" s="42" customFormat="1" ht="15.6">
      <c r="A5" s="80" t="s">
        <v>21</v>
      </c>
      <c r="B5" s="80"/>
      <c r="C5" s="81">
        <v>15</v>
      </c>
      <c r="D5" s="81">
        <f>-'P&amp;L'!D6</f>
        <v>57</v>
      </c>
      <c r="E5" s="81">
        <f>-'P&amp;L'!E6</f>
        <v>79</v>
      </c>
      <c r="F5" s="81">
        <f>-'P&amp;L'!F6</f>
        <v>118</v>
      </c>
      <c r="G5" s="81">
        <f>-'P&amp;L'!G6</f>
        <v>70</v>
      </c>
      <c r="H5" s="81">
        <f>-'P&amp;L'!H6</f>
        <v>159</v>
      </c>
      <c r="I5" s="81">
        <f>-'P&amp;L'!I6</f>
        <v>118</v>
      </c>
      <c r="J5" s="81">
        <f>-'P&amp;L'!J6</f>
        <v>109</v>
      </c>
      <c r="K5" s="81">
        <f>-'P&amp;L'!K6</f>
        <v>104</v>
      </c>
      <c r="L5" s="81">
        <f>-'P&amp;L'!L6</f>
        <v>52</v>
      </c>
      <c r="M5" s="81">
        <f>-'P&amp;L'!M6</f>
        <v>15</v>
      </c>
      <c r="N5" s="78"/>
      <c r="O5" s="78"/>
      <c r="P5" s="78"/>
      <c r="Q5" s="78"/>
    </row>
    <row r="6" spans="1:17" s="42" customFormat="1" ht="15.6">
      <c r="A6" s="80" t="s">
        <v>109</v>
      </c>
      <c r="B6" s="80"/>
      <c r="C6" s="81">
        <f>59-75+34</f>
        <v>18</v>
      </c>
      <c r="D6" s="81">
        <f>-226-36+191</f>
        <v>-71</v>
      </c>
      <c r="E6" s="80">
        <v>69</v>
      </c>
      <c r="F6" s="80">
        <v>178</v>
      </c>
      <c r="G6" s="81">
        <f>66-688+292</f>
        <v>-330</v>
      </c>
      <c r="H6" s="81">
        <f>40-330+147</f>
        <v>-143</v>
      </c>
      <c r="I6" s="81">
        <f>113+138-425</f>
        <v>-174</v>
      </c>
      <c r="J6" s="81">
        <f>-47-536+404</f>
        <v>-179</v>
      </c>
      <c r="K6" s="81">
        <f>-368-384+103</f>
        <v>-649</v>
      </c>
      <c r="L6" s="81">
        <f>-120-262+132</f>
        <v>-250</v>
      </c>
      <c r="M6" s="81">
        <f>-112+181+44</f>
        <v>113</v>
      </c>
      <c r="N6" s="78"/>
      <c r="O6" s="78"/>
      <c r="P6" s="78"/>
      <c r="Q6" s="78"/>
    </row>
    <row r="7" spans="1:17" s="42" customFormat="1" ht="15.6">
      <c r="A7" s="80" t="s">
        <v>108</v>
      </c>
      <c r="B7" s="80"/>
      <c r="C7" s="81">
        <f>C8-C3-C4-C5-C6</f>
        <v>367</v>
      </c>
      <c r="D7" s="81">
        <f>D8-D3-D4-D5-D6</f>
        <v>568</v>
      </c>
      <c r="E7" s="81">
        <f>E8-E3-E4-E5-E6</f>
        <v>2244</v>
      </c>
      <c r="F7" s="81">
        <f>F8-F3-F4-F5-F6</f>
        <v>19</v>
      </c>
      <c r="G7" s="81">
        <f>G8-G3-G4-G5-G6</f>
        <v>108</v>
      </c>
      <c r="H7" s="81">
        <f t="shared" ref="H7:M7" si="0">H8-H3-H4-H5-H6</f>
        <v>99</v>
      </c>
      <c r="I7" s="81">
        <f t="shared" si="0"/>
        <v>-33</v>
      </c>
      <c r="J7" s="81">
        <f t="shared" si="0"/>
        <v>-31</v>
      </c>
      <c r="K7" s="81">
        <f t="shared" si="0"/>
        <v>-572</v>
      </c>
      <c r="L7" s="81">
        <f t="shared" si="0"/>
        <v>-339</v>
      </c>
      <c r="M7" s="81">
        <f t="shared" si="0"/>
        <v>7</v>
      </c>
      <c r="N7" s="78"/>
      <c r="O7" s="78"/>
      <c r="P7" s="78"/>
      <c r="Q7" s="78"/>
    </row>
    <row r="8" spans="1:17" s="42" customFormat="1" ht="15.6">
      <c r="A8" s="79" t="s">
        <v>112</v>
      </c>
      <c r="B8" s="79"/>
      <c r="C8" s="69">
        <v>1356</v>
      </c>
      <c r="D8" s="69">
        <v>1256</v>
      </c>
      <c r="E8" s="79">
        <v>932</v>
      </c>
      <c r="F8" s="69">
        <v>1180</v>
      </c>
      <c r="G8" s="69">
        <v>578</v>
      </c>
      <c r="H8" s="69">
        <v>1173</v>
      </c>
      <c r="I8" s="69">
        <v>865</v>
      </c>
      <c r="J8" s="69">
        <v>1925</v>
      </c>
      <c r="K8" s="69">
        <v>1046</v>
      </c>
      <c r="L8" s="69">
        <v>1077</v>
      </c>
      <c r="M8" s="69">
        <v>1255</v>
      </c>
      <c r="N8" s="78"/>
      <c r="O8" s="78"/>
      <c r="P8" s="78"/>
      <c r="Q8" s="78"/>
    </row>
    <row r="9" spans="1:17" s="42" customFormat="1" ht="15.6">
      <c r="A9" s="80" t="s">
        <v>110</v>
      </c>
      <c r="B9" s="80"/>
      <c r="C9" s="81">
        <v>-348</v>
      </c>
      <c r="D9" s="81">
        <v>-497</v>
      </c>
      <c r="E9" s="81">
        <v>-622</v>
      </c>
      <c r="F9" s="81">
        <v>-674</v>
      </c>
      <c r="G9" s="81">
        <v>-1154</v>
      </c>
      <c r="H9" s="81">
        <v>-2209</v>
      </c>
      <c r="I9" s="81">
        <v>-1613</v>
      </c>
      <c r="J9" s="81">
        <v>-2112</v>
      </c>
      <c r="K9" s="81">
        <v>-1216</v>
      </c>
      <c r="L9" s="81">
        <v>-697</v>
      </c>
      <c r="M9" s="81">
        <v>-562</v>
      </c>
      <c r="N9" s="78"/>
      <c r="O9" s="78"/>
      <c r="P9" s="78"/>
      <c r="Q9" s="78"/>
    </row>
    <row r="10" spans="1:17" s="42" customFormat="1" ht="15.6">
      <c r="A10" s="80" t="s">
        <v>111</v>
      </c>
      <c r="B10" s="80"/>
      <c r="C10" s="81">
        <f>C11-C9</f>
        <v>-73</v>
      </c>
      <c r="D10" s="81">
        <f>D11-D9</f>
        <v>-133</v>
      </c>
      <c r="E10" s="81">
        <f>E11-E9</f>
        <v>271</v>
      </c>
      <c r="F10" s="81">
        <f>F11-F9</f>
        <v>86</v>
      </c>
      <c r="G10" s="81">
        <f>G11-G9</f>
        <v>26</v>
      </c>
      <c r="H10" s="81">
        <f t="shared" ref="H10:M10" si="1">H11-H9</f>
        <v>204</v>
      </c>
      <c r="I10" s="81">
        <f t="shared" si="1"/>
        <v>-76</v>
      </c>
      <c r="J10" s="81">
        <f t="shared" si="1"/>
        <v>1133</v>
      </c>
      <c r="K10" s="81">
        <f t="shared" si="1"/>
        <v>-905</v>
      </c>
      <c r="L10" s="81">
        <f t="shared" si="1"/>
        <v>-383</v>
      </c>
      <c r="M10" s="81">
        <f t="shared" si="1"/>
        <v>150</v>
      </c>
      <c r="N10" s="78"/>
      <c r="O10" s="78"/>
      <c r="P10" s="78"/>
      <c r="Q10" s="78"/>
    </row>
    <row r="11" spans="1:17" s="42" customFormat="1" ht="15.6">
      <c r="A11" s="79" t="s">
        <v>113</v>
      </c>
      <c r="B11" s="79"/>
      <c r="C11" s="69">
        <v>-421</v>
      </c>
      <c r="D11" s="69">
        <v>-630</v>
      </c>
      <c r="E11" s="69">
        <v>-351</v>
      </c>
      <c r="F11" s="69">
        <v>-588</v>
      </c>
      <c r="G11" s="69">
        <v>-1128</v>
      </c>
      <c r="H11" s="69">
        <v>-2005</v>
      </c>
      <c r="I11" s="69">
        <v>-1689</v>
      </c>
      <c r="J11" s="69">
        <v>-979</v>
      </c>
      <c r="K11" s="69">
        <v>-2121</v>
      </c>
      <c r="L11" s="69">
        <v>-1080</v>
      </c>
      <c r="M11" s="69">
        <v>-412</v>
      </c>
      <c r="N11" s="78"/>
      <c r="O11" s="78"/>
      <c r="P11" s="78"/>
      <c r="Q11" s="78"/>
    </row>
    <row r="12" spans="1:17" s="42" customFormat="1" ht="15.6">
      <c r="A12" s="80" t="s">
        <v>34</v>
      </c>
      <c r="B12" s="80"/>
      <c r="C12" s="81">
        <v>-103</v>
      </c>
      <c r="D12" s="81">
        <v>-117</v>
      </c>
      <c r="E12" s="81">
        <v>-96</v>
      </c>
      <c r="F12" s="81">
        <v>-1</v>
      </c>
      <c r="G12" s="81">
        <v>-122</v>
      </c>
      <c r="H12" s="81">
        <f>-198-2</f>
        <v>-200</v>
      </c>
      <c r="I12" s="81">
        <v>-16</v>
      </c>
      <c r="J12" s="81">
        <v>-314</v>
      </c>
      <c r="K12" s="81">
        <v>-547</v>
      </c>
      <c r="L12" s="81">
        <v>-1077</v>
      </c>
      <c r="M12" s="81">
        <v>-947</v>
      </c>
      <c r="N12" s="78"/>
      <c r="O12" s="78"/>
      <c r="P12" s="78"/>
      <c r="Q12" s="78"/>
    </row>
    <row r="13" spans="1:17" s="42" customFormat="1" ht="15.6">
      <c r="A13" s="80" t="s">
        <v>35</v>
      </c>
      <c r="B13" s="80"/>
      <c r="C13" s="81">
        <f>548-1142</f>
        <v>-594</v>
      </c>
      <c r="D13" s="81">
        <f>1353-1487</f>
        <v>-134</v>
      </c>
      <c r="E13" s="81">
        <f>1468-2102</f>
        <v>-634</v>
      </c>
      <c r="F13" s="81">
        <f>1899-2548</f>
        <v>-649</v>
      </c>
      <c r="G13" s="81">
        <f>3358-2350-1</f>
        <v>1007</v>
      </c>
      <c r="H13" s="81">
        <f>3439-2024</f>
        <v>1415</v>
      </c>
      <c r="I13" s="81">
        <f>2935-2974</f>
        <v>-39</v>
      </c>
      <c r="J13" s="81">
        <f>3974-3562-8</f>
        <v>404</v>
      </c>
      <c r="K13" s="81">
        <f>2075-1647+7</f>
        <v>435</v>
      </c>
      <c r="L13" s="81">
        <f>1724-1387+2</f>
        <v>339</v>
      </c>
      <c r="M13" s="81">
        <f>1319-1900</f>
        <v>-581</v>
      </c>
      <c r="N13" s="78"/>
      <c r="O13" s="78"/>
      <c r="P13" s="78"/>
      <c r="Q13" s="78"/>
    </row>
    <row r="14" spans="1:17" s="42" customFormat="1" ht="15.6">
      <c r="A14" s="80" t="s">
        <v>36</v>
      </c>
      <c r="B14" s="80"/>
      <c r="C14" s="81">
        <v>0</v>
      </c>
      <c r="D14" s="81">
        <v>0</v>
      </c>
      <c r="E14" s="81">
        <v>-2</v>
      </c>
      <c r="F14" s="81">
        <v>-6</v>
      </c>
      <c r="G14" s="81">
        <v>-13</v>
      </c>
      <c r="H14" s="81">
        <v>-29</v>
      </c>
      <c r="I14" s="81">
        <v>-36</v>
      </c>
      <c r="J14" s="81">
        <v>-33</v>
      </c>
      <c r="K14" s="81">
        <v>-34</v>
      </c>
      <c r="L14" s="81">
        <v>-27</v>
      </c>
      <c r="M14" s="81">
        <v>-25</v>
      </c>
      <c r="N14" s="78"/>
      <c r="O14" s="78"/>
      <c r="P14" s="78"/>
      <c r="Q14" s="78"/>
    </row>
    <row r="15" spans="1:17" s="42" customFormat="1" ht="15.6">
      <c r="A15" s="80" t="s">
        <v>43</v>
      </c>
      <c r="B15" s="80"/>
      <c r="C15" s="81">
        <v>0</v>
      </c>
      <c r="D15" s="81">
        <v>0</v>
      </c>
      <c r="E15" s="81">
        <v>-44</v>
      </c>
      <c r="F15" s="81"/>
      <c r="G15" s="81">
        <v>-475</v>
      </c>
      <c r="H15" s="81"/>
      <c r="I15" s="81"/>
      <c r="J15" s="81"/>
      <c r="K15" s="81"/>
      <c r="L15" s="81"/>
      <c r="M15" s="81"/>
      <c r="N15" s="78"/>
      <c r="O15" s="78"/>
      <c r="P15" s="78"/>
      <c r="Q15" s="78"/>
    </row>
    <row r="16" spans="1:17" s="42" customFormat="1" ht="15.6">
      <c r="A16" s="80" t="s">
        <v>37</v>
      </c>
      <c r="B16" s="80"/>
      <c r="C16" s="81">
        <v>-200</v>
      </c>
      <c r="D16" s="81">
        <v>-194</v>
      </c>
      <c r="E16" s="81">
        <v>-52</v>
      </c>
      <c r="F16" s="81">
        <v>3</v>
      </c>
      <c r="G16" s="81">
        <v>33</v>
      </c>
      <c r="H16" s="81">
        <v>19</v>
      </c>
      <c r="I16" s="81">
        <v>-77</v>
      </c>
      <c r="J16" s="81">
        <v>-158</v>
      </c>
      <c r="K16" s="81">
        <v>181</v>
      </c>
      <c r="L16" s="81">
        <v>-18</v>
      </c>
      <c r="M16" s="81">
        <v>-2</v>
      </c>
      <c r="N16" s="78"/>
      <c r="O16" s="78"/>
      <c r="P16" s="78"/>
      <c r="Q16" s="78"/>
    </row>
    <row r="17" spans="1:17" s="42" customFormat="1" ht="15.6">
      <c r="A17" s="80" t="s">
        <v>38</v>
      </c>
      <c r="B17" s="80"/>
      <c r="C17" s="81">
        <f>-282+286</f>
        <v>4</v>
      </c>
      <c r="D17" s="81">
        <f>-68+60</f>
        <v>-8</v>
      </c>
      <c r="E17" s="80">
        <v>39</v>
      </c>
      <c r="F17" s="81">
        <f>-2+1</f>
        <v>-1</v>
      </c>
      <c r="G17" s="81">
        <f>28-33+34</f>
        <v>29</v>
      </c>
      <c r="H17" s="81">
        <f>80-181+78</f>
        <v>-23</v>
      </c>
      <c r="I17" s="81">
        <f>47-2+6</f>
        <v>51</v>
      </c>
      <c r="J17" s="81">
        <f>77-86+14</f>
        <v>5</v>
      </c>
      <c r="K17" s="81">
        <f>977-58+39</f>
        <v>958</v>
      </c>
      <c r="L17" s="81">
        <f>-24+10</f>
        <v>-14</v>
      </c>
      <c r="M17" s="81">
        <v>-34</v>
      </c>
      <c r="N17" s="78"/>
      <c r="O17" s="78"/>
      <c r="P17" s="78"/>
      <c r="Q17" s="78"/>
    </row>
    <row r="18" spans="1:17" s="42" customFormat="1" ht="15.6">
      <c r="A18" s="79" t="s">
        <v>65</v>
      </c>
      <c r="B18" s="79"/>
      <c r="C18" s="69">
        <f>C8+C11+C12+C13+C15+C16+C17+C14</f>
        <v>42</v>
      </c>
      <c r="D18" s="69">
        <f>D8+D11+D12+D13+D15+D16+D17+D14</f>
        <v>173</v>
      </c>
      <c r="E18" s="69">
        <f>E8+E11+E12+E13+E15+E16+E17+E14</f>
        <v>-208</v>
      </c>
      <c r="F18" s="69">
        <f>F8+F11+F12+F13+F15+F16+F17+F14</f>
        <v>-62</v>
      </c>
      <c r="G18" s="69">
        <f>G8+G11+G12+G13+G15+G16+G17+G14</f>
        <v>-91</v>
      </c>
      <c r="H18" s="69">
        <f t="shared" ref="H18:M18" si="2">H8+H11+H12+H13+H16+H17+H14</f>
        <v>350</v>
      </c>
      <c r="I18" s="69">
        <f t="shared" si="2"/>
        <v>-941</v>
      </c>
      <c r="J18" s="69">
        <f t="shared" si="2"/>
        <v>850</v>
      </c>
      <c r="K18" s="69">
        <f t="shared" si="2"/>
        <v>-82</v>
      </c>
      <c r="L18" s="69">
        <f t="shared" si="2"/>
        <v>-800</v>
      </c>
      <c r="M18" s="69">
        <f t="shared" si="2"/>
        <v>-746</v>
      </c>
      <c r="N18" s="78"/>
      <c r="O18" s="78"/>
      <c r="P18" s="78"/>
      <c r="Q18" s="78"/>
    </row>
    <row r="19" spans="1:17" s="42" customFormat="1" ht="28.5" customHeight="1">
      <c r="A19" s="82" t="s">
        <v>64</v>
      </c>
      <c r="B19" s="82"/>
      <c r="C19" s="69">
        <f>C8+C9</f>
        <v>1008</v>
      </c>
      <c r="D19" s="69">
        <f t="shared" ref="D19:M19" si="3">D8+D9</f>
        <v>759</v>
      </c>
      <c r="E19" s="69">
        <f t="shared" si="3"/>
        <v>310</v>
      </c>
      <c r="F19" s="69">
        <f t="shared" si="3"/>
        <v>506</v>
      </c>
      <c r="G19" s="69">
        <f t="shared" si="3"/>
        <v>-576</v>
      </c>
      <c r="H19" s="69">
        <f t="shared" si="3"/>
        <v>-1036</v>
      </c>
      <c r="I19" s="69">
        <f t="shared" si="3"/>
        <v>-748</v>
      </c>
      <c r="J19" s="69">
        <f t="shared" si="3"/>
        <v>-187</v>
      </c>
      <c r="K19" s="69">
        <f t="shared" si="3"/>
        <v>-170</v>
      </c>
      <c r="L19" s="69">
        <f t="shared" si="3"/>
        <v>380</v>
      </c>
      <c r="M19" s="69">
        <f t="shared" si="3"/>
        <v>693</v>
      </c>
      <c r="N19" s="78"/>
      <c r="O19" s="78"/>
      <c r="P19" s="78"/>
      <c r="Q19" s="78"/>
    </row>
    <row r="20" spans="1:17" s="42" customFormat="1" ht="15.6">
      <c r="H20" s="78"/>
      <c r="I20" s="78"/>
      <c r="J20" s="78"/>
      <c r="K20" s="78"/>
      <c r="L20" s="78"/>
      <c r="M20" s="78"/>
      <c r="N20" s="78"/>
      <c r="O20" s="78"/>
      <c r="P20" s="78"/>
      <c r="Q20" s="78"/>
    </row>
    <row r="21" spans="1:17" s="42" customFormat="1" ht="15.6">
      <c r="A21" s="70" t="s">
        <v>27</v>
      </c>
      <c r="B21" s="70"/>
      <c r="C21" s="70"/>
      <c r="D21" s="83"/>
      <c r="E21" s="83"/>
      <c r="F21" s="83"/>
      <c r="G21" s="83"/>
      <c r="H21" s="78"/>
      <c r="I21" s="78"/>
      <c r="J21" s="78"/>
      <c r="K21" s="78"/>
      <c r="L21" s="78"/>
      <c r="M21" s="78"/>
      <c r="N21" s="78"/>
      <c r="O21" s="78"/>
      <c r="P21" s="78"/>
      <c r="Q21" s="78"/>
    </row>
  </sheetData>
  <pageMargins left="0.74803149606299213" right="0.74803149606299213" top="0.59055118110236227" bottom="0.59055118110236227" header="0" footer="0"/>
  <pageSetup paperSize="9" scale="63" orientation="landscape" r:id="rId1"/>
  <headerFooter alignWithMargins="0"/>
  <ignoredErrors>
    <ignoredError sqref="G2:H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pageSetUpPr fitToPage="1"/>
  </sheetPr>
  <dimension ref="A1:N16"/>
  <sheetViews>
    <sheetView zoomScaleNormal="100" zoomScaleSheetLayoutView="100" workbookViewId="0">
      <selection activeCell="C10" sqref="C10"/>
    </sheetView>
  </sheetViews>
  <sheetFormatPr defaultColWidth="9.109375" defaultRowHeight="15"/>
  <cols>
    <col min="1" max="1" width="72.44140625" style="12" customWidth="1"/>
    <col min="2" max="2" width="12.109375" style="12" customWidth="1"/>
    <col min="3" max="13" width="11.33203125" style="12" customWidth="1"/>
    <col min="14" max="17" width="11" style="12" customWidth="1"/>
    <col min="18" max="16384" width="9.109375" style="12"/>
  </cols>
  <sheetData>
    <row r="1" spans="1:14" s="112" customFormat="1" ht="22.5" customHeight="1">
      <c r="A1" s="109" t="s">
        <v>87</v>
      </c>
      <c r="B1" s="109"/>
      <c r="C1" s="109"/>
      <c r="D1" s="109"/>
      <c r="E1" s="109"/>
      <c r="F1" s="109"/>
      <c r="G1" s="109"/>
      <c r="H1" s="116"/>
      <c r="I1" s="116"/>
      <c r="J1" s="116"/>
      <c r="K1" s="116"/>
      <c r="L1" s="116"/>
      <c r="M1" s="116"/>
    </row>
    <row r="2" spans="1:14" s="85" customFormat="1" ht="15.75" customHeight="1" thickBo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</row>
    <row r="3" spans="1:14" s="88" customFormat="1" ht="15.75" customHeight="1" thickBot="1">
      <c r="A3" s="86" t="s">
        <v>88</v>
      </c>
      <c r="B3" s="87">
        <v>2016</v>
      </c>
      <c r="C3" s="87">
        <v>2015</v>
      </c>
      <c r="D3" s="87">
        <v>2014</v>
      </c>
      <c r="E3" s="86">
        <v>2013</v>
      </c>
      <c r="F3" s="86">
        <v>2012</v>
      </c>
      <c r="G3" s="86">
        <v>2011</v>
      </c>
      <c r="H3" s="86">
        <v>2010</v>
      </c>
      <c r="I3" s="86">
        <v>2009</v>
      </c>
      <c r="J3" s="86">
        <v>2008</v>
      </c>
      <c r="K3" s="86">
        <v>2007</v>
      </c>
      <c r="L3" s="86">
        <v>2006</v>
      </c>
      <c r="M3" s="86">
        <v>2005</v>
      </c>
    </row>
    <row r="4" spans="1:14" s="85" customFormat="1" ht="15.75" customHeight="1">
      <c r="A4" s="117" t="s">
        <v>90</v>
      </c>
      <c r="B4" s="84"/>
      <c r="C4" s="89">
        <f>'P&amp;L'!C4/'P&amp;L'!C3</f>
        <v>0.28566535365644802</v>
      </c>
      <c r="D4" s="89">
        <f>'P&amp;L'!D4/'P&amp;L'!D3</f>
        <v>0.20208752515090544</v>
      </c>
      <c r="E4" s="89">
        <f>'P&amp;L'!E4/'P&amp;L'!E3</f>
        <v>0.14932844932844933</v>
      </c>
      <c r="F4" s="89">
        <f>'P&amp;L'!F4/'P&amp;L'!F3</f>
        <v>0.14611921097770153</v>
      </c>
      <c r="G4" s="89">
        <f>'P&amp;L'!G4/'P&amp;L'!G3</f>
        <v>0.1435632924994627</v>
      </c>
      <c r="H4" s="90">
        <f>'P&amp;L'!H4/'P&amp;L'!H3</f>
        <v>0.20805803860603705</v>
      </c>
      <c r="I4" s="90">
        <f>'P&amp;L'!I4/'P&amp;L'!I3</f>
        <v>0.25762645148592794</v>
      </c>
      <c r="J4" s="90">
        <f>'P&amp;L'!J4/'P&amp;L'!J3</f>
        <v>0.20890995260663506</v>
      </c>
      <c r="K4" s="90">
        <f>'P&amp;L'!K4/'P&amp;L'!K3</f>
        <v>0.29364401610345248</v>
      </c>
      <c r="L4" s="90">
        <f>'P&amp;L'!L4/'P&amp;L'!L3</f>
        <v>0.31211083437110837</v>
      </c>
      <c r="M4" s="90">
        <f>'P&amp;L'!M4/'P&amp;L'!M3</f>
        <v>0.28085501858736062</v>
      </c>
    </row>
    <row r="5" spans="1:14" s="85" customFormat="1" ht="15.75" customHeight="1">
      <c r="A5" s="117" t="s">
        <v>91</v>
      </c>
      <c r="B5" s="84"/>
      <c r="C5" s="90">
        <f>'P&amp;L'!C8/'P&amp;L'!C3</f>
        <v>0.19112861791402638</v>
      </c>
      <c r="D5" s="90">
        <f>'P&amp;L'!D8/'P&amp;L'!D3</f>
        <v>0.10098088531187123</v>
      </c>
      <c r="E5" s="90">
        <f>'P&amp;L'!E8/'P&amp;L'!E3</f>
        <v>2.1245421245421246E-2</v>
      </c>
      <c r="F5" s="90">
        <f>'P&amp;L'!F8/'P&amp;L'!F3</f>
        <v>2.926672384219554E-2</v>
      </c>
      <c r="G5" s="90">
        <f>'P&amp;L'!G8/'P&amp;L'!G3</f>
        <v>3.9222007307113692E-2</v>
      </c>
      <c r="H5" s="90">
        <f>'P&amp;L'!H8/'P&amp;L'!H3</f>
        <v>7.9025780541520929E-2</v>
      </c>
      <c r="I5" s="90">
        <f>'P&amp;L'!I8/'P&amp;L'!I3</f>
        <v>6.1405235189923246E-2</v>
      </c>
      <c r="J5" s="90">
        <f>'P&amp;L'!J8/'P&amp;L'!J3</f>
        <v>0.11127962085308057</v>
      </c>
      <c r="K5" s="91">
        <f>'P&amp;L'!K8/'P&amp;L'!K3</f>
        <v>0.17725997316091252</v>
      </c>
      <c r="L5" s="91">
        <f>'P&amp;L'!L8/'P&amp;L'!L3</f>
        <v>0.27475093399750933</v>
      </c>
      <c r="M5" s="91">
        <f>'P&amp;L'!M8/'P&amp;L'!M3</f>
        <v>0.24591078066914498</v>
      </c>
    </row>
    <row r="6" spans="1:14" s="85" customFormat="1" ht="15.75" customHeight="1">
      <c r="A6" s="117" t="s">
        <v>92</v>
      </c>
      <c r="B6" s="84"/>
      <c r="C6" s="81">
        <f>'Cash Flow '!C19</f>
        <v>1008</v>
      </c>
      <c r="D6" s="81">
        <f>'Cash Flow '!D19</f>
        <v>759</v>
      </c>
      <c r="E6" s="81">
        <f>'Cash Flow '!E19</f>
        <v>310</v>
      </c>
      <c r="F6" s="81">
        <f>'Cash Flow '!F19</f>
        <v>506</v>
      </c>
      <c r="G6" s="81">
        <f>'Cash Flow '!G19</f>
        <v>-576</v>
      </c>
      <c r="H6" s="81">
        <f>'Cash Flow '!H19</f>
        <v>-1036</v>
      </c>
      <c r="I6" s="81">
        <f>'Cash Flow '!I19</f>
        <v>-748</v>
      </c>
      <c r="J6" s="81">
        <f>'Cash Flow '!J19</f>
        <v>-187</v>
      </c>
      <c r="K6" s="81">
        <f>'Cash Flow '!K19</f>
        <v>-170</v>
      </c>
      <c r="L6" s="81">
        <f>'Cash Flow '!L19</f>
        <v>380</v>
      </c>
      <c r="M6" s="81">
        <f>'Cash Flow '!M19</f>
        <v>693</v>
      </c>
    </row>
    <row r="7" spans="1:14" s="85" customFormat="1" ht="15.75" customHeight="1">
      <c r="A7" s="84" t="s">
        <v>39</v>
      </c>
      <c r="B7" s="84"/>
      <c r="C7" s="81">
        <f>BS!C30</f>
        <v>1124</v>
      </c>
      <c r="D7" s="81">
        <f>BS!D30</f>
        <v>2038</v>
      </c>
      <c r="E7" s="81">
        <f>BS!E30</f>
        <v>3026</v>
      </c>
      <c r="F7" s="81">
        <f>BS!F30</f>
        <v>3518</v>
      </c>
      <c r="G7" s="81">
        <f>BS!G30</f>
        <v>3992</v>
      </c>
      <c r="H7" s="81">
        <f>BS!H30</f>
        <v>3033</v>
      </c>
      <c r="I7" s="81">
        <f>BS!I30</f>
        <v>1953</v>
      </c>
      <c r="J7" s="81">
        <f>BS!J30</f>
        <v>603</v>
      </c>
      <c r="K7" s="81">
        <f>BS!K30</f>
        <v>-79</v>
      </c>
      <c r="L7" s="81">
        <f>BS!L30</f>
        <v>440</v>
      </c>
      <c r="M7" s="81">
        <f>BS!M30</f>
        <v>-499</v>
      </c>
    </row>
    <row r="8" spans="1:14" s="85" customFormat="1" ht="15.75" customHeight="1">
      <c r="A8" s="117" t="s">
        <v>93</v>
      </c>
      <c r="B8" s="84"/>
      <c r="C8" s="90">
        <f>BS!C14/(BS!C3+BS!C8)</f>
        <v>0.53922364788046129</v>
      </c>
      <c r="D8" s="90">
        <f>BS!D14/(BS!D3+BS!D8)</f>
        <v>0.50171821305841924</v>
      </c>
      <c r="E8" s="90">
        <f>BS!E14/(BS!E3+BS!E8)</f>
        <v>0.56478432663812972</v>
      </c>
      <c r="F8" s="90">
        <f>BS!F14/(BS!F3+BS!F8)</f>
        <v>0.6027498158605451</v>
      </c>
      <c r="G8" s="90">
        <f>BS!G14/(BS!G3+BS!G8)</f>
        <v>0.57980975759435405</v>
      </c>
      <c r="H8" s="90">
        <f>BS!H14/(BS!H3+BS!H8)</f>
        <v>0.63842753017086873</v>
      </c>
      <c r="I8" s="90">
        <f>BS!I14/(BS!I3+BS!I8)</f>
        <v>0.69533301905852241</v>
      </c>
      <c r="J8" s="90">
        <f>BS!J14/(BS!J3+BS!J8)</f>
        <v>0.69394942593505671</v>
      </c>
      <c r="K8" s="90">
        <f>BS!K14/(BS!K3+BS!K8)</f>
        <v>0.74186441744822806</v>
      </c>
      <c r="L8" s="90">
        <f>BS!L14/(BS!L3+BS!L8)</f>
        <v>0.70996660221480046</v>
      </c>
      <c r="M8" s="90">
        <f>BS!M14/(BS!M3+BS!M8)</f>
        <v>0.75978574371652241</v>
      </c>
    </row>
    <row r="9" spans="1:14" s="85" customFormat="1" ht="15.75" customHeight="1">
      <c r="A9" s="117" t="s">
        <v>94</v>
      </c>
      <c r="B9" s="84"/>
      <c r="C9" s="93">
        <f>BS!C29/'P&amp;L'!C4</f>
        <v>1.1073141486810552</v>
      </c>
      <c r="D9" s="93">
        <f>BS!D29/'P&amp;L'!D4</f>
        <v>1.6098319850653391</v>
      </c>
      <c r="E9" s="93">
        <f>BS!E29/'P&amp;L'!E4</f>
        <v>2.6001635322976289</v>
      </c>
      <c r="F9" s="93">
        <f>BS!F29/'P&amp;L'!F4</f>
        <v>2.8466617754952313</v>
      </c>
      <c r="G9" s="93">
        <f>BS!G29/'P&amp;L'!G4</f>
        <v>3.3053892215568861</v>
      </c>
      <c r="H9" s="93">
        <f>BS!H29/'P&amp;L'!H4</f>
        <v>2.2092154420921544</v>
      </c>
      <c r="I9" s="93">
        <f>BS!I29/'P&amp;L'!I4</f>
        <v>1.6180290297937356</v>
      </c>
      <c r="J9" s="93">
        <f>BS!J29/'P&amp;L'!J4</f>
        <v>0.78312159709618878</v>
      </c>
      <c r="K9" s="93">
        <f>BS!K29/'P&amp;L'!K4</f>
        <v>0.60490236809306186</v>
      </c>
      <c r="L9" s="93">
        <f>BS!L29/'P&amp;L'!L4</f>
        <v>0.50174563591022447</v>
      </c>
      <c r="M9" s="93">
        <f>BS!M29/'P&amp;L'!M4</f>
        <v>0.42289874255459958</v>
      </c>
    </row>
    <row r="10" spans="1:14" s="85" customFormat="1" ht="15.75" customHeight="1" thickBot="1">
      <c r="A10" s="117" t="s">
        <v>95</v>
      </c>
      <c r="B10" s="84"/>
      <c r="C10" s="90">
        <f>'P&amp;L'!C8/BS!C28</f>
        <v>0.26414201183431951</v>
      </c>
      <c r="D10" s="90">
        <f>'P&amp;L'!D8/BS!D28</f>
        <v>0.14293342826628694</v>
      </c>
      <c r="E10" s="90">
        <f>'P&amp;L'!E8/BS!E28</f>
        <v>1.9262703420790436E-2</v>
      </c>
      <c r="F10" s="90">
        <f>'P&amp;L'!F8/BS!F28</f>
        <v>2.2028564512224642E-2</v>
      </c>
      <c r="G10" s="90">
        <f>'P&amp;L'!G8/BS!G28</f>
        <v>2.9053570007163895E-2</v>
      </c>
      <c r="H10" s="90">
        <f>'P&amp;L'!H8/BS!H28</f>
        <v>4.9011730676522577E-2</v>
      </c>
      <c r="I10" s="90">
        <f>'P&amp;L'!I8/BS!I28</f>
        <v>2.7349228611500701E-2</v>
      </c>
      <c r="J10" s="90">
        <f>'P&amp;L'!J8/BS!J28</f>
        <v>0.12043496101764464</v>
      </c>
      <c r="K10" s="90">
        <f>'P&amp;L'!K8/BS!K28</f>
        <v>0.14410393732024199</v>
      </c>
      <c r="L10" s="90">
        <f>'P&amp;L'!L8/BS!L28</f>
        <v>0.46742584745762711</v>
      </c>
      <c r="M10" s="90">
        <f>'P&amp;L'!M8/BS!M28</f>
        <v>0.44515477792732167</v>
      </c>
    </row>
    <row r="11" spans="1:14" s="88" customFormat="1" ht="15.75" customHeight="1" thickBot="1">
      <c r="A11" s="86" t="s">
        <v>89</v>
      </c>
      <c r="B11" s="87">
        <v>2016</v>
      </c>
      <c r="C11" s="87">
        <v>2015</v>
      </c>
      <c r="D11" s="87">
        <v>2014</v>
      </c>
      <c r="E11" s="86">
        <v>2013</v>
      </c>
      <c r="F11" s="86">
        <f t="shared" ref="F11:M11" si="0">F3</f>
        <v>2012</v>
      </c>
      <c r="G11" s="86">
        <f t="shared" si="0"/>
        <v>2011</v>
      </c>
      <c r="H11" s="86">
        <f t="shared" si="0"/>
        <v>2010</v>
      </c>
      <c r="I11" s="86">
        <f t="shared" si="0"/>
        <v>2009</v>
      </c>
      <c r="J11" s="86">
        <f t="shared" si="0"/>
        <v>2008</v>
      </c>
      <c r="K11" s="86">
        <f t="shared" si="0"/>
        <v>2007</v>
      </c>
      <c r="L11" s="86">
        <f t="shared" si="0"/>
        <v>2006</v>
      </c>
      <c r="M11" s="86">
        <f t="shared" si="0"/>
        <v>2005</v>
      </c>
    </row>
    <row r="12" spans="1:14" s="88" customFormat="1" ht="15.75" customHeight="1">
      <c r="A12" s="84" t="s">
        <v>133</v>
      </c>
      <c r="B12" s="84"/>
      <c r="C12" s="94">
        <v>11174</v>
      </c>
      <c r="D12" s="94">
        <v>11154</v>
      </c>
      <c r="E12" s="94">
        <v>11017</v>
      </c>
      <c r="F12" s="94">
        <v>11008</v>
      </c>
      <c r="G12" s="94">
        <v>11007</v>
      </c>
      <c r="H12" s="95">
        <v>11118</v>
      </c>
      <c r="I12" s="96">
        <v>11098.861999999999</v>
      </c>
      <c r="J12" s="96">
        <v>11160.334999999999</v>
      </c>
      <c r="K12" s="96">
        <v>10830.276</v>
      </c>
      <c r="L12" s="96">
        <f>10160.99</f>
        <v>10160.99</v>
      </c>
      <c r="M12" s="96">
        <v>8250.93</v>
      </c>
    </row>
    <row r="13" spans="1:14" s="88" customFormat="1" ht="15.75" customHeight="1">
      <c r="A13" s="84" t="s">
        <v>40</v>
      </c>
      <c r="B13" s="84"/>
      <c r="C13" s="97">
        <f>3.34/13</f>
        <v>0.25692307692307692</v>
      </c>
      <c r="D13" s="97">
        <f>2.4/13</f>
        <v>0.1846153846153846</v>
      </c>
      <c r="E13" s="97">
        <f>2.998/13</f>
        <v>0.23061538461538464</v>
      </c>
      <c r="F13" s="97">
        <f>4.37/13</f>
        <v>0.33615384615384614</v>
      </c>
      <c r="G13" s="97">
        <f>4.87/13</f>
        <v>0.37461538461538463</v>
      </c>
      <c r="H13" s="93">
        <f>14.55/13</f>
        <v>1.1192307692307693</v>
      </c>
      <c r="I13" s="93">
        <f>11.3/13</f>
        <v>0.86923076923076925</v>
      </c>
      <c r="J13" s="93">
        <f>2.6/13</f>
        <v>0.2</v>
      </c>
      <c r="K13" s="93">
        <f>16.75/13</f>
        <v>1.2884615384615385</v>
      </c>
      <c r="L13" s="98"/>
      <c r="M13" s="98"/>
      <c r="N13" s="99"/>
    </row>
    <row r="14" spans="1:14" s="88" customFormat="1" ht="15.75" customHeight="1">
      <c r="A14" s="117" t="s">
        <v>96</v>
      </c>
      <c r="B14" s="84"/>
      <c r="C14" s="100">
        <v>2891</v>
      </c>
      <c r="D14" s="100">
        <v>2063</v>
      </c>
      <c r="E14" s="100">
        <v>2577</v>
      </c>
      <c r="F14" s="94">
        <v>3779</v>
      </c>
      <c r="G14" s="94">
        <v>4183</v>
      </c>
      <c r="H14" s="96">
        <v>12506.653961538461</v>
      </c>
      <c r="I14" s="96">
        <v>9713.0714615384622</v>
      </c>
      <c r="J14" s="96">
        <v>2234.866</v>
      </c>
      <c r="K14" s="96">
        <v>14397.694423076924</v>
      </c>
      <c r="L14" s="101"/>
      <c r="M14" s="101"/>
      <c r="N14" s="99"/>
    </row>
    <row r="15" spans="1:14" s="88" customFormat="1" ht="15.75" customHeight="1">
      <c r="A15" s="117" t="s">
        <v>97</v>
      </c>
      <c r="B15" s="84"/>
      <c r="C15" s="95">
        <f>C14+BS!C16+BS!C30-BS!C6-BS!C11</f>
        <v>3455</v>
      </c>
      <c r="D15" s="95">
        <f>D14+BS!D16+BS!D30-BS!D6-BS!D11</f>
        <v>3551</v>
      </c>
      <c r="E15" s="95">
        <f>E14+BS!E16+BS!E30-BS!E6-BS!E11</f>
        <v>4789</v>
      </c>
      <c r="F15" s="95">
        <f>F14+BS!F16+BS!F30-BS!F6-BS!F11</f>
        <v>6520</v>
      </c>
      <c r="G15" s="95">
        <f>G14+BS!G16+BS!G30-BS!G6-BS!G11</f>
        <v>7471</v>
      </c>
      <c r="H15" s="96">
        <f>H14+BS!H16+BS!H30-BS!H6-BS!H11</f>
        <v>14695.653961538461</v>
      </c>
      <c r="I15" s="96">
        <f>I14+BS!I16+BS!I30-BS!I6-BS!I11</f>
        <v>11164.071461538462</v>
      </c>
      <c r="J15" s="96">
        <f>J14+BS!J16+BS!J30-BS!J6-BS!J11</f>
        <v>2319.866</v>
      </c>
      <c r="K15" s="96">
        <f>K14+BS!K16+BS!K30-BS!K6-BS!K11</f>
        <v>12846.694423076924</v>
      </c>
      <c r="L15" s="96">
        <f>L14+BS!L16+BS!L30-BS!L6-BS!L11</f>
        <v>-251</v>
      </c>
      <c r="M15" s="96">
        <f>M14+BS!M16+BS!M30-BS!M6-BS!M11</f>
        <v>-705</v>
      </c>
    </row>
    <row r="16" spans="1:14" s="85" customFormat="1" ht="15.75" customHeight="1">
      <c r="A16" s="84" t="s">
        <v>41</v>
      </c>
      <c r="B16" s="84"/>
      <c r="C16" s="84">
        <v>3.7999999999999999E-2</v>
      </c>
      <c r="D16" s="84">
        <v>-4.0000000000000001E-3</v>
      </c>
      <c r="E16" s="84">
        <v>-0.218</v>
      </c>
      <c r="F16" s="92">
        <v>-8.0000000000000002E-3</v>
      </c>
      <c r="G16" s="92">
        <v>-0.01</v>
      </c>
      <c r="H16" s="102">
        <v>0.02</v>
      </c>
      <c r="I16" s="102">
        <v>0.02</v>
      </c>
      <c r="J16" s="102">
        <v>0.1</v>
      </c>
      <c r="K16" s="102">
        <v>0.12</v>
      </c>
      <c r="L16" s="102">
        <v>0.14000000000000001</v>
      </c>
      <c r="M16" s="102">
        <v>9.5000000000000001E-2</v>
      </c>
    </row>
  </sheetData>
  <pageMargins left="0.74803149606299213" right="0.74803149606299213" top="0.59055118110236227" bottom="0.59055118110236227" header="0" footer="0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0AC9-37F3-4B82-8762-0E692497703C}">
  <sheetPr>
    <pageSetUpPr fitToPage="1"/>
  </sheetPr>
  <dimension ref="A1:IV41"/>
  <sheetViews>
    <sheetView tabSelected="1" workbookViewId="0">
      <selection activeCell="B12" sqref="B12"/>
    </sheetView>
  </sheetViews>
  <sheetFormatPr defaultRowHeight="14.4"/>
  <cols>
    <col min="1" max="1" width="32.6640625" bestFit="1" customWidth="1"/>
    <col min="2" max="2" width="21.33203125" customWidth="1"/>
    <col min="3" max="11" width="11.6640625" customWidth="1"/>
  </cols>
  <sheetData>
    <row r="1" spans="1:256" ht="15" thickBot="1">
      <c r="C1" s="86">
        <v>2012</v>
      </c>
      <c r="D1" s="86">
        <v>2013</v>
      </c>
      <c r="E1" s="87">
        <v>2014</v>
      </c>
      <c r="F1" s="87">
        <v>2015</v>
      </c>
      <c r="G1" s="87">
        <v>2016</v>
      </c>
      <c r="H1" s="118">
        <v>2017</v>
      </c>
      <c r="I1" s="118">
        <v>2018</v>
      </c>
      <c r="J1" s="118">
        <v>2019</v>
      </c>
      <c r="K1" s="118">
        <v>2020</v>
      </c>
    </row>
    <row r="2" spans="1:256">
      <c r="A2" t="s">
        <v>81</v>
      </c>
      <c r="C2" s="119">
        <v>2.2028564512224642E-2</v>
      </c>
      <c r="D2" s="119">
        <v>1.9262703420790436E-2</v>
      </c>
      <c r="E2" s="119">
        <v>0.14293342826628694</v>
      </c>
      <c r="F2" s="119">
        <v>0.26414201183431951</v>
      </c>
      <c r="G2" s="119">
        <v>0.3216</v>
      </c>
      <c r="H2" s="130">
        <f>G2*5/15+F2*4/15+E2*3/15+D2*2/15+C2/15</f>
        <v>0.21026148689932964</v>
      </c>
      <c r="I2" s="119">
        <f>$H$2</f>
        <v>0.21026148689932964</v>
      </c>
      <c r="J2" s="119">
        <f>$H$2</f>
        <v>0.21026148689932964</v>
      </c>
      <c r="K2" s="119">
        <f>$H$2</f>
        <v>0.21026148689932964</v>
      </c>
    </row>
    <row r="3" spans="1:256">
      <c r="A3" t="s">
        <v>114</v>
      </c>
      <c r="C3" s="121">
        <v>12393</v>
      </c>
      <c r="D3" s="121">
        <v>9033</v>
      </c>
      <c r="E3" s="121">
        <v>5618</v>
      </c>
      <c r="F3" s="121">
        <v>4225</v>
      </c>
      <c r="H3" s="130"/>
    </row>
    <row r="4" spans="1:256">
      <c r="A4" t="s">
        <v>115</v>
      </c>
      <c r="C4" s="121">
        <f>C3*32</f>
        <v>396576</v>
      </c>
      <c r="D4" s="121">
        <f>D3*34</f>
        <v>307122</v>
      </c>
      <c r="E4" s="121">
        <f>E3*50</f>
        <v>280900</v>
      </c>
      <c r="F4" s="121">
        <f>F3*55</f>
        <v>232375</v>
      </c>
      <c r="G4" s="121">
        <v>213540</v>
      </c>
      <c r="H4" s="131">
        <f>G4*5/15+F4*4/15+E4*3/15+D4*2/15+C4/15</f>
        <v>256714.66666666666</v>
      </c>
      <c r="I4" s="121">
        <f>H4*1.03</f>
        <v>264416.10666666669</v>
      </c>
      <c r="J4" s="121">
        <f>I4*1.03</f>
        <v>272348.58986666671</v>
      </c>
      <c r="K4" s="121">
        <f>J4*1.03</f>
        <v>280519.0475626667</v>
      </c>
    </row>
    <row r="5" spans="1:256">
      <c r="A5" t="s">
        <v>126</v>
      </c>
      <c r="H5" s="122"/>
      <c r="I5" s="135">
        <f>(I2-$B$13)*I4</f>
        <v>18374.850636863142</v>
      </c>
      <c r="J5" s="135">
        <f>(J2-$B$13)*J4</f>
        <v>18926.096155969037</v>
      </c>
      <c r="K5" s="135">
        <f>(K2-$B$13)*K4</f>
        <v>19493.879040648109</v>
      </c>
    </row>
    <row r="6" spans="1:256" s="127" customFormat="1" ht="15.6">
      <c r="A6" t="s">
        <v>116</v>
      </c>
      <c r="B6" s="126">
        <v>0.1131769227287</v>
      </c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2"/>
      <c r="BD6" s="132"/>
      <c r="BE6" s="132"/>
      <c r="BF6" s="132"/>
      <c r="BG6" s="132"/>
      <c r="BH6" s="132"/>
      <c r="BI6" s="132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  <c r="CT6" s="132"/>
      <c r="CU6" s="132"/>
      <c r="CV6" s="132"/>
      <c r="CW6" s="132"/>
      <c r="CX6" s="132"/>
      <c r="CY6" s="132"/>
      <c r="CZ6" s="132"/>
      <c r="DA6" s="132"/>
      <c r="DB6" s="132"/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2"/>
      <c r="DT6" s="132"/>
      <c r="DU6" s="132"/>
      <c r="DV6" s="132"/>
      <c r="DW6" s="132"/>
      <c r="DX6" s="132"/>
      <c r="DY6" s="132"/>
      <c r="DZ6" s="132"/>
      <c r="EA6" s="132"/>
      <c r="EB6" s="132"/>
      <c r="EC6" s="132"/>
      <c r="ED6" s="132"/>
      <c r="EE6" s="132"/>
      <c r="EF6" s="132"/>
      <c r="EG6" s="132"/>
      <c r="EH6" s="132"/>
      <c r="EI6" s="132"/>
      <c r="EJ6" s="132"/>
      <c r="EK6" s="132"/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2"/>
      <c r="FC6" s="132"/>
      <c r="FD6" s="132"/>
      <c r="FE6" s="132"/>
      <c r="FF6" s="132"/>
      <c r="FG6" s="132"/>
      <c r="FH6" s="132"/>
      <c r="FI6" s="132"/>
      <c r="FJ6" s="132"/>
      <c r="FK6" s="132"/>
      <c r="FL6" s="132"/>
      <c r="FM6" s="132"/>
      <c r="FN6" s="132"/>
      <c r="FO6" s="132"/>
      <c r="FP6" s="132"/>
      <c r="FQ6" s="132"/>
      <c r="FR6" s="132"/>
      <c r="FS6" s="132"/>
      <c r="FT6" s="132"/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2"/>
      <c r="GL6" s="132"/>
      <c r="GM6" s="132"/>
      <c r="GN6" s="132"/>
      <c r="GO6" s="132"/>
      <c r="GP6" s="132"/>
      <c r="GQ6" s="132"/>
      <c r="GR6" s="132"/>
      <c r="GS6" s="132"/>
      <c r="GT6" s="132"/>
      <c r="GU6" s="132"/>
      <c r="GV6" s="132"/>
      <c r="GW6" s="132"/>
      <c r="GX6" s="132"/>
      <c r="GY6" s="132"/>
      <c r="GZ6" s="132"/>
      <c r="HA6" s="132"/>
      <c r="HB6" s="132"/>
      <c r="HC6" s="132"/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2"/>
      <c r="HU6" s="132"/>
      <c r="HV6" s="132"/>
      <c r="HW6" s="132"/>
      <c r="HX6" s="132"/>
      <c r="HY6" s="132"/>
      <c r="HZ6" s="132"/>
      <c r="IA6" s="132"/>
      <c r="IB6" s="132"/>
      <c r="IC6" s="132"/>
      <c r="ID6" s="132"/>
      <c r="IE6" s="132"/>
      <c r="IF6" s="132"/>
      <c r="IG6" s="132"/>
      <c r="IH6" s="132"/>
      <c r="II6" s="132"/>
      <c r="IJ6" s="132"/>
      <c r="IK6" s="132"/>
      <c r="IL6" s="132"/>
      <c r="IM6" s="132"/>
      <c r="IN6" s="132"/>
      <c r="IO6" s="132"/>
      <c r="IP6" s="132"/>
      <c r="IQ6" s="132"/>
      <c r="IR6" s="132"/>
      <c r="IS6" s="132"/>
      <c r="IT6" s="132"/>
      <c r="IU6" s="132"/>
      <c r="IV6" s="132"/>
    </row>
    <row r="7" spans="1:256" s="127" customFormat="1" ht="15.6">
      <c r="A7" s="129" t="s">
        <v>117</v>
      </c>
      <c r="B7" s="128">
        <v>1.1599999999999999</v>
      </c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  <c r="CT7" s="132"/>
      <c r="CU7" s="132"/>
      <c r="CV7" s="132"/>
      <c r="CW7" s="132"/>
      <c r="CX7" s="132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2"/>
      <c r="DT7" s="132"/>
      <c r="DU7" s="132"/>
      <c r="DV7" s="132"/>
      <c r="DW7" s="132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132"/>
      <c r="FN7" s="132"/>
      <c r="FO7" s="132"/>
      <c r="FP7" s="132"/>
      <c r="FQ7" s="132"/>
      <c r="FR7" s="132"/>
      <c r="FS7" s="132"/>
      <c r="FT7" s="132"/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2"/>
      <c r="GL7" s="132"/>
      <c r="GM7" s="132"/>
      <c r="GN7" s="132"/>
      <c r="GO7" s="132"/>
      <c r="GP7" s="132"/>
      <c r="GQ7" s="132"/>
      <c r="GR7" s="132"/>
      <c r="GS7" s="132"/>
      <c r="GT7" s="132"/>
      <c r="GU7" s="132"/>
      <c r="GV7" s="132"/>
      <c r="GW7" s="132"/>
      <c r="GX7" s="132"/>
      <c r="GY7" s="132"/>
      <c r="GZ7" s="132"/>
      <c r="HA7" s="132"/>
      <c r="HB7" s="132"/>
      <c r="HC7" s="132"/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2"/>
      <c r="HU7" s="132"/>
      <c r="HV7" s="132"/>
      <c r="HW7" s="132"/>
      <c r="HX7" s="132"/>
      <c r="HY7" s="132"/>
      <c r="HZ7" s="132"/>
      <c r="IA7" s="132"/>
      <c r="IB7" s="132"/>
      <c r="IC7" s="132"/>
      <c r="ID7" s="132"/>
      <c r="IE7" s="132"/>
      <c r="IF7" s="132"/>
      <c r="IG7" s="132"/>
      <c r="IH7" s="132"/>
      <c r="II7" s="132"/>
      <c r="IJ7" s="132"/>
      <c r="IK7" s="132"/>
      <c r="IL7" s="132"/>
      <c r="IM7" s="132"/>
      <c r="IN7" s="132"/>
      <c r="IO7" s="132"/>
      <c r="IP7" s="132"/>
      <c r="IQ7" s="132"/>
      <c r="IR7" s="132"/>
      <c r="IS7" s="132"/>
      <c r="IT7" s="132"/>
      <c r="IU7" s="132"/>
      <c r="IV7" s="132"/>
    </row>
    <row r="8" spans="1:256">
      <c r="A8" t="s">
        <v>118</v>
      </c>
      <c r="B8" s="124">
        <v>8.4000000000000005E-2</v>
      </c>
    </row>
    <row r="9" spans="1:256">
      <c r="A9" t="s">
        <v>124</v>
      </c>
      <c r="B9" s="125">
        <v>9.2422117307272317E-2</v>
      </c>
    </row>
    <row r="10" spans="1:256">
      <c r="A10" t="s">
        <v>125</v>
      </c>
      <c r="B10" s="125">
        <f>B8+B7*B9</f>
        <v>0.19120965607643589</v>
      </c>
    </row>
    <row r="11" spans="1:256">
      <c r="A11" t="s">
        <v>121</v>
      </c>
      <c r="B11" s="125">
        <v>8.3900000000000002E-2</v>
      </c>
    </row>
    <row r="12" spans="1:256">
      <c r="A12" t="s">
        <v>119</v>
      </c>
      <c r="B12" s="125">
        <f>B11+0.015</f>
        <v>9.8900000000000002E-2</v>
      </c>
    </row>
    <row r="13" spans="1:256">
      <c r="A13" s="133" t="s">
        <v>80</v>
      </c>
      <c r="B13" s="130">
        <f>0.55*B10+0.45*0.8*B12</f>
        <v>0.14076931084203975</v>
      </c>
    </row>
    <row r="14" spans="1:256">
      <c r="A14" t="s">
        <v>127</v>
      </c>
      <c r="B14" s="121">
        <v>226383</v>
      </c>
    </row>
    <row r="15" spans="1:256">
      <c r="A15" t="s">
        <v>128</v>
      </c>
      <c r="B15" s="121">
        <f>18398+7419</f>
        <v>25817</v>
      </c>
      <c r="H15" s="122"/>
    </row>
    <row r="16" spans="1:256">
      <c r="A16" s="136" t="s">
        <v>129</v>
      </c>
      <c r="B16" s="137">
        <f>H4+I5/(B13-0.03)</f>
        <v>422598.61500201572</v>
      </c>
      <c r="H16" s="122"/>
    </row>
    <row r="17" spans="1:8">
      <c r="A17" t="s">
        <v>130</v>
      </c>
      <c r="B17" s="138">
        <v>501560</v>
      </c>
      <c r="H17" s="122"/>
    </row>
    <row r="18" spans="1:8">
      <c r="A18" t="s">
        <v>131</v>
      </c>
      <c r="B18" s="121">
        <v>11174330000</v>
      </c>
      <c r="H18" s="122"/>
    </row>
    <row r="19" spans="1:8">
      <c r="A19" t="s">
        <v>132</v>
      </c>
      <c r="B19" s="134">
        <f>B16*1000000/B18</f>
        <v>37.818698302449967</v>
      </c>
      <c r="H19" s="122"/>
    </row>
    <row r="20" spans="1:8">
      <c r="H20" s="122"/>
    </row>
    <row r="21" spans="1:8">
      <c r="H21" s="122"/>
    </row>
    <row r="22" spans="1:8">
      <c r="H22" s="122"/>
    </row>
    <row r="23" spans="1:8">
      <c r="H23" s="122"/>
    </row>
    <row r="24" spans="1:8">
      <c r="H24" s="122"/>
    </row>
    <row r="34" spans="3:11">
      <c r="C34" s="98"/>
      <c r="D34" s="98"/>
      <c r="E34" s="123"/>
      <c r="F34" s="123"/>
      <c r="G34" s="123"/>
      <c r="H34" s="123"/>
      <c r="I34" s="123"/>
      <c r="J34" s="123"/>
      <c r="K34" s="123"/>
    </row>
    <row r="35" spans="3:11">
      <c r="C35" s="98"/>
      <c r="D35" s="98"/>
      <c r="E35" s="123"/>
      <c r="F35" s="123"/>
      <c r="G35" s="123"/>
      <c r="H35" s="123"/>
      <c r="I35" s="123"/>
      <c r="J35" s="123"/>
      <c r="K35" s="123"/>
    </row>
    <row r="36" spans="3:11">
      <c r="C36" s="98"/>
      <c r="D36" s="98"/>
      <c r="E36" s="123"/>
      <c r="F36" s="123"/>
      <c r="G36" s="123"/>
      <c r="H36" s="123"/>
      <c r="I36" s="123"/>
      <c r="J36" s="123"/>
      <c r="K36" s="123"/>
    </row>
    <row r="37" spans="3:11" ht="15.6">
      <c r="C37" s="132"/>
      <c r="D37" s="132"/>
      <c r="E37" s="132"/>
      <c r="F37" s="132"/>
      <c r="G37" s="132"/>
      <c r="H37" s="132"/>
      <c r="I37" s="132"/>
      <c r="J37" s="132"/>
      <c r="K37" s="132"/>
    </row>
    <row r="38" spans="3:11" ht="15.6">
      <c r="C38" s="132"/>
      <c r="D38" s="132"/>
      <c r="E38" s="132"/>
      <c r="F38" s="132"/>
      <c r="G38" s="132"/>
      <c r="H38" s="132"/>
      <c r="I38" s="132"/>
      <c r="J38" s="132"/>
      <c r="K38" s="132"/>
    </row>
    <row r="39" spans="3:11">
      <c r="C39" s="98"/>
      <c r="D39" s="98"/>
      <c r="E39" s="123"/>
      <c r="F39" s="123"/>
      <c r="G39" s="123"/>
      <c r="H39" s="123"/>
      <c r="I39" s="123"/>
      <c r="J39" s="123"/>
      <c r="K39" s="123"/>
    </row>
    <row r="40" spans="3:11">
      <c r="C40" s="98"/>
      <c r="D40" s="98"/>
      <c r="E40" s="123"/>
      <c r="F40" s="123"/>
      <c r="G40" s="123"/>
      <c r="H40" s="123"/>
      <c r="I40" s="123"/>
      <c r="J40" s="123"/>
      <c r="K40" s="123"/>
    </row>
    <row r="41" spans="3:11">
      <c r="C41" s="122"/>
      <c r="D41" s="122"/>
      <c r="E41" s="122"/>
      <c r="F41" s="122"/>
      <c r="G41" s="122"/>
      <c r="H41" s="122"/>
      <c r="I41" s="122"/>
      <c r="J41" s="122"/>
      <c r="K41" s="122"/>
    </row>
  </sheetData>
  <pageMargins left="0.25" right="0.25" top="0.75" bottom="0.75" header="0.3" footer="0.3"/>
  <pageSetup paperSize="9" scale="91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BS</vt:lpstr>
      <vt:lpstr>P&amp;L</vt:lpstr>
      <vt:lpstr>Cash Flow </vt:lpstr>
      <vt:lpstr>Multiples</vt:lpstr>
      <vt:lpstr>EVA</vt:lpstr>
      <vt:lpstr>BS!Область_печати</vt:lpstr>
      <vt:lpstr>'Cash Flow '!Область_печати</vt:lpstr>
      <vt:lpstr>Multiples!Область_печати</vt:lpstr>
      <vt:lpstr>'P&amp;L'!Область_печати</vt:lpstr>
      <vt:lpstr>'Структура продаж'!Область_печати</vt:lpstr>
    </vt:vector>
  </TitlesOfParts>
  <Company>MMK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Lex</cp:lastModifiedBy>
  <cp:lastPrinted>2017-10-25T05:05:58Z</cp:lastPrinted>
  <dcterms:created xsi:type="dcterms:W3CDTF">2011-04-14T04:41:57Z</dcterms:created>
  <dcterms:modified xsi:type="dcterms:W3CDTF">2018-12-05T12:28:11Z</dcterms:modified>
</cp:coreProperties>
</file>