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xi C\Desktop\Winter Project\Data collection &amp; analysis\"/>
    </mc:Choice>
  </mc:AlternateContent>
  <xr:revisionPtr revIDLastSave="0" documentId="13_ncr:1_{1F373CA9-740E-44CF-88BC-21842087DB88}" xr6:coauthVersionLast="47" xr6:coauthVersionMax="47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definedNames>
    <definedName name="_xlnm._FilterDatabase" localSheetId="0" hidden="1">Sheet1!$F$1:$F$99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99" i="1" l="1"/>
  <c r="AB99" i="1" s="1"/>
  <c r="AD99" i="1" s="1"/>
  <c r="AA98" i="1"/>
  <c r="Y98" i="1"/>
  <c r="AA97" i="1"/>
  <c r="Y97" i="1"/>
  <c r="AA96" i="1"/>
  <c r="Y96" i="1"/>
  <c r="AA95" i="1"/>
  <c r="Y95" i="1"/>
  <c r="AB94" i="1"/>
  <c r="AD94" i="1" s="1"/>
  <c r="AB93" i="1"/>
  <c r="AD93" i="1" s="1"/>
  <c r="Y92" i="1"/>
  <c r="AB92" i="1" s="1"/>
  <c r="AA91" i="1"/>
  <c r="X91" i="1"/>
  <c r="Y91" i="1" s="1"/>
  <c r="AA90" i="1"/>
  <c r="Y90" i="1"/>
  <c r="Y89" i="1"/>
  <c r="AB89" i="1" s="1"/>
  <c r="Y88" i="1"/>
  <c r="AB88" i="1" s="1"/>
  <c r="Y87" i="1"/>
  <c r="AB87" i="1" s="1"/>
  <c r="Y86" i="1"/>
  <c r="AB86" i="1" s="1"/>
  <c r="Y85" i="1"/>
  <c r="AB85" i="1" s="1"/>
  <c r="Y84" i="1"/>
  <c r="AB84" i="1" s="1"/>
  <c r="Y83" i="1"/>
  <c r="AB83" i="1" s="1"/>
  <c r="AD83" i="1" s="1"/>
  <c r="Y82" i="1"/>
  <c r="AB82" i="1" s="1"/>
  <c r="AD82" i="1" s="1"/>
  <c r="AA81" i="1"/>
  <c r="X81" i="1"/>
  <c r="Y81" i="1" s="1"/>
  <c r="AA80" i="1"/>
  <c r="X80" i="1"/>
  <c r="Y80" i="1" s="1"/>
  <c r="AA79" i="1"/>
  <c r="X79" i="1"/>
  <c r="Y79" i="1" s="1"/>
  <c r="AA78" i="1"/>
  <c r="X78" i="1"/>
  <c r="Y78" i="1" s="1"/>
  <c r="AA77" i="1"/>
  <c r="X77" i="1"/>
  <c r="Y77" i="1" s="1"/>
  <c r="AA76" i="1"/>
  <c r="X76" i="1"/>
  <c r="Y76" i="1" s="1"/>
  <c r="AA75" i="1"/>
  <c r="X75" i="1"/>
  <c r="Y75" i="1" s="1"/>
  <c r="AA74" i="1"/>
  <c r="X74" i="1"/>
  <c r="Y74" i="1" s="1"/>
  <c r="AA73" i="1"/>
  <c r="X73" i="1"/>
  <c r="Y73" i="1" s="1"/>
  <c r="AA72" i="1"/>
  <c r="X72" i="1"/>
  <c r="Y72" i="1" s="1"/>
  <c r="AA71" i="1"/>
  <c r="X71" i="1"/>
  <c r="Y71" i="1" s="1"/>
  <c r="AA70" i="1"/>
  <c r="X70" i="1"/>
  <c r="Y70" i="1" s="1"/>
  <c r="AA69" i="1"/>
  <c r="Y69" i="1"/>
  <c r="AA68" i="1"/>
  <c r="Y68" i="1"/>
  <c r="AA67" i="1"/>
  <c r="Y67" i="1"/>
  <c r="AA66" i="1"/>
  <c r="Y66" i="1"/>
  <c r="AA65" i="1"/>
  <c r="Y65" i="1"/>
  <c r="AA64" i="1"/>
  <c r="Y64" i="1"/>
  <c r="AA63" i="1"/>
  <c r="Y63" i="1"/>
  <c r="AA62" i="1"/>
  <c r="Y62" i="1"/>
  <c r="AA61" i="1"/>
  <c r="Y61" i="1"/>
  <c r="AA60" i="1"/>
  <c r="Y60" i="1"/>
  <c r="AA59" i="1"/>
  <c r="Y59" i="1"/>
  <c r="AA58" i="1"/>
  <c r="Y58" i="1"/>
  <c r="AA57" i="1"/>
  <c r="Y57" i="1"/>
  <c r="AA56" i="1"/>
  <c r="Y56" i="1"/>
  <c r="AA55" i="1"/>
  <c r="Y55" i="1"/>
  <c r="Y54" i="1"/>
  <c r="AB54" i="1" s="1"/>
  <c r="AD54" i="1" s="1"/>
  <c r="Y53" i="1"/>
  <c r="AB53" i="1" s="1"/>
  <c r="AD53" i="1" s="1"/>
  <c r="AA52" i="1"/>
  <c r="Y52" i="1"/>
  <c r="AA51" i="1"/>
  <c r="Y51" i="1"/>
  <c r="AA50" i="1"/>
  <c r="Y50" i="1"/>
  <c r="AA49" i="1"/>
  <c r="Y49" i="1"/>
  <c r="AA48" i="1"/>
  <c r="Y48" i="1"/>
  <c r="AA47" i="1"/>
  <c r="Y47" i="1"/>
  <c r="AA46" i="1"/>
  <c r="Y46" i="1"/>
  <c r="AA45" i="1"/>
  <c r="Y45" i="1"/>
  <c r="AA44" i="1"/>
  <c r="Y44" i="1"/>
  <c r="AA43" i="1"/>
  <c r="Y43" i="1"/>
  <c r="Y42" i="1"/>
  <c r="AB42" i="1" s="1"/>
  <c r="AD42" i="1" s="1"/>
  <c r="Y41" i="1"/>
  <c r="AB41" i="1" s="1"/>
  <c r="AD41" i="1" s="1"/>
  <c r="Y40" i="1"/>
  <c r="AB40" i="1" s="1"/>
  <c r="AD40" i="1" s="1"/>
  <c r="Y39" i="1"/>
  <c r="AB39" i="1" s="1"/>
  <c r="AD39" i="1" s="1"/>
  <c r="Y38" i="1"/>
  <c r="AB38" i="1" s="1"/>
  <c r="AD38" i="1" s="1"/>
  <c r="Y37" i="1"/>
  <c r="AB37" i="1" s="1"/>
  <c r="AD37" i="1" s="1"/>
  <c r="Y36" i="1"/>
  <c r="AB36" i="1" s="1"/>
  <c r="AD36" i="1" s="1"/>
  <c r="Y35" i="1"/>
  <c r="AB35" i="1" s="1"/>
  <c r="AD35" i="1" s="1"/>
  <c r="Y34" i="1"/>
  <c r="AB34" i="1" s="1"/>
  <c r="AD34" i="1" s="1"/>
  <c r="Y33" i="1"/>
  <c r="AB33" i="1" s="1"/>
  <c r="AD33" i="1" s="1"/>
  <c r="Y32" i="1"/>
  <c r="AB32" i="1" s="1"/>
  <c r="AD32" i="1" s="1"/>
  <c r="Y31" i="1"/>
  <c r="AB31" i="1" s="1"/>
  <c r="AD31" i="1" s="1"/>
  <c r="Y30" i="1"/>
  <c r="AB30" i="1" s="1"/>
  <c r="AD30" i="1" s="1"/>
  <c r="Y29" i="1"/>
  <c r="AB29" i="1" s="1"/>
  <c r="AD29" i="1" s="1"/>
  <c r="Y28" i="1"/>
  <c r="AB28" i="1" s="1"/>
  <c r="AD28" i="1" s="1"/>
  <c r="Y27" i="1"/>
  <c r="AB27" i="1" s="1"/>
  <c r="AD27" i="1" s="1"/>
  <c r="AA26" i="1"/>
  <c r="Y26" i="1"/>
  <c r="AA25" i="1"/>
  <c r="Y25" i="1"/>
  <c r="AA24" i="1"/>
  <c r="Y24" i="1"/>
  <c r="Y23" i="1"/>
  <c r="AB23" i="1" s="1"/>
  <c r="AD23" i="1" s="1"/>
  <c r="Y22" i="1"/>
  <c r="AB22" i="1" s="1"/>
  <c r="AD22" i="1" s="1"/>
  <c r="Y21" i="1"/>
  <c r="AB21" i="1" s="1"/>
  <c r="AD21" i="1" s="1"/>
  <c r="Y20" i="1"/>
  <c r="AB20" i="1" s="1"/>
  <c r="AD20" i="1" s="1"/>
  <c r="Y19" i="1"/>
  <c r="AB19" i="1" s="1"/>
  <c r="AD19" i="1" s="1"/>
  <c r="Y18" i="1"/>
  <c r="AB18" i="1" s="1"/>
  <c r="AD18" i="1" s="1"/>
  <c r="Y17" i="1"/>
  <c r="AB17" i="1" s="1"/>
  <c r="AD17" i="1" s="1"/>
  <c r="Y16" i="1"/>
  <c r="AB16" i="1" s="1"/>
  <c r="AD16" i="1" s="1"/>
  <c r="Y15" i="1"/>
  <c r="AB15" i="1" s="1"/>
  <c r="AD15" i="1" s="1"/>
  <c r="Y14" i="1"/>
  <c r="AB14" i="1" s="1"/>
  <c r="AD14" i="1" s="1"/>
  <c r="Y13" i="1"/>
  <c r="AB13" i="1" s="1"/>
  <c r="AD13" i="1" s="1"/>
  <c r="Y12" i="1"/>
  <c r="AB12" i="1" s="1"/>
  <c r="AD12" i="1" s="1"/>
  <c r="AA11" i="1"/>
  <c r="X11" i="1"/>
  <c r="Y11" i="1" s="1"/>
  <c r="AA10" i="1"/>
  <c r="X10" i="1"/>
  <c r="Y10" i="1" s="1"/>
  <c r="AA9" i="1"/>
  <c r="X9" i="1"/>
  <c r="Y9" i="1" s="1"/>
  <c r="AA8" i="1"/>
  <c r="X8" i="1"/>
  <c r="Y8" i="1" s="1"/>
  <c r="AA7" i="1"/>
  <c r="X7" i="1"/>
  <c r="Y7" i="1" s="1"/>
  <c r="AA6" i="1"/>
  <c r="X6" i="1"/>
  <c r="Y6" i="1" s="1"/>
  <c r="AA5" i="1"/>
  <c r="X5" i="1"/>
  <c r="Y5" i="1" s="1"/>
  <c r="AA4" i="1"/>
  <c r="X4" i="1"/>
  <c r="Y4" i="1" s="1"/>
  <c r="AA3" i="1"/>
  <c r="X3" i="1"/>
  <c r="Y3" i="1" s="1"/>
  <c r="AA2" i="1"/>
  <c r="X2" i="1"/>
  <c r="Y2" i="1" s="1"/>
  <c r="AB45" i="1" l="1"/>
  <c r="AD45" i="1" s="1"/>
  <c r="AB49" i="1"/>
  <c r="AD49" i="1" s="1"/>
  <c r="AB58" i="1"/>
  <c r="AD58" i="1" s="1"/>
  <c r="AB81" i="1"/>
  <c r="AD81" i="1" s="1"/>
  <c r="AB24" i="1"/>
  <c r="AD24" i="1" s="1"/>
  <c r="AB44" i="1"/>
  <c r="AD44" i="1" s="1"/>
  <c r="AB52" i="1"/>
  <c r="AD52" i="1" s="1"/>
  <c r="AB57" i="1"/>
  <c r="AD57" i="1" s="1"/>
  <c r="AB65" i="1"/>
  <c r="AD65" i="1" s="1"/>
  <c r="AB80" i="1"/>
  <c r="AD80" i="1" s="1"/>
  <c r="AB95" i="1"/>
  <c r="AD95" i="1" s="1"/>
  <c r="AB96" i="1"/>
  <c r="AD96" i="1" s="1"/>
  <c r="AB98" i="1"/>
  <c r="AD98" i="1" s="1"/>
  <c r="AB47" i="1"/>
  <c r="AD47" i="1" s="1"/>
  <c r="AB66" i="1"/>
  <c r="AD66" i="1" s="1"/>
  <c r="AB3" i="1"/>
  <c r="AD3" i="1" s="1"/>
  <c r="AB7" i="1"/>
  <c r="AD7" i="1" s="1"/>
  <c r="AB11" i="1"/>
  <c r="AD11" i="1" s="1"/>
  <c r="AB25" i="1"/>
  <c r="AD25" i="1" s="1"/>
  <c r="AB50" i="1"/>
  <c r="AD50" i="1" s="1"/>
  <c r="AB55" i="1"/>
  <c r="AD55" i="1" s="1"/>
  <c r="AB59" i="1"/>
  <c r="AD59" i="1" s="1"/>
  <c r="AB70" i="1"/>
  <c r="AD70" i="1" s="1"/>
  <c r="AB78" i="1"/>
  <c r="AD78" i="1" s="1"/>
  <c r="AB4" i="1"/>
  <c r="AD4" i="1" s="1"/>
  <c r="AB8" i="1"/>
  <c r="AD8" i="1" s="1"/>
  <c r="AB26" i="1"/>
  <c r="AD26" i="1" s="1"/>
  <c r="AB56" i="1"/>
  <c r="AD56" i="1" s="1"/>
  <c r="AB60" i="1"/>
  <c r="AD60" i="1" s="1"/>
  <c r="AB64" i="1"/>
  <c r="AD64" i="1" s="1"/>
  <c r="AB68" i="1"/>
  <c r="AD68" i="1" s="1"/>
  <c r="AB75" i="1"/>
  <c r="AD75" i="1" s="1"/>
  <c r="AB90" i="1"/>
  <c r="AD90" i="1" s="1"/>
  <c r="AB51" i="1"/>
  <c r="AD51" i="1" s="1"/>
  <c r="AB71" i="1"/>
  <c r="AD71" i="1" s="1"/>
  <c r="AB5" i="1"/>
  <c r="AD5" i="1" s="1"/>
  <c r="AB9" i="1"/>
  <c r="AD9" i="1" s="1"/>
  <c r="AB72" i="1"/>
  <c r="AD72" i="1" s="1"/>
  <c r="AB76" i="1"/>
  <c r="AD76" i="1" s="1"/>
  <c r="AB43" i="1"/>
  <c r="AD43" i="1" s="1"/>
  <c r="AB2" i="1"/>
  <c r="AD2" i="1" s="1"/>
  <c r="AB10" i="1"/>
  <c r="AD10" i="1" s="1"/>
  <c r="AB46" i="1"/>
  <c r="AD46" i="1" s="1"/>
  <c r="AB69" i="1"/>
  <c r="AD69" i="1" s="1"/>
  <c r="AB73" i="1"/>
  <c r="AD73" i="1" s="1"/>
  <c r="AB77" i="1"/>
  <c r="AD77" i="1" s="1"/>
  <c r="AB97" i="1"/>
  <c r="AD97" i="1" s="1"/>
  <c r="AB62" i="1"/>
  <c r="AD62" i="1" s="1"/>
  <c r="AB48" i="1"/>
  <c r="AD48" i="1" s="1"/>
  <c r="AB63" i="1"/>
  <c r="AD63" i="1" s="1"/>
  <c r="AB79" i="1"/>
  <c r="AD79" i="1" s="1"/>
  <c r="AB91" i="1"/>
  <c r="AD91" i="1" s="1"/>
  <c r="AB61" i="1"/>
  <c r="AD61" i="1" s="1"/>
  <c r="AB67" i="1"/>
  <c r="AD67" i="1" s="1"/>
  <c r="AB74" i="1"/>
  <c r="AD74" i="1" s="1"/>
  <c r="AB6" i="1"/>
  <c r="AD6" i="1" s="1"/>
</calcChain>
</file>

<file path=xl/sharedStrings.xml><?xml version="1.0" encoding="utf-8"?>
<sst xmlns="http://schemas.openxmlformats.org/spreadsheetml/2006/main" count="1872" uniqueCount="191">
  <si>
    <t>Paper_ID</t>
  </si>
  <si>
    <t>Data_ID</t>
  </si>
  <si>
    <t>Title</t>
  </si>
  <si>
    <t>Species</t>
  </si>
  <si>
    <t>Lifespan</t>
  </si>
  <si>
    <t>Social_mating_system</t>
  </si>
  <si>
    <t>Sample_size</t>
  </si>
  <si>
    <t>Fitness</t>
  </si>
  <si>
    <t>Effect</t>
  </si>
  <si>
    <t>Slope_graph_report</t>
  </si>
  <si>
    <t>Slope_Value</t>
  </si>
  <si>
    <t>R^2(squared_multiple_correlation)</t>
  </si>
  <si>
    <t>Lower_CI</t>
  </si>
  <si>
    <t>Upper_CI</t>
  </si>
  <si>
    <t>S.E.</t>
  </si>
  <si>
    <t>t_value</t>
  </si>
  <si>
    <t>No._of_parameters</t>
  </si>
  <si>
    <t>df</t>
  </si>
  <si>
    <t>Effect_size</t>
  </si>
  <si>
    <t>Effect_size_calculation</t>
  </si>
  <si>
    <t>Reduced fitness in progeny from old parents in a natural population</t>
  </si>
  <si>
    <t>NA</t>
  </si>
  <si>
    <t>Lifetime</t>
  </si>
  <si>
    <t>LRS</t>
  </si>
  <si>
    <t>Recuritment</t>
  </si>
  <si>
    <t>Female</t>
  </si>
  <si>
    <t>Linear</t>
  </si>
  <si>
    <t>Male</t>
  </si>
  <si>
    <t>LInear</t>
  </si>
  <si>
    <t>Annual Productivity</t>
  </si>
  <si>
    <t>Foster Female</t>
  </si>
  <si>
    <t>Mixed</t>
  </si>
  <si>
    <t>Foster Male</t>
  </si>
  <si>
    <t>Interactive effects of parental age on offspring fitness and age-assortative mating in a wild bird</t>
  </si>
  <si>
    <t>Survival</t>
  </si>
  <si>
    <t>Fledging success</t>
  </si>
  <si>
    <t>Proxy</t>
  </si>
  <si>
    <t>Immune activity</t>
  </si>
  <si>
    <t>Weight</t>
  </si>
  <si>
    <t>Nestling body mass</t>
  </si>
  <si>
    <t>Longevity (number of years as a breeder)</t>
  </si>
  <si>
    <t>LRS (total number of fledglings produced)</t>
  </si>
  <si>
    <t>Reduced telomere length in offspring of old fathers in a long-lived seabird</t>
  </si>
  <si>
    <t>Early</t>
  </si>
  <si>
    <t>TL</t>
  </si>
  <si>
    <t>Telomere length</t>
  </si>
  <si>
    <t>Evolvability of an avian life history trait declines with father's age</t>
  </si>
  <si>
    <t>Genetic potential for adaptive change in recruiting age</t>
  </si>
  <si>
    <t>Offspring telomere length in the long lived Alpine swift is negatively related to the age of their biological father and foster mother</t>
  </si>
  <si>
    <t>Body mass</t>
  </si>
  <si>
    <t>Wing length</t>
  </si>
  <si>
    <t>Sternum length</t>
  </si>
  <si>
    <t>Early recruitment</t>
  </si>
  <si>
    <t>Number of fledglings</t>
  </si>
  <si>
    <t>Parental age influences offspring telomere loss</t>
  </si>
  <si>
    <t>Longitudinal evidence that older parents produce offspring with longer telomeres in a wild social bird</t>
  </si>
  <si>
    <t>Sex-specific pathways of parental age effects on offspring lifetime reproductive success in a long-lived seabird</t>
  </si>
  <si>
    <t>RLRS</t>
  </si>
  <si>
    <t>Maternal Age-Related Depletion of Offspring Genetic Variance in Immune Response to Phytohaemagglutinin in the Blue Tit (Cyanistes caeruleus)</t>
  </si>
  <si>
    <t>Tarsus length</t>
  </si>
  <si>
    <t>Body weight</t>
  </si>
  <si>
    <t>PHA response</t>
  </si>
  <si>
    <t>Epigenetic inheritance of telomere length in wild birds</t>
  </si>
  <si>
    <t>Maternal and genetic factors determine early life telomere length</t>
  </si>
  <si>
    <t>Do the ages of parents or helpers affect offspring fitness in a cooperatively breeding bird?</t>
  </si>
  <si>
    <t>Nestling weight</t>
  </si>
  <si>
    <t>Juvenile survival to independence</t>
  </si>
  <si>
    <t>Male survival to recruitment</t>
  </si>
  <si>
    <t>Within-pair male</t>
  </si>
  <si>
    <t>Extra-pair social male</t>
  </si>
  <si>
    <t>Extra-pair genetic male</t>
  </si>
  <si>
    <t>Parent age differentially influences offspring size over the course of development in Laysan albatross</t>
  </si>
  <si>
    <t>Mass at hatching</t>
  </si>
  <si>
    <t>Tarsus length growth rate</t>
  </si>
  <si>
    <t>Culmen length growth rate</t>
  </si>
  <si>
    <t>Bill depth growth rate</t>
  </si>
  <si>
    <t>Culmen length</t>
  </si>
  <si>
    <t>Bill depth</t>
  </si>
  <si>
    <t>SE_of_effect_size</t>
  </si>
  <si>
    <t>Author</t>
  </si>
  <si>
    <t>(Schroeder et al., 2015)</t>
  </si>
  <si>
    <t>(Bowers, Sakaluk &amp; Thompson, 2017)</t>
  </si>
  <si>
    <t>(Bouwhuis et al., 2018)</t>
  </si>
  <si>
    <t>(Kim et al., 2011)</t>
  </si>
  <si>
    <t>(Criscuolo, Zahn &amp; Bize, 2017)</t>
  </si>
  <si>
    <t>(Fay et al., 2016)</t>
  </si>
  <si>
    <t>Paternal but not maternal age influences early-life performance of offspring in a long-lived seabird</t>
  </si>
  <si>
    <t>(Heidinger et al., 2016)</t>
  </si>
  <si>
    <t>(Brown et al., 2021)</t>
  </si>
  <si>
    <t>(Bouwhuis, Vedder &amp; Becker, 2015)</t>
  </si>
  <si>
    <t>(Drobniak et al., 2015)</t>
  </si>
  <si>
    <t>(Bauch et al., 2019)</t>
  </si>
  <si>
    <t>(Asghar et al., 2015)</t>
  </si>
  <si>
    <t>(Sparks et al., 2021)</t>
  </si>
  <si>
    <t>Telomere heritability and parental age at conception effects in a wild avian population</t>
  </si>
  <si>
    <t>(Cooper et al., 2020)</t>
  </si>
  <si>
    <t>(Dearborn, Anders &amp; Juola, 2008)</t>
  </si>
  <si>
    <t>Monogamy</t>
  </si>
  <si>
    <t>Shinichi</t>
  </si>
  <si>
    <t>Monogamy &amp; Polygamy</t>
  </si>
  <si>
    <t>Polygamy</t>
  </si>
  <si>
    <t>(Drummond &amp; Rodríguez, 2015)</t>
  </si>
  <si>
    <t>Viability of Booby offspring is maximized by having one young parent and one old parent</t>
  </si>
  <si>
    <t>(Vedder et al., 2021)</t>
  </si>
  <si>
    <t>Telomere length is heritable ad genetically correlated with lifespan in a wild bird</t>
  </si>
  <si>
    <t>(Preston et al., 2015)</t>
  </si>
  <si>
    <t>The sperm of aging male bustards retards their offspring's development</t>
  </si>
  <si>
    <t>Offspring mass</t>
  </si>
  <si>
    <t>(Noguera, Metcalfe &amp; Monaghan, 2018)</t>
  </si>
  <si>
    <t>Experimental demonstration that offspring fathered by old males have shorter telomeres and reduced lifespans</t>
  </si>
  <si>
    <t>(Dupont et al., 2018)</t>
  </si>
  <si>
    <t>Offspring body condition</t>
  </si>
  <si>
    <t>(Bauch et al., 2021)</t>
  </si>
  <si>
    <t>Telomere length at day 4</t>
  </si>
  <si>
    <t>High heritability of telomere length and low heritability of telomere shortening in wild birds</t>
  </si>
  <si>
    <t>Telomere length at day 29</t>
  </si>
  <si>
    <t>Young parents produce offspring with short telomeres: A study in a long-lived bird, the Black-browed Albatross (Thalassarche melanophris)</t>
  </si>
  <si>
    <t xml:space="preserve">House Sparrows </t>
  </si>
  <si>
    <t>Passer domesticus</t>
  </si>
  <si>
    <t xml:space="preserve">House wren </t>
  </si>
  <si>
    <t>Troglodytes aedon</t>
  </si>
  <si>
    <t>Common terns</t>
  </si>
  <si>
    <t>Sterna hirundo</t>
  </si>
  <si>
    <t>Blue-footed booby</t>
  </si>
  <si>
    <t>Sula nebouxii</t>
  </si>
  <si>
    <t>Alpine swift</t>
  </si>
  <si>
    <t>Wandering albatross</t>
  </si>
  <si>
    <t>Diomedea exulans</t>
  </si>
  <si>
    <t>European shag</t>
  </si>
  <si>
    <t>White-browed sparrow weaver</t>
  </si>
  <si>
    <t>Plocepasser mahali</t>
  </si>
  <si>
    <t>Blue tit</t>
  </si>
  <si>
    <t>Cyanistes caeruleus</t>
  </si>
  <si>
    <t>Jackdaws</t>
  </si>
  <si>
    <t>Great reed warbler</t>
  </si>
  <si>
    <t>Acrocephalus arundinaceus</t>
  </si>
  <si>
    <t>Seychelles warbler</t>
  </si>
  <si>
    <t>Acrocephalus sechellensis</t>
  </si>
  <si>
    <t>Superb fairy-wren</t>
  </si>
  <si>
    <t>Malurus cyaneus</t>
  </si>
  <si>
    <t>Laysan albatross</t>
  </si>
  <si>
    <t>Phoebastria immutabilis</t>
  </si>
  <si>
    <t>Houbara bustard</t>
  </si>
  <si>
    <t>Chlamydotis undulata</t>
  </si>
  <si>
    <t>Zebra finch</t>
  </si>
  <si>
    <t>Taeniopygia guttata</t>
  </si>
  <si>
    <t>Black-browed albatross</t>
  </si>
  <si>
    <t>When_in_offspring_life_effect_was_measured</t>
  </si>
  <si>
    <t>Slope_shape</t>
  </si>
  <si>
    <t>Phalacrocorax aristotelis</t>
  </si>
  <si>
    <t xml:space="preserve">Coloeus monedula </t>
  </si>
  <si>
    <t>Thalassarche melanophris</t>
  </si>
  <si>
    <t>Apus melba</t>
  </si>
  <si>
    <t>Mother_daughter</t>
  </si>
  <si>
    <t>Mother_son</t>
  </si>
  <si>
    <t>Father_daughter</t>
  </si>
  <si>
    <t>Father_son</t>
  </si>
  <si>
    <t>Foster_mother</t>
  </si>
  <si>
    <t>Maternal</t>
  </si>
  <si>
    <t>Foster_father</t>
  </si>
  <si>
    <t>Paternal</t>
  </si>
  <si>
    <t>Within-pair_father</t>
  </si>
  <si>
    <t>Within-pair_father_son</t>
  </si>
  <si>
    <t xml:space="preserve">Extra-pair_social_father </t>
  </si>
  <si>
    <t>Extra-pair_social_father_son</t>
  </si>
  <si>
    <t>Extra-pair_genetic_father</t>
  </si>
  <si>
    <t>Extra-pair_genetic_father_son</t>
  </si>
  <si>
    <t>Parent_sex</t>
  </si>
  <si>
    <t>Offspring_sex</t>
  </si>
  <si>
    <t>Type_of_transmissions</t>
  </si>
  <si>
    <t>Phylogeny</t>
  </si>
  <si>
    <t>Year_of_publication</t>
  </si>
  <si>
    <t>House wren</t>
  </si>
  <si>
    <t>Average_lifespan</t>
  </si>
  <si>
    <t>Age_assortative_mating</t>
  </si>
  <si>
    <t>Positive</t>
  </si>
  <si>
    <t>None</t>
  </si>
  <si>
    <t>3 yrs</t>
  </si>
  <si>
    <t>5 yrs</t>
  </si>
  <si>
    <t>2 yrs</t>
  </si>
  <si>
    <t>12 yrs</t>
  </si>
  <si>
    <t>17 yrs</t>
  </si>
  <si>
    <t>20 yrs</t>
  </si>
  <si>
    <t>50 yrs</t>
  </si>
  <si>
    <t>15 yrs?</t>
  </si>
  <si>
    <t>10-14 yrs</t>
  </si>
  <si>
    <t>2.5 yrs?</t>
  </si>
  <si>
    <t>5-6 yrs</t>
  </si>
  <si>
    <t>40 yrs?</t>
  </si>
  <si>
    <t>2.5 yrs</t>
  </si>
  <si>
    <t>70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</si>
</sst>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3" fillId="0" borderId="0" xfId="0" applyFont="1" applyAlignment="1">
      <alignment vertical="center"/>
    </xf>
    <xf numFmtId="0" fontId="1" fillId="0" borderId="0" xfId="0" applyFont="1" applyFill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"/>
  <sheetViews>
    <sheetView tabSelected="1" topLeftCell="E1" zoomScale="55" zoomScaleNormal="55" workbookViewId="0">
      <selection activeCell="H101" sqref="H101"/>
    </sheetView>
  </sheetViews>
  <sheetFormatPr defaultRowHeight="14.25" x14ac:dyDescent="0.45"/>
  <cols>
    <col min="3" max="3" width="26.19921875" style="12" customWidth="1"/>
    <col min="6" max="6" width="17.3984375" customWidth="1"/>
    <col min="7" max="7" width="20.19921875" customWidth="1"/>
    <col min="8" max="8" width="15.59765625" customWidth="1"/>
    <col min="9" max="9" width="20.19921875" customWidth="1"/>
    <col min="10" max="10" width="20" bestFit="1" customWidth="1"/>
    <col min="12" max="12" width="14.19921875" customWidth="1"/>
    <col min="16" max="16" width="10.06640625" customWidth="1"/>
    <col min="19" max="19" width="11.33203125" customWidth="1"/>
  </cols>
  <sheetData>
    <row r="1" spans="1:33" x14ac:dyDescent="0.45">
      <c r="A1" s="1" t="s">
        <v>0</v>
      </c>
      <c r="B1" s="1" t="s">
        <v>1</v>
      </c>
      <c r="C1" s="9" t="s">
        <v>79</v>
      </c>
      <c r="D1" s="1" t="s">
        <v>171</v>
      </c>
      <c r="E1" s="1" t="s">
        <v>2</v>
      </c>
      <c r="F1" s="1" t="s">
        <v>3</v>
      </c>
      <c r="G1" s="1" t="s">
        <v>170</v>
      </c>
      <c r="H1" s="1" t="s">
        <v>173</v>
      </c>
      <c r="I1" s="1" t="s">
        <v>174</v>
      </c>
      <c r="J1" s="5" t="s">
        <v>5</v>
      </c>
      <c r="K1" s="5" t="s">
        <v>6</v>
      </c>
      <c r="L1" s="5" t="s">
        <v>147</v>
      </c>
      <c r="M1" s="5" t="s">
        <v>7</v>
      </c>
      <c r="N1" s="5" t="s">
        <v>8</v>
      </c>
      <c r="O1" s="5" t="s">
        <v>167</v>
      </c>
      <c r="P1" s="5" t="s">
        <v>168</v>
      </c>
      <c r="Q1" s="5" t="s">
        <v>169</v>
      </c>
      <c r="R1" s="5" t="s">
        <v>148</v>
      </c>
      <c r="S1" s="5" t="s">
        <v>9</v>
      </c>
      <c r="T1" s="5" t="s">
        <v>10</v>
      </c>
      <c r="U1" s="5" t="s">
        <v>11</v>
      </c>
      <c r="V1" s="5" t="s">
        <v>12</v>
      </c>
      <c r="W1" s="5" t="s">
        <v>13</v>
      </c>
      <c r="X1" s="5" t="s">
        <v>14</v>
      </c>
      <c r="Y1" s="5" t="s">
        <v>15</v>
      </c>
      <c r="Z1" s="5" t="s">
        <v>16</v>
      </c>
      <c r="AA1" s="5" t="s">
        <v>17</v>
      </c>
      <c r="AB1" s="5" t="s">
        <v>18</v>
      </c>
      <c r="AC1" s="5" t="s">
        <v>19</v>
      </c>
      <c r="AD1" s="5" t="s">
        <v>78</v>
      </c>
      <c r="AE1" s="1"/>
      <c r="AF1" s="1"/>
      <c r="AG1" s="1"/>
    </row>
    <row r="2" spans="1:33" x14ac:dyDescent="0.45">
      <c r="A2">
        <v>1</v>
      </c>
      <c r="B2">
        <v>1</v>
      </c>
      <c r="C2" s="10" t="s">
        <v>80</v>
      </c>
      <c r="D2" s="3">
        <v>2015</v>
      </c>
      <c r="E2" t="s">
        <v>20</v>
      </c>
      <c r="F2" t="s">
        <v>117</v>
      </c>
      <c r="G2" t="s">
        <v>118</v>
      </c>
      <c r="H2" t="s">
        <v>177</v>
      </c>
      <c r="I2" t="s">
        <v>21</v>
      </c>
      <c r="J2" s="6" t="s">
        <v>97</v>
      </c>
      <c r="K2" s="6">
        <v>639</v>
      </c>
      <c r="L2" s="6" t="s">
        <v>22</v>
      </c>
      <c r="M2" s="6" t="s">
        <v>23</v>
      </c>
      <c r="N2" s="6" t="s">
        <v>24</v>
      </c>
      <c r="O2" s="6" t="s">
        <v>25</v>
      </c>
      <c r="P2" s="6" t="s">
        <v>25</v>
      </c>
      <c r="Q2" s="6" t="s">
        <v>153</v>
      </c>
      <c r="R2" s="6" t="s">
        <v>26</v>
      </c>
      <c r="S2" s="6" t="s">
        <v>21</v>
      </c>
      <c r="T2" s="6">
        <v>-0.14000000000000001</v>
      </c>
      <c r="U2" s="6" t="s">
        <v>21</v>
      </c>
      <c r="V2" s="6">
        <v>-0.28000000000000003</v>
      </c>
      <c r="W2" s="6">
        <v>-0.02</v>
      </c>
      <c r="X2" s="6">
        <f>(W2-V2)/3.92</f>
        <v>6.6326530612244902E-2</v>
      </c>
      <c r="Y2" s="6">
        <f t="shared" ref="Y2:Y48" si="0">T2/X2</f>
        <v>-2.1107692307692307</v>
      </c>
      <c r="Z2" s="6">
        <v>6</v>
      </c>
      <c r="AA2" s="6">
        <f t="shared" ref="AA2:AA11" si="1">K2-Z2-1</f>
        <v>632</v>
      </c>
      <c r="AB2" s="6">
        <f>Y2/(SQRT(Y2^2+AA2))</f>
        <v>-8.3667498596056183E-2</v>
      </c>
      <c r="AC2" s="6" t="s">
        <v>98</v>
      </c>
      <c r="AD2" s="6">
        <f t="shared" ref="AD2:AD11" si="2">(1-($AB2)^2)/SQRT($K2-2)</f>
        <v>3.9344082571311903E-2</v>
      </c>
    </row>
    <row r="3" spans="1:33" x14ac:dyDescent="0.45">
      <c r="A3">
        <v>1</v>
      </c>
      <c r="B3">
        <v>2</v>
      </c>
      <c r="C3" s="10" t="s">
        <v>80</v>
      </c>
      <c r="D3" s="3">
        <v>2015</v>
      </c>
      <c r="E3" t="s">
        <v>20</v>
      </c>
      <c r="F3" t="s">
        <v>117</v>
      </c>
      <c r="G3" t="s">
        <v>118</v>
      </c>
      <c r="H3" t="s">
        <v>177</v>
      </c>
      <c r="I3" t="s">
        <v>21</v>
      </c>
      <c r="J3" s="6" t="s">
        <v>97</v>
      </c>
      <c r="K3" s="6">
        <v>639</v>
      </c>
      <c r="L3" s="6" t="s">
        <v>22</v>
      </c>
      <c r="M3" s="6" t="s">
        <v>23</v>
      </c>
      <c r="N3" s="6" t="s">
        <v>24</v>
      </c>
      <c r="O3" s="6" t="s">
        <v>25</v>
      </c>
      <c r="P3" s="6" t="s">
        <v>27</v>
      </c>
      <c r="Q3" s="6" t="s">
        <v>154</v>
      </c>
      <c r="R3" s="6" t="s">
        <v>26</v>
      </c>
      <c r="S3" s="6" t="s">
        <v>21</v>
      </c>
      <c r="T3" s="6">
        <v>0.04</v>
      </c>
      <c r="U3" s="6" t="s">
        <v>21</v>
      </c>
      <c r="V3" s="6">
        <v>-0.11</v>
      </c>
      <c r="W3" s="6">
        <v>0.18</v>
      </c>
      <c r="X3" s="6">
        <f t="shared" ref="X3:X11" si="3">(W3-V3)/3.92</f>
        <v>7.3979591836734693E-2</v>
      </c>
      <c r="Y3" s="6">
        <f t="shared" si="0"/>
        <v>0.54068965517241385</v>
      </c>
      <c r="Z3" s="6">
        <v>6</v>
      </c>
      <c r="AA3" s="6">
        <f t="shared" si="1"/>
        <v>632</v>
      </c>
      <c r="AB3" s="6">
        <f t="shared" ref="AB3:AB48" si="4">Y3/(SQRT(Y3^2+AA3))</f>
        <v>2.1502507032103511E-2</v>
      </c>
      <c r="AC3" s="6" t="s">
        <v>98</v>
      </c>
      <c r="AD3" s="6">
        <f t="shared" si="2"/>
        <v>3.9603123304145428E-2</v>
      </c>
    </row>
    <row r="4" spans="1:33" x14ac:dyDescent="0.45">
      <c r="A4">
        <v>1</v>
      </c>
      <c r="B4">
        <v>3</v>
      </c>
      <c r="C4" s="10" t="s">
        <v>80</v>
      </c>
      <c r="D4" s="3">
        <v>2015</v>
      </c>
      <c r="E4" t="s">
        <v>20</v>
      </c>
      <c r="F4" t="s">
        <v>117</v>
      </c>
      <c r="G4" t="s">
        <v>118</v>
      </c>
      <c r="H4" t="s">
        <v>177</v>
      </c>
      <c r="I4" t="s">
        <v>21</v>
      </c>
      <c r="J4" s="6" t="s">
        <v>97</v>
      </c>
      <c r="K4" s="6">
        <v>639</v>
      </c>
      <c r="L4" s="6" t="s">
        <v>22</v>
      </c>
      <c r="M4" s="6" t="s">
        <v>23</v>
      </c>
      <c r="N4" s="6" t="s">
        <v>24</v>
      </c>
      <c r="O4" s="6" t="s">
        <v>27</v>
      </c>
      <c r="P4" s="6" t="s">
        <v>25</v>
      </c>
      <c r="Q4" s="6" t="s">
        <v>155</v>
      </c>
      <c r="R4" s="6" t="s">
        <v>28</v>
      </c>
      <c r="S4" s="6" t="s">
        <v>21</v>
      </c>
      <c r="T4" s="6">
        <v>0.02</v>
      </c>
      <c r="U4" s="6" t="s">
        <v>21</v>
      </c>
      <c r="V4" s="6">
        <v>-0.1</v>
      </c>
      <c r="W4" s="6">
        <v>0.13</v>
      </c>
      <c r="X4" s="6">
        <f t="shared" si="3"/>
        <v>5.8673469387755105E-2</v>
      </c>
      <c r="Y4" s="6">
        <f t="shared" si="0"/>
        <v>0.34086956521739131</v>
      </c>
      <c r="Z4" s="6">
        <v>6</v>
      </c>
      <c r="AA4" s="6">
        <f t="shared" si="1"/>
        <v>632</v>
      </c>
      <c r="AB4" s="6">
        <f t="shared" si="4"/>
        <v>1.3557817045292887E-2</v>
      </c>
      <c r="AC4" s="6" t="s">
        <v>98</v>
      </c>
      <c r="AD4" s="6">
        <f t="shared" si="2"/>
        <v>3.9614159595699812E-2</v>
      </c>
    </row>
    <row r="5" spans="1:33" x14ac:dyDescent="0.45">
      <c r="A5">
        <v>1</v>
      </c>
      <c r="B5">
        <v>4</v>
      </c>
      <c r="C5" s="10" t="s">
        <v>80</v>
      </c>
      <c r="D5" s="3">
        <v>2015</v>
      </c>
      <c r="E5" t="s">
        <v>20</v>
      </c>
      <c r="F5" t="s">
        <v>117</v>
      </c>
      <c r="G5" t="s">
        <v>118</v>
      </c>
      <c r="H5" t="s">
        <v>177</v>
      </c>
      <c r="I5" t="s">
        <v>21</v>
      </c>
      <c r="J5" s="6" t="s">
        <v>97</v>
      </c>
      <c r="K5" s="6">
        <v>639</v>
      </c>
      <c r="L5" s="6" t="s">
        <v>22</v>
      </c>
      <c r="M5" s="6" t="s">
        <v>23</v>
      </c>
      <c r="N5" s="6" t="s">
        <v>24</v>
      </c>
      <c r="O5" s="6" t="s">
        <v>27</v>
      </c>
      <c r="P5" s="6" t="s">
        <v>27</v>
      </c>
      <c r="Q5" s="6" t="s">
        <v>156</v>
      </c>
      <c r="R5" s="6" t="s">
        <v>26</v>
      </c>
      <c r="S5" s="6" t="s">
        <v>21</v>
      </c>
      <c r="T5" s="6">
        <v>-0.23</v>
      </c>
      <c r="U5" s="6" t="s">
        <v>21</v>
      </c>
      <c r="V5" s="6">
        <v>-0.38</v>
      </c>
      <c r="W5" s="6">
        <v>-0.09</v>
      </c>
      <c r="X5" s="6">
        <f t="shared" si="3"/>
        <v>7.3979591836734707E-2</v>
      </c>
      <c r="Y5" s="6">
        <f t="shared" si="0"/>
        <v>-3.108965517241379</v>
      </c>
      <c r="Z5" s="6">
        <v>6</v>
      </c>
      <c r="AA5" s="6">
        <f t="shared" si="1"/>
        <v>632</v>
      </c>
      <c r="AB5" s="6">
        <f t="shared" si="4"/>
        <v>-0.12273304354218265</v>
      </c>
      <c r="AC5" s="6" t="s">
        <v>98</v>
      </c>
      <c r="AD5" s="6">
        <f t="shared" si="2"/>
        <v>3.9024608950149822E-2</v>
      </c>
    </row>
    <row r="6" spans="1:33" x14ac:dyDescent="0.45">
      <c r="A6">
        <v>1</v>
      </c>
      <c r="B6">
        <v>5</v>
      </c>
      <c r="C6" s="10" t="s">
        <v>80</v>
      </c>
      <c r="D6" s="3">
        <v>2015</v>
      </c>
      <c r="E6" t="s">
        <v>20</v>
      </c>
      <c r="F6" t="s">
        <v>117</v>
      </c>
      <c r="G6" t="s">
        <v>118</v>
      </c>
      <c r="H6" t="s">
        <v>177</v>
      </c>
      <c r="I6" t="s">
        <v>21</v>
      </c>
      <c r="J6" s="6" t="s">
        <v>97</v>
      </c>
      <c r="K6" s="6">
        <v>453</v>
      </c>
      <c r="L6" s="6" t="s">
        <v>22</v>
      </c>
      <c r="M6" s="6" t="s">
        <v>23</v>
      </c>
      <c r="N6" s="6" t="s">
        <v>29</v>
      </c>
      <c r="O6" s="6" t="s">
        <v>30</v>
      </c>
      <c r="P6" s="6" t="s">
        <v>31</v>
      </c>
      <c r="Q6" s="6" t="s">
        <v>157</v>
      </c>
      <c r="R6" s="6" t="s">
        <v>26</v>
      </c>
      <c r="S6" s="6" t="s">
        <v>21</v>
      </c>
      <c r="T6" s="6">
        <v>-0.12</v>
      </c>
      <c r="U6" s="6" t="s">
        <v>21</v>
      </c>
      <c r="V6" s="6">
        <v>-0.26</v>
      </c>
      <c r="W6" s="6">
        <v>0.03</v>
      </c>
      <c r="X6" s="6">
        <f t="shared" si="3"/>
        <v>7.3979591836734707E-2</v>
      </c>
      <c r="Y6" s="6">
        <f t="shared" si="0"/>
        <v>-1.6220689655172411</v>
      </c>
      <c r="Z6" s="6">
        <v>4</v>
      </c>
      <c r="AA6" s="6">
        <f t="shared" si="1"/>
        <v>448</v>
      </c>
      <c r="AB6" s="6">
        <f t="shared" si="4"/>
        <v>-7.64115010127734E-2</v>
      </c>
      <c r="AC6" s="6" t="s">
        <v>98</v>
      </c>
      <c r="AD6" s="6">
        <f t="shared" si="2"/>
        <v>4.681322646611924E-2</v>
      </c>
    </row>
    <row r="7" spans="1:33" x14ac:dyDescent="0.45">
      <c r="A7">
        <v>1</v>
      </c>
      <c r="B7">
        <v>6</v>
      </c>
      <c r="C7" s="10" t="s">
        <v>80</v>
      </c>
      <c r="D7" s="3">
        <v>2015</v>
      </c>
      <c r="E7" t="s">
        <v>20</v>
      </c>
      <c r="F7" t="s">
        <v>117</v>
      </c>
      <c r="G7" t="s">
        <v>118</v>
      </c>
      <c r="H7" t="s">
        <v>177</v>
      </c>
      <c r="I7" t="s">
        <v>21</v>
      </c>
      <c r="J7" s="6" t="s">
        <v>97</v>
      </c>
      <c r="K7" s="6">
        <v>453</v>
      </c>
      <c r="L7" s="6" t="s">
        <v>22</v>
      </c>
      <c r="M7" s="6" t="s">
        <v>23</v>
      </c>
      <c r="N7" s="6" t="s">
        <v>29</v>
      </c>
      <c r="O7" s="6" t="s">
        <v>25</v>
      </c>
      <c r="P7" s="6" t="s">
        <v>31</v>
      </c>
      <c r="Q7" s="6" t="s">
        <v>158</v>
      </c>
      <c r="R7" s="6" t="s">
        <v>26</v>
      </c>
      <c r="S7" s="6" t="s">
        <v>21</v>
      </c>
      <c r="T7" s="6">
        <v>-0.11</v>
      </c>
      <c r="U7" s="6" t="s">
        <v>21</v>
      </c>
      <c r="V7" s="6">
        <v>-0.23</v>
      </c>
      <c r="W7" s="6">
        <v>0</v>
      </c>
      <c r="X7" s="6">
        <f t="shared" si="3"/>
        <v>5.8673469387755105E-2</v>
      </c>
      <c r="Y7" s="6">
        <f t="shared" si="0"/>
        <v>-1.8747826086956521</v>
      </c>
      <c r="Z7" s="6">
        <v>4</v>
      </c>
      <c r="AA7" s="6">
        <f t="shared" si="1"/>
        <v>448</v>
      </c>
      <c r="AB7" s="6">
        <f t="shared" si="4"/>
        <v>-8.822972309610666E-2</v>
      </c>
      <c r="AC7" s="6" t="s">
        <v>98</v>
      </c>
      <c r="AD7" s="6">
        <f t="shared" si="2"/>
        <v>4.6721603897643474E-2</v>
      </c>
    </row>
    <row r="8" spans="1:33" x14ac:dyDescent="0.45">
      <c r="A8">
        <v>1</v>
      </c>
      <c r="B8">
        <v>7</v>
      </c>
      <c r="C8" s="10" t="s">
        <v>80</v>
      </c>
      <c r="D8" s="3">
        <v>2015</v>
      </c>
      <c r="E8" t="s">
        <v>20</v>
      </c>
      <c r="F8" t="s">
        <v>117</v>
      </c>
      <c r="G8" t="s">
        <v>118</v>
      </c>
      <c r="H8" t="s">
        <v>177</v>
      </c>
      <c r="I8" t="s">
        <v>21</v>
      </c>
      <c r="J8" s="6" t="s">
        <v>97</v>
      </c>
      <c r="K8" s="6">
        <v>385</v>
      </c>
      <c r="L8" s="6" t="s">
        <v>22</v>
      </c>
      <c r="M8" s="6" t="s">
        <v>23</v>
      </c>
      <c r="N8" s="6" t="s">
        <v>29</v>
      </c>
      <c r="O8" s="6" t="s">
        <v>32</v>
      </c>
      <c r="P8" s="6" t="s">
        <v>31</v>
      </c>
      <c r="Q8" s="6" t="s">
        <v>159</v>
      </c>
      <c r="R8" s="6" t="s">
        <v>26</v>
      </c>
      <c r="S8" s="6" t="s">
        <v>21</v>
      </c>
      <c r="T8" s="6">
        <v>-0.06</v>
      </c>
      <c r="U8" s="6" t="s">
        <v>21</v>
      </c>
      <c r="V8" s="6">
        <v>-0.2</v>
      </c>
      <c r="W8" s="6">
        <v>0.08</v>
      </c>
      <c r="X8" s="6">
        <f t="shared" si="3"/>
        <v>7.1428571428571438E-2</v>
      </c>
      <c r="Y8" s="6">
        <f t="shared" si="0"/>
        <v>-0.83999999999999986</v>
      </c>
      <c r="Z8" s="6">
        <v>4</v>
      </c>
      <c r="AA8" s="6">
        <f t="shared" si="1"/>
        <v>380</v>
      </c>
      <c r="AB8" s="6">
        <f t="shared" si="4"/>
        <v>-4.3051139740197482E-2</v>
      </c>
      <c r="AC8" s="6" t="s">
        <v>98</v>
      </c>
      <c r="AD8" s="6">
        <f t="shared" si="2"/>
        <v>5.1002908682427177E-2</v>
      </c>
    </row>
    <row r="9" spans="1:33" x14ac:dyDescent="0.45">
      <c r="A9">
        <v>1</v>
      </c>
      <c r="B9">
        <v>8</v>
      </c>
      <c r="C9" s="10" t="s">
        <v>80</v>
      </c>
      <c r="D9" s="3">
        <v>2015</v>
      </c>
      <c r="E9" t="s">
        <v>20</v>
      </c>
      <c r="F9" t="s">
        <v>117</v>
      </c>
      <c r="G9" t="s">
        <v>118</v>
      </c>
      <c r="H9" t="s">
        <v>177</v>
      </c>
      <c r="I9" t="s">
        <v>21</v>
      </c>
      <c r="J9" s="6" t="s">
        <v>97</v>
      </c>
      <c r="K9" s="6">
        <v>385</v>
      </c>
      <c r="L9" s="6" t="s">
        <v>22</v>
      </c>
      <c r="M9" s="6" t="s">
        <v>23</v>
      </c>
      <c r="N9" s="6" t="s">
        <v>29</v>
      </c>
      <c r="O9" s="6" t="s">
        <v>27</v>
      </c>
      <c r="P9" s="6" t="s">
        <v>31</v>
      </c>
      <c r="Q9" s="6" t="s">
        <v>160</v>
      </c>
      <c r="R9" s="6" t="s">
        <v>26</v>
      </c>
      <c r="S9" s="6" t="s">
        <v>21</v>
      </c>
      <c r="T9" s="6">
        <v>-0.14000000000000001</v>
      </c>
      <c r="U9" s="6" t="s">
        <v>21</v>
      </c>
      <c r="V9" s="6">
        <v>-0.28000000000000003</v>
      </c>
      <c r="W9" s="6">
        <v>0</v>
      </c>
      <c r="X9" s="6">
        <f t="shared" si="3"/>
        <v>7.1428571428571438E-2</v>
      </c>
      <c r="Y9" s="6">
        <f t="shared" si="0"/>
        <v>-1.96</v>
      </c>
      <c r="Z9" s="6">
        <v>4</v>
      </c>
      <c r="AA9" s="6">
        <f t="shared" si="1"/>
        <v>380</v>
      </c>
      <c r="AB9" s="6">
        <f t="shared" si="4"/>
        <v>-0.10004146684445719</v>
      </c>
      <c r="AC9" s="6" t="s">
        <v>98</v>
      </c>
      <c r="AD9" s="6">
        <f t="shared" si="2"/>
        <v>5.0586213041235367E-2</v>
      </c>
    </row>
    <row r="10" spans="1:33" x14ac:dyDescent="0.45">
      <c r="A10">
        <v>1</v>
      </c>
      <c r="B10">
        <v>9</v>
      </c>
      <c r="C10" s="10" t="s">
        <v>80</v>
      </c>
      <c r="D10" s="3">
        <v>2015</v>
      </c>
      <c r="E10" t="s">
        <v>20</v>
      </c>
      <c r="F10" t="s">
        <v>117</v>
      </c>
      <c r="G10" t="s">
        <v>118</v>
      </c>
      <c r="H10" t="s">
        <v>177</v>
      </c>
      <c r="I10" t="s">
        <v>21</v>
      </c>
      <c r="J10" s="6" t="s">
        <v>97</v>
      </c>
      <c r="K10" s="6">
        <v>564</v>
      </c>
      <c r="L10" s="6" t="s">
        <v>22</v>
      </c>
      <c r="M10" s="6" t="s">
        <v>23</v>
      </c>
      <c r="N10" s="6" t="s">
        <v>29</v>
      </c>
      <c r="O10" s="6" t="s">
        <v>25</v>
      </c>
      <c r="P10" s="6" t="s">
        <v>31</v>
      </c>
      <c r="Q10" s="6" t="s">
        <v>158</v>
      </c>
      <c r="R10" s="6" t="s">
        <v>26</v>
      </c>
      <c r="S10" s="6" t="s">
        <v>21</v>
      </c>
      <c r="T10" s="6">
        <v>-0.1</v>
      </c>
      <c r="U10" s="6" t="s">
        <v>21</v>
      </c>
      <c r="V10" s="6">
        <v>-0.2</v>
      </c>
      <c r="W10" s="6">
        <v>-0.01</v>
      </c>
      <c r="X10" s="6">
        <f t="shared" si="3"/>
        <v>4.8469387755102039E-2</v>
      </c>
      <c r="Y10" s="6">
        <f t="shared" si="0"/>
        <v>-2.0631578947368423</v>
      </c>
      <c r="Z10" s="6">
        <v>3</v>
      </c>
      <c r="AA10" s="6">
        <f t="shared" si="1"/>
        <v>560</v>
      </c>
      <c r="AB10" s="6">
        <f>Y10/(SQRT(Y10^2+AA10))</f>
        <v>-8.685486195346058E-2</v>
      </c>
      <c r="AC10" s="6" t="s">
        <v>98</v>
      </c>
      <c r="AD10" s="6">
        <f t="shared" si="2"/>
        <v>4.1864239454139397E-2</v>
      </c>
    </row>
    <row r="11" spans="1:33" x14ac:dyDescent="0.45">
      <c r="A11">
        <v>1</v>
      </c>
      <c r="B11">
        <v>10</v>
      </c>
      <c r="C11" s="10" t="s">
        <v>80</v>
      </c>
      <c r="D11" s="3">
        <v>2015</v>
      </c>
      <c r="E11" t="s">
        <v>20</v>
      </c>
      <c r="F11" t="s">
        <v>117</v>
      </c>
      <c r="G11" t="s">
        <v>118</v>
      </c>
      <c r="H11" t="s">
        <v>177</v>
      </c>
      <c r="I11" t="s">
        <v>21</v>
      </c>
      <c r="J11" s="6" t="s">
        <v>97</v>
      </c>
      <c r="K11" s="6">
        <v>521</v>
      </c>
      <c r="L11" s="6" t="s">
        <v>22</v>
      </c>
      <c r="M11" s="6" t="s">
        <v>23</v>
      </c>
      <c r="N11" s="6" t="s">
        <v>29</v>
      </c>
      <c r="O11" s="6" t="s">
        <v>27</v>
      </c>
      <c r="P11" s="6" t="s">
        <v>31</v>
      </c>
      <c r="Q11" s="6" t="s">
        <v>160</v>
      </c>
      <c r="R11" s="6" t="s">
        <v>26</v>
      </c>
      <c r="S11" s="6" t="s">
        <v>21</v>
      </c>
      <c r="T11" s="6">
        <v>-0.2</v>
      </c>
      <c r="U11" s="6" t="s">
        <v>21</v>
      </c>
      <c r="V11" s="6">
        <v>-0.32</v>
      </c>
      <c r="W11" s="6">
        <v>-0.09</v>
      </c>
      <c r="X11" s="6">
        <f t="shared" si="3"/>
        <v>5.8673469387755105E-2</v>
      </c>
      <c r="Y11" s="6">
        <f t="shared" si="0"/>
        <v>-3.4086956521739129</v>
      </c>
      <c r="Z11" s="6">
        <v>3</v>
      </c>
      <c r="AA11" s="6">
        <f t="shared" si="1"/>
        <v>517</v>
      </c>
      <c r="AB11" s="6">
        <f>Y11/(SQRT(Y11^2+AA11))</f>
        <v>-0.14825752904876652</v>
      </c>
      <c r="AC11" s="6" t="s">
        <v>98</v>
      </c>
      <c r="AD11" s="6">
        <f t="shared" si="2"/>
        <v>4.2930300268768158E-2</v>
      </c>
    </row>
    <row r="12" spans="1:33" x14ac:dyDescent="0.45">
      <c r="A12">
        <v>2</v>
      </c>
      <c r="B12">
        <v>11</v>
      </c>
      <c r="C12" s="10" t="s">
        <v>81</v>
      </c>
      <c r="D12" s="3">
        <v>2017</v>
      </c>
      <c r="E12" t="s">
        <v>33</v>
      </c>
      <c r="F12" t="s">
        <v>119</v>
      </c>
      <c r="G12" t="s">
        <v>120</v>
      </c>
      <c r="H12" t="s">
        <v>179</v>
      </c>
      <c r="I12" t="s">
        <v>175</v>
      </c>
      <c r="J12" s="6" t="s">
        <v>99</v>
      </c>
      <c r="K12" s="6">
        <v>3980</v>
      </c>
      <c r="L12" s="6" t="s">
        <v>22</v>
      </c>
      <c r="M12" s="6" t="s">
        <v>34</v>
      </c>
      <c r="N12" s="6" t="s">
        <v>35</v>
      </c>
      <c r="O12" s="6" t="s">
        <v>25</v>
      </c>
      <c r="P12" s="6" t="s">
        <v>31</v>
      </c>
      <c r="Q12" s="6" t="s">
        <v>158</v>
      </c>
      <c r="R12" s="6" t="s">
        <v>26</v>
      </c>
      <c r="S12" s="6" t="s">
        <v>21</v>
      </c>
      <c r="T12" s="6">
        <v>1.4E-2</v>
      </c>
      <c r="U12" s="6" t="s">
        <v>21</v>
      </c>
      <c r="V12" s="6" t="s">
        <v>21</v>
      </c>
      <c r="W12" s="6" t="s">
        <v>21</v>
      </c>
      <c r="X12" s="6">
        <v>3.5999999999999997E-2</v>
      </c>
      <c r="Y12" s="6">
        <f t="shared" si="0"/>
        <v>0.38888888888888895</v>
      </c>
      <c r="Z12" s="6">
        <v>6</v>
      </c>
      <c r="AA12" s="6">
        <v>1392.5</v>
      </c>
      <c r="AB12" s="6">
        <f t="shared" si="4"/>
        <v>1.0420878939143011E-2</v>
      </c>
      <c r="AC12" s="6" t="s">
        <v>98</v>
      </c>
      <c r="AD12" s="6">
        <f t="shared" ref="AD12:AD23" si="5">(1-($AB12)^2)/SQRT($K12-2)</f>
        <v>1.5853328030489489E-2</v>
      </c>
    </row>
    <row r="13" spans="1:33" x14ac:dyDescent="0.45">
      <c r="A13">
        <v>2</v>
      </c>
      <c r="B13">
        <v>12</v>
      </c>
      <c r="C13" s="10" t="s">
        <v>81</v>
      </c>
      <c r="D13" s="3">
        <v>2017</v>
      </c>
      <c r="E13" t="s">
        <v>33</v>
      </c>
      <c r="F13" t="s">
        <v>172</v>
      </c>
      <c r="G13" t="s">
        <v>120</v>
      </c>
      <c r="H13" t="s">
        <v>179</v>
      </c>
      <c r="I13" t="s">
        <v>175</v>
      </c>
      <c r="J13" s="6" t="s">
        <v>99</v>
      </c>
      <c r="K13" s="6">
        <v>3980</v>
      </c>
      <c r="L13" s="6" t="s">
        <v>22</v>
      </c>
      <c r="M13" s="6" t="s">
        <v>34</v>
      </c>
      <c r="N13" s="6" t="s">
        <v>35</v>
      </c>
      <c r="O13" s="6" t="s">
        <v>27</v>
      </c>
      <c r="P13" s="6" t="s">
        <v>31</v>
      </c>
      <c r="Q13" s="6" t="s">
        <v>160</v>
      </c>
      <c r="R13" s="6" t="s">
        <v>26</v>
      </c>
      <c r="S13" s="6" t="s">
        <v>21</v>
      </c>
      <c r="T13" s="6">
        <v>-5.1999999999999998E-2</v>
      </c>
      <c r="U13" s="6" t="s">
        <v>21</v>
      </c>
      <c r="V13" s="6" t="s">
        <v>21</v>
      </c>
      <c r="W13" s="6" t="s">
        <v>21</v>
      </c>
      <c r="X13" s="6">
        <v>3.5999999999999997E-2</v>
      </c>
      <c r="Y13" s="6">
        <f t="shared" si="0"/>
        <v>-1.4444444444444444</v>
      </c>
      <c r="Z13" s="6">
        <v>6</v>
      </c>
      <c r="AA13" s="6">
        <v>1523</v>
      </c>
      <c r="AB13" s="6">
        <f t="shared" si="4"/>
        <v>-3.6987383982152816E-2</v>
      </c>
      <c r="AC13" s="6" t="s">
        <v>98</v>
      </c>
      <c r="AD13" s="6">
        <f t="shared" si="5"/>
        <v>1.5833359041484758E-2</v>
      </c>
    </row>
    <row r="14" spans="1:33" x14ac:dyDescent="0.45">
      <c r="A14">
        <v>2</v>
      </c>
      <c r="B14">
        <v>13</v>
      </c>
      <c r="C14" s="10" t="s">
        <v>81</v>
      </c>
      <c r="D14" s="3">
        <v>2017</v>
      </c>
      <c r="E14" t="s">
        <v>33</v>
      </c>
      <c r="F14" t="s">
        <v>172</v>
      </c>
      <c r="G14" t="s">
        <v>120</v>
      </c>
      <c r="H14" t="s">
        <v>179</v>
      </c>
      <c r="I14" t="s">
        <v>175</v>
      </c>
      <c r="J14" s="6" t="s">
        <v>99</v>
      </c>
      <c r="K14" s="6">
        <v>3980</v>
      </c>
      <c r="L14" s="6" t="s">
        <v>22</v>
      </c>
      <c r="M14" s="6" t="s">
        <v>36</v>
      </c>
      <c r="N14" s="6" t="s">
        <v>37</v>
      </c>
      <c r="O14" s="6" t="s">
        <v>25</v>
      </c>
      <c r="P14" s="6" t="s">
        <v>31</v>
      </c>
      <c r="Q14" s="6" t="s">
        <v>158</v>
      </c>
      <c r="R14" s="6" t="s">
        <v>26</v>
      </c>
      <c r="S14" s="6" t="s">
        <v>21</v>
      </c>
      <c r="T14" s="6">
        <v>8.5000000000000006E-2</v>
      </c>
      <c r="U14" s="6" t="s">
        <v>21</v>
      </c>
      <c r="V14" s="6" t="s">
        <v>21</v>
      </c>
      <c r="W14" s="6" t="s">
        <v>21</v>
      </c>
      <c r="X14" s="6">
        <v>0.03</v>
      </c>
      <c r="Y14" s="6">
        <f t="shared" si="0"/>
        <v>2.8333333333333335</v>
      </c>
      <c r="Z14" s="6">
        <v>6</v>
      </c>
      <c r="AA14" s="6">
        <v>1329</v>
      </c>
      <c r="AB14" s="6">
        <f t="shared" si="4"/>
        <v>7.7486751802894216E-2</v>
      </c>
      <c r="AC14" s="6" t="s">
        <v>98</v>
      </c>
      <c r="AD14" s="6">
        <f t="shared" si="5"/>
        <v>1.5759852967352692E-2</v>
      </c>
    </row>
    <row r="15" spans="1:33" x14ac:dyDescent="0.45">
      <c r="A15">
        <v>2</v>
      </c>
      <c r="B15">
        <v>14</v>
      </c>
      <c r="C15" s="10" t="s">
        <v>81</v>
      </c>
      <c r="D15" s="3">
        <v>2017</v>
      </c>
      <c r="E15" t="s">
        <v>33</v>
      </c>
      <c r="F15" t="s">
        <v>172</v>
      </c>
      <c r="G15" t="s">
        <v>120</v>
      </c>
      <c r="H15" t="s">
        <v>179</v>
      </c>
      <c r="I15" t="s">
        <v>175</v>
      </c>
      <c r="J15" s="6" t="s">
        <v>99</v>
      </c>
      <c r="K15" s="6">
        <v>3980</v>
      </c>
      <c r="L15" s="6" t="s">
        <v>22</v>
      </c>
      <c r="M15" s="6" t="s">
        <v>36</v>
      </c>
      <c r="N15" s="6" t="s">
        <v>37</v>
      </c>
      <c r="O15" s="6" t="s">
        <v>27</v>
      </c>
      <c r="P15" s="6" t="s">
        <v>31</v>
      </c>
      <c r="Q15" s="6" t="s">
        <v>160</v>
      </c>
      <c r="R15" s="6" t="s">
        <v>26</v>
      </c>
      <c r="S15" s="6" t="s">
        <v>21</v>
      </c>
      <c r="T15" s="6">
        <v>-5.7000000000000002E-2</v>
      </c>
      <c r="U15" s="6" t="s">
        <v>21</v>
      </c>
      <c r="V15" s="6" t="s">
        <v>21</v>
      </c>
      <c r="W15" s="6" t="s">
        <v>21</v>
      </c>
      <c r="X15" s="6">
        <v>3.1E-2</v>
      </c>
      <c r="Y15" s="6">
        <f t="shared" si="0"/>
        <v>-1.838709677419355</v>
      </c>
      <c r="Z15" s="6">
        <v>6</v>
      </c>
      <c r="AA15" s="6">
        <v>1387</v>
      </c>
      <c r="AB15" s="6">
        <f t="shared" si="4"/>
        <v>-4.9311279621758665E-2</v>
      </c>
      <c r="AC15" s="6" t="s">
        <v>98</v>
      </c>
      <c r="AD15" s="6">
        <f t="shared" si="5"/>
        <v>1.5816496629609721E-2</v>
      </c>
    </row>
    <row r="16" spans="1:33" x14ac:dyDescent="0.45">
      <c r="A16">
        <v>2</v>
      </c>
      <c r="B16">
        <v>15</v>
      </c>
      <c r="C16" s="10" t="s">
        <v>81</v>
      </c>
      <c r="D16" s="3">
        <v>2017</v>
      </c>
      <c r="E16" t="s">
        <v>33</v>
      </c>
      <c r="F16" t="s">
        <v>172</v>
      </c>
      <c r="G16" t="s">
        <v>120</v>
      </c>
      <c r="H16" t="s">
        <v>179</v>
      </c>
      <c r="I16" t="s">
        <v>175</v>
      </c>
      <c r="J16" s="6" t="s">
        <v>99</v>
      </c>
      <c r="K16" s="6">
        <v>3980</v>
      </c>
      <c r="L16" s="6" t="s">
        <v>22</v>
      </c>
      <c r="M16" s="6" t="s">
        <v>38</v>
      </c>
      <c r="N16" s="6" t="s">
        <v>39</v>
      </c>
      <c r="O16" s="6" t="s">
        <v>25</v>
      </c>
      <c r="P16" s="6" t="s">
        <v>31</v>
      </c>
      <c r="Q16" s="6" t="s">
        <v>158</v>
      </c>
      <c r="R16" s="6" t="s">
        <v>26</v>
      </c>
      <c r="S16" s="6" t="s">
        <v>21</v>
      </c>
      <c r="T16" s="6">
        <v>5.1999999999999998E-2</v>
      </c>
      <c r="U16" s="6" t="s">
        <v>21</v>
      </c>
      <c r="V16" s="6" t="s">
        <v>21</v>
      </c>
      <c r="W16" s="6" t="s">
        <v>21</v>
      </c>
      <c r="X16" s="6">
        <v>2.8000000000000001E-2</v>
      </c>
      <c r="Y16" s="6">
        <f t="shared" si="0"/>
        <v>1.857142857142857</v>
      </c>
      <c r="Z16" s="6">
        <v>5</v>
      </c>
      <c r="AA16" s="6">
        <v>1501</v>
      </c>
      <c r="AB16" s="6">
        <f t="shared" si="4"/>
        <v>4.7880268841494746E-2</v>
      </c>
      <c r="AC16" s="6" t="s">
        <v>98</v>
      </c>
      <c r="AD16" s="6">
        <f t="shared" si="5"/>
        <v>1.5818701784082081E-2</v>
      </c>
    </row>
    <row r="17" spans="1:30" x14ac:dyDescent="0.45">
      <c r="A17">
        <v>2</v>
      </c>
      <c r="B17">
        <v>16</v>
      </c>
      <c r="C17" s="10" t="s">
        <v>81</v>
      </c>
      <c r="D17" s="3">
        <v>2017</v>
      </c>
      <c r="E17" t="s">
        <v>33</v>
      </c>
      <c r="F17" t="s">
        <v>172</v>
      </c>
      <c r="G17" t="s">
        <v>120</v>
      </c>
      <c r="H17" t="s">
        <v>179</v>
      </c>
      <c r="I17" t="s">
        <v>175</v>
      </c>
      <c r="J17" s="6" t="s">
        <v>99</v>
      </c>
      <c r="K17" s="6">
        <v>3980</v>
      </c>
      <c r="L17" s="6" t="s">
        <v>22</v>
      </c>
      <c r="M17" s="6" t="s">
        <v>38</v>
      </c>
      <c r="N17" s="6" t="s">
        <v>39</v>
      </c>
      <c r="O17" s="6" t="s">
        <v>27</v>
      </c>
      <c r="P17" s="6" t="s">
        <v>31</v>
      </c>
      <c r="Q17" s="6" t="s">
        <v>160</v>
      </c>
      <c r="R17" s="6" t="s">
        <v>26</v>
      </c>
      <c r="S17" s="6" t="s">
        <v>21</v>
      </c>
      <c r="T17" s="6">
        <v>-2.4E-2</v>
      </c>
      <c r="U17" s="6" t="s">
        <v>21</v>
      </c>
      <c r="V17" s="6" t="s">
        <v>21</v>
      </c>
      <c r="W17" s="6" t="s">
        <v>21</v>
      </c>
      <c r="X17" s="6">
        <v>2.8000000000000001E-2</v>
      </c>
      <c r="Y17" s="6">
        <f t="shared" si="0"/>
        <v>-0.8571428571428571</v>
      </c>
      <c r="Z17" s="6">
        <v>5</v>
      </c>
      <c r="AA17" s="6">
        <v>1407</v>
      </c>
      <c r="AB17" s="6">
        <f t="shared" si="4"/>
        <v>-2.2845086319536433E-2</v>
      </c>
      <c r="AC17" s="6" t="s">
        <v>98</v>
      </c>
      <c r="AD17" s="6">
        <f t="shared" si="5"/>
        <v>1.5846775086858941E-2</v>
      </c>
    </row>
    <row r="18" spans="1:30" x14ac:dyDescent="0.45">
      <c r="A18">
        <v>2</v>
      </c>
      <c r="B18">
        <v>17</v>
      </c>
      <c r="C18" s="10" t="s">
        <v>81</v>
      </c>
      <c r="D18" s="3">
        <v>2017</v>
      </c>
      <c r="E18" t="s">
        <v>33</v>
      </c>
      <c r="F18" t="s">
        <v>172</v>
      </c>
      <c r="G18" t="s">
        <v>120</v>
      </c>
      <c r="H18" t="s">
        <v>179</v>
      </c>
      <c r="I18" t="s">
        <v>175</v>
      </c>
      <c r="J18" s="6" t="s">
        <v>99</v>
      </c>
      <c r="K18" s="6">
        <v>3980</v>
      </c>
      <c r="L18" s="6" t="s">
        <v>22</v>
      </c>
      <c r="M18" s="6" t="s">
        <v>23</v>
      </c>
      <c r="N18" s="6" t="s">
        <v>24</v>
      </c>
      <c r="O18" s="6" t="s">
        <v>25</v>
      </c>
      <c r="P18" s="6" t="s">
        <v>31</v>
      </c>
      <c r="Q18" s="6" t="s">
        <v>158</v>
      </c>
      <c r="R18" s="6" t="s">
        <v>26</v>
      </c>
      <c r="S18" s="6" t="s">
        <v>21</v>
      </c>
      <c r="T18" s="6">
        <v>2.1000000000000001E-2</v>
      </c>
      <c r="U18" s="6" t="s">
        <v>21</v>
      </c>
      <c r="V18" s="6" t="s">
        <v>21</v>
      </c>
      <c r="W18" s="6" t="s">
        <v>21</v>
      </c>
      <c r="X18" s="6">
        <v>8.8999999999999996E-2</v>
      </c>
      <c r="Y18" s="6">
        <f t="shared" si="0"/>
        <v>0.2359550561797753</v>
      </c>
      <c r="Z18" s="6">
        <v>6</v>
      </c>
      <c r="AA18" s="6">
        <v>13840</v>
      </c>
      <c r="AB18" s="6">
        <f t="shared" si="4"/>
        <v>2.0056741146215985E-3</v>
      </c>
      <c r="AC18" s="6" t="s">
        <v>98</v>
      </c>
      <c r="AD18" s="6">
        <f t="shared" si="5"/>
        <v>1.585498602458664E-2</v>
      </c>
    </row>
    <row r="19" spans="1:30" x14ac:dyDescent="0.45">
      <c r="A19">
        <v>2</v>
      </c>
      <c r="B19">
        <v>18</v>
      </c>
      <c r="C19" s="10" t="s">
        <v>81</v>
      </c>
      <c r="D19" s="3">
        <v>2017</v>
      </c>
      <c r="E19" t="s">
        <v>33</v>
      </c>
      <c r="F19" t="s">
        <v>172</v>
      </c>
      <c r="G19" t="s">
        <v>120</v>
      </c>
      <c r="H19" t="s">
        <v>179</v>
      </c>
      <c r="I19" t="s">
        <v>175</v>
      </c>
      <c r="J19" s="6" t="s">
        <v>99</v>
      </c>
      <c r="K19" s="6">
        <v>3980</v>
      </c>
      <c r="L19" s="6" t="s">
        <v>22</v>
      </c>
      <c r="M19" s="6" t="s">
        <v>23</v>
      </c>
      <c r="N19" s="6" t="s">
        <v>24</v>
      </c>
      <c r="O19" s="6" t="s">
        <v>27</v>
      </c>
      <c r="P19" s="6" t="s">
        <v>31</v>
      </c>
      <c r="Q19" s="6" t="s">
        <v>160</v>
      </c>
      <c r="R19" s="6" t="s">
        <v>26</v>
      </c>
      <c r="S19" s="6" t="s">
        <v>21</v>
      </c>
      <c r="T19" s="6">
        <v>0.01</v>
      </c>
      <c r="U19" s="6" t="s">
        <v>21</v>
      </c>
      <c r="V19" s="6" t="s">
        <v>21</v>
      </c>
      <c r="W19" s="6" t="s">
        <v>21</v>
      </c>
      <c r="X19" s="6">
        <v>9.1999999999999998E-2</v>
      </c>
      <c r="Y19" s="6">
        <f t="shared" si="0"/>
        <v>0.10869565217391305</v>
      </c>
      <c r="Z19" s="6">
        <v>6</v>
      </c>
      <c r="AA19" s="6">
        <v>13840</v>
      </c>
      <c r="AB19" s="6">
        <f t="shared" si="4"/>
        <v>9.2394036774850975E-4</v>
      </c>
      <c r="AC19" s="6" t="s">
        <v>98</v>
      </c>
      <c r="AD19" s="6">
        <f t="shared" si="5"/>
        <v>1.5855036270235975E-2</v>
      </c>
    </row>
    <row r="20" spans="1:30" x14ac:dyDescent="0.45">
      <c r="A20">
        <v>2</v>
      </c>
      <c r="B20">
        <v>19</v>
      </c>
      <c r="C20" s="10" t="s">
        <v>81</v>
      </c>
      <c r="D20" s="3">
        <v>2017</v>
      </c>
      <c r="E20" t="s">
        <v>33</v>
      </c>
      <c r="F20" t="s">
        <v>172</v>
      </c>
      <c r="G20" t="s">
        <v>120</v>
      </c>
      <c r="H20" t="s">
        <v>179</v>
      </c>
      <c r="I20" t="s">
        <v>175</v>
      </c>
      <c r="J20" s="6" t="s">
        <v>99</v>
      </c>
      <c r="K20" s="6">
        <v>3980</v>
      </c>
      <c r="L20" s="6" t="s">
        <v>22</v>
      </c>
      <c r="M20" s="6" t="s">
        <v>4</v>
      </c>
      <c r="N20" s="6" t="s">
        <v>40</v>
      </c>
      <c r="O20" s="6" t="s">
        <v>25</v>
      </c>
      <c r="P20" s="6" t="s">
        <v>31</v>
      </c>
      <c r="Q20" s="6" t="s">
        <v>158</v>
      </c>
      <c r="R20" s="6" t="s">
        <v>26</v>
      </c>
      <c r="S20" s="6" t="s">
        <v>21</v>
      </c>
      <c r="T20" s="6">
        <v>0.01</v>
      </c>
      <c r="U20" s="6" t="s">
        <v>21</v>
      </c>
      <c r="V20" s="6" t="s">
        <v>21</v>
      </c>
      <c r="W20" s="6" t="s">
        <v>21</v>
      </c>
      <c r="X20" s="6">
        <v>1.6E-2</v>
      </c>
      <c r="Y20" s="6">
        <f t="shared" si="0"/>
        <v>0.625</v>
      </c>
      <c r="Z20" s="6">
        <v>6</v>
      </c>
      <c r="AA20" s="6">
        <v>13813</v>
      </c>
      <c r="AB20" s="6">
        <f t="shared" si="4"/>
        <v>5.3177739313384834E-3</v>
      </c>
      <c r="AC20" s="6" t="s">
        <v>98</v>
      </c>
      <c r="AD20" s="6">
        <f t="shared" si="5"/>
        <v>1.5854601444642361E-2</v>
      </c>
    </row>
    <row r="21" spans="1:30" x14ac:dyDescent="0.45">
      <c r="A21">
        <v>2</v>
      </c>
      <c r="B21">
        <v>20</v>
      </c>
      <c r="C21" s="10" t="s">
        <v>81</v>
      </c>
      <c r="D21" s="3">
        <v>2017</v>
      </c>
      <c r="E21" t="s">
        <v>33</v>
      </c>
      <c r="F21" t="s">
        <v>172</v>
      </c>
      <c r="G21" t="s">
        <v>120</v>
      </c>
      <c r="H21" t="s">
        <v>179</v>
      </c>
      <c r="I21" t="s">
        <v>175</v>
      </c>
      <c r="J21" s="6" t="s">
        <v>99</v>
      </c>
      <c r="K21" s="6">
        <v>3980</v>
      </c>
      <c r="L21" s="6" t="s">
        <v>22</v>
      </c>
      <c r="M21" s="6" t="s">
        <v>4</v>
      </c>
      <c r="N21" s="6" t="s">
        <v>40</v>
      </c>
      <c r="O21" s="6" t="s">
        <v>27</v>
      </c>
      <c r="P21" s="6" t="s">
        <v>31</v>
      </c>
      <c r="Q21" s="6" t="s">
        <v>160</v>
      </c>
      <c r="R21" s="6" t="s">
        <v>26</v>
      </c>
      <c r="S21" s="6" t="s">
        <v>21</v>
      </c>
      <c r="T21" s="6">
        <v>1.4999999999999999E-2</v>
      </c>
      <c r="U21" s="6" t="s">
        <v>21</v>
      </c>
      <c r="V21" s="6" t="s">
        <v>21</v>
      </c>
      <c r="W21" s="6" t="s">
        <v>21</v>
      </c>
      <c r="X21" s="6">
        <v>1.6E-2</v>
      </c>
      <c r="Y21" s="6">
        <f t="shared" si="0"/>
        <v>0.9375</v>
      </c>
      <c r="Z21" s="6">
        <v>6</v>
      </c>
      <c r="AA21" s="6">
        <v>13781</v>
      </c>
      <c r="AB21" s="6">
        <f t="shared" si="4"/>
        <v>7.9857748494773124E-3</v>
      </c>
      <c r="AC21" s="6" t="s">
        <v>98</v>
      </c>
      <c r="AD21" s="6">
        <f t="shared" si="5"/>
        <v>1.5854038687401446E-2</v>
      </c>
    </row>
    <row r="22" spans="1:30" x14ac:dyDescent="0.45">
      <c r="A22">
        <v>2</v>
      </c>
      <c r="B22">
        <v>21</v>
      </c>
      <c r="C22" s="10" t="s">
        <v>81</v>
      </c>
      <c r="D22" s="3">
        <v>2017</v>
      </c>
      <c r="E22" t="s">
        <v>33</v>
      </c>
      <c r="F22" t="s">
        <v>172</v>
      </c>
      <c r="G22" t="s">
        <v>120</v>
      </c>
      <c r="H22" t="s">
        <v>179</v>
      </c>
      <c r="I22" t="s">
        <v>175</v>
      </c>
      <c r="J22" s="6" t="s">
        <v>99</v>
      </c>
      <c r="K22" s="6">
        <v>3980</v>
      </c>
      <c r="L22" s="6" t="s">
        <v>22</v>
      </c>
      <c r="M22" s="6" t="s">
        <v>23</v>
      </c>
      <c r="N22" s="6" t="s">
        <v>41</v>
      </c>
      <c r="O22" s="6" t="s">
        <v>25</v>
      </c>
      <c r="P22" s="6" t="s">
        <v>31</v>
      </c>
      <c r="Q22" s="6" t="s">
        <v>158</v>
      </c>
      <c r="R22" s="6" t="s">
        <v>26</v>
      </c>
      <c r="S22" s="6" t="s">
        <v>21</v>
      </c>
      <c r="T22" s="6">
        <v>3.3000000000000002E-2</v>
      </c>
      <c r="U22" s="6" t="s">
        <v>21</v>
      </c>
      <c r="V22" s="6" t="s">
        <v>21</v>
      </c>
      <c r="W22" s="6" t="s">
        <v>21</v>
      </c>
      <c r="X22" s="6">
        <v>3.4000000000000002E-2</v>
      </c>
      <c r="Y22" s="6">
        <f>T22/X22</f>
        <v>0.97058823529411764</v>
      </c>
      <c r="Z22" s="6">
        <v>3</v>
      </c>
      <c r="AA22" s="6">
        <v>1755</v>
      </c>
      <c r="AB22" s="6">
        <f t="shared" si="4"/>
        <v>2.3162206773388053E-2</v>
      </c>
      <c r="AC22" s="6" t="s">
        <v>98</v>
      </c>
      <c r="AD22" s="6">
        <f t="shared" si="5"/>
        <v>1.5846543764002415E-2</v>
      </c>
    </row>
    <row r="23" spans="1:30" x14ac:dyDescent="0.45">
      <c r="A23">
        <v>2</v>
      </c>
      <c r="B23">
        <v>22</v>
      </c>
      <c r="C23" s="10" t="s">
        <v>81</v>
      </c>
      <c r="D23" s="3">
        <v>2017</v>
      </c>
      <c r="E23" t="s">
        <v>33</v>
      </c>
      <c r="F23" t="s">
        <v>172</v>
      </c>
      <c r="G23" t="s">
        <v>120</v>
      </c>
      <c r="H23" t="s">
        <v>179</v>
      </c>
      <c r="I23" t="s">
        <v>175</v>
      </c>
      <c r="J23" s="6" t="s">
        <v>99</v>
      </c>
      <c r="K23" s="6">
        <v>3980</v>
      </c>
      <c r="L23" s="6" t="s">
        <v>22</v>
      </c>
      <c r="M23" s="6" t="s">
        <v>23</v>
      </c>
      <c r="N23" s="6" t="s">
        <v>41</v>
      </c>
      <c r="O23" s="6" t="s">
        <v>27</v>
      </c>
      <c r="P23" s="6" t="s">
        <v>31</v>
      </c>
      <c r="Q23" s="6" t="s">
        <v>160</v>
      </c>
      <c r="R23" s="6" t="s">
        <v>26</v>
      </c>
      <c r="S23" s="6" t="s">
        <v>21</v>
      </c>
      <c r="T23" s="6">
        <v>-5.0000000000000001E-3</v>
      </c>
      <c r="U23" s="6" t="s">
        <v>21</v>
      </c>
      <c r="V23" s="6" t="s">
        <v>21</v>
      </c>
      <c r="W23" s="6" t="s">
        <v>21</v>
      </c>
      <c r="X23" s="6">
        <v>3.5000000000000003E-2</v>
      </c>
      <c r="Y23" s="6">
        <f t="shared" si="0"/>
        <v>-0.14285714285714285</v>
      </c>
      <c r="Z23" s="6">
        <v>3</v>
      </c>
      <c r="AA23" s="6">
        <v>1847</v>
      </c>
      <c r="AB23" s="6">
        <f t="shared" si="4"/>
        <v>-3.3240390179585452E-3</v>
      </c>
      <c r="AC23" s="6" t="s">
        <v>98</v>
      </c>
      <c r="AD23" s="6">
        <f t="shared" si="5"/>
        <v>1.585487461897234E-2</v>
      </c>
    </row>
    <row r="24" spans="1:30" x14ac:dyDescent="0.45">
      <c r="A24">
        <v>3</v>
      </c>
      <c r="B24">
        <v>23</v>
      </c>
      <c r="C24" s="10" t="s">
        <v>82</v>
      </c>
      <c r="D24" s="3">
        <v>2018</v>
      </c>
      <c r="E24" t="s">
        <v>42</v>
      </c>
      <c r="F24" t="s">
        <v>121</v>
      </c>
      <c r="G24" t="s">
        <v>122</v>
      </c>
      <c r="H24" t="s">
        <v>180</v>
      </c>
      <c r="I24" t="s">
        <v>21</v>
      </c>
      <c r="J24" s="6" t="s">
        <v>97</v>
      </c>
      <c r="K24" s="6">
        <v>142</v>
      </c>
      <c r="L24" s="6" t="s">
        <v>43</v>
      </c>
      <c r="M24" s="6" t="s">
        <v>44</v>
      </c>
      <c r="N24" s="6" t="s">
        <v>45</v>
      </c>
      <c r="O24" s="6" t="s">
        <v>27</v>
      </c>
      <c r="P24" s="6" t="s">
        <v>31</v>
      </c>
      <c r="Q24" s="6" t="s">
        <v>160</v>
      </c>
      <c r="R24" s="6" t="s">
        <v>26</v>
      </c>
      <c r="S24" s="6" t="s">
        <v>21</v>
      </c>
      <c r="T24" s="6">
        <v>-35</v>
      </c>
      <c r="U24" s="6" t="s">
        <v>21</v>
      </c>
      <c r="V24" s="6" t="s">
        <v>21</v>
      </c>
      <c r="W24" s="6" t="s">
        <v>21</v>
      </c>
      <c r="X24" s="6">
        <v>15</v>
      </c>
      <c r="Y24" s="6">
        <f t="shared" si="0"/>
        <v>-2.3333333333333335</v>
      </c>
      <c r="Z24" s="6">
        <v>3</v>
      </c>
      <c r="AA24" s="6">
        <f>K24-Z24-1</f>
        <v>138</v>
      </c>
      <c r="AB24" s="6">
        <f t="shared" si="4"/>
        <v>-0.19482061899698183</v>
      </c>
      <c r="AC24" s="6" t="s">
        <v>98</v>
      </c>
      <c r="AD24" s="6">
        <f t="shared" ref="AD24:AD48" si="6">(1-($AB24)^2)/SQRT($K24-2)</f>
        <v>8.130763627984644E-2</v>
      </c>
    </row>
    <row r="25" spans="1:30" x14ac:dyDescent="0.45">
      <c r="A25">
        <v>3</v>
      </c>
      <c r="B25">
        <v>24</v>
      </c>
      <c r="C25" s="10" t="s">
        <v>82</v>
      </c>
      <c r="D25" s="3">
        <v>2018</v>
      </c>
      <c r="E25" t="s">
        <v>42</v>
      </c>
      <c r="F25" t="s">
        <v>121</v>
      </c>
      <c r="G25" t="s">
        <v>122</v>
      </c>
      <c r="H25" t="s">
        <v>180</v>
      </c>
      <c r="I25" t="s">
        <v>21</v>
      </c>
      <c r="J25" s="6" t="s">
        <v>97</v>
      </c>
      <c r="K25" s="6">
        <v>129</v>
      </c>
      <c r="L25" s="6" t="s">
        <v>43</v>
      </c>
      <c r="M25" s="6" t="s">
        <v>44</v>
      </c>
      <c r="N25" s="6" t="s">
        <v>45</v>
      </c>
      <c r="O25" s="6" t="s">
        <v>25</v>
      </c>
      <c r="P25" s="6" t="s">
        <v>31</v>
      </c>
      <c r="Q25" s="6" t="s">
        <v>158</v>
      </c>
      <c r="R25" s="6" t="s">
        <v>26</v>
      </c>
      <c r="S25" s="6" t="s">
        <v>21</v>
      </c>
      <c r="T25" s="6">
        <v>-15</v>
      </c>
      <c r="U25" s="6" t="s">
        <v>21</v>
      </c>
      <c r="V25" s="6" t="s">
        <v>21</v>
      </c>
      <c r="W25" s="6" t="s">
        <v>21</v>
      </c>
      <c r="X25" s="6">
        <v>16</v>
      </c>
      <c r="Y25" s="6">
        <f t="shared" si="0"/>
        <v>-0.9375</v>
      </c>
      <c r="Z25" s="6">
        <v>3</v>
      </c>
      <c r="AA25" s="6">
        <f>K25-Z25-1</f>
        <v>125</v>
      </c>
      <c r="AB25" s="6">
        <f t="shared" si="4"/>
        <v>-8.3559300563302907E-2</v>
      </c>
      <c r="AC25" s="6" t="s">
        <v>98</v>
      </c>
      <c r="AD25" s="6">
        <f t="shared" si="6"/>
        <v>8.8116084720917434E-2</v>
      </c>
    </row>
    <row r="26" spans="1:30" x14ac:dyDescent="0.45">
      <c r="A26">
        <v>4</v>
      </c>
      <c r="B26">
        <v>25</v>
      </c>
      <c r="C26" s="10" t="s">
        <v>83</v>
      </c>
      <c r="D26" s="3">
        <v>2011</v>
      </c>
      <c r="E26" t="s">
        <v>46</v>
      </c>
      <c r="F26" t="s">
        <v>123</v>
      </c>
      <c r="G26" t="s">
        <v>124</v>
      </c>
      <c r="H26" t="s">
        <v>181</v>
      </c>
      <c r="I26" t="s">
        <v>176</v>
      </c>
      <c r="J26" s="6" t="s">
        <v>97</v>
      </c>
      <c r="K26" s="6">
        <v>942</v>
      </c>
      <c r="L26" s="6" t="s">
        <v>22</v>
      </c>
      <c r="M26" s="6" t="s">
        <v>44</v>
      </c>
      <c r="N26" s="6" t="s">
        <v>47</v>
      </c>
      <c r="O26" s="6" t="s">
        <v>27</v>
      </c>
      <c r="P26" s="6" t="s">
        <v>31</v>
      </c>
      <c r="Q26" s="6" t="s">
        <v>160</v>
      </c>
      <c r="R26" s="6" t="s">
        <v>26</v>
      </c>
      <c r="S26" s="6" t="s">
        <v>21</v>
      </c>
      <c r="T26" s="6">
        <v>-0.19700000000000001</v>
      </c>
      <c r="U26" s="6" t="s">
        <v>21</v>
      </c>
      <c r="V26" s="6" t="s">
        <v>21</v>
      </c>
      <c r="W26" s="6" t="s">
        <v>21</v>
      </c>
      <c r="X26" s="6">
        <v>0.19400000000000001</v>
      </c>
      <c r="Y26" s="6">
        <f t="shared" si="0"/>
        <v>-1.0154639175257731</v>
      </c>
      <c r="Z26" s="6">
        <v>5</v>
      </c>
      <c r="AA26" s="6">
        <f>K26-Z26-1</f>
        <v>936</v>
      </c>
      <c r="AB26" s="6">
        <f t="shared" si="4"/>
        <v>-3.3173208477056543E-2</v>
      </c>
      <c r="AC26" s="6" t="s">
        <v>98</v>
      </c>
      <c r="AD26" s="6">
        <f t="shared" si="6"/>
        <v>3.2580510547682018E-2</v>
      </c>
    </row>
    <row r="27" spans="1:30" x14ac:dyDescent="0.45">
      <c r="A27">
        <v>5</v>
      </c>
      <c r="B27">
        <v>26</v>
      </c>
      <c r="C27" s="10" t="s">
        <v>84</v>
      </c>
      <c r="D27" s="3">
        <v>2017</v>
      </c>
      <c r="E27" t="s">
        <v>48</v>
      </c>
      <c r="F27" t="s">
        <v>125</v>
      </c>
      <c r="G27" t="s">
        <v>152</v>
      </c>
      <c r="H27" t="s">
        <v>182</v>
      </c>
      <c r="I27" t="s">
        <v>21</v>
      </c>
      <c r="J27" s="6" t="s">
        <v>97</v>
      </c>
      <c r="K27" s="6">
        <v>95</v>
      </c>
      <c r="L27" s="6" t="s">
        <v>43</v>
      </c>
      <c r="M27" s="6" t="s">
        <v>44</v>
      </c>
      <c r="N27" s="6" t="s">
        <v>45</v>
      </c>
      <c r="O27" s="6" t="s">
        <v>27</v>
      </c>
      <c r="P27" s="6" t="s">
        <v>31</v>
      </c>
      <c r="Q27" s="6" t="s">
        <v>160</v>
      </c>
      <c r="R27" s="6" t="s">
        <v>26</v>
      </c>
      <c r="S27" s="6" t="s">
        <v>21</v>
      </c>
      <c r="T27" s="6">
        <v>-3.7999999999999999E-2</v>
      </c>
      <c r="U27" s="6" t="s">
        <v>21</v>
      </c>
      <c r="V27" s="6" t="s">
        <v>21</v>
      </c>
      <c r="W27" s="6" t="s">
        <v>21</v>
      </c>
      <c r="X27" s="6">
        <v>1.7000000000000001E-2</v>
      </c>
      <c r="Y27" s="6">
        <f t="shared" si="0"/>
        <v>-2.2352941176470584</v>
      </c>
      <c r="Z27" s="6">
        <v>7</v>
      </c>
      <c r="AA27" s="6">
        <v>46.5</v>
      </c>
      <c r="AB27" s="6">
        <f t="shared" si="4"/>
        <v>-0.31149110616876502</v>
      </c>
      <c r="AC27" s="6" t="s">
        <v>98</v>
      </c>
      <c r="AD27" s="6">
        <f t="shared" si="6"/>
        <v>9.3633968416830637E-2</v>
      </c>
    </row>
    <row r="28" spans="1:30" x14ac:dyDescent="0.45">
      <c r="A28">
        <v>5</v>
      </c>
      <c r="B28">
        <v>27</v>
      </c>
      <c r="C28" s="10" t="s">
        <v>84</v>
      </c>
      <c r="D28" s="3">
        <v>2017</v>
      </c>
      <c r="E28" t="s">
        <v>48</v>
      </c>
      <c r="F28" t="s">
        <v>125</v>
      </c>
      <c r="G28" t="s">
        <v>152</v>
      </c>
      <c r="H28" t="s">
        <v>182</v>
      </c>
      <c r="I28" t="s">
        <v>21</v>
      </c>
      <c r="J28" s="6" t="s">
        <v>97</v>
      </c>
      <c r="K28" s="6">
        <v>95</v>
      </c>
      <c r="L28" s="6" t="s">
        <v>43</v>
      </c>
      <c r="M28" s="6" t="s">
        <v>44</v>
      </c>
      <c r="N28" s="6" t="s">
        <v>45</v>
      </c>
      <c r="O28" s="6" t="s">
        <v>30</v>
      </c>
      <c r="P28" s="6" t="s">
        <v>31</v>
      </c>
      <c r="Q28" s="6" t="s">
        <v>157</v>
      </c>
      <c r="R28" s="6" t="s">
        <v>26</v>
      </c>
      <c r="S28" s="6" t="s">
        <v>21</v>
      </c>
      <c r="T28" s="6">
        <v>-0.03</v>
      </c>
      <c r="U28" s="6" t="s">
        <v>21</v>
      </c>
      <c r="V28" s="6" t="s">
        <v>21</v>
      </c>
      <c r="W28" s="6" t="s">
        <v>21</v>
      </c>
      <c r="X28" s="6">
        <v>1.4999999999999999E-2</v>
      </c>
      <c r="Y28" s="6">
        <f t="shared" si="0"/>
        <v>-2</v>
      </c>
      <c r="Z28" s="6">
        <v>7</v>
      </c>
      <c r="AA28" s="6">
        <v>80.599999999999994</v>
      </c>
      <c r="AB28" s="6">
        <f t="shared" si="4"/>
        <v>-0.21744269101781405</v>
      </c>
      <c r="AC28" s="6" t="s">
        <v>98</v>
      </c>
      <c r="AD28" s="6">
        <f t="shared" si="6"/>
        <v>9.87923245807001E-2</v>
      </c>
    </row>
    <row r="29" spans="1:30" x14ac:dyDescent="0.45">
      <c r="A29">
        <v>5</v>
      </c>
      <c r="B29">
        <v>28</v>
      </c>
      <c r="C29" s="10" t="s">
        <v>84</v>
      </c>
      <c r="D29" s="3">
        <v>2017</v>
      </c>
      <c r="E29" t="s">
        <v>48</v>
      </c>
      <c r="F29" t="s">
        <v>125</v>
      </c>
      <c r="G29" t="s">
        <v>152</v>
      </c>
      <c r="H29" t="s">
        <v>182</v>
      </c>
      <c r="I29" t="s">
        <v>21</v>
      </c>
      <c r="J29" s="6" t="s">
        <v>97</v>
      </c>
      <c r="K29" s="6">
        <v>95</v>
      </c>
      <c r="L29" s="6" t="s">
        <v>43</v>
      </c>
      <c r="M29" s="6" t="s">
        <v>44</v>
      </c>
      <c r="N29" s="6" t="s">
        <v>45</v>
      </c>
      <c r="O29" s="6" t="s">
        <v>32</v>
      </c>
      <c r="P29" s="6" t="s">
        <v>31</v>
      </c>
      <c r="Q29" s="6" t="s">
        <v>159</v>
      </c>
      <c r="R29" s="6" t="s">
        <v>26</v>
      </c>
      <c r="S29" s="6" t="s">
        <v>21</v>
      </c>
      <c r="T29" s="6">
        <v>-1.7999999999999999E-2</v>
      </c>
      <c r="U29" s="6" t="s">
        <v>21</v>
      </c>
      <c r="V29" s="6" t="s">
        <v>21</v>
      </c>
      <c r="W29" s="6" t="s">
        <v>21</v>
      </c>
      <c r="X29" s="6">
        <v>2.1999999999999999E-2</v>
      </c>
      <c r="Y29" s="6">
        <f t="shared" si="0"/>
        <v>-0.81818181818181812</v>
      </c>
      <c r="Z29" s="6">
        <v>7</v>
      </c>
      <c r="AA29" s="6">
        <v>76</v>
      </c>
      <c r="AB29" s="6">
        <f t="shared" si="4"/>
        <v>-9.3441269709825595E-2</v>
      </c>
      <c r="AC29" s="6" t="s">
        <v>98</v>
      </c>
      <c r="AD29" s="6">
        <f t="shared" si="6"/>
        <v>0.10278977885890903</v>
      </c>
    </row>
    <row r="30" spans="1:30" x14ac:dyDescent="0.45">
      <c r="A30">
        <v>5</v>
      </c>
      <c r="B30">
        <v>29</v>
      </c>
      <c r="C30" s="10" t="s">
        <v>84</v>
      </c>
      <c r="D30" s="3">
        <v>2017</v>
      </c>
      <c r="E30" t="s">
        <v>48</v>
      </c>
      <c r="F30" t="s">
        <v>125</v>
      </c>
      <c r="G30" t="s">
        <v>152</v>
      </c>
      <c r="H30" t="s">
        <v>182</v>
      </c>
      <c r="I30" t="s">
        <v>21</v>
      </c>
      <c r="J30" s="6" t="s">
        <v>97</v>
      </c>
      <c r="K30" s="6">
        <v>95</v>
      </c>
      <c r="L30" s="6" t="s">
        <v>43</v>
      </c>
      <c r="M30" s="6" t="s">
        <v>44</v>
      </c>
      <c r="N30" s="6" t="s">
        <v>45</v>
      </c>
      <c r="O30" s="6" t="s">
        <v>25</v>
      </c>
      <c r="P30" s="6" t="s">
        <v>31</v>
      </c>
      <c r="Q30" s="6" t="s">
        <v>158</v>
      </c>
      <c r="R30" s="6" t="s">
        <v>26</v>
      </c>
      <c r="S30" s="6" t="s">
        <v>21</v>
      </c>
      <c r="T30" s="6">
        <v>-2.5999999999999999E-2</v>
      </c>
      <c r="U30" s="6" t="s">
        <v>21</v>
      </c>
      <c r="V30" s="6" t="s">
        <v>21</v>
      </c>
      <c r="W30" s="6" t="s">
        <v>21</v>
      </c>
      <c r="X30" s="6">
        <v>0.02</v>
      </c>
      <c r="Y30" s="6">
        <f t="shared" si="0"/>
        <v>-1.2999999999999998</v>
      </c>
      <c r="Z30" s="6">
        <v>7</v>
      </c>
      <c r="AA30" s="6">
        <v>56</v>
      </c>
      <c r="AB30" s="6">
        <f t="shared" si="4"/>
        <v>-0.17115637619889559</v>
      </c>
      <c r="AC30" s="6" t="s">
        <v>98</v>
      </c>
      <c r="AD30" s="6">
        <f t="shared" si="6"/>
        <v>0.1006574708006653</v>
      </c>
    </row>
    <row r="31" spans="1:30" x14ac:dyDescent="0.45">
      <c r="A31">
        <v>5</v>
      </c>
      <c r="B31">
        <v>30</v>
      </c>
      <c r="C31" s="10" t="s">
        <v>84</v>
      </c>
      <c r="D31" s="3">
        <v>2017</v>
      </c>
      <c r="E31" t="s">
        <v>48</v>
      </c>
      <c r="F31" t="s">
        <v>125</v>
      </c>
      <c r="G31" t="s">
        <v>152</v>
      </c>
      <c r="H31" t="s">
        <v>182</v>
      </c>
      <c r="I31" t="s">
        <v>21</v>
      </c>
      <c r="J31" s="6" t="s">
        <v>97</v>
      </c>
      <c r="K31" s="6">
        <v>98</v>
      </c>
      <c r="L31" s="6" t="s">
        <v>43</v>
      </c>
      <c r="M31" s="6" t="s">
        <v>38</v>
      </c>
      <c r="N31" s="6" t="s">
        <v>49</v>
      </c>
      <c r="O31" s="6" t="s">
        <v>27</v>
      </c>
      <c r="P31" s="6" t="s">
        <v>31</v>
      </c>
      <c r="Q31" s="6" t="s">
        <v>160</v>
      </c>
      <c r="R31" s="6" t="s">
        <v>26</v>
      </c>
      <c r="S31" s="6" t="s">
        <v>21</v>
      </c>
      <c r="T31" s="6">
        <v>1.9E-2</v>
      </c>
      <c r="U31" s="6" t="s">
        <v>21</v>
      </c>
      <c r="V31" s="6" t="s">
        <v>21</v>
      </c>
      <c r="W31" s="6" t="s">
        <v>21</v>
      </c>
      <c r="X31" s="6">
        <v>0.41899999999999998</v>
      </c>
      <c r="Y31" s="6">
        <f t="shared" si="0"/>
        <v>4.5346062052505964E-2</v>
      </c>
      <c r="Z31" s="6">
        <v>7</v>
      </c>
      <c r="AA31" s="6">
        <v>38.700000000000003</v>
      </c>
      <c r="AB31" s="6">
        <f t="shared" si="4"/>
        <v>7.2890773350861478E-3</v>
      </c>
      <c r="AC31" s="6" t="s">
        <v>98</v>
      </c>
      <c r="AD31" s="6">
        <f t="shared" si="6"/>
        <v>0.10205664999187095</v>
      </c>
    </row>
    <row r="32" spans="1:30" x14ac:dyDescent="0.45">
      <c r="A32">
        <v>5</v>
      </c>
      <c r="B32">
        <v>31</v>
      </c>
      <c r="C32" s="10" t="s">
        <v>84</v>
      </c>
      <c r="D32" s="3">
        <v>2017</v>
      </c>
      <c r="E32" t="s">
        <v>48</v>
      </c>
      <c r="F32" t="s">
        <v>125</v>
      </c>
      <c r="G32" t="s">
        <v>152</v>
      </c>
      <c r="H32" t="s">
        <v>182</v>
      </c>
      <c r="I32" t="s">
        <v>21</v>
      </c>
      <c r="J32" s="6" t="s">
        <v>97</v>
      </c>
      <c r="K32" s="6">
        <v>98</v>
      </c>
      <c r="L32" s="6" t="s">
        <v>43</v>
      </c>
      <c r="M32" s="6" t="s">
        <v>38</v>
      </c>
      <c r="N32" s="6" t="s">
        <v>49</v>
      </c>
      <c r="O32" s="6" t="s">
        <v>32</v>
      </c>
      <c r="P32" s="6" t="s">
        <v>31</v>
      </c>
      <c r="Q32" s="6" t="s">
        <v>159</v>
      </c>
      <c r="R32" s="6" t="s">
        <v>26</v>
      </c>
      <c r="S32" s="6" t="s">
        <v>21</v>
      </c>
      <c r="T32" s="6">
        <v>1.9E-2</v>
      </c>
      <c r="U32" s="6" t="s">
        <v>21</v>
      </c>
      <c r="V32" s="6" t="s">
        <v>21</v>
      </c>
      <c r="W32" s="6" t="s">
        <v>21</v>
      </c>
      <c r="X32" s="6">
        <v>0.45300000000000001</v>
      </c>
      <c r="Y32" s="6">
        <f t="shared" si="0"/>
        <v>4.194260485651214E-2</v>
      </c>
      <c r="Z32" s="6">
        <v>7</v>
      </c>
      <c r="AA32" s="6">
        <v>53.5</v>
      </c>
      <c r="AB32" s="6">
        <f t="shared" si="4"/>
        <v>5.7341806099076454E-3</v>
      </c>
      <c r="AC32" s="6" t="s">
        <v>98</v>
      </c>
      <c r="AD32" s="6">
        <f t="shared" si="6"/>
        <v>0.10205871673058556</v>
      </c>
    </row>
    <row r="33" spans="1:30" x14ac:dyDescent="0.45">
      <c r="A33">
        <v>5</v>
      </c>
      <c r="B33">
        <v>32</v>
      </c>
      <c r="C33" s="10" t="s">
        <v>84</v>
      </c>
      <c r="D33" s="3">
        <v>2017</v>
      </c>
      <c r="E33" t="s">
        <v>48</v>
      </c>
      <c r="F33" t="s">
        <v>125</v>
      </c>
      <c r="G33" t="s">
        <v>152</v>
      </c>
      <c r="H33" t="s">
        <v>182</v>
      </c>
      <c r="I33" t="s">
        <v>21</v>
      </c>
      <c r="J33" s="6" t="s">
        <v>97</v>
      </c>
      <c r="K33" s="6">
        <v>98</v>
      </c>
      <c r="L33" s="6" t="s">
        <v>43</v>
      </c>
      <c r="M33" s="6" t="s">
        <v>38</v>
      </c>
      <c r="N33" s="6" t="s">
        <v>49</v>
      </c>
      <c r="O33" s="6" t="s">
        <v>30</v>
      </c>
      <c r="P33" s="6" t="s">
        <v>31</v>
      </c>
      <c r="Q33" s="6" t="s">
        <v>157</v>
      </c>
      <c r="R33" s="6" t="s">
        <v>26</v>
      </c>
      <c r="S33" s="6" t="s">
        <v>21</v>
      </c>
      <c r="T33" s="6">
        <v>0.17699999999999999</v>
      </c>
      <c r="U33" s="6" t="s">
        <v>21</v>
      </c>
      <c r="V33" s="6" t="s">
        <v>21</v>
      </c>
      <c r="W33" s="6" t="s">
        <v>21</v>
      </c>
      <c r="X33" s="6">
        <v>0.34300000000000003</v>
      </c>
      <c r="Y33" s="6">
        <f t="shared" si="0"/>
        <v>0.51603498542274051</v>
      </c>
      <c r="Z33" s="6">
        <v>7</v>
      </c>
      <c r="AA33" s="6">
        <v>44</v>
      </c>
      <c r="AB33" s="6">
        <f t="shared" si="4"/>
        <v>7.7560852433661828E-2</v>
      </c>
      <c r="AC33" s="6" t="s">
        <v>98</v>
      </c>
      <c r="AD33" s="6">
        <f t="shared" si="6"/>
        <v>0.10144809925192536</v>
      </c>
    </row>
    <row r="34" spans="1:30" x14ac:dyDescent="0.45">
      <c r="A34">
        <v>5</v>
      </c>
      <c r="B34">
        <v>33</v>
      </c>
      <c r="C34" s="10" t="s">
        <v>84</v>
      </c>
      <c r="D34" s="3">
        <v>2017</v>
      </c>
      <c r="E34" t="s">
        <v>48</v>
      </c>
      <c r="F34" t="s">
        <v>125</v>
      </c>
      <c r="G34" t="s">
        <v>152</v>
      </c>
      <c r="H34" t="s">
        <v>182</v>
      </c>
      <c r="I34" t="s">
        <v>21</v>
      </c>
      <c r="J34" s="6" t="s">
        <v>97</v>
      </c>
      <c r="K34" s="6">
        <v>98</v>
      </c>
      <c r="L34" s="6" t="s">
        <v>43</v>
      </c>
      <c r="M34" s="6" t="s">
        <v>38</v>
      </c>
      <c r="N34" s="6" t="s">
        <v>49</v>
      </c>
      <c r="O34" s="6" t="s">
        <v>25</v>
      </c>
      <c r="P34" s="6" t="s">
        <v>31</v>
      </c>
      <c r="Q34" s="6" t="s">
        <v>158</v>
      </c>
      <c r="R34" s="6" t="s">
        <v>26</v>
      </c>
      <c r="S34" s="6" t="s">
        <v>21</v>
      </c>
      <c r="T34" s="6">
        <v>-0.20699999999999999</v>
      </c>
      <c r="U34" s="6" t="s">
        <v>21</v>
      </c>
      <c r="V34" s="6" t="s">
        <v>21</v>
      </c>
      <c r="W34" s="6" t="s">
        <v>21</v>
      </c>
      <c r="X34" s="6">
        <v>0.37</v>
      </c>
      <c r="Y34" s="6">
        <f t="shared" si="0"/>
        <v>-0.55945945945945941</v>
      </c>
      <c r="Z34" s="6">
        <v>7</v>
      </c>
      <c r="AA34" s="6">
        <v>89.3</v>
      </c>
      <c r="AB34" s="6">
        <f t="shared" si="4"/>
        <v>-5.90994073100857E-2</v>
      </c>
      <c r="AC34" s="6" t="s">
        <v>98</v>
      </c>
      <c r="AD34" s="6">
        <f t="shared" si="6"/>
        <v>0.10170559633813138</v>
      </c>
    </row>
    <row r="35" spans="1:30" x14ac:dyDescent="0.45">
      <c r="A35">
        <v>5</v>
      </c>
      <c r="B35">
        <v>34</v>
      </c>
      <c r="C35" s="10" t="s">
        <v>84</v>
      </c>
      <c r="D35" s="3">
        <v>2017</v>
      </c>
      <c r="E35" t="s">
        <v>48</v>
      </c>
      <c r="F35" t="s">
        <v>125</v>
      </c>
      <c r="G35" t="s">
        <v>152</v>
      </c>
      <c r="H35" t="s">
        <v>182</v>
      </c>
      <c r="I35" t="s">
        <v>21</v>
      </c>
      <c r="J35" s="6" t="s">
        <v>97</v>
      </c>
      <c r="K35" s="6">
        <v>98</v>
      </c>
      <c r="L35" s="6" t="s">
        <v>43</v>
      </c>
      <c r="M35" s="6" t="s">
        <v>36</v>
      </c>
      <c r="N35" s="6" t="s">
        <v>50</v>
      </c>
      <c r="O35" s="6" t="s">
        <v>30</v>
      </c>
      <c r="P35" s="6" t="s">
        <v>31</v>
      </c>
      <c r="Q35" s="6" t="s">
        <v>157</v>
      </c>
      <c r="R35" s="6" t="s">
        <v>26</v>
      </c>
      <c r="S35" s="6" t="s">
        <v>21</v>
      </c>
      <c r="T35" s="6">
        <v>0.17699999999999999</v>
      </c>
      <c r="U35" s="6" t="s">
        <v>21</v>
      </c>
      <c r="V35" s="6" t="s">
        <v>21</v>
      </c>
      <c r="W35" s="6" t="s">
        <v>21</v>
      </c>
      <c r="X35" s="6">
        <v>0.49</v>
      </c>
      <c r="Y35" s="6">
        <f t="shared" si="0"/>
        <v>0.36122448979591837</v>
      </c>
      <c r="Z35" s="6">
        <v>7</v>
      </c>
      <c r="AA35" s="6">
        <v>40.5</v>
      </c>
      <c r="AB35" s="6">
        <f t="shared" si="4"/>
        <v>5.6669736473591914E-2</v>
      </c>
      <c r="AC35" s="6" t="s">
        <v>98</v>
      </c>
      <c r="AD35" s="6">
        <f t="shared" si="6"/>
        <v>0.10173430445103997</v>
      </c>
    </row>
    <row r="36" spans="1:30" x14ac:dyDescent="0.45">
      <c r="A36">
        <v>5</v>
      </c>
      <c r="B36">
        <v>35</v>
      </c>
      <c r="C36" s="10" t="s">
        <v>84</v>
      </c>
      <c r="D36" s="3">
        <v>2017</v>
      </c>
      <c r="E36" t="s">
        <v>48</v>
      </c>
      <c r="F36" t="s">
        <v>125</v>
      </c>
      <c r="G36" t="s">
        <v>152</v>
      </c>
      <c r="H36" t="s">
        <v>182</v>
      </c>
      <c r="I36" t="s">
        <v>21</v>
      </c>
      <c r="J36" s="6" t="s">
        <v>97</v>
      </c>
      <c r="K36" s="6">
        <v>98</v>
      </c>
      <c r="L36" s="6" t="s">
        <v>43</v>
      </c>
      <c r="M36" s="6" t="s">
        <v>36</v>
      </c>
      <c r="N36" s="6" t="s">
        <v>50</v>
      </c>
      <c r="O36" s="6" t="s">
        <v>25</v>
      </c>
      <c r="P36" s="6" t="s">
        <v>31</v>
      </c>
      <c r="Q36" s="6" t="s">
        <v>158</v>
      </c>
      <c r="R36" s="6" t="s">
        <v>26</v>
      </c>
      <c r="S36" s="6" t="s">
        <v>21</v>
      </c>
      <c r="T36" s="6">
        <v>0.41699999999999998</v>
      </c>
      <c r="U36" s="6" t="s">
        <v>21</v>
      </c>
      <c r="V36" s="6" t="s">
        <v>21</v>
      </c>
      <c r="W36" s="6" t="s">
        <v>21</v>
      </c>
      <c r="X36" s="6">
        <v>0.51200000000000001</v>
      </c>
      <c r="Y36" s="6">
        <f t="shared" si="0"/>
        <v>0.814453125</v>
      </c>
      <c r="Z36" s="6">
        <v>7</v>
      </c>
      <c r="AA36" s="6">
        <v>79.900000000000006</v>
      </c>
      <c r="AB36" s="6">
        <f t="shared" si="4"/>
        <v>9.073970833873142E-2</v>
      </c>
      <c r="AC36" s="6" t="s">
        <v>98</v>
      </c>
      <c r="AD36" s="6">
        <f t="shared" si="6"/>
        <v>0.10122172467271998</v>
      </c>
    </row>
    <row r="37" spans="1:30" x14ac:dyDescent="0.45">
      <c r="A37">
        <v>5</v>
      </c>
      <c r="B37">
        <v>36</v>
      </c>
      <c r="C37" s="10" t="s">
        <v>84</v>
      </c>
      <c r="D37" s="3">
        <v>2017</v>
      </c>
      <c r="E37" t="s">
        <v>48</v>
      </c>
      <c r="F37" t="s">
        <v>125</v>
      </c>
      <c r="G37" t="s">
        <v>152</v>
      </c>
      <c r="H37" t="s">
        <v>182</v>
      </c>
      <c r="I37" t="s">
        <v>21</v>
      </c>
      <c r="J37" s="6" t="s">
        <v>97</v>
      </c>
      <c r="K37" s="6">
        <v>98</v>
      </c>
      <c r="L37" s="6" t="s">
        <v>43</v>
      </c>
      <c r="M37" s="6" t="s">
        <v>36</v>
      </c>
      <c r="N37" s="6" t="s">
        <v>50</v>
      </c>
      <c r="O37" s="6" t="s">
        <v>32</v>
      </c>
      <c r="P37" s="6" t="s">
        <v>31</v>
      </c>
      <c r="Q37" s="6" t="s">
        <v>159</v>
      </c>
      <c r="R37" s="6" t="s">
        <v>26</v>
      </c>
      <c r="S37" s="6" t="s">
        <v>21</v>
      </c>
      <c r="T37" s="6">
        <v>0.48799999999999999</v>
      </c>
      <c r="U37" s="6" t="s">
        <v>21</v>
      </c>
      <c r="V37" s="6" t="s">
        <v>21</v>
      </c>
      <c r="W37" s="6" t="s">
        <v>21</v>
      </c>
      <c r="X37" s="6">
        <v>0.61799999999999999</v>
      </c>
      <c r="Y37" s="6">
        <f t="shared" si="0"/>
        <v>0.78964401294498376</v>
      </c>
      <c r="Z37" s="6">
        <v>7</v>
      </c>
      <c r="AA37" s="6">
        <v>58.1</v>
      </c>
      <c r="AB37" s="6">
        <f t="shared" si="4"/>
        <v>0.10304460089929808</v>
      </c>
      <c r="AC37" s="6" t="s">
        <v>98</v>
      </c>
      <c r="AD37" s="6">
        <f t="shared" si="6"/>
        <v>0.10097835816015109</v>
      </c>
    </row>
    <row r="38" spans="1:30" x14ac:dyDescent="0.45">
      <c r="A38">
        <v>5</v>
      </c>
      <c r="B38">
        <v>37</v>
      </c>
      <c r="C38" s="10" t="s">
        <v>84</v>
      </c>
      <c r="D38" s="3">
        <v>2017</v>
      </c>
      <c r="E38" t="s">
        <v>48</v>
      </c>
      <c r="F38" t="s">
        <v>125</v>
      </c>
      <c r="G38" t="s">
        <v>152</v>
      </c>
      <c r="H38" t="s">
        <v>182</v>
      </c>
      <c r="I38" t="s">
        <v>21</v>
      </c>
      <c r="J38" s="6" t="s">
        <v>97</v>
      </c>
      <c r="K38" s="6">
        <v>98</v>
      </c>
      <c r="L38" s="6" t="s">
        <v>43</v>
      </c>
      <c r="M38" s="6" t="s">
        <v>36</v>
      </c>
      <c r="N38" s="6" t="s">
        <v>50</v>
      </c>
      <c r="O38" s="6" t="s">
        <v>27</v>
      </c>
      <c r="P38" s="6" t="s">
        <v>31</v>
      </c>
      <c r="Q38" s="6" t="s">
        <v>160</v>
      </c>
      <c r="R38" s="6" t="s">
        <v>26</v>
      </c>
      <c r="S38" s="6" t="s">
        <v>21</v>
      </c>
      <c r="T38" s="6">
        <v>-0.81399999999999995</v>
      </c>
      <c r="U38" s="6" t="s">
        <v>21</v>
      </c>
      <c r="V38" s="6" t="s">
        <v>21</v>
      </c>
      <c r="W38" s="6" t="s">
        <v>21</v>
      </c>
      <c r="X38" s="6">
        <v>0.47399999999999998</v>
      </c>
      <c r="Y38" s="6">
        <f t="shared" si="0"/>
        <v>-1.7172995780590716</v>
      </c>
      <c r="Z38" s="6">
        <v>7</v>
      </c>
      <c r="AA38" s="6">
        <v>82.7</v>
      </c>
      <c r="AB38" s="6">
        <f t="shared" si="4"/>
        <v>-0.18556010778042575</v>
      </c>
      <c r="AC38" s="6" t="s">
        <v>98</v>
      </c>
      <c r="AD38" s="6">
        <f t="shared" si="6"/>
        <v>9.8547814830142175E-2</v>
      </c>
    </row>
    <row r="39" spans="1:30" x14ac:dyDescent="0.45">
      <c r="A39">
        <v>5</v>
      </c>
      <c r="B39">
        <v>38</v>
      </c>
      <c r="C39" s="10" t="s">
        <v>84</v>
      </c>
      <c r="D39" s="3">
        <v>2017</v>
      </c>
      <c r="E39" t="s">
        <v>48</v>
      </c>
      <c r="F39" t="s">
        <v>125</v>
      </c>
      <c r="G39" t="s">
        <v>152</v>
      </c>
      <c r="H39" t="s">
        <v>182</v>
      </c>
      <c r="I39" t="s">
        <v>21</v>
      </c>
      <c r="J39" s="6" t="s">
        <v>97</v>
      </c>
      <c r="K39" s="6">
        <v>98</v>
      </c>
      <c r="L39" s="6" t="s">
        <v>43</v>
      </c>
      <c r="M39" s="6" t="s">
        <v>36</v>
      </c>
      <c r="N39" s="6" t="s">
        <v>51</v>
      </c>
      <c r="O39" s="6" t="s">
        <v>32</v>
      </c>
      <c r="P39" s="6" t="s">
        <v>31</v>
      </c>
      <c r="Q39" s="6" t="s">
        <v>159</v>
      </c>
      <c r="R39" s="6" t="s">
        <v>26</v>
      </c>
      <c r="S39" s="6" t="s">
        <v>21</v>
      </c>
      <c r="T39" s="6">
        <v>4.2999999999999997E-2</v>
      </c>
      <c r="U39" s="6" t="s">
        <v>21</v>
      </c>
      <c r="V39" s="6" t="s">
        <v>21</v>
      </c>
      <c r="W39" s="6" t="s">
        <v>21</v>
      </c>
      <c r="X39" s="6">
        <v>9.2999999999999999E-2</v>
      </c>
      <c r="Y39" s="6">
        <f t="shared" si="0"/>
        <v>0.46236559139784944</v>
      </c>
      <c r="Z39" s="6">
        <v>7</v>
      </c>
      <c r="AA39" s="6">
        <v>58.3</v>
      </c>
      <c r="AB39" s="6">
        <f t="shared" si="4"/>
        <v>6.0444448941344694E-2</v>
      </c>
      <c r="AC39" s="6" t="s">
        <v>98</v>
      </c>
      <c r="AD39" s="6">
        <f t="shared" si="6"/>
        <v>0.10168918562811584</v>
      </c>
    </row>
    <row r="40" spans="1:30" x14ac:dyDescent="0.45">
      <c r="A40">
        <v>5</v>
      </c>
      <c r="B40">
        <v>39</v>
      </c>
      <c r="C40" s="10" t="s">
        <v>84</v>
      </c>
      <c r="D40" s="3">
        <v>2017</v>
      </c>
      <c r="E40" t="s">
        <v>48</v>
      </c>
      <c r="F40" t="s">
        <v>125</v>
      </c>
      <c r="G40" t="s">
        <v>152</v>
      </c>
      <c r="H40" t="s">
        <v>182</v>
      </c>
      <c r="I40" t="s">
        <v>21</v>
      </c>
      <c r="J40" s="6" t="s">
        <v>97</v>
      </c>
      <c r="K40" s="6">
        <v>98</v>
      </c>
      <c r="L40" s="6" t="s">
        <v>43</v>
      </c>
      <c r="M40" s="6" t="s">
        <v>36</v>
      </c>
      <c r="N40" s="6" t="s">
        <v>51</v>
      </c>
      <c r="O40" s="6" t="s">
        <v>27</v>
      </c>
      <c r="P40" s="6" t="s">
        <v>31</v>
      </c>
      <c r="Q40" s="6" t="s">
        <v>160</v>
      </c>
      <c r="R40" s="6" t="s">
        <v>26</v>
      </c>
      <c r="S40" s="6" t="s">
        <v>21</v>
      </c>
      <c r="T40" s="6">
        <v>-0.03</v>
      </c>
      <c r="U40" s="6" t="s">
        <v>21</v>
      </c>
      <c r="V40" s="6" t="s">
        <v>21</v>
      </c>
      <c r="W40" s="6" t="s">
        <v>21</v>
      </c>
      <c r="X40" s="6">
        <v>7.0000000000000007E-2</v>
      </c>
      <c r="Y40" s="6">
        <f t="shared" si="0"/>
        <v>-0.42857142857142849</v>
      </c>
      <c r="Z40" s="6">
        <v>7</v>
      </c>
      <c r="AA40" s="6">
        <v>83</v>
      </c>
      <c r="AB40" s="6">
        <f>Y40/(SQRT(Y40^2+AA40))</f>
        <v>-4.6989861725747879E-2</v>
      </c>
      <c r="AC40" s="6" t="s">
        <v>98</v>
      </c>
      <c r="AD40" s="6">
        <f t="shared" si="6"/>
        <v>0.10183671475199528</v>
      </c>
    </row>
    <row r="41" spans="1:30" x14ac:dyDescent="0.45">
      <c r="A41">
        <v>5</v>
      </c>
      <c r="B41">
        <v>40</v>
      </c>
      <c r="C41" s="10" t="s">
        <v>84</v>
      </c>
      <c r="D41" s="3">
        <v>2017</v>
      </c>
      <c r="E41" t="s">
        <v>48</v>
      </c>
      <c r="F41" t="s">
        <v>125</v>
      </c>
      <c r="G41" t="s">
        <v>152</v>
      </c>
      <c r="H41" t="s">
        <v>182</v>
      </c>
      <c r="I41" t="s">
        <v>21</v>
      </c>
      <c r="J41" s="6" t="s">
        <v>97</v>
      </c>
      <c r="K41" s="6">
        <v>98</v>
      </c>
      <c r="L41" s="6" t="s">
        <v>43</v>
      </c>
      <c r="M41" s="6" t="s">
        <v>36</v>
      </c>
      <c r="N41" s="6" t="s">
        <v>51</v>
      </c>
      <c r="O41" s="6" t="s">
        <v>30</v>
      </c>
      <c r="P41" s="6" t="s">
        <v>31</v>
      </c>
      <c r="Q41" s="6" t="s">
        <v>157</v>
      </c>
      <c r="R41" s="6" t="s">
        <v>26</v>
      </c>
      <c r="S41" s="6" t="s">
        <v>21</v>
      </c>
      <c r="T41" s="6">
        <v>9.0999999999999998E-2</v>
      </c>
      <c r="U41" s="6" t="s">
        <v>21</v>
      </c>
      <c r="V41" s="6" t="s">
        <v>21</v>
      </c>
      <c r="W41" s="6" t="s">
        <v>21</v>
      </c>
      <c r="X41" s="6">
        <v>6.7000000000000004E-2</v>
      </c>
      <c r="Y41" s="6">
        <f t="shared" si="0"/>
        <v>1.3582089552238805</v>
      </c>
      <c r="Z41" s="6">
        <v>7</v>
      </c>
      <c r="AA41" s="6">
        <v>45.7</v>
      </c>
      <c r="AB41" s="6">
        <f t="shared" si="4"/>
        <v>0.19697694148079053</v>
      </c>
      <c r="AC41" s="6" t="s">
        <v>98</v>
      </c>
      <c r="AD41" s="6">
        <f t="shared" si="6"/>
        <v>9.8102072825250047E-2</v>
      </c>
    </row>
    <row r="42" spans="1:30" x14ac:dyDescent="0.45">
      <c r="A42">
        <v>5</v>
      </c>
      <c r="B42">
        <v>41</v>
      </c>
      <c r="C42" s="10" t="s">
        <v>84</v>
      </c>
      <c r="D42" s="3">
        <v>2017</v>
      </c>
      <c r="E42" t="s">
        <v>48</v>
      </c>
      <c r="F42" t="s">
        <v>125</v>
      </c>
      <c r="G42" t="s">
        <v>152</v>
      </c>
      <c r="H42" t="s">
        <v>182</v>
      </c>
      <c r="I42" t="s">
        <v>21</v>
      </c>
      <c r="J42" s="6" t="s">
        <v>97</v>
      </c>
      <c r="K42" s="6">
        <v>98</v>
      </c>
      <c r="L42" s="6" t="s">
        <v>43</v>
      </c>
      <c r="M42" s="6" t="s">
        <v>36</v>
      </c>
      <c r="N42" s="6" t="s">
        <v>51</v>
      </c>
      <c r="O42" s="6" t="s">
        <v>25</v>
      </c>
      <c r="P42" s="6" t="s">
        <v>31</v>
      </c>
      <c r="Q42" s="6" t="s">
        <v>158</v>
      </c>
      <c r="R42" s="6" t="s">
        <v>26</v>
      </c>
      <c r="S42" s="6" t="s">
        <v>21</v>
      </c>
      <c r="T42" s="6">
        <v>-9.6000000000000002E-2</v>
      </c>
      <c r="U42" s="6" t="s">
        <v>21</v>
      </c>
      <c r="V42" s="6" t="s">
        <v>21</v>
      </c>
      <c r="W42" s="6" t="s">
        <v>21</v>
      </c>
      <c r="X42" s="6">
        <v>6.8000000000000005E-2</v>
      </c>
      <c r="Y42" s="6">
        <f t="shared" si="0"/>
        <v>-1.4117647058823528</v>
      </c>
      <c r="Z42" s="6">
        <v>7</v>
      </c>
      <c r="AA42" s="6">
        <v>85.6</v>
      </c>
      <c r="AB42" s="6">
        <f t="shared" si="4"/>
        <v>-0.15084378546173563</v>
      </c>
      <c r="AC42" s="6" t="s">
        <v>98</v>
      </c>
      <c r="AD42" s="6">
        <f t="shared" si="6"/>
        <v>9.9739767768653703E-2</v>
      </c>
    </row>
    <row r="43" spans="1:30" x14ac:dyDescent="0.45">
      <c r="A43">
        <v>6</v>
      </c>
      <c r="B43">
        <v>42</v>
      </c>
      <c r="C43" s="10" t="s">
        <v>85</v>
      </c>
      <c r="D43" s="3">
        <v>2016</v>
      </c>
      <c r="E43" t="s">
        <v>86</v>
      </c>
      <c r="F43" t="s">
        <v>126</v>
      </c>
      <c r="G43" t="s">
        <v>127</v>
      </c>
      <c r="H43" t="s">
        <v>183</v>
      </c>
      <c r="I43" t="s">
        <v>21</v>
      </c>
      <c r="J43" s="6" t="s">
        <v>97</v>
      </c>
      <c r="K43" s="6">
        <v>4538</v>
      </c>
      <c r="L43" s="6" t="s">
        <v>43</v>
      </c>
      <c r="M43" s="6" t="s">
        <v>34</v>
      </c>
      <c r="N43" s="6" t="s">
        <v>34</v>
      </c>
      <c r="O43" s="6" t="s">
        <v>27</v>
      </c>
      <c r="P43" s="6" t="s">
        <v>31</v>
      </c>
      <c r="Q43" s="6" t="s">
        <v>160</v>
      </c>
      <c r="R43" s="6" t="s">
        <v>26</v>
      </c>
      <c r="S43" s="6" t="s">
        <v>21</v>
      </c>
      <c r="T43" s="6">
        <v>-0.17</v>
      </c>
      <c r="U43" s="6" t="s">
        <v>21</v>
      </c>
      <c r="V43" s="6" t="s">
        <v>21</v>
      </c>
      <c r="W43" s="6" t="s">
        <v>21</v>
      </c>
      <c r="X43" s="6">
        <v>0.05</v>
      </c>
      <c r="Y43" s="6">
        <f t="shared" si="0"/>
        <v>-3.4</v>
      </c>
      <c r="Z43" s="6">
        <v>69</v>
      </c>
      <c r="AA43" s="6">
        <f t="shared" ref="AA43:AA52" si="7">K43-Z43-1</f>
        <v>4468</v>
      </c>
      <c r="AB43" s="6">
        <f t="shared" si="4"/>
        <v>-5.0799710586611653E-2</v>
      </c>
      <c r="AC43" s="6" t="s">
        <v>98</v>
      </c>
      <c r="AD43" s="6">
        <f t="shared" si="6"/>
        <v>1.4809530262207203E-2</v>
      </c>
    </row>
    <row r="44" spans="1:30" x14ac:dyDescent="0.45">
      <c r="A44">
        <v>6</v>
      </c>
      <c r="B44">
        <v>43</v>
      </c>
      <c r="C44" s="10" t="s">
        <v>85</v>
      </c>
      <c r="D44" s="3">
        <v>2016</v>
      </c>
      <c r="E44" t="s">
        <v>86</v>
      </c>
      <c r="F44" t="s">
        <v>126</v>
      </c>
      <c r="G44" t="s">
        <v>127</v>
      </c>
      <c r="H44" t="s">
        <v>183</v>
      </c>
      <c r="I44" t="s">
        <v>21</v>
      </c>
      <c r="J44" s="6" t="s">
        <v>97</v>
      </c>
      <c r="K44" s="6">
        <v>4294</v>
      </c>
      <c r="L44" s="6" t="s">
        <v>43</v>
      </c>
      <c r="M44" s="6" t="s">
        <v>34</v>
      </c>
      <c r="N44" s="6" t="s">
        <v>34</v>
      </c>
      <c r="O44" s="6" t="s">
        <v>25</v>
      </c>
      <c r="P44" s="6" t="s">
        <v>31</v>
      </c>
      <c r="Q44" s="6" t="s">
        <v>158</v>
      </c>
      <c r="R44" s="6" t="s">
        <v>26</v>
      </c>
      <c r="S44" s="6" t="s">
        <v>21</v>
      </c>
      <c r="T44" s="6">
        <v>-0.04</v>
      </c>
      <c r="U44" s="6" t="s">
        <v>21</v>
      </c>
      <c r="V44" s="6" t="s">
        <v>21</v>
      </c>
      <c r="W44" s="6" t="s">
        <v>21</v>
      </c>
      <c r="X44" s="6">
        <v>0.06</v>
      </c>
      <c r="Y44" s="6">
        <f t="shared" si="0"/>
        <v>-0.66666666666666674</v>
      </c>
      <c r="Z44" s="6">
        <v>69</v>
      </c>
      <c r="AA44" s="6">
        <f t="shared" si="7"/>
        <v>4224</v>
      </c>
      <c r="AB44" s="6">
        <f t="shared" si="4"/>
        <v>-1.0257084643119498E-2</v>
      </c>
      <c r="AC44" s="6" t="s">
        <v>98</v>
      </c>
      <c r="AD44" s="6">
        <f t="shared" si="6"/>
        <v>1.5262456873576526E-2</v>
      </c>
    </row>
    <row r="45" spans="1:30" x14ac:dyDescent="0.45">
      <c r="A45">
        <v>6</v>
      </c>
      <c r="B45">
        <v>44</v>
      </c>
      <c r="C45" s="10" t="s">
        <v>85</v>
      </c>
      <c r="D45" s="3">
        <v>2016</v>
      </c>
      <c r="E45" t="s">
        <v>86</v>
      </c>
      <c r="F45" t="s">
        <v>126</v>
      </c>
      <c r="G45" t="s">
        <v>127</v>
      </c>
      <c r="H45" t="s">
        <v>183</v>
      </c>
      <c r="I45" t="s">
        <v>21</v>
      </c>
      <c r="J45" s="6" t="s">
        <v>97</v>
      </c>
      <c r="K45" s="6">
        <v>4538</v>
      </c>
      <c r="L45" s="6" t="s">
        <v>43</v>
      </c>
      <c r="M45" s="6" t="s">
        <v>23</v>
      </c>
      <c r="N45" s="6" t="s">
        <v>24</v>
      </c>
      <c r="O45" s="6" t="s">
        <v>27</v>
      </c>
      <c r="P45" s="6" t="s">
        <v>31</v>
      </c>
      <c r="Q45" s="6" t="s">
        <v>160</v>
      </c>
      <c r="R45" s="6" t="s">
        <v>26</v>
      </c>
      <c r="S45" s="6" t="s">
        <v>21</v>
      </c>
      <c r="T45" s="6">
        <v>-0.01</v>
      </c>
      <c r="U45" s="6" t="s">
        <v>21</v>
      </c>
      <c r="V45" s="6" t="s">
        <v>21</v>
      </c>
      <c r="W45" s="6" t="s">
        <v>21</v>
      </c>
      <c r="X45" s="6">
        <v>0.06</v>
      </c>
      <c r="Y45" s="6">
        <f t="shared" si="0"/>
        <v>-0.16666666666666669</v>
      </c>
      <c r="Z45" s="6">
        <v>69</v>
      </c>
      <c r="AA45" s="6">
        <f t="shared" si="7"/>
        <v>4468</v>
      </c>
      <c r="AB45" s="6">
        <f t="shared" si="4"/>
        <v>-2.4933934678382417E-3</v>
      </c>
      <c r="AC45" s="6" t="s">
        <v>98</v>
      </c>
      <c r="AD45" s="6">
        <f t="shared" si="6"/>
        <v>1.4847754463685969E-2</v>
      </c>
    </row>
    <row r="46" spans="1:30" x14ac:dyDescent="0.45">
      <c r="A46">
        <v>6</v>
      </c>
      <c r="B46">
        <v>45</v>
      </c>
      <c r="C46" s="10" t="s">
        <v>85</v>
      </c>
      <c r="D46" s="3">
        <v>2016</v>
      </c>
      <c r="E46" t="s">
        <v>86</v>
      </c>
      <c r="F46" t="s">
        <v>126</v>
      </c>
      <c r="G46" t="s">
        <v>127</v>
      </c>
      <c r="H46" t="s">
        <v>183</v>
      </c>
      <c r="I46" t="s">
        <v>21</v>
      </c>
      <c r="J46" s="6" t="s">
        <v>97</v>
      </c>
      <c r="K46" s="6">
        <v>4294</v>
      </c>
      <c r="L46" s="6" t="s">
        <v>43</v>
      </c>
      <c r="M46" s="6" t="s">
        <v>23</v>
      </c>
      <c r="N46" s="6" t="s">
        <v>24</v>
      </c>
      <c r="O46" s="6" t="s">
        <v>25</v>
      </c>
      <c r="P46" s="6" t="s">
        <v>31</v>
      </c>
      <c r="Q46" s="6" t="s">
        <v>158</v>
      </c>
      <c r="R46" s="6" t="s">
        <v>26</v>
      </c>
      <c r="S46" s="6" t="s">
        <v>21</v>
      </c>
      <c r="T46" s="6">
        <v>0.05</v>
      </c>
      <c r="U46" s="6" t="s">
        <v>21</v>
      </c>
      <c r="V46" s="6" t="s">
        <v>21</v>
      </c>
      <c r="W46" s="6" t="s">
        <v>21</v>
      </c>
      <c r="X46" s="6">
        <v>0.06</v>
      </c>
      <c r="Y46" s="6">
        <f t="shared" si="0"/>
        <v>0.83333333333333337</v>
      </c>
      <c r="Z46" s="6">
        <v>69</v>
      </c>
      <c r="AA46" s="6">
        <f t="shared" si="7"/>
        <v>4224</v>
      </c>
      <c r="AB46" s="6">
        <f t="shared" si="4"/>
        <v>1.282097644079818E-2</v>
      </c>
      <c r="AC46" s="6" t="s">
        <v>98</v>
      </c>
      <c r="AD46" s="6">
        <f t="shared" si="6"/>
        <v>1.5261553704301548E-2</v>
      </c>
    </row>
    <row r="47" spans="1:30" x14ac:dyDescent="0.45">
      <c r="A47">
        <v>6</v>
      </c>
      <c r="B47">
        <v>46</v>
      </c>
      <c r="C47" s="10" t="s">
        <v>85</v>
      </c>
      <c r="D47" s="3">
        <v>2016</v>
      </c>
      <c r="E47" t="s">
        <v>86</v>
      </c>
      <c r="F47" t="s">
        <v>126</v>
      </c>
      <c r="G47" t="s">
        <v>127</v>
      </c>
      <c r="H47" t="s">
        <v>183</v>
      </c>
      <c r="I47" t="s">
        <v>21</v>
      </c>
      <c r="J47" s="6" t="s">
        <v>97</v>
      </c>
      <c r="K47" s="6">
        <v>4538</v>
      </c>
      <c r="L47" s="6" t="s">
        <v>43</v>
      </c>
      <c r="M47" s="6" t="s">
        <v>23</v>
      </c>
      <c r="N47" s="6" t="s">
        <v>52</v>
      </c>
      <c r="O47" s="6" t="s">
        <v>27</v>
      </c>
      <c r="P47" s="6" t="s">
        <v>31</v>
      </c>
      <c r="Q47" s="6" t="s">
        <v>160</v>
      </c>
      <c r="R47" s="6" t="s">
        <v>26</v>
      </c>
      <c r="S47" s="6" t="s">
        <v>21</v>
      </c>
      <c r="T47" s="6">
        <v>-0.02</v>
      </c>
      <c r="U47" s="6" t="s">
        <v>21</v>
      </c>
      <c r="V47" s="6" t="s">
        <v>21</v>
      </c>
      <c r="W47" s="6" t="s">
        <v>21</v>
      </c>
      <c r="X47" s="6">
        <v>0.09</v>
      </c>
      <c r="Y47" s="6">
        <f t="shared" si="0"/>
        <v>-0.22222222222222224</v>
      </c>
      <c r="Z47" s="6">
        <v>69</v>
      </c>
      <c r="AA47" s="6">
        <f t="shared" si="7"/>
        <v>4468</v>
      </c>
      <c r="AB47" s="6">
        <f t="shared" si="4"/>
        <v>-3.3245165860222082E-3</v>
      </c>
      <c r="AC47" s="6" t="s">
        <v>98</v>
      </c>
      <c r="AD47" s="6">
        <f t="shared" si="6"/>
        <v>1.4847682668414434E-2</v>
      </c>
    </row>
    <row r="48" spans="1:30" x14ac:dyDescent="0.45">
      <c r="A48">
        <v>6</v>
      </c>
      <c r="B48">
        <v>47</v>
      </c>
      <c r="C48" s="10" t="s">
        <v>85</v>
      </c>
      <c r="D48" s="3">
        <v>2016</v>
      </c>
      <c r="E48" t="s">
        <v>86</v>
      </c>
      <c r="F48" t="s">
        <v>126</v>
      </c>
      <c r="G48" t="s">
        <v>127</v>
      </c>
      <c r="H48" t="s">
        <v>183</v>
      </c>
      <c r="I48" t="s">
        <v>21</v>
      </c>
      <c r="J48" s="6" t="s">
        <v>97</v>
      </c>
      <c r="K48" s="6">
        <v>4294</v>
      </c>
      <c r="L48" s="6" t="s">
        <v>43</v>
      </c>
      <c r="M48" s="6" t="s">
        <v>23</v>
      </c>
      <c r="N48" s="6" t="s">
        <v>52</v>
      </c>
      <c r="O48" s="6" t="s">
        <v>25</v>
      </c>
      <c r="P48" s="6" t="s">
        <v>31</v>
      </c>
      <c r="Q48" s="6" t="s">
        <v>158</v>
      </c>
      <c r="R48" s="6" t="s">
        <v>26</v>
      </c>
      <c r="S48" s="6" t="s">
        <v>21</v>
      </c>
      <c r="T48" s="6">
        <v>-0.02</v>
      </c>
      <c r="U48" s="6" t="s">
        <v>21</v>
      </c>
      <c r="V48" s="6" t="s">
        <v>21</v>
      </c>
      <c r="W48" s="6" t="s">
        <v>21</v>
      </c>
      <c r="X48" s="6">
        <v>0.1</v>
      </c>
      <c r="Y48" s="6">
        <f t="shared" si="0"/>
        <v>-0.19999999999999998</v>
      </c>
      <c r="Z48" s="6">
        <v>69</v>
      </c>
      <c r="AA48" s="6">
        <f t="shared" si="7"/>
        <v>4224</v>
      </c>
      <c r="AB48" s="6">
        <f t="shared" si="4"/>
        <v>-3.0772727040978116E-3</v>
      </c>
      <c r="AC48" s="6" t="s">
        <v>98</v>
      </c>
      <c r="AD48" s="6">
        <f t="shared" si="6"/>
        <v>1.5263918227136408E-2</v>
      </c>
    </row>
    <row r="49" spans="1:30" x14ac:dyDescent="0.45">
      <c r="A49">
        <v>7</v>
      </c>
      <c r="B49">
        <v>48</v>
      </c>
      <c r="C49" s="10" t="s">
        <v>87</v>
      </c>
      <c r="D49" s="3">
        <v>2016</v>
      </c>
      <c r="E49" t="s">
        <v>54</v>
      </c>
      <c r="F49" t="s">
        <v>128</v>
      </c>
      <c r="G49" t="s">
        <v>149</v>
      </c>
      <c r="H49" t="s">
        <v>184</v>
      </c>
      <c r="I49" t="s">
        <v>175</v>
      </c>
      <c r="J49" s="6" t="s">
        <v>97</v>
      </c>
      <c r="K49" s="6">
        <v>170</v>
      </c>
      <c r="L49" s="6" t="s">
        <v>43</v>
      </c>
      <c r="M49" s="6" t="s">
        <v>44</v>
      </c>
      <c r="N49" s="6" t="s">
        <v>45</v>
      </c>
      <c r="O49" s="6" t="s">
        <v>25</v>
      </c>
      <c r="P49" s="6" t="s">
        <v>31</v>
      </c>
      <c r="Q49" s="6" t="s">
        <v>158</v>
      </c>
      <c r="R49" s="6" t="s">
        <v>26</v>
      </c>
      <c r="S49" s="6" t="s">
        <v>21</v>
      </c>
      <c r="T49" s="6">
        <v>7.0000000000000001E-3</v>
      </c>
      <c r="U49" s="6" t="s">
        <v>21</v>
      </c>
      <c r="V49" s="6" t="s">
        <v>21</v>
      </c>
      <c r="W49" s="6" t="s">
        <v>21</v>
      </c>
      <c r="X49" s="6">
        <v>8.9999999999999993E-3</v>
      </c>
      <c r="Y49" s="6">
        <f t="shared" ref="Y49:Y89" si="8">T49/X49</f>
        <v>0.7777777777777779</v>
      </c>
      <c r="Z49" s="6">
        <v>8</v>
      </c>
      <c r="AA49" s="6">
        <f t="shared" si="7"/>
        <v>161</v>
      </c>
      <c r="AB49" s="6">
        <f t="shared" ref="AB49:AB68" si="9">Y49/(SQRT(Y49^2+AA49))</f>
        <v>6.1182640577384297E-2</v>
      </c>
      <c r="AC49" s="6" t="s">
        <v>98</v>
      </c>
      <c r="AD49" s="6">
        <f>(1-($AB49)^2)/SQRT($K49-2)</f>
        <v>7.6862871919619574E-2</v>
      </c>
    </row>
    <row r="50" spans="1:30" x14ac:dyDescent="0.45">
      <c r="A50">
        <v>7</v>
      </c>
      <c r="B50">
        <v>49</v>
      </c>
      <c r="C50" s="10" t="s">
        <v>87</v>
      </c>
      <c r="D50" s="3">
        <v>2016</v>
      </c>
      <c r="E50" t="s">
        <v>54</v>
      </c>
      <c r="F50" t="s">
        <v>128</v>
      </c>
      <c r="G50" t="s">
        <v>149</v>
      </c>
      <c r="H50" t="s">
        <v>184</v>
      </c>
      <c r="I50" t="s">
        <v>175</v>
      </c>
      <c r="J50" s="6" t="s">
        <v>97</v>
      </c>
      <c r="K50" s="6">
        <v>124</v>
      </c>
      <c r="L50" s="6" t="s">
        <v>43</v>
      </c>
      <c r="M50" s="6" t="s">
        <v>44</v>
      </c>
      <c r="N50" s="6" t="s">
        <v>45</v>
      </c>
      <c r="O50" s="6" t="s">
        <v>25</v>
      </c>
      <c r="P50" s="6" t="s">
        <v>31</v>
      </c>
      <c r="Q50" s="6" t="s">
        <v>158</v>
      </c>
      <c r="R50" s="6" t="s">
        <v>26</v>
      </c>
      <c r="S50" s="6" t="s">
        <v>21</v>
      </c>
      <c r="T50" s="6">
        <v>-1.7000000000000001E-2</v>
      </c>
      <c r="U50" s="6" t="s">
        <v>21</v>
      </c>
      <c r="V50" s="6" t="s">
        <v>21</v>
      </c>
      <c r="W50" s="6" t="s">
        <v>21</v>
      </c>
      <c r="X50" s="6">
        <v>8.0000000000000002E-3</v>
      </c>
      <c r="Y50" s="6">
        <f t="shared" si="8"/>
        <v>-2.125</v>
      </c>
      <c r="Z50" s="6">
        <v>8</v>
      </c>
      <c r="AA50" s="6">
        <f t="shared" si="7"/>
        <v>115</v>
      </c>
      <c r="AB50" s="6">
        <f t="shared" si="9"/>
        <v>-0.19437776800599604</v>
      </c>
      <c r="AC50" s="6" t="s">
        <v>98</v>
      </c>
      <c r="AD50" s="6">
        <f>(1-($AB50)^2)/SQRT($K50-2)</f>
        <v>8.7115059599024242E-2</v>
      </c>
    </row>
    <row r="51" spans="1:30" x14ac:dyDescent="0.45">
      <c r="A51">
        <v>7</v>
      </c>
      <c r="B51">
        <v>50</v>
      </c>
      <c r="C51" s="10" t="s">
        <v>87</v>
      </c>
      <c r="D51" s="3">
        <v>2016</v>
      </c>
      <c r="E51" t="s">
        <v>54</v>
      </c>
      <c r="F51" t="s">
        <v>128</v>
      </c>
      <c r="G51" t="s">
        <v>149</v>
      </c>
      <c r="H51" t="s">
        <v>184</v>
      </c>
      <c r="I51" t="s">
        <v>175</v>
      </c>
      <c r="J51" s="6" t="s">
        <v>97</v>
      </c>
      <c r="K51" s="6">
        <v>204</v>
      </c>
      <c r="L51" s="6" t="s">
        <v>43</v>
      </c>
      <c r="M51" s="6" t="s">
        <v>44</v>
      </c>
      <c r="N51" s="6" t="s">
        <v>45</v>
      </c>
      <c r="O51" s="6" t="s">
        <v>27</v>
      </c>
      <c r="P51" s="6" t="s">
        <v>31</v>
      </c>
      <c r="Q51" s="6" t="s">
        <v>160</v>
      </c>
      <c r="R51" s="6" t="s">
        <v>26</v>
      </c>
      <c r="S51" s="6" t="s">
        <v>21</v>
      </c>
      <c r="T51" s="6">
        <v>5.0000000000000001E-3</v>
      </c>
      <c r="U51" s="6" t="s">
        <v>21</v>
      </c>
      <c r="V51" s="6" t="s">
        <v>21</v>
      </c>
      <c r="W51" s="6" t="s">
        <v>21</v>
      </c>
      <c r="X51" s="6">
        <v>5.8000000000000003E-2</v>
      </c>
      <c r="Y51" s="6">
        <f t="shared" si="8"/>
        <v>8.620689655172413E-2</v>
      </c>
      <c r="Z51" s="6">
        <v>8</v>
      </c>
      <c r="AA51" s="6">
        <f t="shared" si="7"/>
        <v>195</v>
      </c>
      <c r="AB51" s="6">
        <f t="shared" si="9"/>
        <v>6.1732864528606587E-3</v>
      </c>
      <c r="AC51" s="6" t="s">
        <v>98</v>
      </c>
      <c r="AD51" s="6">
        <f>(1-($AB51)^2)/SQRT($K51-2)</f>
        <v>7.0357073100384429E-2</v>
      </c>
    </row>
    <row r="52" spans="1:30" x14ac:dyDescent="0.45">
      <c r="A52">
        <v>7</v>
      </c>
      <c r="B52">
        <v>51</v>
      </c>
      <c r="C52" s="10" t="s">
        <v>87</v>
      </c>
      <c r="D52" s="3">
        <v>2016</v>
      </c>
      <c r="E52" t="s">
        <v>54</v>
      </c>
      <c r="F52" t="s">
        <v>128</v>
      </c>
      <c r="G52" t="s">
        <v>149</v>
      </c>
      <c r="H52" t="s">
        <v>184</v>
      </c>
      <c r="I52" t="s">
        <v>175</v>
      </c>
      <c r="J52" s="6" t="s">
        <v>97</v>
      </c>
      <c r="K52" s="6">
        <v>153</v>
      </c>
      <c r="L52" s="6" t="s">
        <v>43</v>
      </c>
      <c r="M52" s="6" t="s">
        <v>44</v>
      </c>
      <c r="N52" s="6" t="s">
        <v>45</v>
      </c>
      <c r="O52" s="6" t="s">
        <v>27</v>
      </c>
      <c r="P52" s="6" t="s">
        <v>31</v>
      </c>
      <c r="Q52" s="6" t="s">
        <v>160</v>
      </c>
      <c r="R52" s="6" t="s">
        <v>26</v>
      </c>
      <c r="S52" s="6" t="s">
        <v>21</v>
      </c>
      <c r="T52" s="6">
        <v>-1.2E-2</v>
      </c>
      <c r="U52" s="6" t="s">
        <v>21</v>
      </c>
      <c r="V52" s="6" t="s">
        <v>21</v>
      </c>
      <c r="W52" s="6" t="s">
        <v>21</v>
      </c>
      <c r="X52" s="6">
        <v>0.06</v>
      </c>
      <c r="Y52" s="6">
        <f t="shared" si="8"/>
        <v>-0.2</v>
      </c>
      <c r="Z52" s="6">
        <v>8</v>
      </c>
      <c r="AA52" s="6">
        <f t="shared" si="7"/>
        <v>144</v>
      </c>
      <c r="AB52" s="6">
        <f t="shared" si="9"/>
        <v>-1.6664352333993333E-2</v>
      </c>
      <c r="AC52" s="6" t="s">
        <v>98</v>
      </c>
      <c r="AD52" s="6">
        <f>(1-($AB52)^2)/SQRT($K52-2)</f>
        <v>8.1356246919638261E-2</v>
      </c>
    </row>
    <row r="53" spans="1:30" x14ac:dyDescent="0.45">
      <c r="A53">
        <v>8</v>
      </c>
      <c r="B53">
        <v>52</v>
      </c>
      <c r="C53" s="10" t="s">
        <v>88</v>
      </c>
      <c r="D53" s="3">
        <v>2021</v>
      </c>
      <c r="E53" s="1" t="s">
        <v>55</v>
      </c>
      <c r="F53" t="s">
        <v>129</v>
      </c>
      <c r="G53" t="s">
        <v>130</v>
      </c>
      <c r="H53" t="s">
        <v>185</v>
      </c>
      <c r="I53" t="s">
        <v>21</v>
      </c>
      <c r="J53" s="6" t="s">
        <v>97</v>
      </c>
      <c r="K53" s="6">
        <v>60</v>
      </c>
      <c r="L53" s="6" t="s">
        <v>22</v>
      </c>
      <c r="M53" s="6" t="s">
        <v>44</v>
      </c>
      <c r="N53" s="6" t="s">
        <v>45</v>
      </c>
      <c r="O53" s="6" t="s">
        <v>27</v>
      </c>
      <c r="P53" s="6" t="s">
        <v>31</v>
      </c>
      <c r="Q53" s="6" t="s">
        <v>160</v>
      </c>
      <c r="R53" s="6" t="s">
        <v>26</v>
      </c>
      <c r="S53" s="6" t="s">
        <v>21</v>
      </c>
      <c r="T53" s="6">
        <v>6.3E-2</v>
      </c>
      <c r="U53" s="6" t="s">
        <v>21</v>
      </c>
      <c r="V53" s="6">
        <v>0</v>
      </c>
      <c r="W53" s="6">
        <v>0.125</v>
      </c>
      <c r="X53" s="6">
        <v>3.1E-2</v>
      </c>
      <c r="Y53" s="6">
        <f t="shared" si="8"/>
        <v>2.032258064516129</v>
      </c>
      <c r="Z53" s="6" t="s">
        <v>21</v>
      </c>
      <c r="AA53" s="6">
        <v>9</v>
      </c>
      <c r="AB53" s="6">
        <f t="shared" si="9"/>
        <v>0.5608481451695152</v>
      </c>
      <c r="AC53" s="6" t="s">
        <v>98</v>
      </c>
      <c r="AD53" s="6">
        <f t="shared" ref="AD53:AD54" si="10">(1-($AB53)^2)/SQRT($K53-2)</f>
        <v>9.0003910112834068E-2</v>
      </c>
    </row>
    <row r="54" spans="1:30" x14ac:dyDescent="0.45">
      <c r="A54">
        <v>8</v>
      </c>
      <c r="B54">
        <v>53</v>
      </c>
      <c r="C54" s="10" t="s">
        <v>88</v>
      </c>
      <c r="D54" s="3">
        <v>2021</v>
      </c>
      <c r="E54" s="1" t="s">
        <v>55</v>
      </c>
      <c r="F54" t="s">
        <v>129</v>
      </c>
      <c r="G54" t="s">
        <v>130</v>
      </c>
      <c r="H54" t="s">
        <v>185</v>
      </c>
      <c r="I54" t="s">
        <v>21</v>
      </c>
      <c r="J54" s="6" t="s">
        <v>97</v>
      </c>
      <c r="K54" s="6">
        <v>61</v>
      </c>
      <c r="L54" s="6" t="s">
        <v>22</v>
      </c>
      <c r="M54" s="6" t="s">
        <v>44</v>
      </c>
      <c r="N54" s="6" t="s">
        <v>45</v>
      </c>
      <c r="O54" s="6" t="s">
        <v>25</v>
      </c>
      <c r="P54" s="6" t="s">
        <v>31</v>
      </c>
      <c r="Q54" s="6" t="s">
        <v>158</v>
      </c>
      <c r="R54" s="6" t="s">
        <v>26</v>
      </c>
      <c r="S54" s="6" t="s">
        <v>21</v>
      </c>
      <c r="T54" s="6">
        <v>6.5000000000000002E-2</v>
      </c>
      <c r="U54" s="6" t="s">
        <v>21</v>
      </c>
      <c r="V54" s="6">
        <v>7.0000000000000001E-3</v>
      </c>
      <c r="W54" s="6">
        <v>0.123</v>
      </c>
      <c r="X54" s="6">
        <v>2.9000000000000001E-2</v>
      </c>
      <c r="Y54" s="6">
        <f t="shared" si="8"/>
        <v>2.2413793103448274</v>
      </c>
      <c r="Z54" s="6" t="s">
        <v>21</v>
      </c>
      <c r="AA54" s="6">
        <v>9</v>
      </c>
      <c r="AB54" s="6">
        <f t="shared" si="9"/>
        <v>0.59852568853009325</v>
      </c>
      <c r="AC54" s="6" t="s">
        <v>98</v>
      </c>
      <c r="AD54" s="6">
        <f t="shared" si="10"/>
        <v>8.3550946855507555E-2</v>
      </c>
    </row>
    <row r="55" spans="1:30" x14ac:dyDescent="0.45">
      <c r="A55">
        <v>9</v>
      </c>
      <c r="B55">
        <v>54</v>
      </c>
      <c r="C55" s="10" t="s">
        <v>89</v>
      </c>
      <c r="D55" s="3">
        <v>2015</v>
      </c>
      <c r="E55" t="s">
        <v>56</v>
      </c>
      <c r="F55" t="s">
        <v>121</v>
      </c>
      <c r="G55" t="s">
        <v>122</v>
      </c>
      <c r="H55" t="s">
        <v>180</v>
      </c>
      <c r="I55" t="s">
        <v>21</v>
      </c>
      <c r="J55" s="6" t="s">
        <v>97</v>
      </c>
      <c r="K55" s="6">
        <v>200</v>
      </c>
      <c r="L55" s="6" t="s">
        <v>22</v>
      </c>
      <c r="M55" s="6" t="s">
        <v>23</v>
      </c>
      <c r="N55" s="6" t="s">
        <v>23</v>
      </c>
      <c r="O55" s="6" t="s">
        <v>25</v>
      </c>
      <c r="P55" s="6" t="s">
        <v>25</v>
      </c>
      <c r="Q55" s="6" t="s">
        <v>153</v>
      </c>
      <c r="R55" s="6" t="s">
        <v>26</v>
      </c>
      <c r="S55" s="6" t="s">
        <v>21</v>
      </c>
      <c r="T55" s="6">
        <v>-0.14899999999999999</v>
      </c>
      <c r="U55" s="6" t="s">
        <v>21</v>
      </c>
      <c r="V55" s="6" t="s">
        <v>21</v>
      </c>
      <c r="W55" s="6" t="s">
        <v>21</v>
      </c>
      <c r="X55" s="6">
        <v>3.7999999999999999E-2</v>
      </c>
      <c r="Y55" s="6">
        <f t="shared" si="8"/>
        <v>-3.9210526315789473</v>
      </c>
      <c r="Z55" s="6">
        <v>3</v>
      </c>
      <c r="AA55" s="6">
        <f t="shared" ref="AA55:AA68" si="11">K55-Z55-1</f>
        <v>196</v>
      </c>
      <c r="AB55" s="6">
        <f t="shared" si="9"/>
        <v>-0.26969706312145014</v>
      </c>
      <c r="AC55" s="6" t="s">
        <v>98</v>
      </c>
      <c r="AD55" s="6">
        <f t="shared" ref="AD55:AD83" si="12">(1-($AB55)^2)/SQRT($K55-2)</f>
        <v>6.589774706727855E-2</v>
      </c>
    </row>
    <row r="56" spans="1:30" x14ac:dyDescent="0.45">
      <c r="A56">
        <v>9</v>
      </c>
      <c r="B56">
        <v>55</v>
      </c>
      <c r="C56" s="10" t="s">
        <v>89</v>
      </c>
      <c r="D56" s="3">
        <v>2015</v>
      </c>
      <c r="E56" t="s">
        <v>56</v>
      </c>
      <c r="F56" t="s">
        <v>121</v>
      </c>
      <c r="G56" t="s">
        <v>122</v>
      </c>
      <c r="H56" t="s">
        <v>180</v>
      </c>
      <c r="I56" t="s">
        <v>21</v>
      </c>
      <c r="J56" s="6" t="s">
        <v>97</v>
      </c>
      <c r="K56" s="6">
        <v>189</v>
      </c>
      <c r="L56" s="6" t="s">
        <v>22</v>
      </c>
      <c r="M56" s="6" t="s">
        <v>23</v>
      </c>
      <c r="N56" s="6" t="s">
        <v>23</v>
      </c>
      <c r="O56" s="6" t="s">
        <v>27</v>
      </c>
      <c r="P56" s="6" t="s">
        <v>25</v>
      </c>
      <c r="Q56" s="6" t="s">
        <v>155</v>
      </c>
      <c r="R56" s="6" t="s">
        <v>26</v>
      </c>
      <c r="S56" s="6" t="s">
        <v>21</v>
      </c>
      <c r="T56" s="6">
        <v>0.08</v>
      </c>
      <c r="U56" s="6" t="s">
        <v>21</v>
      </c>
      <c r="V56" s="6" t="s">
        <v>21</v>
      </c>
      <c r="W56" s="6" t="s">
        <v>21</v>
      </c>
      <c r="X56" s="6">
        <v>4.2999999999999997E-2</v>
      </c>
      <c r="Y56" s="6">
        <f t="shared" si="8"/>
        <v>1.86046511627907</v>
      </c>
      <c r="Z56" s="6">
        <v>3</v>
      </c>
      <c r="AA56" s="6">
        <f t="shared" si="11"/>
        <v>185</v>
      </c>
      <c r="AB56" s="6">
        <f t="shared" si="9"/>
        <v>0.13552218810877034</v>
      </c>
      <c r="AC56" s="6" t="s">
        <v>98</v>
      </c>
      <c r="AD56" s="6">
        <f t="shared" si="12"/>
        <v>7.178416821174205E-2</v>
      </c>
    </row>
    <row r="57" spans="1:30" x14ac:dyDescent="0.45">
      <c r="A57">
        <v>9</v>
      </c>
      <c r="B57">
        <v>56</v>
      </c>
      <c r="C57" s="10" t="s">
        <v>89</v>
      </c>
      <c r="D57" s="3">
        <v>2015</v>
      </c>
      <c r="E57" t="s">
        <v>56</v>
      </c>
      <c r="F57" t="s">
        <v>121</v>
      </c>
      <c r="G57" t="s">
        <v>122</v>
      </c>
      <c r="H57" t="s">
        <v>180</v>
      </c>
      <c r="I57" t="s">
        <v>21</v>
      </c>
      <c r="J57" s="6" t="s">
        <v>97</v>
      </c>
      <c r="K57" s="6">
        <v>189</v>
      </c>
      <c r="L57" s="6" t="s">
        <v>22</v>
      </c>
      <c r="M57" s="6" t="s">
        <v>4</v>
      </c>
      <c r="N57" s="6" t="s">
        <v>4</v>
      </c>
      <c r="O57" s="6" t="s">
        <v>27</v>
      </c>
      <c r="P57" s="6" t="s">
        <v>27</v>
      </c>
      <c r="Q57" s="6" t="s">
        <v>156</v>
      </c>
      <c r="R57" s="6" t="s">
        <v>26</v>
      </c>
      <c r="S57" s="6" t="s">
        <v>21</v>
      </c>
      <c r="T57" s="6">
        <v>4.3999999999999997E-2</v>
      </c>
      <c r="U57" s="6" t="s">
        <v>21</v>
      </c>
      <c r="V57" s="6" t="s">
        <v>21</v>
      </c>
      <c r="W57" s="6" t="s">
        <v>21</v>
      </c>
      <c r="X57" s="6">
        <v>2.1000000000000001E-2</v>
      </c>
      <c r="Y57" s="6">
        <f t="shared" si="8"/>
        <v>2.0952380952380949</v>
      </c>
      <c r="Z57" s="6">
        <v>3</v>
      </c>
      <c r="AA57" s="6">
        <f t="shared" si="11"/>
        <v>185</v>
      </c>
      <c r="AB57" s="6">
        <f t="shared" si="9"/>
        <v>0.15224913494809686</v>
      </c>
      <c r="AC57" s="6" t="s">
        <v>98</v>
      </c>
      <c r="AD57" s="6">
        <f t="shared" si="12"/>
        <v>7.1432167625401929E-2</v>
      </c>
    </row>
    <row r="58" spans="1:30" x14ac:dyDescent="0.45">
      <c r="A58">
        <v>9</v>
      </c>
      <c r="B58">
        <v>57</v>
      </c>
      <c r="C58" s="10" t="s">
        <v>89</v>
      </c>
      <c r="D58" s="3">
        <v>2015</v>
      </c>
      <c r="E58" t="s">
        <v>56</v>
      </c>
      <c r="F58" t="s">
        <v>121</v>
      </c>
      <c r="G58" t="s">
        <v>122</v>
      </c>
      <c r="H58" t="s">
        <v>180</v>
      </c>
      <c r="I58" t="s">
        <v>21</v>
      </c>
      <c r="J58" s="6" t="s">
        <v>97</v>
      </c>
      <c r="K58" s="6">
        <v>200</v>
      </c>
      <c r="L58" s="6" t="s">
        <v>22</v>
      </c>
      <c r="M58" s="6" t="s">
        <v>23</v>
      </c>
      <c r="N58" s="6" t="s">
        <v>23</v>
      </c>
      <c r="O58" s="6" t="s">
        <v>25</v>
      </c>
      <c r="P58" s="6" t="s">
        <v>25</v>
      </c>
      <c r="Q58" s="6" t="s">
        <v>153</v>
      </c>
      <c r="R58" s="6" t="s">
        <v>26</v>
      </c>
      <c r="S58" s="6" t="s">
        <v>21</v>
      </c>
      <c r="T58" s="6">
        <v>-1.2E-2</v>
      </c>
      <c r="U58" s="6" t="s">
        <v>21</v>
      </c>
      <c r="V58" s="6" t="s">
        <v>21</v>
      </c>
      <c r="W58" s="6" t="s">
        <v>21</v>
      </c>
      <c r="X58" s="6">
        <v>0.06</v>
      </c>
      <c r="Y58" s="6">
        <f t="shared" si="8"/>
        <v>-0.2</v>
      </c>
      <c r="Z58" s="6">
        <v>3</v>
      </c>
      <c r="AA58" s="6">
        <f t="shared" si="11"/>
        <v>196</v>
      </c>
      <c r="AB58" s="6">
        <f t="shared" si="9"/>
        <v>-1.4284256782850144E-2</v>
      </c>
      <c r="AC58" s="6" t="s">
        <v>98</v>
      </c>
      <c r="AD58" s="6">
        <f t="shared" si="12"/>
        <v>7.1052404961061771E-2</v>
      </c>
    </row>
    <row r="59" spans="1:30" x14ac:dyDescent="0.45">
      <c r="A59">
        <v>9</v>
      </c>
      <c r="B59">
        <v>58</v>
      </c>
      <c r="C59" s="10" t="s">
        <v>89</v>
      </c>
      <c r="D59" s="3">
        <v>2015</v>
      </c>
      <c r="E59" t="s">
        <v>56</v>
      </c>
      <c r="F59" t="s">
        <v>121</v>
      </c>
      <c r="G59" t="s">
        <v>122</v>
      </c>
      <c r="H59" t="s">
        <v>180</v>
      </c>
      <c r="I59" t="s">
        <v>21</v>
      </c>
      <c r="J59" s="6" t="s">
        <v>97</v>
      </c>
      <c r="K59" s="6">
        <v>189</v>
      </c>
      <c r="L59" s="6" t="s">
        <v>22</v>
      </c>
      <c r="M59" s="6" t="s">
        <v>23</v>
      </c>
      <c r="N59" s="6" t="s">
        <v>57</v>
      </c>
      <c r="O59" s="6" t="s">
        <v>27</v>
      </c>
      <c r="P59" s="6" t="s">
        <v>25</v>
      </c>
      <c r="Q59" s="6" t="s">
        <v>155</v>
      </c>
      <c r="R59" s="6" t="s">
        <v>26</v>
      </c>
      <c r="S59" s="6" t="s">
        <v>21</v>
      </c>
      <c r="T59" s="6">
        <v>0.13600000000000001</v>
      </c>
      <c r="U59" s="6" t="s">
        <v>21</v>
      </c>
      <c r="V59" s="6" t="s">
        <v>21</v>
      </c>
      <c r="W59" s="6" t="s">
        <v>21</v>
      </c>
      <c r="X59" s="6">
        <v>7.6999999999999999E-2</v>
      </c>
      <c r="Y59" s="6">
        <f t="shared" si="8"/>
        <v>1.7662337662337664</v>
      </c>
      <c r="Z59" s="6">
        <v>3</v>
      </c>
      <c r="AA59" s="6">
        <f t="shared" si="11"/>
        <v>185</v>
      </c>
      <c r="AB59" s="6">
        <f t="shared" si="9"/>
        <v>0.1287748880457516</v>
      </c>
      <c r="AC59" s="6" t="s">
        <v>98</v>
      </c>
      <c r="AD59" s="6">
        <f t="shared" si="12"/>
        <v>7.1914575414615101E-2</v>
      </c>
    </row>
    <row r="60" spans="1:30" x14ac:dyDescent="0.45">
      <c r="A60">
        <v>9</v>
      </c>
      <c r="B60">
        <v>59</v>
      </c>
      <c r="C60" s="10" t="s">
        <v>89</v>
      </c>
      <c r="D60" s="3">
        <v>2015</v>
      </c>
      <c r="E60" t="s">
        <v>56</v>
      </c>
      <c r="F60" t="s">
        <v>121</v>
      </c>
      <c r="G60" t="s">
        <v>122</v>
      </c>
      <c r="H60" t="s">
        <v>180</v>
      </c>
      <c r="I60" t="s">
        <v>21</v>
      </c>
      <c r="J60" s="6" t="s">
        <v>97</v>
      </c>
      <c r="K60" s="6">
        <v>189</v>
      </c>
      <c r="L60" s="6" t="s">
        <v>22</v>
      </c>
      <c r="M60" s="6" t="s">
        <v>4</v>
      </c>
      <c r="N60" s="6" t="s">
        <v>4</v>
      </c>
      <c r="O60" s="6" t="s">
        <v>27</v>
      </c>
      <c r="P60" s="6" t="s">
        <v>27</v>
      </c>
      <c r="Q60" s="6" t="s">
        <v>156</v>
      </c>
      <c r="R60" s="6" t="s">
        <v>26</v>
      </c>
      <c r="S60" s="6" t="s">
        <v>21</v>
      </c>
      <c r="T60" s="6">
        <v>1.7000000000000001E-2</v>
      </c>
      <c r="U60" s="6" t="s">
        <v>21</v>
      </c>
      <c r="V60" s="6" t="s">
        <v>21</v>
      </c>
      <c r="W60" s="6" t="s">
        <v>21</v>
      </c>
      <c r="X60" s="6">
        <v>3.7999999999999999E-2</v>
      </c>
      <c r="Y60" s="6">
        <f t="shared" si="8"/>
        <v>0.44736842105263164</v>
      </c>
      <c r="Z60" s="6">
        <v>3</v>
      </c>
      <c r="AA60" s="6">
        <f t="shared" si="11"/>
        <v>185</v>
      </c>
      <c r="AB60" s="6">
        <f t="shared" si="9"/>
        <v>3.2873403555677201E-2</v>
      </c>
      <c r="AC60" s="6" t="s">
        <v>98</v>
      </c>
      <c r="AD60" s="6">
        <f t="shared" si="12"/>
        <v>7.3048216678565786E-2</v>
      </c>
    </row>
    <row r="61" spans="1:30" x14ac:dyDescent="0.45">
      <c r="A61">
        <v>10</v>
      </c>
      <c r="B61">
        <v>60</v>
      </c>
      <c r="C61" s="10" t="s">
        <v>90</v>
      </c>
      <c r="D61" s="3">
        <v>2015</v>
      </c>
      <c r="E61" s="1" t="s">
        <v>58</v>
      </c>
      <c r="F61" t="s">
        <v>131</v>
      </c>
      <c r="G61" t="s">
        <v>132</v>
      </c>
      <c r="H61" t="s">
        <v>177</v>
      </c>
      <c r="I61" t="s">
        <v>176</v>
      </c>
      <c r="J61" s="6" t="s">
        <v>97</v>
      </c>
      <c r="K61" s="6">
        <v>1092</v>
      </c>
      <c r="L61" s="6" t="s">
        <v>43</v>
      </c>
      <c r="M61" s="6" t="s">
        <v>36</v>
      </c>
      <c r="N61" s="6" t="s">
        <v>59</v>
      </c>
      <c r="O61" s="6" t="s">
        <v>25</v>
      </c>
      <c r="P61" s="6" t="s">
        <v>31</v>
      </c>
      <c r="Q61" s="6" t="s">
        <v>158</v>
      </c>
      <c r="R61" s="6" t="s">
        <v>26</v>
      </c>
      <c r="S61" s="6" t="s">
        <v>21</v>
      </c>
      <c r="T61" s="6">
        <v>-0.02</v>
      </c>
      <c r="U61" s="6" t="s">
        <v>21</v>
      </c>
      <c r="V61" s="6" t="s">
        <v>21</v>
      </c>
      <c r="W61" s="6" t="s">
        <v>21</v>
      </c>
      <c r="X61" s="6">
        <v>0.06</v>
      </c>
      <c r="Y61" s="6">
        <f t="shared" si="8"/>
        <v>-0.33333333333333337</v>
      </c>
      <c r="Z61" s="6">
        <v>5</v>
      </c>
      <c r="AA61" s="6">
        <f t="shared" si="11"/>
        <v>1086</v>
      </c>
      <c r="AB61" s="6">
        <f t="shared" si="9"/>
        <v>-1.0114434748483473E-2</v>
      </c>
      <c r="AC61" s="6" t="s">
        <v>98</v>
      </c>
      <c r="AD61" s="6">
        <f t="shared" si="12"/>
        <v>3.0286028008887723E-2</v>
      </c>
    </row>
    <row r="62" spans="1:30" x14ac:dyDescent="0.45">
      <c r="A62">
        <v>10</v>
      </c>
      <c r="B62">
        <v>61</v>
      </c>
      <c r="C62" s="10" t="s">
        <v>90</v>
      </c>
      <c r="D62" s="3">
        <v>2015</v>
      </c>
      <c r="E62" s="1" t="s">
        <v>58</v>
      </c>
      <c r="F62" t="s">
        <v>131</v>
      </c>
      <c r="G62" t="s">
        <v>132</v>
      </c>
      <c r="H62" t="s">
        <v>177</v>
      </c>
      <c r="I62" t="s">
        <v>176</v>
      </c>
      <c r="J62" s="6" t="s">
        <v>97</v>
      </c>
      <c r="K62" s="6">
        <v>1092</v>
      </c>
      <c r="L62" s="6" t="s">
        <v>43</v>
      </c>
      <c r="M62" s="6" t="s">
        <v>38</v>
      </c>
      <c r="N62" s="6" t="s">
        <v>60</v>
      </c>
      <c r="O62" s="6" t="s">
        <v>25</v>
      </c>
      <c r="P62" s="6" t="s">
        <v>31</v>
      </c>
      <c r="Q62" s="6" t="s">
        <v>158</v>
      </c>
      <c r="R62" s="6" t="s">
        <v>26</v>
      </c>
      <c r="S62" s="6" t="s">
        <v>21</v>
      </c>
      <c r="T62" s="6">
        <v>0.17</v>
      </c>
      <c r="U62" s="6" t="s">
        <v>21</v>
      </c>
      <c r="V62" s="6" t="s">
        <v>21</v>
      </c>
      <c r="W62" s="6" t="s">
        <v>21</v>
      </c>
      <c r="X62" s="6">
        <v>0.12</v>
      </c>
      <c r="Y62" s="6">
        <f t="shared" si="8"/>
        <v>1.4166666666666667</v>
      </c>
      <c r="Z62" s="6">
        <v>6</v>
      </c>
      <c r="AA62" s="6">
        <f t="shared" si="11"/>
        <v>1085</v>
      </c>
      <c r="AB62" s="6">
        <f t="shared" si="9"/>
        <v>4.2968630894327904E-2</v>
      </c>
      <c r="AC62" s="6" t="s">
        <v>98</v>
      </c>
      <c r="AD62" s="6">
        <f t="shared" si="12"/>
        <v>3.023320372808725E-2</v>
      </c>
    </row>
    <row r="63" spans="1:30" x14ac:dyDescent="0.45">
      <c r="A63">
        <v>10</v>
      </c>
      <c r="B63">
        <v>62</v>
      </c>
      <c r="C63" s="10" t="s">
        <v>90</v>
      </c>
      <c r="D63" s="3">
        <v>2015</v>
      </c>
      <c r="E63" s="1" t="s">
        <v>58</v>
      </c>
      <c r="F63" t="s">
        <v>131</v>
      </c>
      <c r="G63" t="s">
        <v>132</v>
      </c>
      <c r="H63" t="s">
        <v>177</v>
      </c>
      <c r="I63" t="s">
        <v>176</v>
      </c>
      <c r="J63" s="6" t="s">
        <v>97</v>
      </c>
      <c r="K63" s="6">
        <v>485</v>
      </c>
      <c r="L63" s="6" t="s">
        <v>43</v>
      </c>
      <c r="M63" s="6" t="s">
        <v>36</v>
      </c>
      <c r="N63" s="6" t="s">
        <v>61</v>
      </c>
      <c r="O63" s="6" t="s">
        <v>25</v>
      </c>
      <c r="P63" s="6" t="s">
        <v>31</v>
      </c>
      <c r="Q63" s="6" t="s">
        <v>158</v>
      </c>
      <c r="R63" s="6" t="s">
        <v>26</v>
      </c>
      <c r="S63" s="6" t="s">
        <v>21</v>
      </c>
      <c r="T63" s="6">
        <v>-0.11</v>
      </c>
      <c r="U63" s="6" t="s">
        <v>21</v>
      </c>
      <c r="V63" s="6" t="s">
        <v>21</v>
      </c>
      <c r="W63" s="6" t="s">
        <v>21</v>
      </c>
      <c r="X63" s="6">
        <v>0.2</v>
      </c>
      <c r="Y63" s="6">
        <f t="shared" si="8"/>
        <v>-0.54999999999999993</v>
      </c>
      <c r="Z63" s="6">
        <v>3</v>
      </c>
      <c r="AA63" s="6">
        <f t="shared" si="11"/>
        <v>481</v>
      </c>
      <c r="AB63" s="6">
        <f t="shared" si="9"/>
        <v>-2.5069959406081227E-2</v>
      </c>
      <c r="AC63" s="6" t="s">
        <v>98</v>
      </c>
      <c r="AD63" s="6">
        <f t="shared" si="12"/>
        <v>4.5472977648770271E-2</v>
      </c>
    </row>
    <row r="64" spans="1:30" x14ac:dyDescent="0.45">
      <c r="A64">
        <v>11</v>
      </c>
      <c r="B64">
        <v>63</v>
      </c>
      <c r="C64" s="10" t="s">
        <v>91</v>
      </c>
      <c r="D64" s="3">
        <v>2019</v>
      </c>
      <c r="E64" s="1" t="s">
        <v>62</v>
      </c>
      <c r="F64" t="s">
        <v>133</v>
      </c>
      <c r="G64" t="s">
        <v>150</v>
      </c>
      <c r="H64" t="s">
        <v>178</v>
      </c>
      <c r="I64" t="s">
        <v>21</v>
      </c>
      <c r="J64" s="6" t="s">
        <v>97</v>
      </c>
      <c r="K64" s="6">
        <v>715</v>
      </c>
      <c r="L64" s="6" t="s">
        <v>43</v>
      </c>
      <c r="M64" s="6" t="s">
        <v>44</v>
      </c>
      <c r="N64" s="6" t="s">
        <v>45</v>
      </c>
      <c r="O64" s="6" t="s">
        <v>27</v>
      </c>
      <c r="P64" s="6" t="s">
        <v>31</v>
      </c>
      <c r="Q64" s="6" t="s">
        <v>160</v>
      </c>
      <c r="R64" s="6" t="s">
        <v>26</v>
      </c>
      <c r="S64" s="6" t="s">
        <v>21</v>
      </c>
      <c r="T64" s="6">
        <v>-26.4</v>
      </c>
      <c r="U64" s="6" t="s">
        <v>21</v>
      </c>
      <c r="V64" s="6" t="s">
        <v>21</v>
      </c>
      <c r="W64" s="6" t="s">
        <v>21</v>
      </c>
      <c r="X64" s="6">
        <v>19</v>
      </c>
      <c r="Y64" s="6">
        <f t="shared" si="8"/>
        <v>-1.3894736842105262</v>
      </c>
      <c r="Z64" s="6">
        <v>8</v>
      </c>
      <c r="AA64" s="6">
        <f t="shared" si="11"/>
        <v>706</v>
      </c>
      <c r="AB64" s="6">
        <f t="shared" si="9"/>
        <v>-5.2222176958019166E-2</v>
      </c>
      <c r="AC64" s="6" t="s">
        <v>98</v>
      </c>
      <c r="AD64" s="6">
        <f t="shared" si="12"/>
        <v>3.7348161527572234E-2</v>
      </c>
    </row>
    <row r="65" spans="1:30" x14ac:dyDescent="0.45">
      <c r="A65">
        <v>11</v>
      </c>
      <c r="B65">
        <v>64</v>
      </c>
      <c r="C65" s="10" t="s">
        <v>91</v>
      </c>
      <c r="D65" s="3">
        <v>2019</v>
      </c>
      <c r="E65" s="1" t="s">
        <v>62</v>
      </c>
      <c r="F65" t="s">
        <v>133</v>
      </c>
      <c r="G65" t="s">
        <v>150</v>
      </c>
      <c r="H65" t="s">
        <v>178</v>
      </c>
      <c r="I65" t="s">
        <v>21</v>
      </c>
      <c r="J65" s="6" t="s">
        <v>97</v>
      </c>
      <c r="K65" s="6">
        <v>715</v>
      </c>
      <c r="L65" s="6" t="s">
        <v>43</v>
      </c>
      <c r="M65" s="6" t="s">
        <v>44</v>
      </c>
      <c r="N65" s="6" t="s">
        <v>45</v>
      </c>
      <c r="O65" s="6" t="s">
        <v>25</v>
      </c>
      <c r="P65" s="6" t="s">
        <v>31</v>
      </c>
      <c r="Q65" s="6" t="s">
        <v>158</v>
      </c>
      <c r="R65" s="6" t="s">
        <v>26</v>
      </c>
      <c r="S65" s="6" t="s">
        <v>21</v>
      </c>
      <c r="T65" s="6">
        <v>-31</v>
      </c>
      <c r="U65" s="6" t="s">
        <v>21</v>
      </c>
      <c r="V65" s="6" t="s">
        <v>21</v>
      </c>
      <c r="W65" s="6" t="s">
        <v>21</v>
      </c>
      <c r="X65" s="6">
        <v>17.5</v>
      </c>
      <c r="Y65" s="6">
        <f t="shared" si="8"/>
        <v>-1.7714285714285714</v>
      </c>
      <c r="Z65" s="6">
        <v>8</v>
      </c>
      <c r="AA65" s="6">
        <f t="shared" si="11"/>
        <v>706</v>
      </c>
      <c r="AB65" s="6">
        <f t="shared" si="9"/>
        <v>-6.6520924835757819E-2</v>
      </c>
      <c r="AC65" s="6" t="s">
        <v>98</v>
      </c>
      <c r="AD65" s="6">
        <f t="shared" si="12"/>
        <v>3.7284575508943513E-2</v>
      </c>
    </row>
    <row r="66" spans="1:30" x14ac:dyDescent="0.45">
      <c r="A66">
        <v>11</v>
      </c>
      <c r="B66">
        <v>65</v>
      </c>
      <c r="C66" s="10" t="s">
        <v>91</v>
      </c>
      <c r="D66" s="3">
        <v>2019</v>
      </c>
      <c r="E66" s="1" t="s">
        <v>62</v>
      </c>
      <c r="F66" t="s">
        <v>133</v>
      </c>
      <c r="G66" t="s">
        <v>150</v>
      </c>
      <c r="H66" t="s">
        <v>178</v>
      </c>
      <c r="I66" t="s">
        <v>21</v>
      </c>
      <c r="J66" s="6" t="s">
        <v>97</v>
      </c>
      <c r="K66" s="6">
        <v>715</v>
      </c>
      <c r="L66" s="6" t="s">
        <v>43</v>
      </c>
      <c r="M66" s="6" t="s">
        <v>44</v>
      </c>
      <c r="N66" s="6" t="s">
        <v>45</v>
      </c>
      <c r="O66" s="6" t="s">
        <v>32</v>
      </c>
      <c r="P66" s="6" t="s">
        <v>31</v>
      </c>
      <c r="Q66" s="6" t="s">
        <v>159</v>
      </c>
      <c r="R66" s="6" t="s">
        <v>26</v>
      </c>
      <c r="S66" s="6" t="s">
        <v>21</v>
      </c>
      <c r="T66" s="6">
        <v>-43.4</v>
      </c>
      <c r="U66" s="6" t="s">
        <v>21</v>
      </c>
      <c r="V66" s="6" t="s">
        <v>21</v>
      </c>
      <c r="W66" s="6" t="s">
        <v>21</v>
      </c>
      <c r="X66" s="6">
        <v>15.2</v>
      </c>
      <c r="Y66" s="6">
        <f t="shared" si="8"/>
        <v>-2.8552631578947367</v>
      </c>
      <c r="Z66" s="6">
        <v>8</v>
      </c>
      <c r="AA66" s="6">
        <f t="shared" si="11"/>
        <v>706</v>
      </c>
      <c r="AB66" s="6">
        <f t="shared" si="9"/>
        <v>-0.10684412646661159</v>
      </c>
      <c r="AC66" s="6" t="s">
        <v>98</v>
      </c>
      <c r="AD66" s="6">
        <f t="shared" si="12"/>
        <v>3.7022774211222624E-2</v>
      </c>
    </row>
    <row r="67" spans="1:30" x14ac:dyDescent="0.45">
      <c r="A67">
        <v>12</v>
      </c>
      <c r="B67">
        <v>66</v>
      </c>
      <c r="C67" s="10" t="s">
        <v>92</v>
      </c>
      <c r="D67" s="3">
        <v>2015</v>
      </c>
      <c r="E67" t="s">
        <v>63</v>
      </c>
      <c r="F67" t="s">
        <v>134</v>
      </c>
      <c r="G67" t="s">
        <v>135</v>
      </c>
      <c r="H67" t="s">
        <v>186</v>
      </c>
      <c r="I67" t="s">
        <v>21</v>
      </c>
      <c r="J67" s="6" t="s">
        <v>99</v>
      </c>
      <c r="K67" s="6">
        <v>139</v>
      </c>
      <c r="L67" s="6" t="s">
        <v>43</v>
      </c>
      <c r="M67" s="6" t="s">
        <v>44</v>
      </c>
      <c r="N67" s="6" t="s">
        <v>45</v>
      </c>
      <c r="O67" s="6" t="s">
        <v>25</v>
      </c>
      <c r="P67" s="6" t="s">
        <v>31</v>
      </c>
      <c r="Q67" s="6" t="s">
        <v>158</v>
      </c>
      <c r="R67" s="6" t="s">
        <v>26</v>
      </c>
      <c r="S67" s="6" t="s">
        <v>21</v>
      </c>
      <c r="T67" s="6">
        <v>7.0999999999999994E-2</v>
      </c>
      <c r="U67" s="6" t="s">
        <v>21</v>
      </c>
      <c r="V67" s="6" t="s">
        <v>21</v>
      </c>
      <c r="W67" s="6" t="s">
        <v>21</v>
      </c>
      <c r="X67" s="6">
        <v>2.1999999999999999E-2</v>
      </c>
      <c r="Y67" s="6">
        <f t="shared" si="8"/>
        <v>3.2272727272727271</v>
      </c>
      <c r="Z67" s="6">
        <v>5</v>
      </c>
      <c r="AA67" s="6">
        <f t="shared" si="11"/>
        <v>133</v>
      </c>
      <c r="AB67" s="6">
        <f t="shared" si="9"/>
        <v>0.26948707542833111</v>
      </c>
      <c r="AC67" s="6" t="s">
        <v>98</v>
      </c>
      <c r="AD67" s="6">
        <f t="shared" si="12"/>
        <v>7.9231139905411571E-2</v>
      </c>
    </row>
    <row r="68" spans="1:30" x14ac:dyDescent="0.45">
      <c r="A68">
        <v>12</v>
      </c>
      <c r="B68">
        <v>67</v>
      </c>
      <c r="C68" s="10" t="s">
        <v>92</v>
      </c>
      <c r="D68" s="3">
        <v>2015</v>
      </c>
      <c r="E68" t="s">
        <v>63</v>
      </c>
      <c r="F68" t="s">
        <v>134</v>
      </c>
      <c r="G68" t="s">
        <v>135</v>
      </c>
      <c r="H68" t="s">
        <v>186</v>
      </c>
      <c r="I68" t="s">
        <v>21</v>
      </c>
      <c r="J68" s="6" t="s">
        <v>99</v>
      </c>
      <c r="K68" s="6">
        <v>139</v>
      </c>
      <c r="L68" s="6" t="s">
        <v>43</v>
      </c>
      <c r="M68" s="6" t="s">
        <v>44</v>
      </c>
      <c r="N68" s="6" t="s">
        <v>45</v>
      </c>
      <c r="O68" s="6" t="s">
        <v>27</v>
      </c>
      <c r="P68" s="6" t="s">
        <v>31</v>
      </c>
      <c r="Q68" s="6" t="s">
        <v>160</v>
      </c>
      <c r="R68" s="6" t="s">
        <v>26</v>
      </c>
      <c r="S68" s="6" t="s">
        <v>21</v>
      </c>
      <c r="T68" s="6">
        <v>1.4999999999999999E-2</v>
      </c>
      <c r="U68" s="6" t="s">
        <v>21</v>
      </c>
      <c r="V68" s="6" t="s">
        <v>21</v>
      </c>
      <c r="W68" s="6" t="s">
        <v>21</v>
      </c>
      <c r="X68" s="6">
        <v>2.8000000000000001E-2</v>
      </c>
      <c r="Y68" s="6">
        <f t="shared" si="8"/>
        <v>0.5357142857142857</v>
      </c>
      <c r="Z68" s="6">
        <v>5</v>
      </c>
      <c r="AA68" s="6">
        <f t="shared" si="11"/>
        <v>133</v>
      </c>
      <c r="AB68" s="6">
        <f t="shared" si="9"/>
        <v>4.6402282932988863E-2</v>
      </c>
      <c r="AC68" s="6" t="s">
        <v>98</v>
      </c>
      <c r="AD68" s="6">
        <f t="shared" si="12"/>
        <v>8.5251807884859934E-2</v>
      </c>
    </row>
    <row r="69" spans="1:30" x14ac:dyDescent="0.45">
      <c r="A69">
        <v>13</v>
      </c>
      <c r="B69">
        <v>68</v>
      </c>
      <c r="C69" s="10" t="s">
        <v>93</v>
      </c>
      <c r="D69" s="3">
        <v>2021</v>
      </c>
      <c r="E69" t="s">
        <v>94</v>
      </c>
      <c r="F69" t="s">
        <v>136</v>
      </c>
      <c r="G69" t="s">
        <v>137</v>
      </c>
      <c r="H69" t="s">
        <v>178</v>
      </c>
      <c r="I69" t="s">
        <v>21</v>
      </c>
      <c r="J69" s="6" t="s">
        <v>97</v>
      </c>
      <c r="K69" s="6">
        <v>1317</v>
      </c>
      <c r="L69" s="6" t="s">
        <v>22</v>
      </c>
      <c r="M69" s="6" t="s">
        <v>44</v>
      </c>
      <c r="N69" s="6" t="s">
        <v>45</v>
      </c>
      <c r="O69" s="6" t="s">
        <v>27</v>
      </c>
      <c r="P69" s="6" t="s">
        <v>31</v>
      </c>
      <c r="Q69" s="6" t="s">
        <v>160</v>
      </c>
      <c r="R69" s="6" t="s">
        <v>26</v>
      </c>
      <c r="S69" s="6" t="s">
        <v>21</v>
      </c>
      <c r="T69" s="6">
        <v>-3.2000000000000001E-2</v>
      </c>
      <c r="U69" s="6" t="s">
        <v>21</v>
      </c>
      <c r="V69" s="6" t="s">
        <v>21</v>
      </c>
      <c r="W69" s="6" t="s">
        <v>21</v>
      </c>
      <c r="X69" s="6">
        <v>1.0999999999999999E-2</v>
      </c>
      <c r="Y69" s="6">
        <f t="shared" si="8"/>
        <v>-2.9090909090909092</v>
      </c>
      <c r="Z69" s="6">
        <v>6</v>
      </c>
      <c r="AA69" s="6">
        <f t="shared" ref="AA69:AA81" si="13">K69-Z69-1</f>
        <v>1310</v>
      </c>
      <c r="AB69" s="6">
        <f t="shared" ref="AB69:AB96" si="14">Y69/(SQRT(Y69^2+AA69))</f>
        <v>-8.0116755098909059E-2</v>
      </c>
      <c r="AC69" s="6" t="s">
        <v>98</v>
      </c>
      <c r="AD69" s="6">
        <f t="shared" si="12"/>
        <v>2.7399367353347623E-2</v>
      </c>
    </row>
    <row r="70" spans="1:30" x14ac:dyDescent="0.45">
      <c r="A70">
        <v>14</v>
      </c>
      <c r="B70">
        <v>69</v>
      </c>
      <c r="C70" s="10" t="s">
        <v>95</v>
      </c>
      <c r="D70" s="3">
        <v>2020</v>
      </c>
      <c r="E70" t="s">
        <v>64</v>
      </c>
      <c r="F70" t="s">
        <v>138</v>
      </c>
      <c r="G70" t="s">
        <v>139</v>
      </c>
      <c r="H70" t="s">
        <v>187</v>
      </c>
      <c r="I70" t="s">
        <v>176</v>
      </c>
      <c r="J70" s="6" t="s">
        <v>100</v>
      </c>
      <c r="K70" s="6">
        <v>4310</v>
      </c>
      <c r="L70" s="6" t="s">
        <v>22</v>
      </c>
      <c r="M70" s="6" t="s">
        <v>38</v>
      </c>
      <c r="N70" s="6" t="s">
        <v>65</v>
      </c>
      <c r="O70" s="6" t="s">
        <v>25</v>
      </c>
      <c r="P70" s="6" t="s">
        <v>31</v>
      </c>
      <c r="Q70" s="6" t="s">
        <v>158</v>
      </c>
      <c r="R70" s="6" t="s">
        <v>26</v>
      </c>
      <c r="S70" s="6" t="s">
        <v>21</v>
      </c>
      <c r="T70" s="6">
        <v>-6.0000000000000001E-3</v>
      </c>
      <c r="U70" s="6" t="s">
        <v>21</v>
      </c>
      <c r="V70" s="6">
        <v>-0.03</v>
      </c>
      <c r="W70" s="6">
        <v>-1.7999999999999999E-2</v>
      </c>
      <c r="X70" s="6">
        <f t="shared" ref="X70:X81" si="15">(W70-V70)/3.92</f>
        <v>3.0612244897959186E-3</v>
      </c>
      <c r="Y70" s="6">
        <f t="shared" si="8"/>
        <v>-1.96</v>
      </c>
      <c r="Z70" s="6">
        <v>8</v>
      </c>
      <c r="AA70" s="6">
        <f t="shared" si="13"/>
        <v>4301</v>
      </c>
      <c r="AB70" s="6">
        <f t="shared" si="14"/>
        <v>-2.9872906764739041E-2</v>
      </c>
      <c r="AC70" s="6" t="s">
        <v>98</v>
      </c>
      <c r="AD70" s="6">
        <f t="shared" si="12"/>
        <v>1.522209469670242E-2</v>
      </c>
    </row>
    <row r="71" spans="1:30" x14ac:dyDescent="0.45">
      <c r="A71">
        <v>14</v>
      </c>
      <c r="B71">
        <v>70</v>
      </c>
      <c r="C71" s="10" t="s">
        <v>95</v>
      </c>
      <c r="D71" s="3">
        <v>2020</v>
      </c>
      <c r="E71" t="s">
        <v>64</v>
      </c>
      <c r="F71" t="s">
        <v>138</v>
      </c>
      <c r="G71" t="s">
        <v>139</v>
      </c>
      <c r="H71" t="s">
        <v>187</v>
      </c>
      <c r="I71" t="s">
        <v>176</v>
      </c>
      <c r="J71" s="6" t="s">
        <v>100</v>
      </c>
      <c r="K71" s="6">
        <v>4538</v>
      </c>
      <c r="L71" s="6" t="s">
        <v>22</v>
      </c>
      <c r="M71" s="6" t="s">
        <v>34</v>
      </c>
      <c r="N71" s="6" t="s">
        <v>66</v>
      </c>
      <c r="O71" s="6" t="s">
        <v>25</v>
      </c>
      <c r="P71" s="6" t="s">
        <v>31</v>
      </c>
      <c r="Q71" s="6" t="s">
        <v>158</v>
      </c>
      <c r="R71" s="6" t="s">
        <v>26</v>
      </c>
      <c r="S71" s="6" t="s">
        <v>21</v>
      </c>
      <c r="T71" s="6">
        <v>-7.6999999999999999E-2</v>
      </c>
      <c r="U71" s="6" t="s">
        <v>21</v>
      </c>
      <c r="V71" s="6">
        <v>-0.157</v>
      </c>
      <c r="W71" s="6">
        <v>3.0000000000000001E-3</v>
      </c>
      <c r="X71" s="6">
        <f t="shared" si="15"/>
        <v>4.0816326530612249E-2</v>
      </c>
      <c r="Y71" s="6">
        <f t="shared" si="8"/>
        <v>-1.8864999999999998</v>
      </c>
      <c r="Z71" s="6">
        <v>8</v>
      </c>
      <c r="AA71" s="6">
        <f t="shared" si="13"/>
        <v>4529</v>
      </c>
      <c r="AB71" s="6">
        <f t="shared" si="14"/>
        <v>-2.8021093688551095E-2</v>
      </c>
      <c r="AC71" s="6" t="s">
        <v>98</v>
      </c>
      <c r="AD71" s="6">
        <f t="shared" si="12"/>
        <v>1.4836188515468141E-2</v>
      </c>
    </row>
    <row r="72" spans="1:30" x14ac:dyDescent="0.45">
      <c r="A72">
        <v>14</v>
      </c>
      <c r="B72">
        <v>71</v>
      </c>
      <c r="C72" s="10" t="s">
        <v>95</v>
      </c>
      <c r="D72" s="3">
        <v>2020</v>
      </c>
      <c r="E72" t="s">
        <v>64</v>
      </c>
      <c r="F72" t="s">
        <v>138</v>
      </c>
      <c r="G72" t="s">
        <v>139</v>
      </c>
      <c r="H72" t="s">
        <v>187</v>
      </c>
      <c r="I72" t="s">
        <v>176</v>
      </c>
      <c r="J72" s="6" t="s">
        <v>100</v>
      </c>
      <c r="K72" s="6">
        <v>2252</v>
      </c>
      <c r="L72" s="6" t="s">
        <v>22</v>
      </c>
      <c r="M72" s="6" t="s">
        <v>34</v>
      </c>
      <c r="N72" s="6" t="s">
        <v>67</v>
      </c>
      <c r="O72" s="6" t="s">
        <v>25</v>
      </c>
      <c r="P72" s="6" t="s">
        <v>27</v>
      </c>
      <c r="Q72" s="6" t="s">
        <v>154</v>
      </c>
      <c r="R72" s="6" t="s">
        <v>26</v>
      </c>
      <c r="S72" s="6" t="s">
        <v>21</v>
      </c>
      <c r="T72" s="6">
        <v>-6.7000000000000004E-2</v>
      </c>
      <c r="U72" s="6" t="s">
        <v>21</v>
      </c>
      <c r="V72" s="6">
        <v>-0.19600000000000001</v>
      </c>
      <c r="W72" s="6">
        <v>6.3E-2</v>
      </c>
      <c r="X72" s="6">
        <f t="shared" si="15"/>
        <v>6.6071428571428573E-2</v>
      </c>
      <c r="Y72" s="6">
        <f t="shared" si="8"/>
        <v>-1.0140540540540541</v>
      </c>
      <c r="Z72" s="6">
        <v>8</v>
      </c>
      <c r="AA72" s="6">
        <f t="shared" si="13"/>
        <v>2243</v>
      </c>
      <c r="AB72" s="6">
        <f t="shared" si="14"/>
        <v>-2.1406562849804491E-2</v>
      </c>
      <c r="AC72" s="6" t="s">
        <v>98</v>
      </c>
      <c r="AD72" s="6">
        <f t="shared" si="12"/>
        <v>2.1072190500685629E-2</v>
      </c>
    </row>
    <row r="73" spans="1:30" x14ac:dyDescent="0.45">
      <c r="A73">
        <v>14</v>
      </c>
      <c r="B73">
        <v>72</v>
      </c>
      <c r="C73" s="10" t="s">
        <v>95</v>
      </c>
      <c r="D73" s="3">
        <v>2020</v>
      </c>
      <c r="E73" t="s">
        <v>64</v>
      </c>
      <c r="F73" t="s">
        <v>138</v>
      </c>
      <c r="G73" t="s">
        <v>139</v>
      </c>
      <c r="H73" t="s">
        <v>187</v>
      </c>
      <c r="I73" t="s">
        <v>176</v>
      </c>
      <c r="J73" s="6" t="s">
        <v>100</v>
      </c>
      <c r="K73" s="6">
        <v>4310</v>
      </c>
      <c r="L73" s="6" t="s">
        <v>22</v>
      </c>
      <c r="M73" s="6" t="s">
        <v>38</v>
      </c>
      <c r="N73" s="6" t="s">
        <v>65</v>
      </c>
      <c r="O73" s="6" t="s">
        <v>68</v>
      </c>
      <c r="P73" s="6" t="s">
        <v>31</v>
      </c>
      <c r="Q73" s="6" t="s">
        <v>161</v>
      </c>
      <c r="R73" s="6" t="s">
        <v>26</v>
      </c>
      <c r="S73" s="6" t="s">
        <v>21</v>
      </c>
      <c r="T73" s="6">
        <v>2.3E-2</v>
      </c>
      <c r="U73" s="6" t="s">
        <v>21</v>
      </c>
      <c r="V73" s="6">
        <v>-5.0000000000000001E-3</v>
      </c>
      <c r="W73" s="6">
        <v>-0.05</v>
      </c>
      <c r="X73" s="6">
        <f t="shared" si="15"/>
        <v>-1.1479591836734696E-2</v>
      </c>
      <c r="Y73" s="6">
        <f t="shared" si="8"/>
        <v>-2.0035555555555553</v>
      </c>
      <c r="Z73" s="6">
        <v>8</v>
      </c>
      <c r="AA73" s="6">
        <f t="shared" si="13"/>
        <v>4301</v>
      </c>
      <c r="AB73" s="6">
        <f t="shared" si="14"/>
        <v>-3.053613685587649E-2</v>
      </c>
      <c r="AC73" s="6" t="s">
        <v>98</v>
      </c>
      <c r="AD73" s="6">
        <f t="shared" si="12"/>
        <v>1.5221484277292077E-2</v>
      </c>
    </row>
    <row r="74" spans="1:30" x14ac:dyDescent="0.45">
      <c r="A74">
        <v>14</v>
      </c>
      <c r="B74">
        <v>73</v>
      </c>
      <c r="C74" s="10" t="s">
        <v>95</v>
      </c>
      <c r="D74" s="3">
        <v>2020</v>
      </c>
      <c r="E74" t="s">
        <v>64</v>
      </c>
      <c r="F74" t="s">
        <v>138</v>
      </c>
      <c r="G74" t="s">
        <v>139</v>
      </c>
      <c r="H74" t="s">
        <v>187</v>
      </c>
      <c r="I74" t="s">
        <v>176</v>
      </c>
      <c r="J74" s="6" t="s">
        <v>100</v>
      </c>
      <c r="K74" s="6">
        <v>4538</v>
      </c>
      <c r="L74" s="6" t="s">
        <v>22</v>
      </c>
      <c r="M74" s="6" t="s">
        <v>34</v>
      </c>
      <c r="N74" s="6" t="s">
        <v>66</v>
      </c>
      <c r="O74" s="6" t="s">
        <v>68</v>
      </c>
      <c r="P74" s="6" t="s">
        <v>31</v>
      </c>
      <c r="Q74" s="6" t="s">
        <v>161</v>
      </c>
      <c r="R74" s="6" t="s">
        <v>26</v>
      </c>
      <c r="S74" s="6" t="s">
        <v>21</v>
      </c>
      <c r="T74" s="6">
        <v>9.5000000000000001E-2</v>
      </c>
      <c r="U74" s="6" t="s">
        <v>21</v>
      </c>
      <c r="V74" s="6">
        <v>2E-3</v>
      </c>
      <c r="W74" s="6">
        <v>0.188</v>
      </c>
      <c r="X74" s="6">
        <f t="shared" si="15"/>
        <v>4.7448979591836735E-2</v>
      </c>
      <c r="Y74" s="6">
        <f t="shared" si="8"/>
        <v>2.0021505376344084</v>
      </c>
      <c r="Z74" s="6">
        <v>8</v>
      </c>
      <c r="AA74" s="6">
        <f t="shared" si="13"/>
        <v>4529</v>
      </c>
      <c r="AB74" s="6">
        <f t="shared" si="14"/>
        <v>2.973743161057163E-2</v>
      </c>
      <c r="AC74" s="6" t="s">
        <v>98</v>
      </c>
      <c r="AD74" s="6">
        <f t="shared" si="12"/>
        <v>1.4834716601687049E-2</v>
      </c>
    </row>
    <row r="75" spans="1:30" x14ac:dyDescent="0.45">
      <c r="A75">
        <v>14</v>
      </c>
      <c r="B75">
        <v>74</v>
      </c>
      <c r="C75" s="10" t="s">
        <v>95</v>
      </c>
      <c r="D75" s="3">
        <v>2020</v>
      </c>
      <c r="E75" t="s">
        <v>64</v>
      </c>
      <c r="F75" t="s">
        <v>138</v>
      </c>
      <c r="G75" t="s">
        <v>139</v>
      </c>
      <c r="H75" t="s">
        <v>187</v>
      </c>
      <c r="I75" t="s">
        <v>176</v>
      </c>
      <c r="J75" s="6" t="s">
        <v>100</v>
      </c>
      <c r="K75" s="6">
        <v>2252</v>
      </c>
      <c r="L75" s="6" t="s">
        <v>22</v>
      </c>
      <c r="M75" s="6" t="s">
        <v>34</v>
      </c>
      <c r="N75" s="6" t="s">
        <v>67</v>
      </c>
      <c r="O75" s="6" t="s">
        <v>68</v>
      </c>
      <c r="P75" s="6" t="s">
        <v>27</v>
      </c>
      <c r="Q75" s="6" t="s">
        <v>162</v>
      </c>
      <c r="R75" s="6" t="s">
        <v>26</v>
      </c>
      <c r="S75" s="6" t="s">
        <v>21</v>
      </c>
      <c r="T75" s="6">
        <v>0.121</v>
      </c>
      <c r="U75" s="6" t="s">
        <v>21</v>
      </c>
      <c r="V75" s="6">
        <v>-3.9E-2</v>
      </c>
      <c r="W75" s="6">
        <v>0.28100000000000003</v>
      </c>
      <c r="X75" s="6">
        <f t="shared" si="15"/>
        <v>8.1632653061224497E-2</v>
      </c>
      <c r="Y75" s="6">
        <f t="shared" si="8"/>
        <v>1.4822499999999998</v>
      </c>
      <c r="Z75" s="6">
        <v>8</v>
      </c>
      <c r="AA75" s="6">
        <f t="shared" si="13"/>
        <v>2243</v>
      </c>
      <c r="AB75" s="6">
        <f t="shared" si="14"/>
        <v>3.1281979429104899E-2</v>
      </c>
      <c r="AC75" s="6" t="s">
        <v>98</v>
      </c>
      <c r="AD75" s="6">
        <f t="shared" si="12"/>
        <v>2.1061221164448137E-2</v>
      </c>
    </row>
    <row r="76" spans="1:30" x14ac:dyDescent="0.45">
      <c r="A76">
        <v>14</v>
      </c>
      <c r="B76">
        <v>75</v>
      </c>
      <c r="C76" s="10" t="s">
        <v>95</v>
      </c>
      <c r="D76" s="3">
        <v>2020</v>
      </c>
      <c r="E76" t="s">
        <v>64</v>
      </c>
      <c r="F76" t="s">
        <v>138</v>
      </c>
      <c r="G76" t="s">
        <v>139</v>
      </c>
      <c r="H76" t="s">
        <v>187</v>
      </c>
      <c r="I76" t="s">
        <v>176</v>
      </c>
      <c r="J76" s="6" t="s">
        <v>100</v>
      </c>
      <c r="K76" s="6">
        <v>4310</v>
      </c>
      <c r="L76" s="6" t="s">
        <v>22</v>
      </c>
      <c r="M76" s="6" t="s">
        <v>38</v>
      </c>
      <c r="N76" s="6" t="s">
        <v>65</v>
      </c>
      <c r="O76" s="6" t="s">
        <v>69</v>
      </c>
      <c r="P76" s="6" t="s">
        <v>31</v>
      </c>
      <c r="Q76" s="6" t="s">
        <v>163</v>
      </c>
      <c r="R76" s="6" t="s">
        <v>26</v>
      </c>
      <c r="S76" s="6" t="s">
        <v>21</v>
      </c>
      <c r="T76" s="6">
        <v>1E-3</v>
      </c>
      <c r="U76" s="6" t="s">
        <v>21</v>
      </c>
      <c r="V76" s="6">
        <v>-2.4E-2</v>
      </c>
      <c r="W76" s="6">
        <v>-2.5000000000000001E-2</v>
      </c>
      <c r="X76" s="6">
        <f t="shared" si="15"/>
        <v>-2.5510204081632677E-4</v>
      </c>
      <c r="Y76" s="6">
        <f t="shared" si="8"/>
        <v>-3.9199999999999964</v>
      </c>
      <c r="Z76" s="6">
        <v>8</v>
      </c>
      <c r="AA76" s="6">
        <f t="shared" si="13"/>
        <v>4301</v>
      </c>
      <c r="AB76" s="6">
        <f t="shared" si="14"/>
        <v>-5.9665998852105648E-2</v>
      </c>
      <c r="AC76" s="6" t="s">
        <v>98</v>
      </c>
      <c r="AD76" s="6">
        <f t="shared" si="12"/>
        <v>1.5181451345164758E-2</v>
      </c>
    </row>
    <row r="77" spans="1:30" x14ac:dyDescent="0.45">
      <c r="A77">
        <v>14</v>
      </c>
      <c r="B77">
        <v>76</v>
      </c>
      <c r="C77" s="10" t="s">
        <v>95</v>
      </c>
      <c r="D77" s="3">
        <v>2020</v>
      </c>
      <c r="E77" t="s">
        <v>64</v>
      </c>
      <c r="F77" t="s">
        <v>138</v>
      </c>
      <c r="G77" t="s">
        <v>139</v>
      </c>
      <c r="H77" t="s">
        <v>187</v>
      </c>
      <c r="I77" t="s">
        <v>176</v>
      </c>
      <c r="J77" s="6" t="s">
        <v>100</v>
      </c>
      <c r="K77" s="6">
        <v>4538</v>
      </c>
      <c r="L77" s="6" t="s">
        <v>22</v>
      </c>
      <c r="M77" s="6" t="s">
        <v>34</v>
      </c>
      <c r="N77" s="6" t="s">
        <v>66</v>
      </c>
      <c r="O77" s="6" t="s">
        <v>69</v>
      </c>
      <c r="P77" s="6" t="s">
        <v>31</v>
      </c>
      <c r="Q77" s="6" t="s">
        <v>163</v>
      </c>
      <c r="R77" s="6" t="s">
        <v>26</v>
      </c>
      <c r="S77" s="6" t="s">
        <v>21</v>
      </c>
      <c r="T77" s="6">
        <v>-2.1999999999999999E-2</v>
      </c>
      <c r="U77" s="6" t="s">
        <v>21</v>
      </c>
      <c r="V77" s="6">
        <v>-0.10299999999999999</v>
      </c>
      <c r="W77" s="6">
        <v>5.8999999999999997E-2</v>
      </c>
      <c r="X77" s="6">
        <f t="shared" si="15"/>
        <v>4.1326530612244894E-2</v>
      </c>
      <c r="Y77" s="6">
        <f t="shared" si="8"/>
        <v>-0.53234567901234575</v>
      </c>
      <c r="Z77" s="6">
        <v>8</v>
      </c>
      <c r="AA77" s="6">
        <f t="shared" si="13"/>
        <v>4529</v>
      </c>
      <c r="AB77" s="6">
        <f t="shared" si="14"/>
        <v>-7.9100455772625807E-3</v>
      </c>
      <c r="AC77" s="6" t="s">
        <v>98</v>
      </c>
      <c r="AD77" s="6">
        <f t="shared" si="12"/>
        <v>1.4846917760644986E-2</v>
      </c>
    </row>
    <row r="78" spans="1:30" x14ac:dyDescent="0.45">
      <c r="A78">
        <v>14</v>
      </c>
      <c r="B78">
        <v>77</v>
      </c>
      <c r="C78" s="10" t="s">
        <v>95</v>
      </c>
      <c r="D78" s="3">
        <v>2020</v>
      </c>
      <c r="E78" t="s">
        <v>64</v>
      </c>
      <c r="F78" t="s">
        <v>138</v>
      </c>
      <c r="G78" t="s">
        <v>139</v>
      </c>
      <c r="H78" t="s">
        <v>187</v>
      </c>
      <c r="I78" t="s">
        <v>176</v>
      </c>
      <c r="J78" s="6" t="s">
        <v>100</v>
      </c>
      <c r="K78" s="6">
        <v>2252</v>
      </c>
      <c r="L78" s="6" t="s">
        <v>22</v>
      </c>
      <c r="M78" s="6" t="s">
        <v>34</v>
      </c>
      <c r="N78" s="6" t="s">
        <v>67</v>
      </c>
      <c r="O78" s="6" t="s">
        <v>69</v>
      </c>
      <c r="P78" s="6" t="s">
        <v>27</v>
      </c>
      <c r="Q78" s="6" t="s">
        <v>164</v>
      </c>
      <c r="R78" s="6" t="s">
        <v>26</v>
      </c>
      <c r="S78" s="6" t="s">
        <v>21</v>
      </c>
      <c r="T78" s="6">
        <v>-8.5999999999999993E-2</v>
      </c>
      <c r="U78" s="6" t="s">
        <v>21</v>
      </c>
      <c r="V78" s="6">
        <v>-0.22900000000000001</v>
      </c>
      <c r="W78" s="6">
        <v>5.7000000000000002E-2</v>
      </c>
      <c r="X78" s="6">
        <f t="shared" si="15"/>
        <v>7.2959183673469402E-2</v>
      </c>
      <c r="Y78" s="6">
        <f t="shared" si="8"/>
        <v>-1.1787412587412585</v>
      </c>
      <c r="Z78" s="6">
        <v>8</v>
      </c>
      <c r="AA78" s="6">
        <f t="shared" si="13"/>
        <v>2243</v>
      </c>
      <c r="AB78" s="6">
        <f t="shared" si="14"/>
        <v>-2.4881088597239209E-2</v>
      </c>
      <c r="AC78" s="6" t="s">
        <v>98</v>
      </c>
      <c r="AD78" s="6">
        <f t="shared" si="12"/>
        <v>2.1068799956400267E-2</v>
      </c>
    </row>
    <row r="79" spans="1:30" x14ac:dyDescent="0.45">
      <c r="A79">
        <v>14</v>
      </c>
      <c r="B79">
        <v>78</v>
      </c>
      <c r="C79" s="10" t="s">
        <v>95</v>
      </c>
      <c r="D79" s="3">
        <v>2020</v>
      </c>
      <c r="E79" t="s">
        <v>64</v>
      </c>
      <c r="F79" t="s">
        <v>138</v>
      </c>
      <c r="G79" t="s">
        <v>139</v>
      </c>
      <c r="H79" t="s">
        <v>187</v>
      </c>
      <c r="I79" t="s">
        <v>176</v>
      </c>
      <c r="J79" s="6" t="s">
        <v>100</v>
      </c>
      <c r="K79" s="6">
        <v>4310</v>
      </c>
      <c r="L79" s="6" t="s">
        <v>22</v>
      </c>
      <c r="M79" s="6" t="s">
        <v>38</v>
      </c>
      <c r="N79" s="6" t="s">
        <v>65</v>
      </c>
      <c r="O79" s="6" t="s">
        <v>70</v>
      </c>
      <c r="P79" s="6" t="s">
        <v>31</v>
      </c>
      <c r="Q79" s="6" t="s">
        <v>165</v>
      </c>
      <c r="R79" s="6" t="s">
        <v>26</v>
      </c>
      <c r="S79" s="6" t="s">
        <v>21</v>
      </c>
      <c r="T79" s="6">
        <v>-8.9999999999999993E-3</v>
      </c>
      <c r="U79" s="6" t="s">
        <v>21</v>
      </c>
      <c r="V79" s="6">
        <v>-3.2000000000000001E-2</v>
      </c>
      <c r="W79" s="6">
        <v>-1.4E-2</v>
      </c>
      <c r="X79" s="6">
        <f t="shared" si="15"/>
        <v>4.591836734693878E-3</v>
      </c>
      <c r="Y79" s="6">
        <f t="shared" si="8"/>
        <v>-1.9599999999999997</v>
      </c>
      <c r="Z79" s="6">
        <v>8</v>
      </c>
      <c r="AA79" s="6">
        <f t="shared" si="13"/>
        <v>4301</v>
      </c>
      <c r="AB79" s="6">
        <f t="shared" si="14"/>
        <v>-2.9872906764739037E-2</v>
      </c>
      <c r="AC79" s="6" t="s">
        <v>98</v>
      </c>
      <c r="AD79" s="6">
        <f t="shared" si="12"/>
        <v>1.522209469670242E-2</v>
      </c>
    </row>
    <row r="80" spans="1:30" x14ac:dyDescent="0.45">
      <c r="A80">
        <v>14</v>
      </c>
      <c r="B80">
        <v>79</v>
      </c>
      <c r="C80" s="10" t="s">
        <v>95</v>
      </c>
      <c r="D80" s="3">
        <v>2020</v>
      </c>
      <c r="E80" t="s">
        <v>64</v>
      </c>
      <c r="F80" t="s">
        <v>138</v>
      </c>
      <c r="G80" t="s">
        <v>139</v>
      </c>
      <c r="H80" t="s">
        <v>187</v>
      </c>
      <c r="I80" t="s">
        <v>176</v>
      </c>
      <c r="J80" s="6" t="s">
        <v>100</v>
      </c>
      <c r="K80" s="6">
        <v>4538</v>
      </c>
      <c r="L80" s="6" t="s">
        <v>22</v>
      </c>
      <c r="M80" s="6" t="s">
        <v>34</v>
      </c>
      <c r="N80" s="6" t="s">
        <v>66</v>
      </c>
      <c r="O80" s="6" t="s">
        <v>70</v>
      </c>
      <c r="P80" s="6" t="s">
        <v>31</v>
      </c>
      <c r="Q80" s="6" t="s">
        <v>165</v>
      </c>
      <c r="R80" s="6" t="s">
        <v>26</v>
      </c>
      <c r="S80" s="6" t="s">
        <v>21</v>
      </c>
      <c r="T80" s="6">
        <v>-5.2999999999999999E-2</v>
      </c>
      <c r="U80" s="6" t="s">
        <v>21</v>
      </c>
      <c r="V80" s="6">
        <v>-0.13200000000000001</v>
      </c>
      <c r="W80" s="6">
        <v>2.5999999999999999E-2</v>
      </c>
      <c r="X80" s="6">
        <f t="shared" si="15"/>
        <v>4.0306122448979596E-2</v>
      </c>
      <c r="Y80" s="6">
        <f t="shared" si="8"/>
        <v>-1.3149367088607593</v>
      </c>
      <c r="Z80" s="6">
        <v>8</v>
      </c>
      <c r="AA80" s="6">
        <f t="shared" si="13"/>
        <v>4529</v>
      </c>
      <c r="AB80" s="6">
        <f t="shared" si="14"/>
        <v>-1.9535332332254175E-2</v>
      </c>
      <c r="AC80" s="6" t="s">
        <v>98</v>
      </c>
      <c r="AD80" s="6">
        <f t="shared" si="12"/>
        <v>1.4842180400888243E-2</v>
      </c>
    </row>
    <row r="81" spans="1:30" x14ac:dyDescent="0.45">
      <c r="A81">
        <v>14</v>
      </c>
      <c r="B81">
        <v>80</v>
      </c>
      <c r="C81" s="10" t="s">
        <v>95</v>
      </c>
      <c r="D81" s="3">
        <v>2020</v>
      </c>
      <c r="E81" t="s">
        <v>64</v>
      </c>
      <c r="F81" t="s">
        <v>138</v>
      </c>
      <c r="G81" t="s">
        <v>139</v>
      </c>
      <c r="H81" t="s">
        <v>187</v>
      </c>
      <c r="I81" t="s">
        <v>176</v>
      </c>
      <c r="J81" s="6" t="s">
        <v>100</v>
      </c>
      <c r="K81" s="6">
        <v>2252</v>
      </c>
      <c r="L81" s="6" t="s">
        <v>22</v>
      </c>
      <c r="M81" s="6" t="s">
        <v>34</v>
      </c>
      <c r="N81" s="6" t="s">
        <v>67</v>
      </c>
      <c r="O81" s="6" t="s">
        <v>70</v>
      </c>
      <c r="P81" s="6" t="s">
        <v>27</v>
      </c>
      <c r="Q81" s="6" t="s">
        <v>166</v>
      </c>
      <c r="R81" s="6" t="s">
        <v>26</v>
      </c>
      <c r="S81" s="6" t="s">
        <v>21</v>
      </c>
      <c r="T81" s="6">
        <v>-0.11899999999999999</v>
      </c>
      <c r="U81" s="6" t="s">
        <v>21</v>
      </c>
      <c r="V81" s="6">
        <v>-0.26400000000000001</v>
      </c>
      <c r="W81" s="6">
        <v>2.5999999999999999E-2</v>
      </c>
      <c r="X81" s="6">
        <f t="shared" si="15"/>
        <v>7.3979591836734707E-2</v>
      </c>
      <c r="Y81" s="6">
        <f t="shared" si="8"/>
        <v>-1.6085517241379308</v>
      </c>
      <c r="Z81" s="6">
        <v>8</v>
      </c>
      <c r="AA81" s="6">
        <f t="shared" si="13"/>
        <v>2243</v>
      </c>
      <c r="AB81" s="6">
        <f t="shared" si="14"/>
        <v>-3.3944549197324973E-2</v>
      </c>
      <c r="AC81" s="6" t="s">
        <v>98</v>
      </c>
      <c r="AD81" s="6">
        <f t="shared" si="12"/>
        <v>2.1057559875510862E-2</v>
      </c>
    </row>
    <row r="82" spans="1:30" x14ac:dyDescent="0.45">
      <c r="A82">
        <v>15</v>
      </c>
      <c r="B82">
        <v>81</v>
      </c>
      <c r="C82" s="10" t="s">
        <v>96</v>
      </c>
      <c r="D82" s="3">
        <v>2008</v>
      </c>
      <c r="E82" t="s">
        <v>71</v>
      </c>
      <c r="F82" t="s">
        <v>140</v>
      </c>
      <c r="G82" t="s">
        <v>141</v>
      </c>
      <c r="H82" t="s">
        <v>188</v>
      </c>
      <c r="I82" t="s">
        <v>21</v>
      </c>
      <c r="J82" s="6" t="s">
        <v>97</v>
      </c>
      <c r="K82" s="6">
        <v>99</v>
      </c>
      <c r="L82" s="6" t="s">
        <v>43</v>
      </c>
      <c r="M82" s="6" t="s">
        <v>38</v>
      </c>
      <c r="N82" s="6" t="s">
        <v>72</v>
      </c>
      <c r="O82" s="6" t="s">
        <v>31</v>
      </c>
      <c r="P82" s="6" t="s">
        <v>31</v>
      </c>
      <c r="Q82" s="6" t="s">
        <v>31</v>
      </c>
      <c r="R82" s="6" t="s">
        <v>26</v>
      </c>
      <c r="S82" s="6" t="s">
        <v>21</v>
      </c>
      <c r="T82" s="6">
        <v>0.55000000000000004</v>
      </c>
      <c r="U82" s="6" t="s">
        <v>21</v>
      </c>
      <c r="V82" s="6" t="s">
        <v>21</v>
      </c>
      <c r="W82" s="6" t="s">
        <v>21</v>
      </c>
      <c r="X82" s="6">
        <v>0.73</v>
      </c>
      <c r="Y82" s="6">
        <f t="shared" si="8"/>
        <v>0.7534246575342467</v>
      </c>
      <c r="Z82" s="6" t="s">
        <v>21</v>
      </c>
      <c r="AA82" s="6">
        <v>97</v>
      </c>
      <c r="AB82" s="6">
        <f t="shared" si="14"/>
        <v>7.6275824329123249E-2</v>
      </c>
      <c r="AC82" s="6" t="s">
        <v>98</v>
      </c>
      <c r="AD82" s="6">
        <f t="shared" si="12"/>
        <v>0.10094388797466514</v>
      </c>
    </row>
    <row r="83" spans="1:30" x14ac:dyDescent="0.45">
      <c r="A83">
        <v>15</v>
      </c>
      <c r="B83">
        <v>82</v>
      </c>
      <c r="C83" s="10" t="s">
        <v>96</v>
      </c>
      <c r="D83" s="3">
        <v>2008</v>
      </c>
      <c r="E83" t="s">
        <v>71</v>
      </c>
      <c r="F83" t="s">
        <v>140</v>
      </c>
      <c r="G83" t="s">
        <v>141</v>
      </c>
      <c r="H83" t="s">
        <v>188</v>
      </c>
      <c r="I83" t="s">
        <v>21</v>
      </c>
      <c r="J83" s="6" t="s">
        <v>97</v>
      </c>
      <c r="K83" s="6">
        <v>59</v>
      </c>
      <c r="L83" s="6" t="s">
        <v>43</v>
      </c>
      <c r="M83" s="6" t="s">
        <v>38</v>
      </c>
      <c r="N83" s="6" t="s">
        <v>72</v>
      </c>
      <c r="O83" s="6" t="s">
        <v>31</v>
      </c>
      <c r="P83" s="6" t="s">
        <v>31</v>
      </c>
      <c r="Q83" s="6" t="s">
        <v>31</v>
      </c>
      <c r="R83" s="6" t="s">
        <v>26</v>
      </c>
      <c r="S83" s="6" t="s">
        <v>21</v>
      </c>
      <c r="T83" s="6">
        <v>0.42</v>
      </c>
      <c r="U83" s="6" t="s">
        <v>21</v>
      </c>
      <c r="V83" s="6" t="s">
        <v>21</v>
      </c>
      <c r="W83" s="6" t="s">
        <v>21</v>
      </c>
      <c r="X83" s="6">
        <v>1</v>
      </c>
      <c r="Y83" s="6">
        <f t="shared" si="8"/>
        <v>0.42</v>
      </c>
      <c r="Z83" s="6" t="s">
        <v>21</v>
      </c>
      <c r="AA83" s="6">
        <v>58</v>
      </c>
      <c r="AB83" s="6">
        <f t="shared" si="14"/>
        <v>5.5065028554020096E-2</v>
      </c>
      <c r="AC83" s="6" t="s">
        <v>98</v>
      </c>
      <c r="AD83" s="6">
        <f t="shared" si="12"/>
        <v>0.13205161665172224</v>
      </c>
    </row>
    <row r="84" spans="1:30" x14ac:dyDescent="0.45">
      <c r="A84">
        <v>15</v>
      </c>
      <c r="B84">
        <v>83</v>
      </c>
      <c r="C84" s="10" t="s">
        <v>96</v>
      </c>
      <c r="D84" s="3">
        <v>2008</v>
      </c>
      <c r="E84" t="s">
        <v>71</v>
      </c>
      <c r="F84" t="s">
        <v>140</v>
      </c>
      <c r="G84" t="s">
        <v>141</v>
      </c>
      <c r="H84" t="s">
        <v>188</v>
      </c>
      <c r="I84" t="s">
        <v>21</v>
      </c>
      <c r="J84" s="6" t="s">
        <v>97</v>
      </c>
      <c r="K84" s="6" t="s">
        <v>21</v>
      </c>
      <c r="L84" s="6" t="s">
        <v>43</v>
      </c>
      <c r="M84" s="6" t="s">
        <v>36</v>
      </c>
      <c r="N84" s="6" t="s">
        <v>73</v>
      </c>
      <c r="O84" s="6" t="s">
        <v>31</v>
      </c>
      <c r="P84" s="6" t="s">
        <v>31</v>
      </c>
      <c r="Q84" s="6" t="s">
        <v>31</v>
      </c>
      <c r="R84" s="6" t="s">
        <v>26</v>
      </c>
      <c r="S84" s="6" t="s">
        <v>21</v>
      </c>
      <c r="T84" s="6">
        <v>2.2599999999999999E-3</v>
      </c>
      <c r="U84" s="6" t="s">
        <v>21</v>
      </c>
      <c r="V84" s="6" t="s">
        <v>21</v>
      </c>
      <c r="W84" s="6" t="s">
        <v>21</v>
      </c>
      <c r="X84" s="6">
        <v>9.2000000000000003E-4</v>
      </c>
      <c r="Y84" s="6">
        <f t="shared" si="8"/>
        <v>2.4565217391304346</v>
      </c>
      <c r="Z84" s="6" t="s">
        <v>21</v>
      </c>
      <c r="AA84" s="6">
        <v>58</v>
      </c>
      <c r="AB84" s="6">
        <f t="shared" si="14"/>
        <v>0.30698248943110251</v>
      </c>
      <c r="AC84" s="6" t="s">
        <v>98</v>
      </c>
      <c r="AD84" s="6" t="s">
        <v>21</v>
      </c>
    </row>
    <row r="85" spans="1:30" x14ac:dyDescent="0.45">
      <c r="A85">
        <v>15</v>
      </c>
      <c r="B85">
        <v>84</v>
      </c>
      <c r="C85" s="10" t="s">
        <v>96</v>
      </c>
      <c r="D85" s="3">
        <v>2008</v>
      </c>
      <c r="E85" t="s">
        <v>71</v>
      </c>
      <c r="F85" t="s">
        <v>140</v>
      </c>
      <c r="G85" t="s">
        <v>141</v>
      </c>
      <c r="H85" t="s">
        <v>188</v>
      </c>
      <c r="I85" t="s">
        <v>21</v>
      </c>
      <c r="J85" s="6" t="s">
        <v>97</v>
      </c>
      <c r="K85" s="6" t="s">
        <v>21</v>
      </c>
      <c r="L85" s="6" t="s">
        <v>43</v>
      </c>
      <c r="M85" s="6" t="s">
        <v>36</v>
      </c>
      <c r="N85" s="6" t="s">
        <v>74</v>
      </c>
      <c r="O85" s="6" t="s">
        <v>31</v>
      </c>
      <c r="P85" s="6" t="s">
        <v>31</v>
      </c>
      <c r="Q85" s="6" t="s">
        <v>31</v>
      </c>
      <c r="R85" s="6" t="s">
        <v>26</v>
      </c>
      <c r="S85" s="6" t="s">
        <v>21</v>
      </c>
      <c r="T85" s="6">
        <v>1.2800000000000001E-3</v>
      </c>
      <c r="U85" s="6" t="s">
        <v>21</v>
      </c>
      <c r="V85" s="6" t="s">
        <v>21</v>
      </c>
      <c r="W85" s="6" t="s">
        <v>21</v>
      </c>
      <c r="X85" s="6">
        <v>5.2999999999999998E-4</v>
      </c>
      <c r="Y85" s="6">
        <f t="shared" si="8"/>
        <v>2.4150943396226419</v>
      </c>
      <c r="Z85" s="6" t="s">
        <v>21</v>
      </c>
      <c r="AA85" s="6">
        <v>58</v>
      </c>
      <c r="AB85" s="6">
        <f t="shared" si="14"/>
        <v>0.30228218896795461</v>
      </c>
      <c r="AC85" s="6" t="s">
        <v>98</v>
      </c>
      <c r="AD85" s="6" t="s">
        <v>21</v>
      </c>
    </row>
    <row r="86" spans="1:30" x14ac:dyDescent="0.45">
      <c r="A86">
        <v>15</v>
      </c>
      <c r="B86">
        <v>85</v>
      </c>
      <c r="C86" s="10" t="s">
        <v>96</v>
      </c>
      <c r="D86" s="3">
        <v>2008</v>
      </c>
      <c r="E86" t="s">
        <v>71</v>
      </c>
      <c r="F86" t="s">
        <v>140</v>
      </c>
      <c r="G86" t="s">
        <v>141</v>
      </c>
      <c r="H86" t="s">
        <v>188</v>
      </c>
      <c r="I86" t="s">
        <v>21</v>
      </c>
      <c r="J86" s="6" t="s">
        <v>97</v>
      </c>
      <c r="K86" s="6" t="s">
        <v>21</v>
      </c>
      <c r="L86" s="6" t="s">
        <v>43</v>
      </c>
      <c r="M86" s="6" t="s">
        <v>36</v>
      </c>
      <c r="N86" s="6" t="s">
        <v>75</v>
      </c>
      <c r="O86" s="6" t="s">
        <v>31</v>
      </c>
      <c r="P86" s="6" t="s">
        <v>31</v>
      </c>
      <c r="Q86" s="6" t="s">
        <v>31</v>
      </c>
      <c r="R86" s="6" t="s">
        <v>26</v>
      </c>
      <c r="S86" s="6" t="s">
        <v>21</v>
      </c>
      <c r="T86" s="6">
        <v>8.1999999999999998E-4</v>
      </c>
      <c r="U86" s="6" t="s">
        <v>21</v>
      </c>
      <c r="V86" s="6" t="s">
        <v>21</v>
      </c>
      <c r="W86" s="6" t="s">
        <v>21</v>
      </c>
      <c r="X86" s="6">
        <v>6.7000000000000002E-4</v>
      </c>
      <c r="Y86" s="6">
        <f t="shared" si="8"/>
        <v>1.2238805970149254</v>
      </c>
      <c r="Z86" s="6" t="s">
        <v>21</v>
      </c>
      <c r="AA86" s="6">
        <v>58</v>
      </c>
      <c r="AB86" s="6">
        <f t="shared" si="14"/>
        <v>0.15866761378793259</v>
      </c>
      <c r="AC86" s="6" t="s">
        <v>98</v>
      </c>
      <c r="AD86" s="6" t="s">
        <v>21</v>
      </c>
    </row>
    <row r="87" spans="1:30" x14ac:dyDescent="0.45">
      <c r="A87">
        <v>15</v>
      </c>
      <c r="B87">
        <v>86</v>
      </c>
      <c r="C87" s="10" t="s">
        <v>96</v>
      </c>
      <c r="D87" s="3">
        <v>2008</v>
      </c>
      <c r="E87" t="s">
        <v>71</v>
      </c>
      <c r="F87" t="s">
        <v>140</v>
      </c>
      <c r="G87" t="s">
        <v>141</v>
      </c>
      <c r="H87" t="s">
        <v>188</v>
      </c>
      <c r="I87" t="s">
        <v>21</v>
      </c>
      <c r="J87" s="6" t="s">
        <v>97</v>
      </c>
      <c r="K87" s="6" t="s">
        <v>21</v>
      </c>
      <c r="L87" s="6" t="s">
        <v>43</v>
      </c>
      <c r="M87" s="6" t="s">
        <v>36</v>
      </c>
      <c r="N87" s="6" t="s">
        <v>59</v>
      </c>
      <c r="O87" s="6" t="s">
        <v>31</v>
      </c>
      <c r="P87" s="6" t="s">
        <v>31</v>
      </c>
      <c r="Q87" s="6" t="s">
        <v>31</v>
      </c>
      <c r="R87" s="6" t="s">
        <v>26</v>
      </c>
      <c r="S87" s="6" t="s">
        <v>21</v>
      </c>
      <c r="T87" s="6">
        <v>1.4999999999999999E-2</v>
      </c>
      <c r="U87" s="6" t="s">
        <v>21</v>
      </c>
      <c r="V87" s="6" t="s">
        <v>21</v>
      </c>
      <c r="W87" s="6" t="s">
        <v>21</v>
      </c>
      <c r="X87" s="6">
        <v>8.5999999999999993E-2</v>
      </c>
      <c r="Y87" s="6">
        <f t="shared" si="8"/>
        <v>0.1744186046511628</v>
      </c>
      <c r="Z87" s="6" t="s">
        <v>21</v>
      </c>
      <c r="AA87" s="6">
        <v>58</v>
      </c>
      <c r="AB87" s="6">
        <f t="shared" si="14"/>
        <v>2.2896280870935037E-2</v>
      </c>
      <c r="AC87" s="6" t="s">
        <v>98</v>
      </c>
      <c r="AD87" s="6" t="s">
        <v>21</v>
      </c>
    </row>
    <row r="88" spans="1:30" x14ac:dyDescent="0.45">
      <c r="A88">
        <v>15</v>
      </c>
      <c r="B88">
        <v>87</v>
      </c>
      <c r="C88" s="10" t="s">
        <v>96</v>
      </c>
      <c r="D88" s="3">
        <v>2008</v>
      </c>
      <c r="E88" t="s">
        <v>71</v>
      </c>
      <c r="F88" t="s">
        <v>140</v>
      </c>
      <c r="G88" t="s">
        <v>141</v>
      </c>
      <c r="H88" t="s">
        <v>188</v>
      </c>
      <c r="I88" t="s">
        <v>21</v>
      </c>
      <c r="J88" s="6" t="s">
        <v>97</v>
      </c>
      <c r="K88" s="6" t="s">
        <v>21</v>
      </c>
      <c r="L88" s="6" t="s">
        <v>43</v>
      </c>
      <c r="M88" s="6" t="s">
        <v>36</v>
      </c>
      <c r="N88" s="6" t="s">
        <v>76</v>
      </c>
      <c r="O88" s="6" t="s">
        <v>31</v>
      </c>
      <c r="P88" s="6" t="s">
        <v>31</v>
      </c>
      <c r="Q88" s="6" t="s">
        <v>31</v>
      </c>
      <c r="R88" s="6" t="s">
        <v>26</v>
      </c>
      <c r="S88" s="6" t="s">
        <v>21</v>
      </c>
      <c r="T88" s="6">
        <v>8.2000000000000003E-2</v>
      </c>
      <c r="U88" s="6" t="s">
        <v>21</v>
      </c>
      <c r="V88" s="6" t="s">
        <v>21</v>
      </c>
      <c r="W88" s="6" t="s">
        <v>21</v>
      </c>
      <c r="X88" s="6">
        <v>6.7000000000000004E-2</v>
      </c>
      <c r="Y88" s="6">
        <f t="shared" si="8"/>
        <v>1.2238805970149254</v>
      </c>
      <c r="Z88" s="6" t="s">
        <v>21</v>
      </c>
      <c r="AA88" s="6">
        <v>58</v>
      </c>
      <c r="AB88" s="6">
        <f t="shared" si="14"/>
        <v>0.15866761378793259</v>
      </c>
      <c r="AC88" s="6" t="s">
        <v>98</v>
      </c>
      <c r="AD88" s="6" t="s">
        <v>21</v>
      </c>
    </row>
    <row r="89" spans="1:30" x14ac:dyDescent="0.45">
      <c r="A89">
        <v>15</v>
      </c>
      <c r="B89">
        <v>88</v>
      </c>
      <c r="C89" s="10" t="s">
        <v>96</v>
      </c>
      <c r="D89" s="3">
        <v>2008</v>
      </c>
      <c r="E89" t="s">
        <v>71</v>
      </c>
      <c r="F89" t="s">
        <v>140</v>
      </c>
      <c r="G89" t="s">
        <v>141</v>
      </c>
      <c r="H89" t="s">
        <v>188</v>
      </c>
      <c r="I89" t="s">
        <v>21</v>
      </c>
      <c r="J89" s="6" t="s">
        <v>97</v>
      </c>
      <c r="K89" s="6" t="s">
        <v>21</v>
      </c>
      <c r="L89" s="6" t="s">
        <v>43</v>
      </c>
      <c r="M89" s="6" t="s">
        <v>36</v>
      </c>
      <c r="N89" s="6" t="s">
        <v>77</v>
      </c>
      <c r="O89" s="6" t="s">
        <v>31</v>
      </c>
      <c r="P89" s="6" t="s">
        <v>31</v>
      </c>
      <c r="Q89" s="6" t="s">
        <v>31</v>
      </c>
      <c r="R89" s="6" t="s">
        <v>26</v>
      </c>
      <c r="S89" s="6" t="s">
        <v>21</v>
      </c>
      <c r="T89" s="6">
        <v>6.7000000000000004E-2</v>
      </c>
      <c r="U89" s="6" t="s">
        <v>21</v>
      </c>
      <c r="V89" s="6" t="s">
        <v>21</v>
      </c>
      <c r="W89" s="6" t="s">
        <v>21</v>
      </c>
      <c r="X89" s="6">
        <v>6.3E-2</v>
      </c>
      <c r="Y89" s="6">
        <f t="shared" si="8"/>
        <v>1.0634920634920635</v>
      </c>
      <c r="Z89" s="6" t="s">
        <v>21</v>
      </c>
      <c r="AA89" s="6">
        <v>58</v>
      </c>
      <c r="AB89" s="6">
        <f t="shared" si="14"/>
        <v>0.1383014027236221</v>
      </c>
      <c r="AC89" s="6" t="s">
        <v>98</v>
      </c>
      <c r="AD89" s="6" t="s">
        <v>21</v>
      </c>
    </row>
    <row r="90" spans="1:30" x14ac:dyDescent="0.45">
      <c r="A90">
        <v>16</v>
      </c>
      <c r="B90">
        <v>89</v>
      </c>
      <c r="C90" s="10" t="s">
        <v>101</v>
      </c>
      <c r="D90" s="3">
        <v>2015</v>
      </c>
      <c r="E90" t="s">
        <v>102</v>
      </c>
      <c r="F90" t="s">
        <v>123</v>
      </c>
      <c r="G90" t="s">
        <v>124</v>
      </c>
      <c r="H90" t="s">
        <v>181</v>
      </c>
      <c r="I90" t="s">
        <v>21</v>
      </c>
      <c r="J90" s="6" t="s">
        <v>97</v>
      </c>
      <c r="K90" s="6">
        <v>5343</v>
      </c>
      <c r="L90" s="6" t="s">
        <v>22</v>
      </c>
      <c r="M90" s="6" t="s">
        <v>23</v>
      </c>
      <c r="N90" s="6" t="s">
        <v>53</v>
      </c>
      <c r="O90" s="6" t="s">
        <v>27</v>
      </c>
      <c r="P90" s="6" t="s">
        <v>31</v>
      </c>
      <c r="Q90" s="6" t="s">
        <v>160</v>
      </c>
      <c r="R90" s="6" t="s">
        <v>26</v>
      </c>
      <c r="S90" s="6" t="s">
        <v>21</v>
      </c>
      <c r="T90" s="6">
        <v>1E-3</v>
      </c>
      <c r="U90" s="6" t="s">
        <v>21</v>
      </c>
      <c r="V90" s="6" t="s">
        <v>21</v>
      </c>
      <c r="W90" s="6" t="s">
        <v>21</v>
      </c>
      <c r="X90" s="6">
        <v>4.1999999999999997E-3</v>
      </c>
      <c r="Y90" s="6">
        <f t="shared" ref="Y90:Y92" si="16">T90/X90</f>
        <v>0.23809523809523811</v>
      </c>
      <c r="Z90" s="6">
        <v>4</v>
      </c>
      <c r="AA90" s="6">
        <f t="shared" ref="AA90:AA91" si="17">K90-Z90-1</f>
        <v>5338</v>
      </c>
      <c r="AB90" s="6">
        <f t="shared" si="14"/>
        <v>3.2588105888517105E-3</v>
      </c>
      <c r="AC90" s="6" t="s">
        <v>98</v>
      </c>
      <c r="AD90" s="6">
        <f t="shared" ref="AD90:AD91" si="18">(1-($AB90)^2)/SQRT($K90-2)</f>
        <v>1.3683087332186754E-2</v>
      </c>
    </row>
    <row r="91" spans="1:30" x14ac:dyDescent="0.45">
      <c r="A91">
        <v>17</v>
      </c>
      <c r="B91">
        <v>90</v>
      </c>
      <c r="C91" s="10" t="s">
        <v>103</v>
      </c>
      <c r="D91" s="3">
        <v>2021</v>
      </c>
      <c r="E91" t="s">
        <v>104</v>
      </c>
      <c r="F91" t="s">
        <v>121</v>
      </c>
      <c r="G91" t="s">
        <v>122</v>
      </c>
      <c r="H91" t="s">
        <v>180</v>
      </c>
      <c r="I91" t="s">
        <v>21</v>
      </c>
      <c r="J91" s="6" t="s">
        <v>97</v>
      </c>
      <c r="K91" s="6">
        <v>371</v>
      </c>
      <c r="L91" s="6" t="s">
        <v>22</v>
      </c>
      <c r="M91" s="6" t="s">
        <v>44</v>
      </c>
      <c r="N91" s="6" t="s">
        <v>45</v>
      </c>
      <c r="O91" s="6" t="s">
        <v>31</v>
      </c>
      <c r="P91" s="6" t="s">
        <v>31</v>
      </c>
      <c r="Q91" s="6" t="s">
        <v>31</v>
      </c>
      <c r="R91" s="6" t="s">
        <v>26</v>
      </c>
      <c r="S91" s="6" t="s">
        <v>21</v>
      </c>
      <c r="T91" s="6">
        <v>-0.152</v>
      </c>
      <c r="U91" s="6" t="s">
        <v>21</v>
      </c>
      <c r="V91" s="6">
        <v>-0.20200000000000001</v>
      </c>
      <c r="W91" s="6">
        <v>-0.106</v>
      </c>
      <c r="X91" s="6">
        <f t="shared" ref="X91" si="19">(W91-V91)/3.92</f>
        <v>2.4489795918367353E-2</v>
      </c>
      <c r="Y91" s="6">
        <f t="shared" si="16"/>
        <v>-6.2066666666666652</v>
      </c>
      <c r="Z91" s="6">
        <v>3</v>
      </c>
      <c r="AA91" s="6">
        <f t="shared" si="17"/>
        <v>367</v>
      </c>
      <c r="AB91" s="6">
        <f t="shared" si="14"/>
        <v>-0.30821291368017634</v>
      </c>
      <c r="AC91" s="6" t="s">
        <v>98</v>
      </c>
      <c r="AD91" s="6">
        <f t="shared" si="18"/>
        <v>4.7112668039459661E-2</v>
      </c>
    </row>
    <row r="92" spans="1:30" ht="15.4" x14ac:dyDescent="0.45">
      <c r="A92">
        <v>18</v>
      </c>
      <c r="B92">
        <v>91</v>
      </c>
      <c r="C92" s="10" t="s">
        <v>105</v>
      </c>
      <c r="D92" s="4">
        <v>2015</v>
      </c>
      <c r="E92" t="s">
        <v>106</v>
      </c>
      <c r="F92" t="s">
        <v>142</v>
      </c>
      <c r="G92" t="s">
        <v>143</v>
      </c>
      <c r="H92" t="s">
        <v>21</v>
      </c>
      <c r="I92" t="s">
        <v>21</v>
      </c>
      <c r="J92" s="6" t="s">
        <v>100</v>
      </c>
      <c r="K92" s="6" t="s">
        <v>21</v>
      </c>
      <c r="L92" s="6" t="s">
        <v>22</v>
      </c>
      <c r="M92" s="6" t="s">
        <v>38</v>
      </c>
      <c r="N92" s="6" t="s">
        <v>107</v>
      </c>
      <c r="O92" s="6" t="s">
        <v>27</v>
      </c>
      <c r="P92" s="6" t="s">
        <v>31</v>
      </c>
      <c r="Q92" s="6" t="s">
        <v>160</v>
      </c>
      <c r="R92" s="6" t="s">
        <v>26</v>
      </c>
      <c r="S92" s="6" t="s">
        <v>21</v>
      </c>
      <c r="T92" s="6">
        <v>-0.41399999999999998</v>
      </c>
      <c r="U92" s="6" t="s">
        <v>21</v>
      </c>
      <c r="V92" s="6" t="s">
        <v>21</v>
      </c>
      <c r="W92" s="6" t="s">
        <v>21</v>
      </c>
      <c r="X92" s="6">
        <v>0.997</v>
      </c>
      <c r="Y92" s="6">
        <f t="shared" si="16"/>
        <v>-0.41524573721163488</v>
      </c>
      <c r="Z92" s="6" t="s">
        <v>21</v>
      </c>
      <c r="AA92" s="6">
        <v>1</v>
      </c>
      <c r="AB92" s="6">
        <f t="shared" si="14"/>
        <v>-0.38349693967185039</v>
      </c>
      <c r="AC92" s="6" t="s">
        <v>98</v>
      </c>
      <c r="AD92" s="6" t="s">
        <v>21</v>
      </c>
    </row>
    <row r="93" spans="1:30" ht="15.4" x14ac:dyDescent="0.45">
      <c r="A93">
        <v>19</v>
      </c>
      <c r="B93">
        <v>92</v>
      </c>
      <c r="C93" s="10" t="s">
        <v>108</v>
      </c>
      <c r="D93" s="4">
        <v>2018</v>
      </c>
      <c r="E93" t="s">
        <v>109</v>
      </c>
      <c r="F93" t="s">
        <v>144</v>
      </c>
      <c r="G93" t="s">
        <v>145</v>
      </c>
      <c r="H93" t="s">
        <v>189</v>
      </c>
      <c r="I93" t="s">
        <v>21</v>
      </c>
      <c r="J93" s="6" t="s">
        <v>97</v>
      </c>
      <c r="K93" s="6">
        <v>136</v>
      </c>
      <c r="L93" s="6" t="s">
        <v>22</v>
      </c>
      <c r="M93" s="6" t="s">
        <v>44</v>
      </c>
      <c r="N93" s="6" t="s">
        <v>45</v>
      </c>
      <c r="O93" s="6" t="s">
        <v>27</v>
      </c>
      <c r="P93" s="6" t="s">
        <v>31</v>
      </c>
      <c r="Q93" s="6" t="s">
        <v>160</v>
      </c>
      <c r="R93" s="6" t="s">
        <v>26</v>
      </c>
      <c r="S93" s="6" t="s">
        <v>21</v>
      </c>
      <c r="T93" s="6">
        <v>-4.2000000000000003E-2</v>
      </c>
      <c r="U93" s="6" t="s">
        <v>21</v>
      </c>
      <c r="V93" s="6" t="s">
        <v>21</v>
      </c>
      <c r="W93" s="6" t="s">
        <v>21</v>
      </c>
      <c r="X93" s="6" t="s">
        <v>21</v>
      </c>
      <c r="Y93" s="6">
        <v>2.3109999999999999</v>
      </c>
      <c r="Z93" s="6" t="s">
        <v>21</v>
      </c>
      <c r="AA93" s="6">
        <v>18.8</v>
      </c>
      <c r="AB93" s="6">
        <f t="shared" si="14"/>
        <v>0.4703539841282004</v>
      </c>
      <c r="AC93" s="6" t="s">
        <v>98</v>
      </c>
      <c r="AD93" s="6">
        <f t="shared" ref="AD93:AD99" si="20">(1-($AB93)^2)/SQRT($K93-2)</f>
        <v>6.7275233415479058E-2</v>
      </c>
    </row>
    <row r="94" spans="1:30" ht="15.4" x14ac:dyDescent="0.45">
      <c r="A94">
        <v>19</v>
      </c>
      <c r="B94">
        <v>93</v>
      </c>
      <c r="C94" s="10" t="s">
        <v>108</v>
      </c>
      <c r="D94" s="4">
        <v>2018</v>
      </c>
      <c r="E94" t="s">
        <v>109</v>
      </c>
      <c r="F94" t="s">
        <v>144</v>
      </c>
      <c r="G94" t="s">
        <v>145</v>
      </c>
      <c r="H94" t="s">
        <v>189</v>
      </c>
      <c r="I94" t="s">
        <v>21</v>
      </c>
      <c r="J94" s="6" t="s">
        <v>97</v>
      </c>
      <c r="K94" s="6">
        <v>137</v>
      </c>
      <c r="L94" s="6" t="s">
        <v>22</v>
      </c>
      <c r="M94" s="6" t="s">
        <v>38</v>
      </c>
      <c r="N94" s="6" t="s">
        <v>49</v>
      </c>
      <c r="O94" s="6" t="s">
        <v>27</v>
      </c>
      <c r="P94" s="6" t="s">
        <v>31</v>
      </c>
      <c r="Q94" s="6" t="s">
        <v>160</v>
      </c>
      <c r="R94" s="6" t="s">
        <v>26</v>
      </c>
      <c r="S94" s="6" t="s">
        <v>21</v>
      </c>
      <c r="T94" s="6">
        <v>5.6000000000000001E-2</v>
      </c>
      <c r="U94" s="6" t="s">
        <v>21</v>
      </c>
      <c r="V94" s="6" t="s">
        <v>21</v>
      </c>
      <c r="W94" s="6" t="s">
        <v>21</v>
      </c>
      <c r="X94" s="6" t="s">
        <v>21</v>
      </c>
      <c r="Y94" s="6">
        <v>-2.25</v>
      </c>
      <c r="Z94" s="6" t="s">
        <v>21</v>
      </c>
      <c r="AA94" s="6">
        <v>19.149999999999999</v>
      </c>
      <c r="AB94" s="6">
        <f t="shared" si="14"/>
        <v>-0.45725946222864017</v>
      </c>
      <c r="AC94" s="6" t="s">
        <v>98</v>
      </c>
      <c r="AD94" s="6">
        <f t="shared" si="20"/>
        <v>6.8071020322259659E-2</v>
      </c>
    </row>
    <row r="95" spans="1:30" ht="15.4" x14ac:dyDescent="0.45">
      <c r="A95">
        <v>20</v>
      </c>
      <c r="B95">
        <v>94</v>
      </c>
      <c r="C95" s="10" t="s">
        <v>110</v>
      </c>
      <c r="D95" s="4">
        <v>2018</v>
      </c>
      <c r="E95" t="s">
        <v>116</v>
      </c>
      <c r="F95" t="s">
        <v>146</v>
      </c>
      <c r="G95" t="s">
        <v>151</v>
      </c>
      <c r="H95" t="s">
        <v>190</v>
      </c>
      <c r="I95" t="s">
        <v>21</v>
      </c>
      <c r="J95" s="6" t="s">
        <v>97</v>
      </c>
      <c r="K95" s="6">
        <v>51</v>
      </c>
      <c r="L95" s="6" t="s">
        <v>22</v>
      </c>
      <c r="M95" s="6" t="s">
        <v>44</v>
      </c>
      <c r="N95" s="6" t="s">
        <v>45</v>
      </c>
      <c r="O95" s="6" t="s">
        <v>31</v>
      </c>
      <c r="P95" s="6" t="s">
        <v>31</v>
      </c>
      <c r="Q95" s="6" t="s">
        <v>31</v>
      </c>
      <c r="R95" s="6" t="s">
        <v>26</v>
      </c>
      <c r="S95" s="6" t="s">
        <v>21</v>
      </c>
      <c r="T95" s="6">
        <v>5.2999999999999999E-2</v>
      </c>
      <c r="U95" s="6" t="s">
        <v>21</v>
      </c>
      <c r="V95" s="6" t="s">
        <v>21</v>
      </c>
      <c r="W95" s="6" t="s">
        <v>21</v>
      </c>
      <c r="X95" s="6">
        <v>1.7000000000000001E-2</v>
      </c>
      <c r="Y95" s="6">
        <f t="shared" ref="Y95:Y99" si="21">T95/X95</f>
        <v>3.117647058823529</v>
      </c>
      <c r="Z95" s="6">
        <v>1</v>
      </c>
      <c r="AA95" s="6">
        <f>K95-Z95-1</f>
        <v>49</v>
      </c>
      <c r="AB95" s="6">
        <f t="shared" si="14"/>
        <v>0.40685058841840871</v>
      </c>
      <c r="AC95" s="6" t="s">
        <v>98</v>
      </c>
      <c r="AD95" s="6">
        <f t="shared" si="20"/>
        <v>0.11921037124337065</v>
      </c>
    </row>
    <row r="96" spans="1:30" ht="15.4" x14ac:dyDescent="0.45">
      <c r="A96">
        <v>20</v>
      </c>
      <c r="B96">
        <v>95</v>
      </c>
      <c r="C96" s="10" t="s">
        <v>110</v>
      </c>
      <c r="D96" s="4">
        <v>2018</v>
      </c>
      <c r="E96" t="s">
        <v>116</v>
      </c>
      <c r="F96" t="s">
        <v>146</v>
      </c>
      <c r="G96" t="s">
        <v>151</v>
      </c>
      <c r="H96" t="s">
        <v>190</v>
      </c>
      <c r="I96" t="s">
        <v>21</v>
      </c>
      <c r="J96" s="6" t="s">
        <v>97</v>
      </c>
      <c r="K96" s="6">
        <v>51</v>
      </c>
      <c r="L96" s="6" t="s">
        <v>22</v>
      </c>
      <c r="M96" s="6" t="s">
        <v>36</v>
      </c>
      <c r="N96" s="6" t="s">
        <v>111</v>
      </c>
      <c r="O96" s="6" t="s">
        <v>31</v>
      </c>
      <c r="P96" s="6" t="s">
        <v>31</v>
      </c>
      <c r="Q96" s="6" t="s">
        <v>31</v>
      </c>
      <c r="R96" s="6" t="s">
        <v>26</v>
      </c>
      <c r="S96" s="6" t="s">
        <v>21</v>
      </c>
      <c r="T96" s="6">
        <v>113.3</v>
      </c>
      <c r="U96" s="6" t="s">
        <v>21</v>
      </c>
      <c r="V96" s="6" t="s">
        <v>21</v>
      </c>
      <c r="W96" s="6" t="s">
        <v>21</v>
      </c>
      <c r="X96" s="6">
        <v>26.1</v>
      </c>
      <c r="Y96" s="6">
        <f t="shared" si="21"/>
        <v>4.3409961685823752</v>
      </c>
      <c r="Z96" s="6">
        <v>1</v>
      </c>
      <c r="AA96" s="6">
        <f>K96-Z96-1</f>
        <v>49</v>
      </c>
      <c r="AB96" s="6">
        <f t="shared" si="14"/>
        <v>0.52702702650221023</v>
      </c>
      <c r="AC96" s="6" t="s">
        <v>98</v>
      </c>
      <c r="AD96" s="6">
        <f t="shared" si="20"/>
        <v>0.10317750190517695</v>
      </c>
    </row>
    <row r="97" spans="1:30" ht="15.4" x14ac:dyDescent="0.45">
      <c r="A97">
        <v>21</v>
      </c>
      <c r="B97">
        <v>96</v>
      </c>
      <c r="C97" s="10" t="s">
        <v>112</v>
      </c>
      <c r="D97" s="4">
        <v>2021</v>
      </c>
      <c r="E97" t="s">
        <v>58</v>
      </c>
      <c r="F97" t="s">
        <v>133</v>
      </c>
      <c r="G97" t="s">
        <v>150</v>
      </c>
      <c r="H97" t="s">
        <v>178</v>
      </c>
      <c r="I97" t="s">
        <v>21</v>
      </c>
      <c r="J97" s="6" t="s">
        <v>97</v>
      </c>
      <c r="K97" s="6">
        <v>715</v>
      </c>
      <c r="L97" s="6" t="s">
        <v>43</v>
      </c>
      <c r="M97" s="6" t="s">
        <v>44</v>
      </c>
      <c r="N97" s="6" t="s">
        <v>113</v>
      </c>
      <c r="O97" s="6" t="s">
        <v>27</v>
      </c>
      <c r="P97" s="6" t="s">
        <v>31</v>
      </c>
      <c r="Q97" s="6" t="s">
        <v>160</v>
      </c>
      <c r="R97" s="6" t="s">
        <v>26</v>
      </c>
      <c r="S97" s="6" t="s">
        <v>21</v>
      </c>
      <c r="T97" s="6">
        <v>-25.1</v>
      </c>
      <c r="U97" s="6" t="s">
        <v>21</v>
      </c>
      <c r="V97" s="6" t="s">
        <v>21</v>
      </c>
      <c r="W97" s="6" t="s">
        <v>21</v>
      </c>
      <c r="X97" s="6">
        <v>13.4</v>
      </c>
      <c r="Y97" s="6">
        <f t="shared" si="21"/>
        <v>-1.8731343283582089</v>
      </c>
      <c r="Z97" s="6">
        <v>1</v>
      </c>
      <c r="AA97" s="6">
        <f>K97-Z97-1</f>
        <v>713</v>
      </c>
      <c r="AB97" s="6">
        <f t="shared" ref="AB97:AB99" si="22">Y97/(SQRT(Y97^2+AA97))</f>
        <v>-6.9977465632801897E-2</v>
      </c>
      <c r="AC97" s="6" t="s">
        <v>98</v>
      </c>
      <c r="AD97" s="6">
        <f t="shared" si="20"/>
        <v>3.7266906001118538E-2</v>
      </c>
    </row>
    <row r="98" spans="1:30" ht="15.4" x14ac:dyDescent="0.45">
      <c r="A98">
        <v>21</v>
      </c>
      <c r="B98">
        <v>97</v>
      </c>
      <c r="C98" s="10" t="s">
        <v>112</v>
      </c>
      <c r="D98" s="4">
        <v>2021</v>
      </c>
      <c r="E98" t="s">
        <v>114</v>
      </c>
      <c r="F98" t="s">
        <v>133</v>
      </c>
      <c r="G98" t="s">
        <v>150</v>
      </c>
      <c r="H98" t="s">
        <v>178</v>
      </c>
      <c r="I98" t="s">
        <v>21</v>
      </c>
      <c r="J98" s="6" t="s">
        <v>97</v>
      </c>
      <c r="K98" s="6">
        <v>474</v>
      </c>
      <c r="L98" s="6" t="s">
        <v>43</v>
      </c>
      <c r="M98" s="6" t="s">
        <v>44</v>
      </c>
      <c r="N98" s="6" t="s">
        <v>115</v>
      </c>
      <c r="O98" s="6" t="s">
        <v>27</v>
      </c>
      <c r="P98" s="6" t="s">
        <v>31</v>
      </c>
      <c r="Q98" s="6" t="s">
        <v>160</v>
      </c>
      <c r="R98" s="6" t="s">
        <v>26</v>
      </c>
      <c r="S98" s="6" t="s">
        <v>21</v>
      </c>
      <c r="T98" s="6">
        <v>-30.2</v>
      </c>
      <c r="U98" s="6" t="s">
        <v>21</v>
      </c>
      <c r="V98" s="6" t="s">
        <v>21</v>
      </c>
      <c r="W98" s="6" t="s">
        <v>21</v>
      </c>
      <c r="X98" s="6">
        <v>14.2</v>
      </c>
      <c r="Y98" s="6">
        <f t="shared" si="21"/>
        <v>-2.126760563380282</v>
      </c>
      <c r="Z98" s="6">
        <v>1</v>
      </c>
      <c r="AA98" s="6">
        <f>K98-Z98-1</f>
        <v>472</v>
      </c>
      <c r="AB98" s="6">
        <f t="shared" si="22"/>
        <v>-9.7426390880006791E-2</v>
      </c>
      <c r="AC98" s="6" t="s">
        <v>98</v>
      </c>
      <c r="AD98" s="6">
        <f t="shared" si="20"/>
        <v>4.5591830708652019E-2</v>
      </c>
    </row>
    <row r="99" spans="1:30" s="2" customFormat="1" ht="15.4" x14ac:dyDescent="0.45">
      <c r="A99" s="2">
        <v>22</v>
      </c>
      <c r="B99">
        <v>98</v>
      </c>
      <c r="C99" s="11" t="s">
        <v>105</v>
      </c>
      <c r="D99" s="7">
        <v>2015</v>
      </c>
      <c r="E99" s="2" t="s">
        <v>106</v>
      </c>
      <c r="F99" s="2" t="s">
        <v>142</v>
      </c>
      <c r="G99" s="2" t="s">
        <v>143</v>
      </c>
      <c r="H99" t="s">
        <v>21</v>
      </c>
      <c r="I99" t="s">
        <v>21</v>
      </c>
      <c r="J99" s="8" t="s">
        <v>100</v>
      </c>
      <c r="K99" s="8">
        <v>939</v>
      </c>
      <c r="L99" s="8" t="s">
        <v>22</v>
      </c>
      <c r="M99" s="8" t="s">
        <v>38</v>
      </c>
      <c r="N99" s="8" t="s">
        <v>107</v>
      </c>
      <c r="O99" s="8" t="s">
        <v>27</v>
      </c>
      <c r="P99" s="8" t="s">
        <v>31</v>
      </c>
      <c r="Q99" s="8" t="s">
        <v>160</v>
      </c>
      <c r="R99" s="8" t="s">
        <v>26</v>
      </c>
      <c r="S99" s="8" t="s">
        <v>21</v>
      </c>
      <c r="T99" s="8">
        <v>-0.40139999999999998</v>
      </c>
      <c r="U99" s="8" t="s">
        <v>21</v>
      </c>
      <c r="V99" s="8" t="s">
        <v>21</v>
      </c>
      <c r="W99" s="8" t="s">
        <v>21</v>
      </c>
      <c r="X99" s="8">
        <v>0.997</v>
      </c>
      <c r="Y99" s="8">
        <f t="shared" si="21"/>
        <v>-0.40260782347041124</v>
      </c>
      <c r="Z99" s="8" t="s">
        <v>21</v>
      </c>
      <c r="AA99" s="2">
        <v>1</v>
      </c>
      <c r="AB99" s="8">
        <f t="shared" si="22"/>
        <v>-0.37347518935937918</v>
      </c>
      <c r="AC99" s="8" t="s">
        <v>98</v>
      </c>
      <c r="AD99" s="8">
        <f t="shared" si="20"/>
        <v>2.8111841604789811E-2</v>
      </c>
    </row>
  </sheetData>
  <autoFilter ref="F1:F99" xr:uid="{00000000-0001-0000-0000-000000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C</dc:creator>
  <cp:lastModifiedBy>Lexi C</cp:lastModifiedBy>
  <dcterms:created xsi:type="dcterms:W3CDTF">2015-06-05T18:17:20Z</dcterms:created>
  <dcterms:modified xsi:type="dcterms:W3CDTF">2022-03-01T10:59:30Z</dcterms:modified>
</cp:coreProperties>
</file>