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xboxl\Documents\Studium\Bachelor\Bachelorarbeit\Vortragsfolien 29.06\"/>
    </mc:Choice>
  </mc:AlternateContent>
  <xr:revisionPtr revIDLastSave="0" documentId="13_ncr:1_{13F2BACE-A225-4D94-8883-A8FE3817E855}" xr6:coauthVersionLast="47" xr6:coauthVersionMax="47" xr10:uidLastSave="{00000000-0000-0000-0000-000000000000}"/>
  <bookViews>
    <workbookView xWindow="-120" yWindow="-120" windowWidth="51840" windowHeight="21240" tabRatio="876" xr2:uid="{00000000-000D-0000-FFFF-FFFF00000000}"/>
  </bookViews>
  <sheets>
    <sheet name="Histogram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7" i="36" l="1"/>
  <c r="AY136" i="36" a="1"/>
  <c r="AY136" i="36" s="1"/>
  <c r="AW136" i="36" a="1"/>
  <c r="AW136" i="36" s="1"/>
  <c r="AU136" i="36" a="1"/>
  <c r="AU136" i="36" s="1"/>
  <c r="AS136" i="36" a="1"/>
  <c r="AS136" i="36" s="1"/>
  <c r="AQ136" i="36" a="1"/>
  <c r="AQ136" i="36" s="1"/>
  <c r="AO136" i="36" a="1"/>
  <c r="AO136" i="36" s="1"/>
  <c r="AM136" i="36" a="1"/>
  <c r="AM136" i="36" s="1"/>
  <c r="AK136" i="36" a="1"/>
  <c r="AK136" i="36" s="1"/>
  <c r="AI136" i="36" a="1"/>
  <c r="AI136" i="36" s="1"/>
  <c r="AM131" i="36"/>
  <c r="AM130" i="36"/>
  <c r="AM129" i="36"/>
  <c r="AM128" i="36"/>
  <c r="AM127" i="36"/>
  <c r="AM126" i="36"/>
  <c r="AM125" i="36"/>
  <c r="AM124" i="36"/>
  <c r="AK124" i="36"/>
  <c r="AH124" i="36"/>
  <c r="AI124" i="36" s="1"/>
  <c r="AM123" i="36"/>
  <c r="AK123" i="36"/>
  <c r="AH123" i="36"/>
  <c r="AI123" i="36" s="1"/>
  <c r="AM122" i="36"/>
  <c r="AK122" i="36"/>
  <c r="AH122" i="36"/>
  <c r="AI122" i="36" s="1"/>
  <c r="AM121" i="36"/>
  <c r="AM120" i="36"/>
  <c r="AM119" i="36"/>
  <c r="AM118" i="36"/>
  <c r="AM117" i="36"/>
  <c r="AM116" i="36"/>
  <c r="X119" i="36" s="1"/>
  <c r="AM115" i="36"/>
  <c r="AM114" i="36"/>
  <c r="AM113" i="36"/>
  <c r="AM112" i="36"/>
  <c r="X117" i="36" s="1"/>
  <c r="AM111" i="36"/>
  <c r="AM110" i="36"/>
  <c r="AM109" i="36"/>
  <c r="AM108" i="36"/>
  <c r="X115" i="36" s="1"/>
  <c r="AK108" i="36"/>
  <c r="AH108" i="36"/>
  <c r="AM107" i="36"/>
  <c r="AK107" i="36"/>
  <c r="AH107" i="36"/>
  <c r="AM106" i="36"/>
  <c r="AM105" i="36"/>
  <c r="AM104" i="36"/>
  <c r="X113" i="36" s="1"/>
  <c r="AM103" i="36"/>
  <c r="AM102" i="36"/>
  <c r="AM101" i="36"/>
  <c r="AM100" i="36"/>
  <c r="X111" i="36" s="1"/>
  <c r="AM99" i="36"/>
  <c r="AM98" i="36"/>
  <c r="AM97" i="36"/>
  <c r="AM96" i="36"/>
  <c r="AM95" i="36"/>
  <c r="AM94" i="36"/>
  <c r="AM93" i="36"/>
  <c r="AM92" i="36"/>
  <c r="AM91" i="36"/>
  <c r="AM90" i="36"/>
  <c r="AM89" i="36"/>
  <c r="AM88" i="36"/>
  <c r="AM87" i="36"/>
  <c r="AM86" i="36"/>
  <c r="AM85" i="36"/>
  <c r="X41" i="36"/>
  <c r="X40" i="36"/>
  <c r="Y37" i="36"/>
  <c r="Y36" i="36"/>
  <c r="P38" i="36"/>
  <c r="P36" i="36"/>
  <c r="S34" i="36"/>
  <c r="P34" i="36"/>
  <c r="M34" i="36"/>
  <c r="X110" i="36" l="1"/>
  <c r="X112" i="36"/>
  <c r="X114" i="36"/>
  <c r="X116" i="36"/>
  <c r="X118" i="36"/>
  <c r="X121" i="36"/>
  <c r="X109" i="36"/>
  <c r="X120" i="36"/>
  <c r="I119" i="36"/>
  <c r="T119" i="36" s="1"/>
  <c r="I106" i="36"/>
  <c r="T106" i="36" s="1"/>
  <c r="I97" i="36"/>
  <c r="T97" i="36" s="1"/>
  <c r="I105" i="36"/>
  <c r="T105" i="36" s="1"/>
  <c r="I98" i="36"/>
  <c r="T98" i="36" s="1"/>
  <c r="I129" i="36"/>
  <c r="T129" i="36" s="1"/>
  <c r="I91" i="36"/>
  <c r="T91" i="36" s="1"/>
  <c r="I100" i="36"/>
  <c r="T100" i="36" s="1"/>
  <c r="I108" i="36"/>
  <c r="T108" i="36" s="1"/>
  <c r="I109" i="36"/>
  <c r="T109" i="36" s="1"/>
  <c r="I111" i="36"/>
  <c r="T111" i="36" s="1"/>
  <c r="I112" i="36"/>
  <c r="T112" i="36" s="1"/>
  <c r="I113" i="36"/>
  <c r="T113" i="36" s="1"/>
  <c r="I116" i="36"/>
  <c r="T116" i="36" s="1"/>
  <c r="I121" i="36"/>
  <c r="T121" i="36" s="1"/>
  <c r="I130" i="36"/>
  <c r="T130" i="36" s="1"/>
  <c r="I135" i="36"/>
  <c r="T135" i="36" s="1"/>
  <c r="I126" i="36"/>
  <c r="T126" i="36" s="1"/>
  <c r="I125" i="36"/>
  <c r="T125" i="36" s="1"/>
  <c r="I120" i="36"/>
  <c r="T120" i="36" s="1"/>
  <c r="I117" i="36"/>
  <c r="T117" i="36" s="1"/>
  <c r="I115" i="36"/>
  <c r="T115" i="36" s="1"/>
  <c r="I132" i="36"/>
  <c r="T132" i="36" s="1"/>
  <c r="I131" i="36"/>
  <c r="T131" i="36" s="1"/>
  <c r="I124" i="36"/>
  <c r="T124" i="36" s="1"/>
  <c r="I123" i="36"/>
  <c r="T123" i="36" s="1"/>
  <c r="I92" i="36"/>
  <c r="T92" i="36" s="1"/>
  <c r="I107" i="36"/>
  <c r="T107" i="36" s="1"/>
  <c r="I93" i="36"/>
  <c r="T93" i="36" s="1"/>
  <c r="I94" i="36"/>
  <c r="T94" i="36" s="1"/>
  <c r="I101" i="36"/>
  <c r="T101" i="36" s="1"/>
  <c r="I102" i="36"/>
  <c r="T102" i="36" s="1"/>
  <c r="I134" i="36"/>
  <c r="T134" i="36" s="1"/>
  <c r="I99" i="36"/>
  <c r="T99" i="36" s="1"/>
  <c r="I90" i="36"/>
  <c r="T90" i="36" s="1"/>
  <c r="I95" i="36"/>
  <c r="T95" i="36" s="1"/>
  <c r="I96" i="36"/>
  <c r="T96" i="36" s="1"/>
  <c r="I103" i="36"/>
  <c r="T103" i="36" s="1"/>
  <c r="I104" i="36"/>
  <c r="T104" i="36" s="1"/>
  <c r="I145" i="36"/>
  <c r="T145" i="36" s="1"/>
  <c r="I143" i="36"/>
  <c r="T143" i="36" s="1"/>
  <c r="I141" i="36"/>
  <c r="T141" i="36" s="1"/>
  <c r="I139" i="36"/>
  <c r="T139" i="36" s="1"/>
  <c r="I137" i="36"/>
  <c r="T137" i="36" s="1"/>
  <c r="I122" i="36"/>
  <c r="T122" i="36" s="1"/>
  <c r="I118" i="36"/>
  <c r="T118" i="36" s="1"/>
  <c r="I114" i="36"/>
  <c r="T114" i="36" s="1"/>
  <c r="I110" i="36"/>
  <c r="T110" i="36" s="1"/>
  <c r="I146" i="36"/>
  <c r="T146" i="36" s="1"/>
  <c r="I144" i="36"/>
  <c r="T144" i="36" s="1"/>
  <c r="I142" i="36"/>
  <c r="T142" i="36" s="1"/>
  <c r="I140" i="36"/>
  <c r="T140" i="36" s="1"/>
  <c r="I138" i="36"/>
  <c r="T138" i="36" s="1"/>
  <c r="I127" i="36"/>
  <c r="T127" i="36" s="1"/>
  <c r="I128" i="36"/>
  <c r="T128" i="36" s="1"/>
  <c r="I133" i="36"/>
  <c r="T133" i="36" s="1"/>
  <c r="I136" i="36"/>
  <c r="T136" i="36" s="1"/>
  <c r="AN124" i="36" l="1"/>
  <c r="AP124" i="36" s="1"/>
  <c r="AN122" i="36"/>
  <c r="AP122" i="36" s="1"/>
  <c r="AN128" i="36"/>
  <c r="AP128" i="36" s="1"/>
  <c r="AN105" i="36"/>
  <c r="AP105" i="36" s="1"/>
  <c r="AN90" i="36"/>
  <c r="AP90" i="36" s="1"/>
  <c r="AN129" i="36"/>
  <c r="AP129" i="36" s="1"/>
  <c r="AN88" i="36"/>
  <c r="AP88" i="36" s="1"/>
  <c r="AN118" i="36"/>
  <c r="AN110" i="36"/>
  <c r="AN121" i="36"/>
  <c r="AP121" i="36" s="1"/>
  <c r="AN111" i="36"/>
  <c r="AP111" i="36" s="1"/>
  <c r="AN104" i="36"/>
  <c r="AN123" i="36"/>
  <c r="AP123" i="36" s="1"/>
  <c r="AN109" i="36"/>
  <c r="AP109" i="36" s="1"/>
  <c r="AN99" i="36"/>
  <c r="AP99" i="36" s="1"/>
  <c r="AB33" i="36"/>
  <c r="AN85" i="36"/>
  <c r="AN97" i="36"/>
  <c r="AP97" i="36" s="1"/>
  <c r="AN102" i="36"/>
  <c r="AN119" i="36"/>
  <c r="AP119" i="36" s="1"/>
  <c r="AN112" i="36"/>
  <c r="AN130" i="36"/>
  <c r="AP130" i="36" s="1"/>
  <c r="AN108" i="36"/>
  <c r="AN103" i="36"/>
  <c r="AP103" i="36" s="1"/>
  <c r="AN101" i="36"/>
  <c r="AP101" i="36" s="1"/>
  <c r="AN94" i="36"/>
  <c r="AP94" i="36" s="1"/>
  <c r="AN96" i="36"/>
  <c r="AP96" i="36" s="1"/>
  <c r="AN87" i="36"/>
  <c r="AP87" i="36" s="1"/>
  <c r="AN126" i="36"/>
  <c r="AP126" i="36" s="1"/>
  <c r="AN115" i="36"/>
  <c r="AP115" i="36" s="1"/>
  <c r="AN125" i="36"/>
  <c r="AP125" i="36" s="1"/>
  <c r="AN107" i="36"/>
  <c r="AP107" i="36" s="1"/>
  <c r="AN95" i="36"/>
  <c r="AP95" i="36" s="1"/>
  <c r="AN93" i="36"/>
  <c r="AP93" i="36" s="1"/>
  <c r="AN113" i="36"/>
  <c r="AP113" i="36" s="1"/>
  <c r="AN98" i="36"/>
  <c r="AN131" i="36"/>
  <c r="AP131" i="36" s="1"/>
  <c r="AN117" i="36"/>
  <c r="AP117" i="36" s="1"/>
  <c r="AN91" i="36"/>
  <c r="AP91" i="36" s="1"/>
  <c r="AN92" i="36"/>
  <c r="AP92" i="36" s="1"/>
  <c r="AN89" i="36"/>
  <c r="AP89" i="36" s="1"/>
  <c r="AN100" i="36"/>
  <c r="AN127" i="36"/>
  <c r="AP127" i="36" s="1"/>
  <c r="AN120" i="36"/>
  <c r="AN116" i="36"/>
  <c r="AN106" i="36"/>
  <c r="AN86" i="36"/>
  <c r="AP86" i="36" s="1"/>
  <c r="AN114" i="36"/>
  <c r="Y112" i="36" l="1"/>
  <c r="AP102" i="36"/>
  <c r="Y114" i="36"/>
  <c r="AP106" i="36"/>
  <c r="Y111" i="36"/>
  <c r="AP100" i="36"/>
  <c r="AP116" i="36"/>
  <c r="Y119" i="36"/>
  <c r="Y117" i="36"/>
  <c r="AP112" i="36"/>
  <c r="Y109" i="36"/>
  <c r="AP85" i="36"/>
  <c r="AP110" i="36"/>
  <c r="Y116" i="36"/>
  <c r="AP114" i="36"/>
  <c r="Y118" i="36"/>
  <c r="Y121" i="36"/>
  <c r="AP120" i="36"/>
  <c r="AP98" i="36"/>
  <c r="Y110" i="36"/>
  <c r="Y113" i="36"/>
  <c r="AP104" i="36"/>
  <c r="AP118" i="36"/>
  <c r="Y120" i="36"/>
  <c r="AP108" i="36"/>
  <c r="Y115" i="36"/>
  <c r="AA120" i="36" l="1"/>
  <c r="AA116" i="36"/>
  <c r="AA121" i="36"/>
  <c r="AA117" i="36"/>
  <c r="AA111" i="36"/>
  <c r="AA112" i="36"/>
  <c r="AA115" i="36"/>
  <c r="AA110" i="36"/>
  <c r="AA118" i="36"/>
  <c r="AO119" i="36"/>
  <c r="AO115" i="36"/>
  <c r="AO111" i="36"/>
  <c r="AO130" i="36"/>
  <c r="AO129" i="36"/>
  <c r="AO122" i="36"/>
  <c r="AO120" i="36"/>
  <c r="AO112" i="36"/>
  <c r="AO128" i="36"/>
  <c r="AO127" i="36"/>
  <c r="AO121" i="36"/>
  <c r="AO118" i="36"/>
  <c r="AO126" i="36"/>
  <c r="AO125" i="36"/>
  <c r="AO116" i="36"/>
  <c r="AO123" i="36"/>
  <c r="AO106" i="36"/>
  <c r="AO105" i="36"/>
  <c r="AO98" i="36"/>
  <c r="AO97" i="36"/>
  <c r="AO90" i="36"/>
  <c r="AO89" i="36"/>
  <c r="AO88" i="36"/>
  <c r="AO87" i="36"/>
  <c r="AO86" i="36"/>
  <c r="AO85" i="36"/>
  <c r="AO124" i="36"/>
  <c r="AO110" i="36"/>
  <c r="AO100" i="36"/>
  <c r="AO99" i="36"/>
  <c r="AO117" i="36"/>
  <c r="AO104" i="36"/>
  <c r="AO103" i="36"/>
  <c r="AO96" i="36"/>
  <c r="AO95" i="36"/>
  <c r="AO94" i="36"/>
  <c r="AO93" i="36"/>
  <c r="AO114" i="36"/>
  <c r="Z118" i="36" s="1"/>
  <c r="AO113" i="36"/>
  <c r="AO108" i="36"/>
  <c r="AO131" i="36"/>
  <c r="AO102" i="36"/>
  <c r="AO101" i="36"/>
  <c r="AO109" i="36"/>
  <c r="AO107" i="36"/>
  <c r="AO92" i="36"/>
  <c r="AO91" i="36"/>
  <c r="AA119" i="36"/>
  <c r="AA113" i="36"/>
  <c r="AC121" i="36"/>
  <c r="AC117" i="36"/>
  <c r="AD117" i="36" s="1"/>
  <c r="AC113" i="36"/>
  <c r="AC109" i="36"/>
  <c r="AD109" i="36" s="1"/>
  <c r="AC120" i="36"/>
  <c r="AC118" i="36"/>
  <c r="AC115" i="36"/>
  <c r="AC112" i="36"/>
  <c r="AD112" i="36" s="1"/>
  <c r="AC110" i="36"/>
  <c r="AD110" i="36" s="1"/>
  <c r="AC119" i="36"/>
  <c r="AC116" i="36"/>
  <c r="AD116" i="36" s="1"/>
  <c r="AC114" i="36"/>
  <c r="AD114" i="36" s="1"/>
  <c r="AC111" i="36"/>
  <c r="AA109" i="36"/>
  <c r="AA114" i="36"/>
  <c r="Z116" i="36" l="1"/>
  <c r="Z120" i="36"/>
  <c r="Z112" i="36"/>
  <c r="AK116" i="36"/>
  <c r="AG116" i="36"/>
  <c r="AH116" i="36" s="1"/>
  <c r="AG110" i="36"/>
  <c r="AH110" i="36" s="1"/>
  <c r="AK110" i="36"/>
  <c r="AF119" i="36"/>
  <c r="AF115" i="36"/>
  <c r="AF111" i="36"/>
  <c r="AF124" i="36"/>
  <c r="AF121" i="36"/>
  <c r="AF116" i="36"/>
  <c r="AF113" i="36"/>
  <c r="AF123" i="36"/>
  <c r="AF122" i="36"/>
  <c r="AF120" i="36"/>
  <c r="AF117" i="36"/>
  <c r="AF112" i="36"/>
  <c r="AF109" i="36"/>
  <c r="AF108" i="36"/>
  <c r="AF114" i="36"/>
  <c r="AF107" i="36"/>
  <c r="AF110" i="36"/>
  <c r="AF118" i="36"/>
  <c r="AD119" i="36"/>
  <c r="Z111" i="36"/>
  <c r="Z114" i="36"/>
  <c r="AK109" i="36"/>
  <c r="AG109" i="36"/>
  <c r="Z115" i="36"/>
  <c r="Z113" i="36"/>
  <c r="Z117" i="36"/>
  <c r="AD115" i="36"/>
  <c r="AD111" i="36"/>
  <c r="AD120" i="36"/>
  <c r="Z109" i="36"/>
  <c r="AK112" i="36"/>
  <c r="AG112" i="36"/>
  <c r="AH112" i="36" s="1"/>
  <c r="AG117" i="36"/>
  <c r="AH117" i="36" s="1"/>
  <c r="AK117" i="36"/>
  <c r="AG114" i="36"/>
  <c r="AH114" i="36" s="1"/>
  <c r="AK114" i="36"/>
  <c r="AD113" i="36"/>
  <c r="Z110" i="36"/>
  <c r="Z119" i="36"/>
  <c r="Z121" i="36"/>
  <c r="AD118" i="36"/>
  <c r="AD121" i="36"/>
  <c r="AK121" i="36" l="1"/>
  <c r="AG121" i="36"/>
  <c r="AH121" i="36" s="1"/>
  <c r="AI121" i="36" s="1"/>
  <c r="AK113" i="36"/>
  <c r="AG113" i="36"/>
  <c r="AH113" i="36" s="1"/>
  <c r="AK120" i="36"/>
  <c r="AG120" i="36"/>
  <c r="AH120" i="36" s="1"/>
  <c r="AG111" i="36"/>
  <c r="AH111" i="36" s="1"/>
  <c r="AK111" i="36"/>
  <c r="AB122" i="36"/>
  <c r="AG115" i="36"/>
  <c r="AH115" i="36" s="1"/>
  <c r="AK115" i="36"/>
  <c r="AG118" i="36"/>
  <c r="AH118" i="36" s="1"/>
  <c r="AK118" i="36"/>
  <c r="AH109" i="36"/>
  <c r="AG119" i="36"/>
  <c r="AH119" i="36" s="1"/>
  <c r="AK119" i="36"/>
  <c r="AI116" i="36" l="1"/>
  <c r="AB76" i="36"/>
  <c r="AJ114" i="36"/>
  <c r="AB114" i="36" s="1"/>
  <c r="AI117" i="36"/>
  <c r="AJ118" i="36"/>
  <c r="AB118" i="36" s="1"/>
  <c r="AJ112" i="36"/>
  <c r="AB112" i="36" s="1"/>
  <c r="AJ119" i="36"/>
  <c r="AB119" i="36" s="1"/>
  <c r="AI115" i="36"/>
  <c r="AI111" i="36"/>
  <c r="AI114" i="36"/>
  <c r="AI110" i="36"/>
  <c r="AJ113" i="36"/>
  <c r="AB113" i="36" s="1"/>
  <c r="AJ116" i="36"/>
  <c r="AB116" i="36" s="1"/>
  <c r="AI109" i="36"/>
  <c r="AI107" i="36"/>
  <c r="AI108" i="36"/>
  <c r="AI112" i="36"/>
  <c r="AI119" i="36"/>
  <c r="AJ117" i="36"/>
  <c r="AB117" i="36" s="1"/>
  <c r="AJ121" i="36"/>
  <c r="AB121" i="36" s="1"/>
  <c r="AJ111" i="36"/>
  <c r="AB111" i="36" s="1"/>
  <c r="AI118" i="36"/>
  <c r="AI120" i="36"/>
  <c r="AI113" i="36"/>
  <c r="AJ109" i="36"/>
  <c r="AB109" i="36" s="1"/>
  <c r="AJ120" i="36"/>
  <c r="AB120" i="36" s="1"/>
  <c r="AJ110" i="36"/>
  <c r="AB110" i="36" s="1"/>
  <c r="AJ115" i="36"/>
  <c r="AB115" i="36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<sst xmlns="http://schemas.openxmlformats.org/spreadsheetml/2006/main" count="69" uniqueCount="46">
  <si>
    <t>Geschlecht</t>
  </si>
  <si>
    <t>Note</t>
  </si>
  <si>
    <t>Schuhgröße</t>
  </si>
  <si>
    <t>Häufigkeit</t>
  </si>
  <si>
    <t>Jahr</t>
  </si>
  <si>
    <t>Monat</t>
  </si>
  <si>
    <t>Filter Jahr</t>
  </si>
  <si>
    <t>Original</t>
  </si>
  <si>
    <t>ID</t>
  </si>
  <si>
    <t>Test</t>
  </si>
  <si>
    <t>Note Filter</t>
  </si>
  <si>
    <t>n</t>
  </si>
  <si>
    <t>ID/Name</t>
  </si>
  <si>
    <t>N(total)</t>
  </si>
  <si>
    <t>N(filter)</t>
  </si>
  <si>
    <t>Gibt Filtereinstellung zurück&gt;&gt;</t>
  </si>
  <si>
    <t>Spalte: Gibt am ob die ID jede Filtereinstellung erfüllt&gt;&gt;</t>
  </si>
  <si>
    <t>Gibt an, welchen Referenzwert Z die ID X bei der Filtereinstellung Y hat. Dies ist das Hertz der Histogramme, da drei Varaiblen gleichzeitig verarbeitet werden, die Referenzgröße "Noten" müsste ich  noch ändern&gt;&gt;</t>
  </si>
  <si>
    <t>Körpergröße</t>
  </si>
  <si>
    <t>Klasse</t>
  </si>
  <si>
    <t>heute hier</t>
  </si>
  <si>
    <t>Interesse</t>
  </si>
  <si>
    <t>loslegen</t>
  </si>
  <si>
    <t>Filter Monat</t>
  </si>
  <si>
    <t>Filter Geschlecht</t>
  </si>
  <si>
    <t>Filter Klasse</t>
  </si>
  <si>
    <t>Filter Heute hier</t>
  </si>
  <si>
    <t>Filter Interesse</t>
  </si>
  <si>
    <t>Filter Loslegen</t>
  </si>
  <si>
    <t>Filtern Nach x=Schuhgröße</t>
  </si>
  <si>
    <t>Klassenstufe</t>
  </si>
  <si>
    <t>Filter Körpergr. Un.</t>
  </si>
  <si>
    <t>Filter Körpergr. Ob.</t>
  </si>
  <si>
    <t>min</t>
  </si>
  <si>
    <t>max</t>
  </si>
  <si>
    <t>Schugröße</t>
  </si>
  <si>
    <t>&gt;49</t>
  </si>
  <si>
    <t>Gefiltert</t>
  </si>
  <si>
    <t>Ungefiltert</t>
  </si>
  <si>
    <t>Normvert</t>
  </si>
  <si>
    <t>Vert</t>
  </si>
  <si>
    <t>UG</t>
  </si>
  <si>
    <t xml:space="preserve"> Bereit Loszulegen?</t>
  </si>
  <si>
    <t>Warum heute hier?</t>
  </si>
  <si>
    <t>Histogramme und Filter</t>
  </si>
  <si>
    <t>&lt;34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</si>
</sst>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Lato"/>
      <family val="2"/>
    </font>
    <font>
      <sz val="10"/>
      <name val="Lato"/>
      <family val="2"/>
    </font>
    <font>
      <b/>
      <sz val="11"/>
      <color theme="1"/>
      <name val="Lato"/>
      <family val="2"/>
    </font>
    <font>
      <b/>
      <sz val="22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0" xfId="0" applyFill="1"/>
    <xf numFmtId="2" fontId="0" fillId="0" borderId="0" xfId="0" applyNumberFormat="1"/>
    <xf numFmtId="2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4" borderId="0" xfId="0" applyFill="1"/>
    <xf numFmtId="0" fontId="0" fillId="4" borderId="10" xfId="0" applyFill="1" applyBorder="1"/>
    <xf numFmtId="0" fontId="0" fillId="0" borderId="11" xfId="0" applyBorder="1"/>
    <xf numFmtId="0" fontId="2" fillId="0" borderId="0" xfId="0" applyFont="1"/>
    <xf numFmtId="0" fontId="2" fillId="3" borderId="0" xfId="0" applyFont="1" applyFill="1"/>
    <xf numFmtId="2" fontId="0" fillId="3" borderId="0" xfId="0" applyNumberFormat="1" applyFill="1"/>
    <xf numFmtId="0" fontId="2" fillId="0" borderId="11" xfId="0" applyFont="1" applyBorder="1"/>
    <xf numFmtId="0" fontId="3" fillId="0" borderId="11" xfId="0" applyFont="1" applyBorder="1"/>
    <xf numFmtId="0" fontId="4" fillId="0" borderId="11" xfId="0" applyFont="1" applyBorder="1"/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23" xfId="0" applyFont="1" applyBorder="1"/>
    <xf numFmtId="0" fontId="0" fillId="0" borderId="0" xfId="0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CDC42"/>
      <color rgb="FFDCDC1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1284542313845E-2"/>
          <c:y val="0.12684197540542347"/>
          <c:w val="0.82855236405308497"/>
          <c:h val="0.70601546121593295"/>
        </c:manualLayout>
      </c:layout>
      <c:barChart>
        <c:barDir val="col"/>
        <c:grouping val="stacked"/>
        <c:varyColors val="0"/>
        <c:ser>
          <c:idx val="0"/>
          <c:order val="0"/>
          <c:tx>
            <c:v>Schuhgröße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Histogram!$W$109:$W$121</c15:sqref>
                  </c15:fullRef>
                </c:ext>
              </c:extLst>
              <c:f>Histogram!$W$112:$W$121</c:f>
              <c:strCache>
                <c:ptCount val="10"/>
                <c:pt idx="0">
                  <c:v>&lt;34</c:v>
                </c:pt>
                <c:pt idx="1">
                  <c:v>34.35</c:v>
                </c:pt>
                <c:pt idx="2">
                  <c:v>36.37</c:v>
                </c:pt>
                <c:pt idx="3">
                  <c:v>38.39</c:v>
                </c:pt>
                <c:pt idx="4">
                  <c:v>40.41</c:v>
                </c:pt>
                <c:pt idx="5">
                  <c:v>42.43</c:v>
                </c:pt>
                <c:pt idx="6">
                  <c:v>44.45</c:v>
                </c:pt>
                <c:pt idx="7">
                  <c:v>46.47</c:v>
                </c:pt>
                <c:pt idx="8">
                  <c:v>48.49</c:v>
                </c:pt>
                <c:pt idx="9">
                  <c:v>&gt;49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Histogram!$X$109:$X$121</c15:sqref>
                  </c15:fullRef>
                </c:ext>
              </c:extLst>
              <c:f>Histogram!$X$112:$X$121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B91-BD27-92B1BAC9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0412840"/>
        <c:axId val="660412120"/>
      </c:barChart>
      <c:barChart>
        <c:barDir val="col"/>
        <c:grouping val="stacked"/>
        <c:varyColors val="0"/>
        <c:ser>
          <c:idx val="1"/>
          <c:order val="1"/>
          <c:tx>
            <c:v>Gefiltert</c:v>
          </c:tx>
          <c:spPr>
            <a:solidFill>
              <a:srgbClr val="FFC000"/>
            </a:solidFill>
            <a:ln w="12700">
              <a:solidFill>
                <a:schemeClr val="tx1"/>
              </a:solidFill>
            </a:ln>
          </c:spPr>
          <c:invertIfNegative val="0"/>
          <c:cat>
            <c:strLit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Histogram!$Y$109:$Y$121</c15:sqref>
                  </c15:fullRef>
                </c:ext>
              </c:extLst>
              <c:f>Histogram!$Y$112:$Y$121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B91-BD27-92B1BAC9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24755368"/>
        <c:axId val="824755728"/>
      </c:barChart>
      <c:lineChart>
        <c:grouping val="stacked"/>
        <c:varyColors val="0"/>
        <c:ser>
          <c:idx val="2"/>
          <c:order val="2"/>
          <c:tx>
            <c:v>Verteilung</c:v>
          </c:tx>
          <c:spPr>
            <a:ln w="38100" cmpd="sng">
              <a:solidFill>
                <a:srgbClr val="FF0000">
                  <a:alpha val="0"/>
                </a:srgbClr>
              </a:solidFill>
              <a:prstDash val="solid"/>
            </a:ln>
          </c:spPr>
          <c:marker>
            <c:symbol val="none"/>
          </c:marker>
          <c:cat>
            <c:strLit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Histogram!$AB$109:$AB$121</c15:sqref>
                  </c15:fullRef>
                </c:ext>
              </c:extLst>
              <c:f>Histogram!$AB$112:$AB$121</c:f>
              <c:numCache>
                <c:formatCode>0.00</c:formatCode>
                <c:ptCount val="10"/>
                <c:pt idx="0">
                  <c:v>0.7693165834393475</c:v>
                </c:pt>
                <c:pt idx="1">
                  <c:v>0.77460404849943543</c:v>
                </c:pt>
                <c:pt idx="2">
                  <c:v>0.89808371433442113</c:v>
                </c:pt>
                <c:pt idx="3">
                  <c:v>1.5418290624351965</c:v>
                </c:pt>
                <c:pt idx="4">
                  <c:v>1.5341296179124901</c:v>
                </c:pt>
                <c:pt idx="5">
                  <c:v>0.9403172672797766</c:v>
                </c:pt>
                <c:pt idx="6">
                  <c:v>0.805660872339518</c:v>
                </c:pt>
                <c:pt idx="7">
                  <c:v>0.77288440681877335</c:v>
                </c:pt>
                <c:pt idx="8">
                  <c:v>0.76931658540046821</c:v>
                </c:pt>
                <c:pt idx="9">
                  <c:v>0.76923121954247276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E9-4B91-BD27-92B1BAC9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755368"/>
        <c:axId val="824755728"/>
      </c:lineChart>
      <c:catAx>
        <c:axId val="66041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Lato" panose="020F0502020204030203" pitchFamily="34" charset="0"/>
                    <a:cs typeface="Lato" panose="020F0502020204030203" pitchFamily="34" charset="0"/>
                  </a:defRPr>
                </a:pPr>
                <a:r>
                  <a:rPr lang="en-GB" sz="1400">
                    <a:latin typeface="Lato" panose="020F0502020204030203" pitchFamily="34" charset="0"/>
                    <a:cs typeface="Lato" panose="020F0502020204030203" pitchFamily="34" charset="0"/>
                  </a:rPr>
                  <a:t>Schuhgröße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Lato" panose="020F0502020204030203" pitchFamily="34" charset="0"/>
                <a:cs typeface="Lato" panose="020F0502020204030203" pitchFamily="34" charset="0"/>
              </a:defRPr>
            </a:pPr>
            <a:endParaRPr lang="de-DE"/>
          </a:p>
        </c:txPr>
        <c:crossAx val="660412120"/>
        <c:crossesAt val="0"/>
        <c:auto val="1"/>
        <c:lblAlgn val="ctr"/>
        <c:lblOffset val="100"/>
        <c:tickLblSkip val="1"/>
        <c:noMultiLvlLbl val="0"/>
      </c:catAx>
      <c:valAx>
        <c:axId val="660412120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1400">
                    <a:latin typeface="Lato" panose="020F0502020204030203" pitchFamily="34" charset="0"/>
                    <a:cs typeface="Lato" panose="020F0502020204030203" pitchFamily="34" charset="0"/>
                  </a:defRPr>
                </a:pPr>
                <a:r>
                  <a:rPr lang="en-GB" sz="1400">
                    <a:latin typeface="Lato" panose="020F0502020204030203" pitchFamily="34" charset="0"/>
                    <a:cs typeface="Lato" panose="020F0502020204030203" pitchFamily="34" charset="0"/>
                  </a:rPr>
                  <a:t>Anzahl Einträge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Lato" panose="020F0502020204030203" pitchFamily="34" charset="0"/>
                <a:cs typeface="Lato" panose="020F0502020204030203" pitchFamily="34" charset="0"/>
              </a:defRPr>
            </a:pPr>
            <a:endParaRPr lang="de-DE"/>
          </a:p>
        </c:txPr>
        <c:crossAx val="660412840"/>
        <c:crossesAt val="1"/>
        <c:crossBetween val="between"/>
        <c:minorUnit val="1"/>
      </c:valAx>
      <c:valAx>
        <c:axId val="824755728"/>
        <c:scaling>
          <c:orientation val="minMax"/>
          <c:max val="1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Lato" panose="020F0502020204030203" pitchFamily="34" charset="0"/>
                <a:cs typeface="Lato" panose="020F0502020204030203" pitchFamily="34" charset="0"/>
              </a:defRPr>
            </a:pPr>
            <a:endParaRPr lang="de-DE"/>
          </a:p>
        </c:txPr>
        <c:crossAx val="824755368"/>
        <c:crosses val="max"/>
        <c:crossBetween val="between"/>
        <c:minorUnit val="1"/>
      </c:valAx>
      <c:catAx>
        <c:axId val="824755368"/>
        <c:scaling>
          <c:orientation val="minMax"/>
        </c:scaling>
        <c:delete val="1"/>
        <c:axPos val="b"/>
        <c:majorTickMark val="out"/>
        <c:minorTickMark val="none"/>
        <c:tickLblPos val="nextTo"/>
        <c:crossAx val="824755728"/>
        <c:crosses val="autoZero"/>
        <c:auto val="1"/>
        <c:lblAlgn val="ctr"/>
        <c:lblOffset val="100"/>
        <c:noMultiLvlLbl val="0"/>
      </c:catAx>
      <c:spPr>
        <a:noFill/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840881986559915"/>
          <c:y val="0.95651403320114459"/>
          <c:w val="0.34007981396938503"/>
          <c:h val="4.3485958564567426E-2"/>
        </c:manualLayout>
      </c:layout>
      <c:overlay val="0"/>
      <c:txPr>
        <a:bodyPr/>
        <a:lstStyle/>
        <a:p>
          <a:pPr>
            <a:defRPr sz="1100">
              <a:latin typeface="Lato" panose="020F0502020204030203" pitchFamily="34" charset="0"/>
              <a:cs typeface="Lato" panose="020F050202020403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22" fmlaLink="$L$88" horiz="1" max="15" min="5" page="2" val="13"/>
</file>

<file path=xl/ctrlProps/ctrlProp2.xml><?xml version="1.0" encoding="utf-8"?>
<formControlPr xmlns="http://schemas.microsoft.com/office/spreadsheetml/2009/9/main" objectType="Spin" dx="22" fmlaLink="$O$88" max="4" min="1" page="10" val="2"/>
</file>

<file path=xl/ctrlProps/ctrlProp3.xml><?xml version="1.0" encoding="utf-8"?>
<formControlPr xmlns="http://schemas.microsoft.com/office/spreadsheetml/2009/9/main" objectType="Scroll" dx="22" fmlaLink="$M$88" horiz="1" max="13" min="1" page="3" val="13"/>
</file>

<file path=xl/ctrlProps/ctrlProp4.xml><?xml version="1.0" encoding="utf-8"?>
<formControlPr xmlns="http://schemas.microsoft.com/office/spreadsheetml/2009/9/main" objectType="Scroll" dx="22" fmlaLink="$N$87" horiz="1" inc="5" max="200" min="120" page="0" val="200"/>
</file>

<file path=xl/ctrlProps/ctrlProp5.xml><?xml version="1.0" encoding="utf-8"?>
<formControlPr xmlns="http://schemas.microsoft.com/office/spreadsheetml/2009/9/main" objectType="Spin" dx="22" fmlaLink="$Q$88" max="6" min="1" page="10" val="6"/>
</file>

<file path=xl/ctrlProps/ctrlProp6.xml><?xml version="1.0" encoding="utf-8"?>
<formControlPr xmlns="http://schemas.microsoft.com/office/spreadsheetml/2009/9/main" objectType="Scroll" dx="22" fmlaLink="$P$88" horiz="1" max="5" min="1" page="0" val="5"/>
</file>

<file path=xl/ctrlProps/ctrlProp7.xml><?xml version="1.0" encoding="utf-8"?>
<formControlPr xmlns="http://schemas.microsoft.com/office/spreadsheetml/2009/9/main" objectType="Scroll" dx="22" fmlaLink="$R$88" horiz="1" max="6" min="1" page="0" val="6"/>
</file>

<file path=xl/ctrlProps/ctrlProp8.xml><?xml version="1.0" encoding="utf-8"?>
<formControlPr xmlns="http://schemas.microsoft.com/office/spreadsheetml/2009/9/main" objectType="Spin" dx="22" fmlaLink="$S$88" max="5" min="1" page="10" val="5"/>
</file>

<file path=xl/ctrlProps/ctrlProp9.xml><?xml version="1.0" encoding="utf-8"?>
<formControlPr xmlns="http://schemas.microsoft.com/office/spreadsheetml/2009/9/main" objectType="Scroll" dx="22" fmlaLink="$N$88" horiz="1" inc="5" max="200" min="120" page="0" val="12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172507</xdr:colOff>
      <xdr:row>1</xdr:row>
      <xdr:rowOff>148166</xdr:rowOff>
    </xdr:from>
    <xdr:to>
      <xdr:col>27</xdr:col>
      <xdr:colOff>391584</xdr:colOff>
      <xdr:row>29</xdr:row>
      <xdr:rowOff>74083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35</xdr:row>
          <xdr:rowOff>0</xdr:rowOff>
        </xdr:from>
        <xdr:to>
          <xdr:col>20</xdr:col>
          <xdr:colOff>0</xdr:colOff>
          <xdr:row>36</xdr:row>
          <xdr:rowOff>0</xdr:rowOff>
        </xdr:to>
        <xdr:sp macro="" textlink="">
          <xdr:nvSpPr>
            <xdr:cNvPr id="32769" name="Scroll Bar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0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31</xdr:row>
          <xdr:rowOff>0</xdr:rowOff>
        </xdr:from>
        <xdr:to>
          <xdr:col>15</xdr:col>
          <xdr:colOff>0</xdr:colOff>
          <xdr:row>33</xdr:row>
          <xdr:rowOff>190500</xdr:rowOff>
        </xdr:to>
        <xdr:sp macro="" textlink="">
          <xdr:nvSpPr>
            <xdr:cNvPr id="32770" name="Spinner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0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37</xdr:row>
          <xdr:rowOff>0</xdr:rowOff>
        </xdr:from>
        <xdr:to>
          <xdr:col>20</xdr:col>
          <xdr:colOff>0</xdr:colOff>
          <xdr:row>38</xdr:row>
          <xdr:rowOff>0</xdr:rowOff>
        </xdr:to>
        <xdr:sp macro="" textlink="">
          <xdr:nvSpPr>
            <xdr:cNvPr id="32771" name="Scroll Bar 3" descr="Hi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00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35</xdr:row>
          <xdr:rowOff>0</xdr:rowOff>
        </xdr:from>
        <xdr:to>
          <xdr:col>29</xdr:col>
          <xdr:colOff>0</xdr:colOff>
          <xdr:row>36</xdr:row>
          <xdr:rowOff>0</xdr:rowOff>
        </xdr:to>
        <xdr:sp macro="" textlink="">
          <xdr:nvSpPr>
            <xdr:cNvPr id="32772" name="Scroll Bar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00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31</xdr:row>
          <xdr:rowOff>0</xdr:rowOff>
        </xdr:from>
        <xdr:to>
          <xdr:col>18</xdr:col>
          <xdr:colOff>0</xdr:colOff>
          <xdr:row>34</xdr:row>
          <xdr:rowOff>0</xdr:rowOff>
        </xdr:to>
        <xdr:sp macro="" textlink="">
          <xdr:nvSpPr>
            <xdr:cNvPr id="32773" name="Spinner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00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39</xdr:row>
          <xdr:rowOff>0</xdr:rowOff>
        </xdr:from>
        <xdr:to>
          <xdr:col>29</xdr:col>
          <xdr:colOff>0</xdr:colOff>
          <xdr:row>39</xdr:row>
          <xdr:rowOff>190500</xdr:rowOff>
        </xdr:to>
        <xdr:sp macro="" textlink="">
          <xdr:nvSpPr>
            <xdr:cNvPr id="32774" name="Scroll Bar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00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40</xdr:row>
          <xdr:rowOff>0</xdr:rowOff>
        </xdr:from>
        <xdr:to>
          <xdr:col>29</xdr:col>
          <xdr:colOff>0</xdr:colOff>
          <xdr:row>41</xdr:row>
          <xdr:rowOff>0</xdr:rowOff>
        </xdr:to>
        <xdr:sp macro="" textlink="">
          <xdr:nvSpPr>
            <xdr:cNvPr id="32775" name="Scroll Bar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00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31</xdr:row>
          <xdr:rowOff>0</xdr:rowOff>
        </xdr:from>
        <xdr:to>
          <xdr:col>21</xdr:col>
          <xdr:colOff>0</xdr:colOff>
          <xdr:row>34</xdr:row>
          <xdr:rowOff>0</xdr:rowOff>
        </xdr:to>
        <xdr:sp macro="" textlink="">
          <xdr:nvSpPr>
            <xdr:cNvPr id="32776" name="Spinner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00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36</xdr:row>
          <xdr:rowOff>0</xdr:rowOff>
        </xdr:from>
        <xdr:to>
          <xdr:col>29</xdr:col>
          <xdr:colOff>0</xdr:colOff>
          <xdr:row>37</xdr:row>
          <xdr:rowOff>0</xdr:rowOff>
        </xdr:to>
        <xdr:sp macro="" textlink="">
          <xdr:nvSpPr>
            <xdr:cNvPr id="32777" name="Scroll Bar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00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BE92-DD59-471C-82F1-EB87AE2E60AB}">
  <dimension ref="B1:AZ324"/>
  <sheetViews>
    <sheetView tabSelected="1" topLeftCell="H1" zoomScale="90" zoomScaleNormal="90" workbookViewId="0">
      <selection activeCell="Y45" sqref="Y45"/>
    </sheetView>
  </sheetViews>
  <sheetFormatPr baseColWidth="10" defaultColWidth="9.140625" defaultRowHeight="15" x14ac:dyDescent="0.25"/>
  <cols>
    <col min="9" max="9" width="9.140625" style="13"/>
    <col min="16" max="16" width="12" customWidth="1"/>
    <col min="20" max="20" width="9.140625" style="13"/>
    <col min="21" max="30" width="9.140625" style="16"/>
    <col min="36" max="36" width="13" bestFit="1" customWidth="1"/>
    <col min="38" max="38" width="13" bestFit="1" customWidth="1"/>
  </cols>
  <sheetData>
    <row r="1" spans="2:30" s="15" customFormat="1" x14ac:dyDescent="0.25"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2:30" s="15" customFormat="1" x14ac:dyDescent="0.25"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2:30" s="15" customFormat="1" x14ac:dyDescent="0.25">
      <c r="B3" s="37" t="s">
        <v>44</v>
      </c>
      <c r="C3" s="38"/>
      <c r="D3" s="38"/>
      <c r="E3" s="38"/>
      <c r="F3" s="38"/>
      <c r="G3" s="38"/>
      <c r="H3" s="38"/>
      <c r="I3" s="38"/>
      <c r="J3" s="38"/>
      <c r="K3" s="38"/>
      <c r="L3" s="3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2:30" s="15" customFormat="1" x14ac:dyDescent="0.25">
      <c r="B4" s="40"/>
      <c r="C4" s="41"/>
      <c r="D4" s="41"/>
      <c r="E4" s="41"/>
      <c r="F4" s="41"/>
      <c r="G4" s="41"/>
      <c r="H4" s="41"/>
      <c r="I4" s="41"/>
      <c r="J4" s="41"/>
      <c r="K4" s="41"/>
      <c r="L4" s="42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2:30" s="15" customFormat="1" x14ac:dyDescent="0.25">
      <c r="B5" s="43"/>
      <c r="C5" s="44"/>
      <c r="D5" s="44"/>
      <c r="E5" s="44"/>
      <c r="F5" s="44"/>
      <c r="G5" s="44"/>
      <c r="H5" s="44"/>
      <c r="I5" s="44"/>
      <c r="J5" s="44"/>
      <c r="K5" s="44"/>
      <c r="L5" s="4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2:30" s="15" customFormat="1" x14ac:dyDescent="0.25"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2:30" s="15" customFormat="1" x14ac:dyDescent="0.25"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2:30" s="15" customFormat="1" x14ac:dyDescent="0.25"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2:30" s="15" customFormat="1" x14ac:dyDescent="0.25"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2:30" s="15" customFormat="1" x14ac:dyDescent="0.25"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2:30" s="15" customFormat="1" x14ac:dyDescent="0.25"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2:30" s="15" customFormat="1" x14ac:dyDescent="0.25"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2:30" s="15" customFormat="1" x14ac:dyDescent="0.25"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2:30" s="15" customFormat="1" x14ac:dyDescent="0.25"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2:30" s="15" customFormat="1" x14ac:dyDescent="0.25"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2:30" s="15" customFormat="1" x14ac:dyDescent="0.25"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2:30" s="15" customFormat="1" x14ac:dyDescent="0.25"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2:30" s="15" customFormat="1" x14ac:dyDescent="0.25"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2:30" s="15" customFormat="1" x14ac:dyDescent="0.25"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2:30" s="15" customFormat="1" x14ac:dyDescent="0.25"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2:30" s="15" customFormat="1" x14ac:dyDescent="0.25"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2:30" s="15" customFormat="1" x14ac:dyDescent="0.25"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2:30" s="15" customFormat="1" x14ac:dyDescent="0.25"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2:30" s="15" customFormat="1" x14ac:dyDescent="0.25"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2:30" s="15" customFormat="1" x14ac:dyDescent="0.25"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2:30" s="15" customFormat="1" x14ac:dyDescent="0.25"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2:30" s="15" customFormat="1" x14ac:dyDescent="0.25"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2:30" s="15" customFormat="1" x14ac:dyDescent="0.25"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2:30" s="15" customFormat="1" x14ac:dyDescent="0.25"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12:30" s="15" customFormat="1" x14ac:dyDescent="0.25"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2:30" s="15" customFormat="1" x14ac:dyDescent="0.25"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 t="s">
        <v>11</v>
      </c>
      <c r="AB31" s="20"/>
      <c r="AC31" s="20"/>
      <c r="AD31" s="20"/>
    </row>
    <row r="32" spans="12:30" s="15" customFormat="1" x14ac:dyDescent="0.25">
      <c r="L32" s="20"/>
      <c r="M32" s="46" t="s">
        <v>0</v>
      </c>
      <c r="N32" s="47"/>
      <c r="O32" s="23"/>
      <c r="P32" s="46" t="s">
        <v>43</v>
      </c>
      <c r="Q32" s="47"/>
      <c r="R32" s="23"/>
      <c r="S32" s="46" t="s">
        <v>42</v>
      </c>
      <c r="T32" s="47"/>
      <c r="U32" s="23"/>
      <c r="V32" s="23"/>
      <c r="W32" s="23"/>
      <c r="X32" s="23"/>
      <c r="Y32" s="20"/>
      <c r="Z32" s="20"/>
      <c r="AA32" s="20" t="s">
        <v>13</v>
      </c>
      <c r="AB32" s="20">
        <v>19</v>
      </c>
      <c r="AC32" s="20"/>
      <c r="AD32" s="20"/>
    </row>
    <row r="33" spans="12:30" s="15" customFormat="1" x14ac:dyDescent="0.25">
      <c r="L33" s="20"/>
      <c r="M33" s="48"/>
      <c r="N33" s="49"/>
      <c r="O33" s="23"/>
      <c r="P33" s="48"/>
      <c r="Q33" s="49"/>
      <c r="R33" s="23"/>
      <c r="S33" s="48"/>
      <c r="T33" s="49"/>
      <c r="U33" s="23"/>
      <c r="V33" s="23"/>
      <c r="W33" s="23"/>
      <c r="X33" s="23"/>
      <c r="Y33" s="20"/>
      <c r="Z33" s="20"/>
      <c r="AA33" s="20" t="s">
        <v>14</v>
      </c>
      <c r="AB33" s="20">
        <f>COUNT(T90:T111)</f>
        <v>10</v>
      </c>
      <c r="AC33" s="20"/>
      <c r="AD33" s="20"/>
    </row>
    <row r="34" spans="12:30" s="15" customFormat="1" x14ac:dyDescent="0.25">
      <c r="L34" s="20"/>
      <c r="M34" s="32" t="str">
        <f>IF(O88=1,"M",IF(O88=2,"W",IF(O88=3,"D","Deaktiviert")))</f>
        <v>W</v>
      </c>
      <c r="N34" s="33"/>
      <c r="O34" s="23"/>
      <c r="P34" s="32" t="str">
        <f>IF(Q88=1,"Eltern(teil)",IF(Q88=2,"Interesse",IF(Q88=3,"Ferien",IF(Q88=4,"Freund(in)",IF(Q88=5,"Sonst.","Dekativiert")))))</f>
        <v>Dekativiert</v>
      </c>
      <c r="Q34" s="33"/>
      <c r="R34" s="23"/>
      <c r="S34" s="32" t="str">
        <f>IF(S88=1,"JA!",IF(S88=2,"JA.",IF(S88=3,"Leer",IF(S88=4,"Beide","Dekativiert"))))</f>
        <v>Dekativiert</v>
      </c>
      <c r="T34" s="33"/>
      <c r="U34" s="23"/>
      <c r="V34" s="23"/>
      <c r="W34" s="23"/>
      <c r="X34" s="23"/>
      <c r="Y34" s="20"/>
      <c r="Z34" s="20"/>
      <c r="AC34" s="20"/>
      <c r="AD34" s="20"/>
    </row>
    <row r="35" spans="12:30" s="15" customFormat="1" x14ac:dyDescent="0.25">
      <c r="L35" s="20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0"/>
      <c r="Z35" s="20"/>
      <c r="AC35" s="20"/>
      <c r="AD35" s="20"/>
    </row>
    <row r="36" spans="12:30" s="15" customFormat="1" x14ac:dyDescent="0.25">
      <c r="L36" s="20"/>
      <c r="M36" s="30" t="s">
        <v>4</v>
      </c>
      <c r="N36" s="34"/>
      <c r="O36" s="31"/>
      <c r="P36" s="23" t="str">
        <f>IF(L88&lt;MIN(L$90:L$1048576),"Deaktiviert",IF(L88&gt;MAX(L$90:L$1048576),"Deaktiviert",L88+2000))</f>
        <v>Deaktiviert</v>
      </c>
      <c r="Q36" s="23"/>
      <c r="R36" s="23"/>
      <c r="S36" s="23"/>
      <c r="T36" s="23"/>
      <c r="U36" s="23"/>
      <c r="V36" s="30" t="s">
        <v>18</v>
      </c>
      <c r="W36" s="31"/>
      <c r="X36" s="24" t="s">
        <v>34</v>
      </c>
      <c r="Y36" s="23">
        <f>N87</f>
        <v>200</v>
      </c>
      <c r="Z36" s="23"/>
      <c r="AA36" s="23"/>
      <c r="AB36" s="23"/>
      <c r="AC36" s="23"/>
      <c r="AD36" s="20"/>
    </row>
    <row r="37" spans="12:30" s="15" customFormat="1" x14ac:dyDescent="0.25">
      <c r="L37" s="20"/>
      <c r="M37" s="24"/>
      <c r="N37" s="24"/>
      <c r="O37" s="24"/>
      <c r="P37" s="23"/>
      <c r="Q37" s="23"/>
      <c r="R37" s="23"/>
      <c r="S37" s="23"/>
      <c r="T37" s="23"/>
      <c r="U37" s="23"/>
      <c r="V37" s="24"/>
      <c r="W37" s="24"/>
      <c r="X37" s="24" t="s">
        <v>33</v>
      </c>
      <c r="Y37" s="23">
        <f>N88</f>
        <v>120</v>
      </c>
      <c r="Z37" s="23"/>
      <c r="AA37" s="23"/>
      <c r="AB37" s="23"/>
      <c r="AC37" s="23"/>
      <c r="AD37" s="20"/>
    </row>
    <row r="38" spans="12:30" s="15" customFormat="1" x14ac:dyDescent="0.25">
      <c r="L38" s="20"/>
      <c r="M38" s="30" t="s">
        <v>5</v>
      </c>
      <c r="N38" s="34"/>
      <c r="O38" s="31"/>
      <c r="P38" s="23" t="str">
        <f>IF(M88=0,"Deaktiviert",IF(M88=13,"Deaktiviert",M88))</f>
        <v>Deaktiviert</v>
      </c>
      <c r="Q38" s="23"/>
      <c r="R38" s="23"/>
      <c r="S38" s="23"/>
      <c r="T38" s="23"/>
      <c r="U38" s="23"/>
      <c r="V38" s="23"/>
      <c r="W38" s="23"/>
      <c r="X38" s="23"/>
      <c r="Y38" s="20"/>
      <c r="Z38" s="20"/>
      <c r="AA38" s="20"/>
      <c r="AB38" s="20"/>
      <c r="AC38" s="20"/>
      <c r="AD38" s="20"/>
    </row>
    <row r="39" spans="12:30" s="15" customFormat="1" x14ac:dyDescent="0.25">
      <c r="L39" s="20"/>
      <c r="M39" s="24"/>
      <c r="N39" s="24"/>
      <c r="O39" s="24"/>
      <c r="P39" s="23"/>
      <c r="Q39" s="23"/>
      <c r="R39" s="23"/>
      <c r="S39" s="23"/>
      <c r="T39" s="23"/>
      <c r="U39" s="23"/>
      <c r="V39" s="27"/>
      <c r="W39" s="27"/>
      <c r="X39" s="27"/>
      <c r="Y39" s="28"/>
      <c r="Z39" s="20"/>
      <c r="AA39" s="20"/>
      <c r="AB39" s="20"/>
      <c r="AC39" s="20"/>
      <c r="AD39" s="20"/>
    </row>
    <row r="40" spans="12:30" s="15" customFormat="1" ht="25.5" customHeight="1" x14ac:dyDescent="0.25">
      <c r="L40" s="20"/>
      <c r="U40" s="25"/>
      <c r="V40" s="30" t="s">
        <v>30</v>
      </c>
      <c r="W40" s="31"/>
      <c r="X40" s="32" t="str">
        <f>IF(P88=1,"Q2",IF(P88=2,"Q1",IF(P88=3,"EPH",IF(P88=4,"Sonst.","Deaktiviert"))))</f>
        <v>Deaktiviert</v>
      </c>
      <c r="Y40" s="33"/>
      <c r="Z40" s="26"/>
      <c r="AA40" s="23"/>
      <c r="AB40" s="23"/>
      <c r="AC40" s="23"/>
      <c r="AD40" s="20"/>
    </row>
    <row r="41" spans="12:30" s="15" customFormat="1" ht="15" customHeight="1" x14ac:dyDescent="0.25">
      <c r="L41" s="20"/>
      <c r="U41" s="23"/>
      <c r="V41" s="30" t="s">
        <v>21</v>
      </c>
      <c r="W41" s="34"/>
      <c r="X41" s="32" t="str">
        <f>IF(R88=1,"Überirdisch",IF(R88=2,"Groß",IF(R88=3,"Mäßig",IF(R88=4,"Gering",IF(R88=5,"Unterirdisch","Deaktiviert")))))</f>
        <v>Deaktiviert</v>
      </c>
      <c r="Y41" s="33"/>
      <c r="Z41" s="23"/>
      <c r="AA41" s="23"/>
      <c r="AB41" s="23"/>
      <c r="AC41" s="23"/>
      <c r="AD41" s="20"/>
    </row>
    <row r="42" spans="12:30" s="15" customFormat="1" x14ac:dyDescent="0.25">
      <c r="L42" s="20"/>
      <c r="M42" s="24"/>
      <c r="N42" s="24"/>
      <c r="O42" s="24"/>
      <c r="P42" s="23"/>
      <c r="Q42" s="23"/>
      <c r="R42" s="23"/>
      <c r="S42" s="23"/>
      <c r="T42" s="23"/>
      <c r="U42" s="23"/>
      <c r="V42" s="23"/>
      <c r="W42" s="23"/>
      <c r="X42" s="23"/>
      <c r="Y42" s="20"/>
      <c r="Z42" s="20"/>
      <c r="AA42" s="20"/>
      <c r="AB42" s="20"/>
      <c r="AC42" s="20"/>
      <c r="AD42" s="20"/>
    </row>
    <row r="43" spans="12:30" s="15" customFormat="1" x14ac:dyDescent="0.25">
      <c r="L43" s="20"/>
      <c r="M43" s="24"/>
      <c r="N43" s="24"/>
      <c r="O43" s="24"/>
      <c r="P43" s="23"/>
      <c r="Q43" s="23"/>
      <c r="R43" s="23"/>
      <c r="S43" s="23"/>
      <c r="T43" s="23"/>
      <c r="U43" s="23"/>
      <c r="V43" s="23"/>
      <c r="W43" s="23"/>
      <c r="X43" s="23"/>
      <c r="Y43" s="20"/>
      <c r="Z43" s="20"/>
      <c r="AA43" s="20"/>
      <c r="AB43" s="20"/>
      <c r="AC43" s="20"/>
      <c r="AD43" s="20"/>
    </row>
    <row r="44" spans="12:30" s="15" customFormat="1" x14ac:dyDescent="0.25">
      <c r="L44" s="20"/>
      <c r="M44" s="24"/>
      <c r="N44" s="24"/>
      <c r="O44" s="24"/>
      <c r="P44" s="23"/>
      <c r="Q44" s="23"/>
      <c r="R44" s="23"/>
      <c r="S44" s="23"/>
      <c r="T44" s="23"/>
      <c r="U44" s="23"/>
      <c r="V44" s="23"/>
      <c r="W44" s="23"/>
      <c r="X44" s="23"/>
      <c r="Y44" s="20"/>
      <c r="Z44" s="20"/>
      <c r="AA44" s="20"/>
      <c r="AB44" s="20"/>
      <c r="AC44" s="20"/>
      <c r="AD44" s="20"/>
    </row>
    <row r="45" spans="12:30" s="15" customFormat="1" x14ac:dyDescent="0.25">
      <c r="L45" s="20"/>
      <c r="U45" s="23"/>
      <c r="V45" s="23"/>
      <c r="W45" s="23"/>
      <c r="X45" s="23"/>
      <c r="Y45" s="20"/>
      <c r="Z45" s="20"/>
      <c r="AA45" s="20"/>
      <c r="AB45" s="20"/>
      <c r="AC45" s="20"/>
      <c r="AD45" s="20"/>
    </row>
    <row r="46" spans="12:30" s="15" customFormat="1" x14ac:dyDescent="0.25">
      <c r="L46" s="20"/>
      <c r="M46" s="24"/>
      <c r="N46" s="24"/>
      <c r="O46" s="24"/>
      <c r="P46" s="23"/>
      <c r="Q46" s="23"/>
      <c r="R46" s="23"/>
      <c r="S46" s="23"/>
      <c r="T46" s="23"/>
      <c r="U46" s="23"/>
      <c r="V46" s="23"/>
      <c r="W46" s="23"/>
      <c r="X46" s="23"/>
      <c r="Y46" s="20"/>
      <c r="Z46" s="20"/>
      <c r="AA46" s="20"/>
      <c r="AB46" s="20"/>
      <c r="AC46" s="20"/>
      <c r="AD46" s="20"/>
    </row>
    <row r="47" spans="12:30" s="15" customFormat="1" x14ac:dyDescent="0.25">
      <c r="L47" s="20"/>
      <c r="U47" s="23"/>
      <c r="V47" s="23"/>
      <c r="W47" s="23"/>
      <c r="X47" s="23"/>
      <c r="Y47" s="20"/>
      <c r="Z47" s="20"/>
      <c r="AA47" s="20"/>
      <c r="AB47" s="20"/>
      <c r="AC47" s="20"/>
      <c r="AD47" s="20"/>
    </row>
    <row r="48" spans="12:30" s="15" customFormat="1" x14ac:dyDescent="0.25">
      <c r="L48" s="20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0"/>
      <c r="Z48" s="20"/>
      <c r="AA48" s="20"/>
      <c r="AB48" s="20"/>
      <c r="AC48" s="20"/>
      <c r="AD48" s="20"/>
    </row>
    <row r="49" spans="12:30" s="15" customFormat="1" x14ac:dyDescent="0.25">
      <c r="L49" s="20"/>
      <c r="M49" s="20"/>
      <c r="N49" s="20"/>
      <c r="O49" s="20"/>
      <c r="P49" s="20"/>
      <c r="Q49" s="20"/>
      <c r="R49" s="20"/>
      <c r="S49" s="20"/>
      <c r="T49" s="20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2:30" s="15" customFormat="1" x14ac:dyDescent="0.25"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2:30" s="15" customFormat="1" x14ac:dyDescent="0.25"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2:30" s="15" customFormat="1" x14ac:dyDescent="0.25"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2:30" s="15" customFormat="1" x14ac:dyDescent="0.25"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2:30" s="15" customFormat="1" x14ac:dyDescent="0.25"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2:30" s="15" customFormat="1" x14ac:dyDescent="0.25"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2:30" s="15" customFormat="1" x14ac:dyDescent="0.25"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2:30" s="15" customFormat="1" x14ac:dyDescent="0.25"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2:30" s="15" customFormat="1" x14ac:dyDescent="0.25"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2:30" s="15" customFormat="1" x14ac:dyDescent="0.25"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2:30" s="15" customFormat="1" x14ac:dyDescent="0.25"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2:30" s="15" customFormat="1" x14ac:dyDescent="0.25"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2:30" s="15" customFormat="1" x14ac:dyDescent="0.25"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2:30" s="15" customFormat="1" x14ac:dyDescent="0.25"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2:30" s="15" customFormat="1" x14ac:dyDescent="0.25"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21:30" s="15" customFormat="1" x14ac:dyDescent="0.25"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21:30" s="15" customFormat="1" x14ac:dyDescent="0.25"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21:30" s="15" customFormat="1" x14ac:dyDescent="0.25"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21:30" s="15" customFormat="1" x14ac:dyDescent="0.25"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21:30" s="15" customFormat="1" x14ac:dyDescent="0.25"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21:30" s="15" customFormat="1" x14ac:dyDescent="0.25"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21:30" s="15" customFormat="1" x14ac:dyDescent="0.25"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21:30" s="15" customFormat="1" x14ac:dyDescent="0.25"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21:30" s="15" customFormat="1" x14ac:dyDescent="0.25"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21:30" s="15" customFormat="1" x14ac:dyDescent="0.25"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21:30" s="15" customFormat="1" x14ac:dyDescent="0.25"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21:30" s="15" customFormat="1" x14ac:dyDescent="0.25">
      <c r="U76" s="19"/>
      <c r="V76" s="19"/>
      <c r="W76" s="19"/>
      <c r="X76" s="19"/>
      <c r="Y76" s="19"/>
      <c r="Z76" s="19"/>
      <c r="AA76" s="19"/>
      <c r="AB76" s="20">
        <f>AVERAGE(AK107:AK123)</f>
        <v>1</v>
      </c>
      <c r="AC76" s="19"/>
      <c r="AD76" s="19"/>
    </row>
    <row r="77" spans="21:30" customFormat="1" x14ac:dyDescent="0.25"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21:30" customFormat="1" x14ac:dyDescent="0.25"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21:30" customFormat="1" x14ac:dyDescent="0.25"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21:30" customFormat="1" x14ac:dyDescent="0.25"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3:42" x14ac:dyDescent="0.25">
      <c r="I81"/>
      <c r="T81"/>
    </row>
    <row r="82" spans="3:42" ht="15.75" thickBot="1" x14ac:dyDescent="0.3">
      <c r="I82"/>
      <c r="T82"/>
    </row>
    <row r="83" spans="3:42" ht="15.75" thickBot="1" x14ac:dyDescent="0.3">
      <c r="I83"/>
      <c r="T83"/>
      <c r="AL83" s="3"/>
      <c r="AM83" s="4" t="s">
        <v>3</v>
      </c>
    </row>
    <row r="84" spans="3:42" x14ac:dyDescent="0.25">
      <c r="I84"/>
      <c r="T84"/>
      <c r="AL84" s="4" t="s">
        <v>1</v>
      </c>
      <c r="AM84" s="3" t="s">
        <v>7</v>
      </c>
      <c r="AN84" t="s">
        <v>37</v>
      </c>
      <c r="AO84" t="s">
        <v>39</v>
      </c>
    </row>
    <row r="85" spans="3:42" x14ac:dyDescent="0.25">
      <c r="I85"/>
      <c r="T85"/>
      <c r="AL85" s="3">
        <v>15</v>
      </c>
      <c r="AM85" s="3">
        <f t="shared" ref="AM85:AM131" si="0">COUNTIF(K$90:K$1048576,AL85)</f>
        <v>0</v>
      </c>
      <c r="AN85" s="3">
        <f t="shared" ref="AN85:AN131" si="1">IF(T90&gt;0,COUNTIF(T$90:T$1048576,AL85),0)</f>
        <v>0</v>
      </c>
      <c r="AO85">
        <f>_xlfn.NORM.DIST(AL85,AVERAGE($AP$85:$AP$131),_xlfn.STDEV.P($AP$85:$AP$131),FALSE)*5</f>
        <v>3.0015650786327938E-47</v>
      </c>
      <c r="AP85" t="str">
        <f>IF(AN85&gt;0,AL85,"")</f>
        <v/>
      </c>
    </row>
    <row r="86" spans="3:42" x14ac:dyDescent="0.25">
      <c r="I86"/>
      <c r="T86"/>
      <c r="AL86" s="3">
        <v>16</v>
      </c>
      <c r="AM86" s="3">
        <f t="shared" si="0"/>
        <v>0</v>
      </c>
      <c r="AN86" s="3">
        <f t="shared" si="1"/>
        <v>0</v>
      </c>
      <c r="AO86">
        <f t="shared" ref="AO86:AO131" si="2">_xlfn.NORM.DIST(AL86,AVERAGE($AP$85:$AP$131),_xlfn.STDEV.P($AP$85:$AP$131),FALSE)*5</f>
        <v>1.2628714644145634E-43</v>
      </c>
      <c r="AP86" t="str">
        <f t="shared" ref="AP86:AP131" si="3">IF(AN86&gt;0,AL86,"")</f>
        <v/>
      </c>
    </row>
    <row r="87" spans="3:42" x14ac:dyDescent="0.25">
      <c r="I87"/>
      <c r="N87" s="2">
        <v>200</v>
      </c>
      <c r="T87"/>
      <c r="AL87" s="3">
        <v>17</v>
      </c>
      <c r="AM87" s="3">
        <f t="shared" si="0"/>
        <v>0</v>
      </c>
      <c r="AN87" s="3">
        <f t="shared" si="1"/>
        <v>0</v>
      </c>
      <c r="AO87">
        <f t="shared" si="2"/>
        <v>3.7900891676587654E-40</v>
      </c>
      <c r="AP87" t="str">
        <f t="shared" si="3"/>
        <v/>
      </c>
    </row>
    <row r="88" spans="3:42" x14ac:dyDescent="0.25">
      <c r="C88" t="s">
        <v>15</v>
      </c>
      <c r="I88"/>
      <c r="K88" s="2">
        <v>5</v>
      </c>
      <c r="L88" s="2">
        <v>13</v>
      </c>
      <c r="M88" s="2">
        <v>13</v>
      </c>
      <c r="N88" s="2">
        <v>120</v>
      </c>
      <c r="O88" s="2">
        <v>2</v>
      </c>
      <c r="P88" s="2">
        <v>5</v>
      </c>
      <c r="Q88" s="2">
        <v>6</v>
      </c>
      <c r="R88" s="2">
        <v>6</v>
      </c>
      <c r="S88" s="2">
        <v>5</v>
      </c>
      <c r="T88"/>
      <c r="AL88" s="3">
        <v>18</v>
      </c>
      <c r="AM88" s="3">
        <f t="shared" si="0"/>
        <v>0</v>
      </c>
      <c r="AN88" s="3">
        <f t="shared" si="1"/>
        <v>0</v>
      </c>
      <c r="AO88">
        <f t="shared" si="2"/>
        <v>8.1136934674456685E-37</v>
      </c>
      <c r="AP88" t="str">
        <f t="shared" si="3"/>
        <v/>
      </c>
    </row>
    <row r="89" spans="3:42" x14ac:dyDescent="0.25">
      <c r="C89" t="s">
        <v>16</v>
      </c>
      <c r="I89" s="13" t="s">
        <v>9</v>
      </c>
      <c r="J89" s="14" t="s">
        <v>12</v>
      </c>
      <c r="K89" s="14" t="s">
        <v>2</v>
      </c>
      <c r="L89" s="14" t="s">
        <v>4</v>
      </c>
      <c r="M89" s="14" t="s">
        <v>5</v>
      </c>
      <c r="N89" s="14" t="s">
        <v>18</v>
      </c>
      <c r="O89" s="14" t="s">
        <v>0</v>
      </c>
      <c r="P89" s="14" t="s">
        <v>19</v>
      </c>
      <c r="Q89" s="14" t="s">
        <v>20</v>
      </c>
      <c r="R89" s="14" t="s">
        <v>21</v>
      </c>
      <c r="S89" s="14" t="s">
        <v>22</v>
      </c>
      <c r="T89" s="13" t="s">
        <v>10</v>
      </c>
      <c r="AL89" s="3">
        <v>19</v>
      </c>
      <c r="AM89" s="3">
        <f t="shared" si="0"/>
        <v>0</v>
      </c>
      <c r="AN89" s="3">
        <f t="shared" si="1"/>
        <v>0</v>
      </c>
      <c r="AO89">
        <f t="shared" si="2"/>
        <v>1.2389867332295042E-33</v>
      </c>
      <c r="AP89" t="str">
        <f t="shared" si="3"/>
        <v/>
      </c>
    </row>
    <row r="90" spans="3:42" x14ac:dyDescent="0.25">
      <c r="I90" s="13" t="b">
        <f t="shared" ref="I90:I146" si="4">AND(COUNTIF($AI$136:$AI$1257,J90),COUNTIF($AK$136:$AK$1257,J90),COUNTIF($AM$136:$AM$1257,J90),COUNTIF($AO$136:$AO$1257,J90),COUNTIF($AQ$136:$AQ$1257,J90),COUNTIF($AS$136:$AS$1256,J90),COUNTIF($AU$136:$AU$1256,J90),COUNTIF($AW$136:$AW$1256,J90),COUNTIF($AY$136:$AY$1256,J90))</f>
        <v>1</v>
      </c>
      <c r="J90">
        <v>1</v>
      </c>
      <c r="K90" s="12">
        <v>39</v>
      </c>
      <c r="L90">
        <v>6</v>
      </c>
      <c r="M90">
        <v>11</v>
      </c>
      <c r="N90">
        <v>167</v>
      </c>
      <c r="O90">
        <v>2</v>
      </c>
      <c r="P90">
        <v>2</v>
      </c>
      <c r="Q90">
        <v>2</v>
      </c>
      <c r="R90">
        <v>2</v>
      </c>
      <c r="S90">
        <v>1</v>
      </c>
      <c r="T90" s="13">
        <f>IF(I90=TRUE,K90,"")</f>
        <v>39</v>
      </c>
      <c r="AL90" s="3">
        <v>20</v>
      </c>
      <c r="AM90" s="3">
        <f t="shared" si="0"/>
        <v>0</v>
      </c>
      <c r="AN90" s="3">
        <f t="shared" si="1"/>
        <v>0</v>
      </c>
      <c r="AO90">
        <f t="shared" si="2"/>
        <v>1.3495643804198805E-30</v>
      </c>
      <c r="AP90" t="str">
        <f t="shared" si="3"/>
        <v/>
      </c>
    </row>
    <row r="91" spans="3:42" x14ac:dyDescent="0.25">
      <c r="I91" s="13" t="b">
        <f t="shared" si="4"/>
        <v>1</v>
      </c>
      <c r="J91">
        <v>2</v>
      </c>
      <c r="K91" s="12">
        <v>39</v>
      </c>
      <c r="L91">
        <v>7</v>
      </c>
      <c r="M91">
        <v>6</v>
      </c>
      <c r="N91">
        <v>170</v>
      </c>
      <c r="O91">
        <v>2</v>
      </c>
      <c r="P91">
        <v>1</v>
      </c>
      <c r="Q91">
        <v>2</v>
      </c>
      <c r="R91">
        <v>3</v>
      </c>
      <c r="S91">
        <v>1</v>
      </c>
      <c r="T91" s="13">
        <f t="shared" ref="T91:T147" si="5">IF(I91=TRUE,K91,"")</f>
        <v>39</v>
      </c>
      <c r="AL91" s="3">
        <v>21</v>
      </c>
      <c r="AM91" s="3">
        <f t="shared" si="0"/>
        <v>0</v>
      </c>
      <c r="AN91" s="3">
        <f t="shared" si="1"/>
        <v>0</v>
      </c>
      <c r="AO91">
        <f t="shared" si="2"/>
        <v>1.0485748805363955E-27</v>
      </c>
      <c r="AP91" t="str">
        <f t="shared" si="3"/>
        <v/>
      </c>
    </row>
    <row r="92" spans="3:42" x14ac:dyDescent="0.25">
      <c r="I92" s="13" t="b">
        <f t="shared" si="4"/>
        <v>1</v>
      </c>
      <c r="J92">
        <v>3</v>
      </c>
      <c r="K92" s="12">
        <v>41</v>
      </c>
      <c r="L92">
        <v>3</v>
      </c>
      <c r="M92">
        <v>6</v>
      </c>
      <c r="N92">
        <v>168</v>
      </c>
      <c r="O92">
        <v>2</v>
      </c>
      <c r="P92">
        <v>2</v>
      </c>
      <c r="Q92">
        <v>2</v>
      </c>
      <c r="R92">
        <v>3</v>
      </c>
      <c r="S92">
        <v>1</v>
      </c>
      <c r="T92" s="13">
        <f t="shared" si="5"/>
        <v>41</v>
      </c>
      <c r="AL92" s="3">
        <v>22</v>
      </c>
      <c r="AM92" s="3">
        <f t="shared" si="0"/>
        <v>0</v>
      </c>
      <c r="AN92" s="3">
        <f t="shared" si="1"/>
        <v>0</v>
      </c>
      <c r="AO92">
        <f t="shared" si="2"/>
        <v>5.8114456866037806E-25</v>
      </c>
      <c r="AP92" t="str">
        <f t="shared" si="3"/>
        <v/>
      </c>
    </row>
    <row r="93" spans="3:42" x14ac:dyDescent="0.25">
      <c r="I93" s="13" t="b">
        <f t="shared" si="4"/>
        <v>1</v>
      </c>
      <c r="J93">
        <v>4</v>
      </c>
      <c r="K93" s="12">
        <v>38</v>
      </c>
      <c r="L93">
        <v>12</v>
      </c>
      <c r="M93">
        <v>6</v>
      </c>
      <c r="N93">
        <v>162</v>
      </c>
      <c r="O93">
        <v>2</v>
      </c>
      <c r="P93">
        <v>2</v>
      </c>
      <c r="Q93">
        <v>2</v>
      </c>
      <c r="R93">
        <v>1</v>
      </c>
      <c r="S93">
        <v>1</v>
      </c>
      <c r="T93" s="13">
        <f t="shared" si="5"/>
        <v>38</v>
      </c>
      <c r="AL93" s="3">
        <v>23</v>
      </c>
      <c r="AM93" s="3">
        <f t="shared" si="0"/>
        <v>0</v>
      </c>
      <c r="AN93" s="3">
        <f t="shared" si="1"/>
        <v>0</v>
      </c>
      <c r="AO93">
        <f t="shared" si="2"/>
        <v>2.2974592029878819E-22</v>
      </c>
      <c r="AP93" t="str">
        <f t="shared" si="3"/>
        <v/>
      </c>
    </row>
    <row r="94" spans="3:42" x14ac:dyDescent="0.25">
      <c r="I94" s="13" t="b">
        <f t="shared" si="4"/>
        <v>1</v>
      </c>
      <c r="J94">
        <v>5</v>
      </c>
      <c r="K94" s="12">
        <v>40</v>
      </c>
      <c r="L94">
        <v>4</v>
      </c>
      <c r="M94">
        <v>11</v>
      </c>
      <c r="N94">
        <v>174</v>
      </c>
      <c r="O94">
        <v>2</v>
      </c>
      <c r="P94">
        <v>1</v>
      </c>
      <c r="Q94">
        <v>2</v>
      </c>
      <c r="R94">
        <v>2</v>
      </c>
      <c r="S94">
        <v>1</v>
      </c>
      <c r="T94" s="13">
        <f t="shared" si="5"/>
        <v>40</v>
      </c>
      <c r="AL94" s="3">
        <v>24</v>
      </c>
      <c r="AM94" s="3">
        <f t="shared" si="0"/>
        <v>0</v>
      </c>
      <c r="AN94" s="3">
        <f t="shared" si="1"/>
        <v>0</v>
      </c>
      <c r="AO94">
        <f t="shared" si="2"/>
        <v>6.478736610637009E-20</v>
      </c>
      <c r="AP94" t="str">
        <f t="shared" si="3"/>
        <v/>
      </c>
    </row>
    <row r="95" spans="3:42" x14ac:dyDescent="0.25">
      <c r="I95" s="13" t="b">
        <f t="shared" si="4"/>
        <v>1</v>
      </c>
      <c r="J95">
        <v>6</v>
      </c>
      <c r="K95" s="12">
        <v>40</v>
      </c>
      <c r="L95">
        <v>8</v>
      </c>
      <c r="M95">
        <v>1</v>
      </c>
      <c r="N95">
        <v>136</v>
      </c>
      <c r="O95">
        <v>2</v>
      </c>
      <c r="P95">
        <v>2</v>
      </c>
      <c r="Q95">
        <v>2</v>
      </c>
      <c r="R95">
        <v>2</v>
      </c>
      <c r="S95">
        <v>1</v>
      </c>
      <c r="T95" s="13">
        <f t="shared" si="5"/>
        <v>40</v>
      </c>
      <c r="AL95" s="3">
        <v>25</v>
      </c>
      <c r="AM95" s="3">
        <f t="shared" si="0"/>
        <v>0</v>
      </c>
      <c r="AN95" s="3">
        <f t="shared" si="1"/>
        <v>0</v>
      </c>
      <c r="AO95">
        <f t="shared" si="2"/>
        <v>1.3032019816832423E-17</v>
      </c>
      <c r="AP95" t="str">
        <f t="shared" si="3"/>
        <v/>
      </c>
    </row>
    <row r="96" spans="3:42" x14ac:dyDescent="0.25">
      <c r="I96" s="13" t="b">
        <f t="shared" si="4"/>
        <v>1</v>
      </c>
      <c r="J96">
        <v>7</v>
      </c>
      <c r="K96" s="12">
        <v>39</v>
      </c>
      <c r="L96">
        <v>5</v>
      </c>
      <c r="M96">
        <v>6</v>
      </c>
      <c r="N96">
        <v>169</v>
      </c>
      <c r="O96">
        <v>2</v>
      </c>
      <c r="P96">
        <v>2</v>
      </c>
      <c r="Q96">
        <v>2</v>
      </c>
      <c r="R96">
        <v>1</v>
      </c>
      <c r="S96">
        <v>1</v>
      </c>
      <c r="T96" s="13">
        <f t="shared" si="5"/>
        <v>39</v>
      </c>
      <c r="AL96" s="3">
        <v>26</v>
      </c>
      <c r="AM96" s="3">
        <f t="shared" si="0"/>
        <v>0</v>
      </c>
      <c r="AN96" s="3">
        <f t="shared" si="1"/>
        <v>0</v>
      </c>
      <c r="AO96">
        <f t="shared" si="2"/>
        <v>1.8698726541475826E-15</v>
      </c>
      <c r="AP96" t="str">
        <f t="shared" si="3"/>
        <v/>
      </c>
    </row>
    <row r="97" spans="9:42" x14ac:dyDescent="0.25">
      <c r="I97" s="13" t="b">
        <f t="shared" si="4"/>
        <v>0</v>
      </c>
      <c r="J97">
        <v>8</v>
      </c>
      <c r="K97" s="12">
        <v>42</v>
      </c>
      <c r="L97">
        <v>3</v>
      </c>
      <c r="M97">
        <v>7</v>
      </c>
      <c r="N97">
        <v>182</v>
      </c>
      <c r="O97">
        <v>1</v>
      </c>
      <c r="P97">
        <v>2</v>
      </c>
      <c r="Q97">
        <v>2</v>
      </c>
      <c r="R97">
        <v>2</v>
      </c>
      <c r="S97">
        <v>1</v>
      </c>
      <c r="T97" s="13" t="str">
        <f t="shared" si="5"/>
        <v/>
      </c>
      <c r="AL97" s="3">
        <v>27</v>
      </c>
      <c r="AM97" s="3">
        <f t="shared" si="0"/>
        <v>0</v>
      </c>
      <c r="AN97" s="3">
        <f t="shared" si="1"/>
        <v>0</v>
      </c>
      <c r="AO97">
        <f t="shared" si="2"/>
        <v>1.9137765124376066E-13</v>
      </c>
      <c r="AP97" t="str">
        <f>IF(AN97&gt;0,AL97,"")</f>
        <v/>
      </c>
    </row>
    <row r="98" spans="9:42" x14ac:dyDescent="0.25">
      <c r="I98" s="13" t="b">
        <f t="shared" si="4"/>
        <v>1</v>
      </c>
      <c r="J98">
        <v>9</v>
      </c>
      <c r="K98" s="12">
        <v>39</v>
      </c>
      <c r="L98">
        <v>5</v>
      </c>
      <c r="M98">
        <v>11</v>
      </c>
      <c r="N98">
        <v>170</v>
      </c>
      <c r="O98">
        <v>2</v>
      </c>
      <c r="P98">
        <v>2</v>
      </c>
      <c r="Q98">
        <v>2</v>
      </c>
      <c r="R98">
        <v>2</v>
      </c>
      <c r="S98">
        <v>1</v>
      </c>
      <c r="T98" s="13">
        <f t="shared" si="5"/>
        <v>39</v>
      </c>
      <c r="AL98" s="3">
        <v>28</v>
      </c>
      <c r="AM98" s="3">
        <f t="shared" si="0"/>
        <v>0</v>
      </c>
      <c r="AN98" s="3">
        <f t="shared" si="1"/>
        <v>0</v>
      </c>
      <c r="AO98">
        <f t="shared" si="2"/>
        <v>1.3971701591355453E-11</v>
      </c>
      <c r="AP98" t="str">
        <f t="shared" si="3"/>
        <v/>
      </c>
    </row>
    <row r="99" spans="9:42" x14ac:dyDescent="0.25">
      <c r="I99" s="13" t="b">
        <f t="shared" si="4"/>
        <v>0</v>
      </c>
      <c r="J99">
        <v>10</v>
      </c>
      <c r="K99" s="12">
        <v>44</v>
      </c>
      <c r="L99">
        <v>4</v>
      </c>
      <c r="M99">
        <v>8</v>
      </c>
      <c r="N99">
        <v>180</v>
      </c>
      <c r="O99">
        <v>1</v>
      </c>
      <c r="P99">
        <v>2</v>
      </c>
      <c r="Q99">
        <v>2</v>
      </c>
      <c r="R99">
        <v>1</v>
      </c>
      <c r="S99">
        <v>2</v>
      </c>
      <c r="T99" s="13" t="str">
        <f t="shared" si="5"/>
        <v/>
      </c>
      <c r="AL99" s="3">
        <v>29</v>
      </c>
      <c r="AM99" s="3">
        <f t="shared" si="0"/>
        <v>0</v>
      </c>
      <c r="AN99" s="3">
        <f t="shared" si="1"/>
        <v>0</v>
      </c>
      <c r="AO99">
        <f t="shared" si="2"/>
        <v>7.2758924990351821E-10</v>
      </c>
      <c r="AP99" t="str">
        <f t="shared" si="3"/>
        <v/>
      </c>
    </row>
    <row r="100" spans="9:42" x14ac:dyDescent="0.25">
      <c r="I100" s="13" t="b">
        <f t="shared" si="4"/>
        <v>0</v>
      </c>
      <c r="J100">
        <v>11</v>
      </c>
      <c r="K100" s="12">
        <v>44</v>
      </c>
      <c r="L100">
        <v>5</v>
      </c>
      <c r="M100">
        <v>7</v>
      </c>
      <c r="N100">
        <v>184</v>
      </c>
      <c r="O100">
        <v>1</v>
      </c>
      <c r="P100">
        <v>2</v>
      </c>
      <c r="Q100">
        <v>1</v>
      </c>
      <c r="R100">
        <v>1</v>
      </c>
      <c r="S100">
        <v>2</v>
      </c>
      <c r="T100" s="13" t="str">
        <f t="shared" si="5"/>
        <v/>
      </c>
      <c r="AL100" s="3">
        <v>30</v>
      </c>
      <c r="AM100" s="3">
        <f t="shared" si="0"/>
        <v>0</v>
      </c>
      <c r="AN100" s="3">
        <f t="shared" si="1"/>
        <v>0</v>
      </c>
      <c r="AO100">
        <f t="shared" si="2"/>
        <v>2.7027267334733415E-8</v>
      </c>
      <c r="AP100" t="str">
        <f t="shared" si="3"/>
        <v/>
      </c>
    </row>
    <row r="101" spans="9:42" x14ac:dyDescent="0.25">
      <c r="I101" s="13" t="b">
        <f t="shared" si="4"/>
        <v>0</v>
      </c>
      <c r="J101">
        <v>12</v>
      </c>
      <c r="K101" s="12">
        <v>42</v>
      </c>
      <c r="L101">
        <v>6</v>
      </c>
      <c r="M101">
        <v>10</v>
      </c>
      <c r="N101">
        <v>180</v>
      </c>
      <c r="O101">
        <v>1</v>
      </c>
      <c r="P101">
        <v>2</v>
      </c>
      <c r="Q101">
        <v>1</v>
      </c>
      <c r="R101">
        <v>1</v>
      </c>
      <c r="S101">
        <v>3</v>
      </c>
      <c r="T101" s="13" t="str">
        <f t="shared" si="5"/>
        <v/>
      </c>
      <c r="AL101" s="3">
        <v>31</v>
      </c>
      <c r="AM101" s="3">
        <f t="shared" si="0"/>
        <v>0</v>
      </c>
      <c r="AN101" s="3">
        <f t="shared" si="1"/>
        <v>0</v>
      </c>
      <c r="AO101">
        <f t="shared" si="2"/>
        <v>7.1613828566120883E-7</v>
      </c>
      <c r="AP101" t="str">
        <f t="shared" si="3"/>
        <v/>
      </c>
    </row>
    <row r="102" spans="9:42" x14ac:dyDescent="0.25">
      <c r="I102" s="13" t="b">
        <f t="shared" si="4"/>
        <v>1</v>
      </c>
      <c r="J102">
        <v>13</v>
      </c>
      <c r="K102" s="12">
        <v>39</v>
      </c>
      <c r="L102">
        <v>9</v>
      </c>
      <c r="M102">
        <v>6</v>
      </c>
      <c r="N102">
        <v>169</v>
      </c>
      <c r="O102">
        <v>2</v>
      </c>
      <c r="P102">
        <v>1</v>
      </c>
      <c r="Q102">
        <v>2</v>
      </c>
      <c r="R102">
        <v>2</v>
      </c>
      <c r="S102">
        <v>1</v>
      </c>
      <c r="T102" s="13">
        <f>IF(I102=TRUE,K102,"")</f>
        <v>39</v>
      </c>
      <c r="AL102" s="3">
        <v>32</v>
      </c>
      <c r="AM102" s="3">
        <f t="shared" si="0"/>
        <v>0</v>
      </c>
      <c r="AN102" s="3">
        <f t="shared" si="1"/>
        <v>0</v>
      </c>
      <c r="AO102">
        <f t="shared" si="2"/>
        <v>1.353538266491712E-5</v>
      </c>
      <c r="AP102" t="str">
        <f t="shared" si="3"/>
        <v/>
      </c>
    </row>
    <row r="103" spans="9:42" x14ac:dyDescent="0.25">
      <c r="I103" s="13" t="b">
        <f t="shared" si="4"/>
        <v>1</v>
      </c>
      <c r="J103">
        <v>14</v>
      </c>
      <c r="K103" s="12">
        <v>43</v>
      </c>
      <c r="L103">
        <v>7</v>
      </c>
      <c r="M103">
        <v>10</v>
      </c>
      <c r="N103">
        <v>180</v>
      </c>
      <c r="O103">
        <v>2</v>
      </c>
      <c r="P103">
        <v>2</v>
      </c>
      <c r="Q103">
        <v>2</v>
      </c>
      <c r="R103">
        <v>1</v>
      </c>
      <c r="S103">
        <v>1</v>
      </c>
      <c r="T103" s="13">
        <f t="shared" si="5"/>
        <v>43</v>
      </c>
      <c r="AL103" s="3">
        <v>33</v>
      </c>
      <c r="AM103" s="3">
        <f t="shared" si="0"/>
        <v>0</v>
      </c>
      <c r="AN103" s="3">
        <f t="shared" si="1"/>
        <v>0</v>
      </c>
      <c r="AO103">
        <f t="shared" si="2"/>
        <v>1.8248327888353163E-4</v>
      </c>
      <c r="AP103" t="str">
        <f t="shared" si="3"/>
        <v/>
      </c>
    </row>
    <row r="104" spans="9:42" x14ac:dyDescent="0.25">
      <c r="I104" s="13" t="b">
        <f t="shared" si="4"/>
        <v>0</v>
      </c>
      <c r="J104">
        <v>15</v>
      </c>
      <c r="K104" s="12">
        <v>45</v>
      </c>
      <c r="L104">
        <v>8</v>
      </c>
      <c r="M104">
        <v>11</v>
      </c>
      <c r="N104">
        <v>175</v>
      </c>
      <c r="O104">
        <v>1</v>
      </c>
      <c r="P104">
        <v>2</v>
      </c>
      <c r="Q104">
        <v>1</v>
      </c>
      <c r="R104">
        <v>3</v>
      </c>
      <c r="S104">
        <v>2</v>
      </c>
      <c r="T104" s="13" t="str">
        <f t="shared" si="5"/>
        <v/>
      </c>
      <c r="AL104" s="3">
        <v>34</v>
      </c>
      <c r="AM104" s="3">
        <f t="shared" si="0"/>
        <v>0</v>
      </c>
      <c r="AN104" s="3">
        <f t="shared" si="1"/>
        <v>0</v>
      </c>
      <c r="AO104">
        <f t="shared" si="2"/>
        <v>1.7549086087934613E-3</v>
      </c>
      <c r="AP104" t="str">
        <f t="shared" si="3"/>
        <v/>
      </c>
    </row>
    <row r="105" spans="9:42" x14ac:dyDescent="0.25">
      <c r="I105" s="13" t="b">
        <f t="shared" si="4"/>
        <v>0</v>
      </c>
      <c r="J105">
        <v>16</v>
      </c>
      <c r="K105" s="12">
        <v>47</v>
      </c>
      <c r="L105">
        <v>4</v>
      </c>
      <c r="M105">
        <v>12</v>
      </c>
      <c r="N105">
        <v>190</v>
      </c>
      <c r="O105">
        <v>1</v>
      </c>
      <c r="P105">
        <v>1</v>
      </c>
      <c r="Q105">
        <v>1</v>
      </c>
      <c r="R105">
        <v>1</v>
      </c>
      <c r="S105">
        <v>4</v>
      </c>
      <c r="T105" s="13" t="str">
        <f t="shared" si="5"/>
        <v/>
      </c>
      <c r="AL105" s="3">
        <v>35</v>
      </c>
      <c r="AM105" s="3">
        <f t="shared" si="0"/>
        <v>0</v>
      </c>
      <c r="AN105" s="3">
        <f t="shared" si="1"/>
        <v>0</v>
      </c>
      <c r="AO105">
        <f t="shared" si="2"/>
        <v>1.2038290641160968E-2</v>
      </c>
      <c r="AP105" t="str">
        <f t="shared" si="3"/>
        <v/>
      </c>
    </row>
    <row r="106" spans="9:42" x14ac:dyDescent="0.25">
      <c r="I106" s="13" t="b">
        <f t="shared" si="4"/>
        <v>0</v>
      </c>
      <c r="J106">
        <v>17</v>
      </c>
      <c r="K106" s="12"/>
      <c r="T106" s="13" t="str">
        <f t="shared" si="5"/>
        <v/>
      </c>
      <c r="AL106" s="3">
        <v>36</v>
      </c>
      <c r="AM106" s="3">
        <f t="shared" si="0"/>
        <v>0</v>
      </c>
      <c r="AN106" s="3">
        <f t="shared" si="1"/>
        <v>0</v>
      </c>
      <c r="AO106">
        <f t="shared" si="2"/>
        <v>5.8905254329705593E-2</v>
      </c>
      <c r="AP106" t="str">
        <f t="shared" si="3"/>
        <v/>
      </c>
    </row>
    <row r="107" spans="9:42" x14ac:dyDescent="0.25">
      <c r="I107" s="13" t="b">
        <f t="shared" si="4"/>
        <v>0</v>
      </c>
      <c r="J107">
        <v>18</v>
      </c>
      <c r="K107" s="12">
        <v>42</v>
      </c>
      <c r="L107">
        <v>3</v>
      </c>
      <c r="M107">
        <v>6</v>
      </c>
      <c r="N107">
        <v>175</v>
      </c>
      <c r="O107">
        <v>1</v>
      </c>
      <c r="P107">
        <v>1</v>
      </c>
      <c r="Q107">
        <v>2</v>
      </c>
      <c r="R107">
        <v>2</v>
      </c>
      <c r="S107">
        <v>4</v>
      </c>
      <c r="T107" s="13" t="str">
        <f t="shared" si="5"/>
        <v/>
      </c>
      <c r="AB107" s="17" t="s">
        <v>40</v>
      </c>
      <c r="AC107" s="16" t="s">
        <v>41</v>
      </c>
      <c r="AF107">
        <f t="shared" ref="AF107:AF121" si="6">(NORMDIST(V107,AVERAGE($AA$109:$AA$121),IF(_xlfn.STDEV.P($AA$109:$AA$121)=0,0.144,_xlfn.STDEV.P($AA$109:$AA$121)),FALSE))</f>
        <v>5.353446728293166E-17</v>
      </c>
      <c r="AH107">
        <f>AG107*Y107</f>
        <v>0</v>
      </c>
      <c r="AI107">
        <f>AH107/COUNT($AH$108:$AH$124)</f>
        <v>0</v>
      </c>
      <c r="AK107" t="str">
        <f>IF(AD107&gt;2,Y107/X107,"")</f>
        <v/>
      </c>
      <c r="AL107" s="3">
        <v>37</v>
      </c>
      <c r="AM107" s="3">
        <f t="shared" si="0"/>
        <v>0</v>
      </c>
      <c r="AN107" s="3">
        <f t="shared" si="1"/>
        <v>0</v>
      </c>
      <c r="AO107">
        <f t="shared" si="2"/>
        <v>0.20559953960718685</v>
      </c>
      <c r="AP107" t="str">
        <f t="shared" si="3"/>
        <v/>
      </c>
    </row>
    <row r="108" spans="9:42" x14ac:dyDescent="0.25">
      <c r="I108" s="13" t="b">
        <f t="shared" si="4"/>
        <v>0</v>
      </c>
      <c r="J108">
        <v>19</v>
      </c>
      <c r="K108" s="12">
        <v>45</v>
      </c>
      <c r="L108">
        <v>6</v>
      </c>
      <c r="M108">
        <v>10</v>
      </c>
      <c r="N108">
        <v>174</v>
      </c>
      <c r="O108">
        <v>1</v>
      </c>
      <c r="P108">
        <v>2</v>
      </c>
      <c r="Q108">
        <v>2</v>
      </c>
      <c r="R108">
        <v>2</v>
      </c>
      <c r="S108">
        <v>1</v>
      </c>
      <c r="T108" s="13" t="str">
        <f t="shared" si="5"/>
        <v/>
      </c>
      <c r="X108" t="s">
        <v>38</v>
      </c>
      <c r="Y108" t="s">
        <v>37</v>
      </c>
      <c r="Z108" t="s">
        <v>40</v>
      </c>
      <c r="AA108"/>
      <c r="AB108" s="12"/>
      <c r="AC108"/>
      <c r="AD108"/>
      <c r="AF108">
        <f t="shared" si="6"/>
        <v>5.353446728293166E-17</v>
      </c>
      <c r="AH108" t="e">
        <f t="shared" ref="AH108:AH124" si="7">AG108*Y108</f>
        <v>#VALUE!</v>
      </c>
      <c r="AI108" t="e">
        <f t="shared" ref="AI108:AI124" si="8">AH108/COUNT(AH109:AH125)</f>
        <v>#VALUE!</v>
      </c>
      <c r="AK108" t="str">
        <f t="shared" ref="AK108:AK115" si="9">IF(AD108&gt;2,Y108/X108,"")</f>
        <v/>
      </c>
      <c r="AL108" s="3">
        <v>38</v>
      </c>
      <c r="AM108" s="3">
        <f t="shared" si="0"/>
        <v>1</v>
      </c>
      <c r="AN108" s="3">
        <f t="shared" si="1"/>
        <v>1</v>
      </c>
      <c r="AO108">
        <f t="shared" si="2"/>
        <v>0.51188114349339553</v>
      </c>
      <c r="AP108">
        <f>IF(AN108&gt;0,AL108,"")</f>
        <v>38</v>
      </c>
    </row>
    <row r="109" spans="9:42" x14ac:dyDescent="0.25">
      <c r="I109" s="13" t="b">
        <f t="shared" si="4"/>
        <v>0</v>
      </c>
      <c r="J109">
        <v>20</v>
      </c>
      <c r="K109" s="12">
        <v>45</v>
      </c>
      <c r="L109">
        <v>4</v>
      </c>
      <c r="M109">
        <v>8</v>
      </c>
      <c r="N109">
        <v>180</v>
      </c>
      <c r="O109">
        <v>1</v>
      </c>
      <c r="P109">
        <v>1</v>
      </c>
      <c r="Q109">
        <v>2</v>
      </c>
      <c r="R109">
        <v>2</v>
      </c>
      <c r="S109">
        <v>1</v>
      </c>
      <c r="T109" s="13" t="str">
        <f t="shared" si="5"/>
        <v/>
      </c>
      <c r="X109" s="3">
        <f>SUM(AM85:AM97)</f>
        <v>0</v>
      </c>
      <c r="Y109" s="3">
        <f>SUM(AN85:AN97)</f>
        <v>0</v>
      </c>
      <c r="Z109" s="3">
        <f>SUM(AO85:AO97)*1/2</f>
        <v>9.6630310467709643E-14</v>
      </c>
      <c r="AA109" t="str">
        <f>IF(Y109&gt;0,V109,"")</f>
        <v/>
      </c>
      <c r="AB109" s="18">
        <f t="shared" ref="AB109:AB122" si="10">IF($AB$33&gt;1,AC109+((AJ109)^0.5)+AF110*0.15+AF108*0.15,AC109)</f>
        <v>0.76923076923076927</v>
      </c>
      <c r="AC109" s="3">
        <f t="shared" ref="AC109:AC121" si="11">AVERAGE($Y$109:$Y$121)</f>
        <v>0.76923076923076927</v>
      </c>
      <c r="AD109" s="16">
        <f>Y109/AC109</f>
        <v>0</v>
      </c>
      <c r="AF109">
        <f t="shared" si="6"/>
        <v>5.353446728293166E-17</v>
      </c>
      <c r="AG109" t="str">
        <f>IF(AD109&gt;2,AA109,"")</f>
        <v/>
      </c>
      <c r="AH109" t="e">
        <f t="shared" si="7"/>
        <v>#VALUE!</v>
      </c>
      <c r="AI109" t="e">
        <f t="shared" si="8"/>
        <v>#VALUE!</v>
      </c>
      <c r="AJ109" s="3">
        <f t="shared" ref="AJ109:AJ121" si="12">(NORMDIST(V109,AVERAGE($AG$109:$AG$121),IF(_xlfn.STDEV.P($AG$109:$AG$121)=0,0.144,_xlfn.STDEV.P($AG$109:$AG$121)),FALSE))</f>
        <v>1.5997655514013625E-37</v>
      </c>
      <c r="AK109" t="str">
        <f t="shared" si="9"/>
        <v/>
      </c>
      <c r="AL109" s="3">
        <v>39</v>
      </c>
      <c r="AM109" s="3">
        <f t="shared" si="0"/>
        <v>5</v>
      </c>
      <c r="AN109" s="3">
        <f t="shared" si="1"/>
        <v>5</v>
      </c>
      <c r="AO109">
        <f t="shared" si="2"/>
        <v>0.90906516547589566</v>
      </c>
      <c r="AP109">
        <f t="shared" si="3"/>
        <v>39</v>
      </c>
    </row>
    <row r="110" spans="9:42" x14ac:dyDescent="0.25">
      <c r="I110" s="13" t="b">
        <f t="shared" si="4"/>
        <v>0</v>
      </c>
      <c r="J110">
        <v>21</v>
      </c>
      <c r="K110" s="12"/>
      <c r="T110" s="13" t="str">
        <f t="shared" si="5"/>
        <v/>
      </c>
      <c r="X110" s="3">
        <f>AM98+AM99</f>
        <v>0</v>
      </c>
      <c r="Y110" s="3">
        <f>AN98+AN99</f>
        <v>0</v>
      </c>
      <c r="Z110" s="3">
        <f>(AO98+AO99)*1/2</f>
        <v>3.7078047574743682E-10</v>
      </c>
      <c r="AA110" t="str">
        <f>IF(Y110&gt;0,V110,"")</f>
        <v/>
      </c>
      <c r="AB110" s="18">
        <f t="shared" si="10"/>
        <v>0.76923076923076927</v>
      </c>
      <c r="AC110" s="3">
        <f t="shared" si="11"/>
        <v>0.76923076923076927</v>
      </c>
      <c r="AD110" s="16">
        <f t="shared" ref="AD110:AD121" si="13">Y110/AC110</f>
        <v>0</v>
      </c>
      <c r="AF110">
        <f t="shared" si="6"/>
        <v>5.353446728293166E-17</v>
      </c>
      <c r="AG110" t="str">
        <f t="shared" ref="AG110:AG121" si="14">IF(AD110&gt;2,AA110,"")</f>
        <v/>
      </c>
      <c r="AH110" t="e">
        <f t="shared" si="7"/>
        <v>#VALUE!</v>
      </c>
      <c r="AI110" t="e">
        <f t="shared" si="8"/>
        <v>#VALUE!</v>
      </c>
      <c r="AJ110" s="3">
        <f t="shared" si="12"/>
        <v>1.5997655514013625E-37</v>
      </c>
      <c r="AK110" t="str">
        <f t="shared" si="9"/>
        <v/>
      </c>
      <c r="AL110" s="3">
        <v>40</v>
      </c>
      <c r="AM110" s="3">
        <f t="shared" si="0"/>
        <v>2</v>
      </c>
      <c r="AN110" s="3">
        <f t="shared" si="1"/>
        <v>2</v>
      </c>
      <c r="AO110">
        <f t="shared" si="2"/>
        <v>1.1515950579754051</v>
      </c>
      <c r="AP110">
        <f t="shared" si="3"/>
        <v>40</v>
      </c>
    </row>
    <row r="111" spans="9:42" x14ac:dyDescent="0.25">
      <c r="I111" s="13" t="b">
        <f t="shared" si="4"/>
        <v>0</v>
      </c>
      <c r="J111">
        <v>22</v>
      </c>
      <c r="K111" s="12"/>
      <c r="T111" s="13" t="str">
        <f t="shared" si="5"/>
        <v/>
      </c>
      <c r="X111" s="3">
        <f>AM100+AM101</f>
        <v>0</v>
      </c>
      <c r="Y111" s="3">
        <f>AN100+AN101</f>
        <v>0</v>
      </c>
      <c r="Z111" s="3">
        <f>(AO100+AO101)*1/2</f>
        <v>3.715827764979711E-7</v>
      </c>
      <c r="AA111" t="str">
        <f t="shared" ref="AA111:AA121" si="15">IF(Y111&gt;0,V111,"")</f>
        <v/>
      </c>
      <c r="AB111" s="18">
        <f t="shared" si="10"/>
        <v>0.76923076923076927</v>
      </c>
      <c r="AC111" s="3">
        <f t="shared" si="11"/>
        <v>0.76923076923076927</v>
      </c>
      <c r="AD111" s="16">
        <f t="shared" si="13"/>
        <v>0</v>
      </c>
      <c r="AF111">
        <f t="shared" si="6"/>
        <v>5.353446728293166E-17</v>
      </c>
      <c r="AG111" t="str">
        <f t="shared" si="14"/>
        <v/>
      </c>
      <c r="AH111" t="e">
        <f t="shared" si="7"/>
        <v>#VALUE!</v>
      </c>
      <c r="AI111" t="e">
        <f t="shared" si="8"/>
        <v>#VALUE!</v>
      </c>
      <c r="AJ111" s="3">
        <f t="shared" si="12"/>
        <v>1.5997655514013625E-37</v>
      </c>
      <c r="AK111" t="str">
        <f t="shared" si="9"/>
        <v/>
      </c>
      <c r="AL111" s="3">
        <v>41</v>
      </c>
      <c r="AM111" s="3">
        <f t="shared" si="0"/>
        <v>1</v>
      </c>
      <c r="AN111" s="3">
        <f t="shared" si="1"/>
        <v>1</v>
      </c>
      <c r="AO111">
        <f t="shared" si="2"/>
        <v>1.0405991332630491</v>
      </c>
      <c r="AP111">
        <f t="shared" si="3"/>
        <v>41</v>
      </c>
    </row>
    <row r="112" spans="9:42" x14ac:dyDescent="0.25">
      <c r="I112" s="13" t="b">
        <f t="shared" si="4"/>
        <v>0</v>
      </c>
      <c r="J112">
        <v>23</v>
      </c>
      <c r="O112" s="3"/>
      <c r="T112" s="13" t="str">
        <f>IF(I112=TRUE,K112,"")</f>
        <v/>
      </c>
      <c r="V112" s="16">
        <v>0</v>
      </c>
      <c r="W112" s="16" t="s">
        <v>45</v>
      </c>
      <c r="X112" s="3">
        <f>AM102+AM103</f>
        <v>0</v>
      </c>
      <c r="Y112" s="3">
        <f>AN102+AN103</f>
        <v>0</v>
      </c>
      <c r="Z112" s="3">
        <f>(AO102+AO103)*1/2</f>
        <v>9.8009330774224379E-5</v>
      </c>
      <c r="AA112" t="str">
        <f t="shared" si="15"/>
        <v/>
      </c>
      <c r="AB112" s="18">
        <f t="shared" si="10"/>
        <v>0.7693165834393475</v>
      </c>
      <c r="AC112" s="3">
        <f t="shared" si="11"/>
        <v>0.76923076923076927</v>
      </c>
      <c r="AD112" s="16">
        <f t="shared" si="13"/>
        <v>0</v>
      </c>
      <c r="AF112">
        <f t="shared" si="6"/>
        <v>5.353446728293166E-17</v>
      </c>
      <c r="AG112" t="str">
        <f t="shared" si="14"/>
        <v/>
      </c>
      <c r="AH112" t="e">
        <f t="shared" si="7"/>
        <v>#VALUE!</v>
      </c>
      <c r="AI112" t="e">
        <f t="shared" si="8"/>
        <v>#VALUE!</v>
      </c>
      <c r="AJ112" s="3">
        <f t="shared" si="12"/>
        <v>1.5997655514013625E-37</v>
      </c>
      <c r="AK112" t="str">
        <f t="shared" si="9"/>
        <v/>
      </c>
      <c r="AL112" s="3">
        <v>42</v>
      </c>
      <c r="AM112" s="3">
        <f t="shared" si="0"/>
        <v>3</v>
      </c>
      <c r="AN112" s="3">
        <f t="shared" si="1"/>
        <v>0</v>
      </c>
      <c r="AO112">
        <f t="shared" si="2"/>
        <v>0.67072735414554285</v>
      </c>
      <c r="AP112" t="str">
        <f t="shared" si="3"/>
        <v/>
      </c>
    </row>
    <row r="113" spans="9:42" x14ac:dyDescent="0.25">
      <c r="I113" s="13" t="b">
        <f t="shared" si="4"/>
        <v>0</v>
      </c>
      <c r="J113">
        <v>24</v>
      </c>
      <c r="O113" s="3"/>
      <c r="T113" s="13" t="str">
        <f t="shared" si="5"/>
        <v/>
      </c>
      <c r="V113" s="16">
        <v>4</v>
      </c>
      <c r="W113" s="16">
        <v>34.35</v>
      </c>
      <c r="X113" s="3">
        <f>AM104+AM105</f>
        <v>0</v>
      </c>
      <c r="Y113" s="3">
        <f>AN104+AN105</f>
        <v>0</v>
      </c>
      <c r="Z113" s="3">
        <f>(AO104+AO105)*1/2</f>
        <v>6.8965996249772147E-3</v>
      </c>
      <c r="AA113" t="str">
        <f t="shared" si="15"/>
        <v/>
      </c>
      <c r="AB113" s="18">
        <f t="shared" si="10"/>
        <v>0.77460404849943543</v>
      </c>
      <c r="AC113" s="3">
        <f t="shared" si="11"/>
        <v>0.76923076923076927</v>
      </c>
      <c r="AD113" s="16">
        <f t="shared" si="13"/>
        <v>0</v>
      </c>
      <c r="AF113">
        <f t="shared" si="6"/>
        <v>5.7209472385450616E-4</v>
      </c>
      <c r="AG113" t="str">
        <f t="shared" si="14"/>
        <v/>
      </c>
      <c r="AH113" t="e">
        <f t="shared" si="7"/>
        <v>#VALUE!</v>
      </c>
      <c r="AI113" t="e">
        <f t="shared" si="8"/>
        <v>#VALUE!</v>
      </c>
      <c r="AJ113" s="3">
        <f t="shared" si="12"/>
        <v>2.9734390294685954E-6</v>
      </c>
      <c r="AK113" t="str">
        <f t="shared" si="9"/>
        <v/>
      </c>
      <c r="AL113" s="3">
        <v>43</v>
      </c>
      <c r="AM113" s="3">
        <f t="shared" si="0"/>
        <v>1</v>
      </c>
      <c r="AN113" s="3">
        <f t="shared" si="1"/>
        <v>1</v>
      </c>
      <c r="AO113">
        <f t="shared" si="2"/>
        <v>0.30838089768810151</v>
      </c>
      <c r="AP113">
        <f t="shared" si="3"/>
        <v>43</v>
      </c>
    </row>
    <row r="114" spans="9:42" x14ac:dyDescent="0.25">
      <c r="I114" s="13" t="b">
        <f t="shared" si="4"/>
        <v>0</v>
      </c>
      <c r="J114">
        <v>25</v>
      </c>
      <c r="O114" s="3"/>
      <c r="T114" s="13" t="str">
        <f t="shared" si="5"/>
        <v/>
      </c>
      <c r="V114" s="16">
        <v>5</v>
      </c>
      <c r="W114" s="16">
        <v>36.369999999999997</v>
      </c>
      <c r="X114" s="3">
        <f>AM106+AM107</f>
        <v>0</v>
      </c>
      <c r="Y114" s="3">
        <f>AN106+AN107</f>
        <v>0</v>
      </c>
      <c r="Z114" s="3">
        <f>(AO106+AO107)*1/2</f>
        <v>0.13225239696844623</v>
      </c>
      <c r="AA114" t="str">
        <f t="shared" si="15"/>
        <v/>
      </c>
      <c r="AB114" s="18">
        <f t="shared" si="10"/>
        <v>0.89808371433442113</v>
      </c>
      <c r="AC114" s="3">
        <f t="shared" si="11"/>
        <v>0.76923076923076927</v>
      </c>
      <c r="AD114" s="16">
        <f t="shared" si="13"/>
        <v>0</v>
      </c>
      <c r="AF114">
        <f t="shared" si="6"/>
        <v>2.4326086664820744E-2</v>
      </c>
      <c r="AG114" t="str">
        <f t="shared" si="14"/>
        <v/>
      </c>
      <c r="AH114" t="e">
        <f t="shared" si="7"/>
        <v>#VALUE!</v>
      </c>
      <c r="AI114" t="e">
        <f t="shared" si="8"/>
        <v>#VALUE!</v>
      </c>
      <c r="AJ114" s="3">
        <f t="shared" si="12"/>
        <v>8.8636968238760151E-3</v>
      </c>
      <c r="AK114" t="str">
        <f t="shared" si="9"/>
        <v/>
      </c>
      <c r="AL114" s="3">
        <v>44</v>
      </c>
      <c r="AM114" s="3">
        <f t="shared" si="0"/>
        <v>2</v>
      </c>
      <c r="AN114" s="3">
        <f t="shared" si="1"/>
        <v>0</v>
      </c>
      <c r="AO114">
        <f t="shared" si="2"/>
        <v>0.1011364742404024</v>
      </c>
      <c r="AP114" t="str">
        <f t="shared" si="3"/>
        <v/>
      </c>
    </row>
    <row r="115" spans="9:42" x14ac:dyDescent="0.25">
      <c r="I115" s="13" t="b">
        <f t="shared" si="4"/>
        <v>0</v>
      </c>
      <c r="J115">
        <v>26</v>
      </c>
      <c r="O115" s="3"/>
      <c r="T115" s="13" t="str">
        <f t="shared" si="5"/>
        <v/>
      </c>
      <c r="V115" s="16">
        <v>6</v>
      </c>
      <c r="W115" s="16">
        <v>38.39</v>
      </c>
      <c r="X115" s="3">
        <f>AM108+AM109</f>
        <v>6</v>
      </c>
      <c r="Y115" s="3">
        <f>AN108+AN109</f>
        <v>6</v>
      </c>
      <c r="Z115" s="3">
        <f>(AO108+AO109)*1/2</f>
        <v>0.71047315448464565</v>
      </c>
      <c r="AA115">
        <f t="shared" si="15"/>
        <v>6</v>
      </c>
      <c r="AB115" s="18">
        <f t="shared" si="10"/>
        <v>1.5418290624351965</v>
      </c>
      <c r="AC115" s="3">
        <f t="shared" si="11"/>
        <v>0.76923076923076927</v>
      </c>
      <c r="AD115" s="16">
        <f t="shared" si="13"/>
        <v>7.8</v>
      </c>
      <c r="AF115">
        <f t="shared" si="6"/>
        <v>0.23079948420818291</v>
      </c>
      <c r="AG115">
        <f t="shared" si="14"/>
        <v>6</v>
      </c>
      <c r="AH115">
        <f t="shared" si="7"/>
        <v>36</v>
      </c>
      <c r="AI115">
        <f t="shared" si="8"/>
        <v>9</v>
      </c>
      <c r="AJ115" s="3">
        <f t="shared" si="12"/>
        <v>0.48394144903828673</v>
      </c>
      <c r="AK115">
        <f t="shared" si="9"/>
        <v>1</v>
      </c>
      <c r="AL115" s="3">
        <v>45</v>
      </c>
      <c r="AM115" s="3">
        <f t="shared" si="0"/>
        <v>3</v>
      </c>
      <c r="AN115" s="3">
        <f t="shared" si="1"/>
        <v>0</v>
      </c>
      <c r="AO115">
        <f t="shared" si="2"/>
        <v>2.3659580597127611E-2</v>
      </c>
      <c r="AP115" t="str">
        <f t="shared" si="3"/>
        <v/>
      </c>
    </row>
    <row r="116" spans="9:42" x14ac:dyDescent="0.25">
      <c r="I116" s="13" t="b">
        <f t="shared" si="4"/>
        <v>0</v>
      </c>
      <c r="J116">
        <v>27</v>
      </c>
      <c r="O116" s="3"/>
      <c r="T116" s="13" t="str">
        <f t="shared" si="5"/>
        <v/>
      </c>
      <c r="V116" s="16">
        <v>7</v>
      </c>
      <c r="W116" s="16">
        <v>40.409999999999997</v>
      </c>
      <c r="X116" s="3">
        <f>AM110+AM111</f>
        <v>3</v>
      </c>
      <c r="Y116" s="3">
        <f>AN110+AN111</f>
        <v>3</v>
      </c>
      <c r="Z116" s="3">
        <f>(AO110+AO111)*1/2</f>
        <v>1.0960970956192271</v>
      </c>
      <c r="AA116">
        <f t="shared" si="15"/>
        <v>7</v>
      </c>
      <c r="AB116" s="18">
        <f t="shared" si="10"/>
        <v>1.5341296179124901</v>
      </c>
      <c r="AC116" s="3">
        <f t="shared" si="11"/>
        <v>0.76923076923076927</v>
      </c>
      <c r="AD116" s="16">
        <f t="shared" si="13"/>
        <v>3.9</v>
      </c>
      <c r="AF116">
        <f t="shared" si="6"/>
        <v>0.48860251190291992</v>
      </c>
      <c r="AG116">
        <f t="shared" si="14"/>
        <v>7</v>
      </c>
      <c r="AH116">
        <f t="shared" si="7"/>
        <v>21</v>
      </c>
      <c r="AI116">
        <f t="shared" si="8"/>
        <v>7</v>
      </c>
      <c r="AJ116" s="3">
        <f t="shared" si="12"/>
        <v>0.48394144903828673</v>
      </c>
      <c r="AK116">
        <f>IF(AD116&gt;2,Y116/X116,"")</f>
        <v>1</v>
      </c>
      <c r="AL116" s="3">
        <v>46</v>
      </c>
      <c r="AM116" s="3">
        <f t="shared" si="0"/>
        <v>0</v>
      </c>
      <c r="AN116" s="3">
        <f t="shared" si="1"/>
        <v>0</v>
      </c>
      <c r="AO116">
        <f t="shared" si="2"/>
        <v>3.948072920391019E-3</v>
      </c>
      <c r="AP116" t="str">
        <f t="shared" si="3"/>
        <v/>
      </c>
    </row>
    <row r="117" spans="9:42" x14ac:dyDescent="0.25">
      <c r="I117" s="13" t="b">
        <f t="shared" si="4"/>
        <v>0</v>
      </c>
      <c r="J117">
        <v>28</v>
      </c>
      <c r="O117" s="3"/>
      <c r="T117" s="13" t="str">
        <f t="shared" si="5"/>
        <v/>
      </c>
      <c r="V117" s="16">
        <v>8</v>
      </c>
      <c r="W117" s="16">
        <v>42.43</v>
      </c>
      <c r="X117" s="3">
        <f>AM112+AM113</f>
        <v>4</v>
      </c>
      <c r="Y117" s="3">
        <f>AN112+AN113</f>
        <v>1</v>
      </c>
      <c r="Z117" s="3">
        <f>(AO112+AO113)*1/2</f>
        <v>0.48955412591682218</v>
      </c>
      <c r="AA117">
        <f t="shared" si="15"/>
        <v>8</v>
      </c>
      <c r="AB117" s="18">
        <f t="shared" si="10"/>
        <v>0.9403172672797766</v>
      </c>
      <c r="AC117" s="3">
        <f t="shared" si="11"/>
        <v>0.76923076923076927</v>
      </c>
      <c r="AD117" s="16">
        <f t="shared" si="13"/>
        <v>1.2999999999999998</v>
      </c>
      <c r="AF117">
        <f t="shared" si="6"/>
        <v>0.23079948420818291</v>
      </c>
      <c r="AG117" t="str">
        <f t="shared" si="14"/>
        <v/>
      </c>
      <c r="AH117" t="e">
        <f t="shared" si="7"/>
        <v>#VALUE!</v>
      </c>
      <c r="AI117" t="e">
        <f t="shared" si="8"/>
        <v>#VALUE!</v>
      </c>
      <c r="AJ117" s="3">
        <f t="shared" si="12"/>
        <v>8.8636968238760151E-3</v>
      </c>
      <c r="AK117" t="str">
        <f t="shared" ref="AK117:AK124" si="16">IF(AD117&gt;2,Y117/X117,"")</f>
        <v/>
      </c>
      <c r="AL117" s="3">
        <v>47</v>
      </c>
      <c r="AM117" s="3">
        <f t="shared" si="0"/>
        <v>1</v>
      </c>
      <c r="AN117" s="3">
        <f t="shared" si="1"/>
        <v>0</v>
      </c>
      <c r="AO117">
        <f t="shared" si="2"/>
        <v>4.6993974869234608E-4</v>
      </c>
      <c r="AP117" t="str">
        <f t="shared" si="3"/>
        <v/>
      </c>
    </row>
    <row r="118" spans="9:42" x14ac:dyDescent="0.25">
      <c r="I118" s="13" t="b">
        <f t="shared" si="4"/>
        <v>0</v>
      </c>
      <c r="J118">
        <v>29</v>
      </c>
      <c r="O118" s="3"/>
      <c r="T118" s="13" t="str">
        <f t="shared" si="5"/>
        <v/>
      </c>
      <c r="V118" s="16">
        <v>9</v>
      </c>
      <c r="W118" s="16">
        <v>44.45</v>
      </c>
      <c r="X118" s="3">
        <f>AM114+AM115</f>
        <v>5</v>
      </c>
      <c r="Y118" s="3">
        <f>AN114+AN115</f>
        <v>0</v>
      </c>
      <c r="Z118" s="3">
        <f>(AO114+AO115)*1/2</f>
        <v>6.2398027418765004E-2</v>
      </c>
      <c r="AA118" t="str">
        <f t="shared" si="15"/>
        <v/>
      </c>
      <c r="AB118" s="18">
        <f t="shared" si="10"/>
        <v>0.805660872339518</v>
      </c>
      <c r="AC118" s="3">
        <f t="shared" si="11"/>
        <v>0.76923076923076927</v>
      </c>
      <c r="AD118" s="16">
        <f t="shared" si="13"/>
        <v>0</v>
      </c>
      <c r="AF118">
        <f t="shared" si="6"/>
        <v>2.4326086664820744E-2</v>
      </c>
      <c r="AG118" t="str">
        <f t="shared" si="14"/>
        <v/>
      </c>
      <c r="AH118" t="e">
        <f t="shared" si="7"/>
        <v>#VALUE!</v>
      </c>
      <c r="AI118" t="e">
        <f t="shared" si="8"/>
        <v>#VALUE!</v>
      </c>
      <c r="AJ118" s="3">
        <f t="shared" si="12"/>
        <v>2.9734390294685954E-6</v>
      </c>
      <c r="AK118" t="str">
        <f t="shared" si="16"/>
        <v/>
      </c>
      <c r="AL118" s="3">
        <v>48</v>
      </c>
      <c r="AM118" s="3">
        <f t="shared" si="0"/>
        <v>0</v>
      </c>
      <c r="AN118" s="3">
        <f t="shared" si="1"/>
        <v>0</v>
      </c>
      <c r="AO118">
        <f t="shared" si="2"/>
        <v>3.9900476891754779E-5</v>
      </c>
      <c r="AP118" t="str">
        <f t="shared" si="3"/>
        <v/>
      </c>
    </row>
    <row r="119" spans="9:42" x14ac:dyDescent="0.25">
      <c r="I119" s="13" t="b">
        <f t="shared" si="4"/>
        <v>0</v>
      </c>
      <c r="J119">
        <v>30</v>
      </c>
      <c r="O119" s="3"/>
      <c r="T119" s="13" t="str">
        <f t="shared" si="5"/>
        <v/>
      </c>
      <c r="V119" s="16">
        <v>10</v>
      </c>
      <c r="W119" s="16">
        <v>46.47</v>
      </c>
      <c r="X119" s="3">
        <f>AM116+AM117</f>
        <v>1</v>
      </c>
      <c r="Y119" s="3">
        <f>AN116+AN117</f>
        <v>0</v>
      </c>
      <c r="Z119" s="3">
        <f>(AO116+AO117)*1/2</f>
        <v>2.2090063345416825E-3</v>
      </c>
      <c r="AA119" t="str">
        <f t="shared" si="15"/>
        <v/>
      </c>
      <c r="AB119" s="18">
        <f t="shared" si="10"/>
        <v>0.77288440681877335</v>
      </c>
      <c r="AC119" s="3">
        <f t="shared" si="11"/>
        <v>0.76923076923076927</v>
      </c>
      <c r="AD119" s="16">
        <f t="shared" si="13"/>
        <v>0</v>
      </c>
      <c r="AF119">
        <f t="shared" si="6"/>
        <v>5.7209472385450616E-4</v>
      </c>
      <c r="AG119" t="str">
        <f t="shared" si="14"/>
        <v/>
      </c>
      <c r="AH119" t="e">
        <f t="shared" si="7"/>
        <v>#VALUE!</v>
      </c>
      <c r="AI119" t="e">
        <f t="shared" si="8"/>
        <v>#VALUE!</v>
      </c>
      <c r="AJ119" s="3">
        <f t="shared" si="12"/>
        <v>1.8269440816729187E-11</v>
      </c>
      <c r="AK119" t="str">
        <f t="shared" si="16"/>
        <v/>
      </c>
      <c r="AL119" s="3">
        <v>49</v>
      </c>
      <c r="AM119" s="3">
        <f t="shared" si="0"/>
        <v>0</v>
      </c>
      <c r="AN119" s="3">
        <f t="shared" si="1"/>
        <v>0</v>
      </c>
      <c r="AO119">
        <f t="shared" si="2"/>
        <v>2.4165338545361768E-6</v>
      </c>
      <c r="AP119" t="str">
        <f t="shared" si="3"/>
        <v/>
      </c>
    </row>
    <row r="120" spans="9:42" x14ac:dyDescent="0.25">
      <c r="I120" s="13" t="b">
        <f t="shared" si="4"/>
        <v>0</v>
      </c>
      <c r="J120">
        <v>31</v>
      </c>
      <c r="O120" s="3"/>
      <c r="T120" s="13" t="str">
        <f t="shared" si="5"/>
        <v/>
      </c>
      <c r="V120" s="16">
        <v>11</v>
      </c>
      <c r="W120" s="16">
        <v>48.49</v>
      </c>
      <c r="X120" s="3">
        <f>AM118+AM119</f>
        <v>0</v>
      </c>
      <c r="Y120" s="3">
        <f>AN118+AN119</f>
        <v>0</v>
      </c>
      <c r="Z120" s="3">
        <f>(AO118+AO119)*1/2</f>
        <v>2.1158505373145479E-5</v>
      </c>
      <c r="AA120" t="str">
        <f t="shared" si="15"/>
        <v/>
      </c>
      <c r="AB120" s="18">
        <f t="shared" si="10"/>
        <v>0.76931658540046821</v>
      </c>
      <c r="AC120" s="3">
        <f t="shared" si="11"/>
        <v>0.76923076923076927</v>
      </c>
      <c r="AD120" s="16">
        <f t="shared" si="13"/>
        <v>0</v>
      </c>
      <c r="AF120">
        <f t="shared" si="6"/>
        <v>3.0020775895011199E-6</v>
      </c>
      <c r="AG120" t="str">
        <f t="shared" si="14"/>
        <v/>
      </c>
      <c r="AH120" t="e">
        <f t="shared" si="7"/>
        <v>#VALUE!</v>
      </c>
      <c r="AI120" t="e">
        <f t="shared" si="8"/>
        <v>#VALUE!</v>
      </c>
      <c r="AJ120" s="3">
        <f t="shared" si="12"/>
        <v>2.0559547143337833E-18</v>
      </c>
      <c r="AK120" t="str">
        <f t="shared" si="16"/>
        <v/>
      </c>
      <c r="AL120" s="3">
        <v>50</v>
      </c>
      <c r="AM120" s="3">
        <f t="shared" si="0"/>
        <v>0</v>
      </c>
      <c r="AN120" s="3">
        <f t="shared" si="1"/>
        <v>0</v>
      </c>
      <c r="AO120">
        <f t="shared" si="2"/>
        <v>1.043966523200894E-7</v>
      </c>
      <c r="AP120" t="str">
        <f t="shared" si="3"/>
        <v/>
      </c>
    </row>
    <row r="121" spans="9:42" x14ac:dyDescent="0.25">
      <c r="I121" s="13" t="b">
        <f t="shared" si="4"/>
        <v>0</v>
      </c>
      <c r="J121">
        <v>32</v>
      </c>
      <c r="O121" s="3"/>
      <c r="T121" s="13" t="str">
        <f t="shared" si="5"/>
        <v/>
      </c>
      <c r="V121" s="16">
        <v>12</v>
      </c>
      <c r="W121" s="16" t="s">
        <v>36</v>
      </c>
      <c r="X121" s="3">
        <f>SUM(AM120:AM131)</f>
        <v>0</v>
      </c>
      <c r="Y121" s="3">
        <f>SUM(AN120:AN131)</f>
        <v>0</v>
      </c>
      <c r="Z121" s="3">
        <f>SUM(AO120:AO131)*1/2</f>
        <v>5.3842774187817011E-8</v>
      </c>
      <c r="AA121" t="str">
        <f t="shared" si="15"/>
        <v/>
      </c>
      <c r="AB121" s="18">
        <f t="shared" si="10"/>
        <v>0.76923121954247276</v>
      </c>
      <c r="AC121" s="3">
        <f t="shared" si="11"/>
        <v>0.76923076923076927</v>
      </c>
      <c r="AD121" s="16">
        <f t="shared" si="13"/>
        <v>0</v>
      </c>
      <c r="AF121">
        <f t="shared" si="6"/>
        <v>3.5150714695807477E-9</v>
      </c>
      <c r="AG121" t="str">
        <f t="shared" si="14"/>
        <v/>
      </c>
      <c r="AH121" t="e">
        <f t="shared" si="7"/>
        <v>#VALUE!</v>
      </c>
      <c r="AI121" t="e">
        <f t="shared" si="8"/>
        <v>#VALUE!</v>
      </c>
      <c r="AJ121" s="3">
        <f t="shared" si="12"/>
        <v>4.2376385070187075E-27</v>
      </c>
      <c r="AK121" t="str">
        <f t="shared" si="16"/>
        <v/>
      </c>
      <c r="AL121" s="3">
        <v>51</v>
      </c>
      <c r="AM121" s="3">
        <f t="shared" si="0"/>
        <v>0</v>
      </c>
      <c r="AN121" s="3">
        <f t="shared" si="1"/>
        <v>0</v>
      </c>
      <c r="AO121">
        <f t="shared" si="2"/>
        <v>3.2170599366406253E-9</v>
      </c>
      <c r="AP121" t="str">
        <f t="shared" si="3"/>
        <v/>
      </c>
    </row>
    <row r="122" spans="9:42" x14ac:dyDescent="0.25">
      <c r="I122" s="13" t="b">
        <f t="shared" si="4"/>
        <v>0</v>
      </c>
      <c r="J122">
        <v>33</v>
      </c>
      <c r="O122" s="3"/>
      <c r="T122" s="13" t="str">
        <f t="shared" si="5"/>
        <v/>
      </c>
      <c r="X122"/>
      <c r="Y122"/>
      <c r="Z122"/>
      <c r="AA122"/>
      <c r="AB122" s="18">
        <f t="shared" si="10"/>
        <v>5.2726072846728224E-10</v>
      </c>
      <c r="AC122"/>
      <c r="AD122"/>
      <c r="AF122">
        <f>(NORMDIST(V122,AVERAGE($AA$109:$AA$121),IF(_xlfn.STDEV.P($AA$109:$AA$121)=0,0.144,_xlfn.STDEV.P($AA$109:$AA$121)),FALSE))</f>
        <v>5.353446728293166E-17</v>
      </c>
      <c r="AH122">
        <f t="shared" si="7"/>
        <v>0</v>
      </c>
      <c r="AI122">
        <f t="shared" si="8"/>
        <v>0</v>
      </c>
      <c r="AK122" t="str">
        <f t="shared" si="16"/>
        <v/>
      </c>
      <c r="AL122" s="3">
        <v>52</v>
      </c>
      <c r="AM122" s="3">
        <f t="shared" si="0"/>
        <v>0</v>
      </c>
      <c r="AN122" s="3">
        <f t="shared" si="1"/>
        <v>0</v>
      </c>
      <c r="AO122">
        <f t="shared" si="2"/>
        <v>7.0714849818985342E-11</v>
      </c>
      <c r="AP122" t="str">
        <f t="shared" si="3"/>
        <v/>
      </c>
    </row>
    <row r="123" spans="9:42" x14ac:dyDescent="0.25">
      <c r="I123" s="13" t="b">
        <f t="shared" si="4"/>
        <v>0</v>
      </c>
      <c r="J123">
        <v>34</v>
      </c>
      <c r="O123" s="3"/>
      <c r="T123" s="13" t="str">
        <f t="shared" si="5"/>
        <v/>
      </c>
      <c r="AB123" s="17"/>
      <c r="AF123">
        <f>(NORMDIST(V123,AVERAGE($AA$109:$AA$121),IF(_xlfn.STDEV.P($AA$109:$AA$121)=0,0.144,_xlfn.STDEV.P($AA$109:$AA$121)),FALSE))</f>
        <v>5.353446728293166E-17</v>
      </c>
      <c r="AH123">
        <f t="shared" si="7"/>
        <v>0</v>
      </c>
      <c r="AI123">
        <f t="shared" si="8"/>
        <v>0</v>
      </c>
      <c r="AK123" t="str">
        <f t="shared" si="16"/>
        <v/>
      </c>
      <c r="AL123" s="3">
        <v>53</v>
      </c>
      <c r="AM123" s="3">
        <f t="shared" si="0"/>
        <v>0</v>
      </c>
      <c r="AN123" s="3">
        <f t="shared" si="1"/>
        <v>0</v>
      </c>
      <c r="AO123">
        <f t="shared" si="2"/>
        <v>1.1087687720422409E-12</v>
      </c>
      <c r="AP123" t="str">
        <f t="shared" si="3"/>
        <v/>
      </c>
    </row>
    <row r="124" spans="9:42" x14ac:dyDescent="0.25">
      <c r="I124" s="13" t="b">
        <f t="shared" si="4"/>
        <v>0</v>
      </c>
      <c r="J124">
        <v>35</v>
      </c>
      <c r="O124" s="3"/>
      <c r="T124" s="13" t="str">
        <f t="shared" si="5"/>
        <v/>
      </c>
      <c r="AB124" s="17"/>
      <c r="AF124">
        <f>(NORMDIST(V124,AVERAGE($AA$109:$AA$121),IF(_xlfn.STDEV.P($AA$109:$AA$121)=0,0.144,_xlfn.STDEV.P($AA$109:$AA$121)),FALSE))</f>
        <v>5.353446728293166E-17</v>
      </c>
      <c r="AH124">
        <f t="shared" si="7"/>
        <v>0</v>
      </c>
      <c r="AI124" t="e">
        <f t="shared" si="8"/>
        <v>#DIV/0!</v>
      </c>
      <c r="AK124" t="str">
        <f t="shared" si="16"/>
        <v/>
      </c>
      <c r="AL124" s="3">
        <v>54</v>
      </c>
      <c r="AM124" s="3">
        <f t="shared" si="0"/>
        <v>0</v>
      </c>
      <c r="AN124" s="3">
        <f t="shared" si="1"/>
        <v>0</v>
      </c>
      <c r="AO124">
        <f t="shared" si="2"/>
        <v>1.2400815307485983E-14</v>
      </c>
      <c r="AP124" t="str">
        <f t="shared" si="3"/>
        <v/>
      </c>
    </row>
    <row r="125" spans="9:42" x14ac:dyDescent="0.25">
      <c r="I125" s="13" t="b">
        <f t="shared" si="4"/>
        <v>0</v>
      </c>
      <c r="J125">
        <v>36</v>
      </c>
      <c r="O125" s="3"/>
      <c r="T125" s="13" t="str">
        <f t="shared" si="5"/>
        <v/>
      </c>
      <c r="AL125" s="3">
        <v>55</v>
      </c>
      <c r="AM125" s="3">
        <f t="shared" si="0"/>
        <v>0</v>
      </c>
      <c r="AN125" s="3">
        <f t="shared" si="1"/>
        <v>0</v>
      </c>
      <c r="AO125">
        <f t="shared" si="2"/>
        <v>9.8932363428252953E-17</v>
      </c>
      <c r="AP125" t="str">
        <f t="shared" si="3"/>
        <v/>
      </c>
    </row>
    <row r="126" spans="9:42" x14ac:dyDescent="0.25">
      <c r="I126" s="13" t="b">
        <f t="shared" si="4"/>
        <v>0</v>
      </c>
      <c r="J126">
        <v>37</v>
      </c>
      <c r="T126" s="13" t="str">
        <f t="shared" si="5"/>
        <v/>
      </c>
      <c r="AL126" s="3">
        <v>56</v>
      </c>
      <c r="AM126" s="3">
        <f t="shared" si="0"/>
        <v>0</v>
      </c>
      <c r="AN126" s="3">
        <f t="shared" si="1"/>
        <v>0</v>
      </c>
      <c r="AO126">
        <f t="shared" si="2"/>
        <v>5.6299614395741067E-19</v>
      </c>
      <c r="AP126" t="str">
        <f t="shared" si="3"/>
        <v/>
      </c>
    </row>
    <row r="127" spans="9:42" x14ac:dyDescent="0.25">
      <c r="I127" s="13" t="b">
        <f t="shared" si="4"/>
        <v>0</v>
      </c>
      <c r="J127">
        <v>38</v>
      </c>
      <c r="T127" s="13" t="str">
        <f t="shared" si="5"/>
        <v/>
      </c>
      <c r="AL127" s="3">
        <v>57</v>
      </c>
      <c r="AM127" s="3">
        <f t="shared" si="0"/>
        <v>0</v>
      </c>
      <c r="AN127" s="3">
        <f t="shared" si="1"/>
        <v>0</v>
      </c>
      <c r="AO127">
        <f t="shared" si="2"/>
        <v>2.2853427709416165E-21</v>
      </c>
      <c r="AP127" t="str">
        <f t="shared" si="3"/>
        <v/>
      </c>
    </row>
    <row r="128" spans="9:42" x14ac:dyDescent="0.25">
      <c r="I128" s="13" t="b">
        <f t="shared" si="4"/>
        <v>0</v>
      </c>
      <c r="J128">
        <v>39</v>
      </c>
      <c r="T128" s="13" t="str">
        <f t="shared" si="5"/>
        <v/>
      </c>
      <c r="AL128" s="3">
        <v>58</v>
      </c>
      <c r="AM128" s="3">
        <f t="shared" si="0"/>
        <v>0</v>
      </c>
      <c r="AN128" s="3">
        <f t="shared" si="1"/>
        <v>0</v>
      </c>
      <c r="AO128">
        <f t="shared" si="2"/>
        <v>6.6172290290421831E-24</v>
      </c>
      <c r="AP128" t="str">
        <f t="shared" si="3"/>
        <v/>
      </c>
    </row>
    <row r="129" spans="9:52" x14ac:dyDescent="0.25">
      <c r="I129" s="13" t="b">
        <f t="shared" si="4"/>
        <v>0</v>
      </c>
      <c r="J129">
        <v>40</v>
      </c>
      <c r="T129" s="13" t="str">
        <f t="shared" si="5"/>
        <v/>
      </c>
      <c r="AB129" s="36" t="s">
        <v>17</v>
      </c>
      <c r="AC129" s="36"/>
      <c r="AD129" s="36"/>
      <c r="AE129" s="36"/>
      <c r="AF129" s="36"/>
      <c r="AG129" s="36"/>
      <c r="AH129" s="36"/>
      <c r="AL129" s="3">
        <v>59</v>
      </c>
      <c r="AM129" s="3">
        <f t="shared" si="0"/>
        <v>0</v>
      </c>
      <c r="AN129" s="3">
        <f t="shared" si="1"/>
        <v>0</v>
      </c>
      <c r="AO129">
        <f t="shared" si="2"/>
        <v>1.3667210271355292E-26</v>
      </c>
      <c r="AP129" t="str">
        <f t="shared" si="3"/>
        <v/>
      </c>
    </row>
    <row r="130" spans="9:52" ht="15" customHeight="1" x14ac:dyDescent="0.25">
      <c r="I130" s="13" t="b">
        <f t="shared" si="4"/>
        <v>0</v>
      </c>
      <c r="J130">
        <v>41</v>
      </c>
      <c r="T130" s="13" t="str">
        <f t="shared" si="5"/>
        <v/>
      </c>
      <c r="AB130" s="36"/>
      <c r="AC130" s="36"/>
      <c r="AD130" s="36"/>
      <c r="AE130" s="36"/>
      <c r="AF130" s="36"/>
      <c r="AG130" s="36"/>
      <c r="AH130" s="36"/>
      <c r="AL130" s="3">
        <v>60</v>
      </c>
      <c r="AM130" s="3">
        <f t="shared" si="0"/>
        <v>0</v>
      </c>
      <c r="AN130" s="3">
        <f t="shared" si="1"/>
        <v>0</v>
      </c>
      <c r="AO130">
        <f t="shared" si="2"/>
        <v>2.0135502729031369E-29</v>
      </c>
      <c r="AP130" t="str">
        <f t="shared" si="3"/>
        <v/>
      </c>
    </row>
    <row r="131" spans="9:52" ht="15.75" thickBot="1" x14ac:dyDescent="0.3">
      <c r="I131" s="13" t="b">
        <f t="shared" si="4"/>
        <v>0</v>
      </c>
      <c r="J131">
        <v>42</v>
      </c>
      <c r="T131" s="13" t="str">
        <f t="shared" si="5"/>
        <v/>
      </c>
      <c r="AB131" s="36"/>
      <c r="AC131" s="36"/>
      <c r="AD131" s="36"/>
      <c r="AE131" s="36"/>
      <c r="AF131" s="36"/>
      <c r="AG131" s="36"/>
      <c r="AH131" s="36"/>
      <c r="AL131" s="3">
        <v>61</v>
      </c>
      <c r="AM131" s="3">
        <f t="shared" si="0"/>
        <v>0</v>
      </c>
      <c r="AN131" s="3">
        <f t="shared" si="1"/>
        <v>0</v>
      </c>
      <c r="AO131">
        <f t="shared" si="2"/>
        <v>2.1160404705666954E-32</v>
      </c>
      <c r="AP131" t="str">
        <f t="shared" si="3"/>
        <v/>
      </c>
    </row>
    <row r="132" spans="9:52" x14ac:dyDescent="0.25">
      <c r="I132" s="13" t="b">
        <f t="shared" si="4"/>
        <v>0</v>
      </c>
      <c r="J132">
        <v>43</v>
      </c>
      <c r="T132" s="13" t="str">
        <f t="shared" si="5"/>
        <v/>
      </c>
      <c r="AB132" s="36"/>
      <c r="AC132" s="36"/>
      <c r="AD132" s="36"/>
      <c r="AE132" s="36"/>
      <c r="AF132" s="36"/>
      <c r="AG132" s="36"/>
      <c r="AH132" s="36"/>
      <c r="AI132" s="7" t="s">
        <v>29</v>
      </c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9"/>
    </row>
    <row r="133" spans="9:52" x14ac:dyDescent="0.25">
      <c r="I133" s="13" t="b">
        <f t="shared" si="4"/>
        <v>0</v>
      </c>
      <c r="J133">
        <v>44</v>
      </c>
      <c r="T133" s="13" t="str">
        <f t="shared" si="5"/>
        <v/>
      </c>
      <c r="AB133" s="36"/>
      <c r="AC133" s="36"/>
      <c r="AD133" s="36"/>
      <c r="AE133" s="36"/>
      <c r="AF133" s="36"/>
      <c r="AG133" s="36"/>
      <c r="AH133" s="36"/>
      <c r="AI133" s="5"/>
      <c r="AZ133" s="6"/>
    </row>
    <row r="134" spans="9:52" x14ac:dyDescent="0.25">
      <c r="I134" s="13" t="b">
        <f t="shared" si="4"/>
        <v>0</v>
      </c>
      <c r="J134">
        <v>45</v>
      </c>
      <c r="T134" s="13" t="str">
        <f t="shared" si="5"/>
        <v/>
      </c>
      <c r="AI134" s="35" t="s">
        <v>6</v>
      </c>
      <c r="AJ134" s="29"/>
      <c r="AK134" s="29" t="s">
        <v>23</v>
      </c>
      <c r="AL134" s="29"/>
      <c r="AM134" s="29" t="s">
        <v>31</v>
      </c>
      <c r="AN134" s="29"/>
      <c r="AO134" s="29" t="s">
        <v>24</v>
      </c>
      <c r="AP134" s="29"/>
      <c r="AQ134" s="29" t="s">
        <v>25</v>
      </c>
      <c r="AR134" s="29"/>
      <c r="AS134" s="29" t="s">
        <v>26</v>
      </c>
      <c r="AT134" s="29"/>
      <c r="AU134" t="s">
        <v>27</v>
      </c>
      <c r="AW134" t="s">
        <v>28</v>
      </c>
      <c r="AY134" s="29" t="s">
        <v>32</v>
      </c>
      <c r="AZ134" s="29"/>
    </row>
    <row r="135" spans="9:52" x14ac:dyDescent="0.25">
      <c r="I135" s="13" t="b">
        <f t="shared" si="4"/>
        <v>0</v>
      </c>
      <c r="J135">
        <v>46</v>
      </c>
      <c r="T135" s="13" t="str">
        <f t="shared" si="5"/>
        <v/>
      </c>
      <c r="AI135" s="5" t="s">
        <v>8</v>
      </c>
      <c r="AJ135" t="s">
        <v>35</v>
      </c>
      <c r="AK135" s="5" t="s">
        <v>8</v>
      </c>
      <c r="AL135" t="s">
        <v>35</v>
      </c>
      <c r="AM135" s="5" t="s">
        <v>8</v>
      </c>
      <c r="AN135" t="s">
        <v>35</v>
      </c>
      <c r="AO135" s="5" t="s">
        <v>8</v>
      </c>
      <c r="AP135" t="s">
        <v>35</v>
      </c>
      <c r="AQ135" s="5" t="s">
        <v>8</v>
      </c>
      <c r="AR135" t="s">
        <v>35</v>
      </c>
      <c r="AS135" s="5" t="s">
        <v>8</v>
      </c>
      <c r="AT135" t="s">
        <v>35</v>
      </c>
      <c r="AU135" s="5" t="s">
        <v>8</v>
      </c>
      <c r="AV135" t="s">
        <v>35</v>
      </c>
      <c r="AW135" s="5" t="s">
        <v>8</v>
      </c>
      <c r="AX135" t="s">
        <v>35</v>
      </c>
      <c r="AY135" s="5" t="s">
        <v>8</v>
      </c>
      <c r="AZ135" t="s">
        <v>35</v>
      </c>
    </row>
    <row r="136" spans="9:52" x14ac:dyDescent="0.25">
      <c r="I136" s="13" t="b">
        <f t="shared" si="4"/>
        <v>0</v>
      </c>
      <c r="J136">
        <v>47</v>
      </c>
      <c r="T136" s="13" t="str">
        <f t="shared" si="5"/>
        <v/>
      </c>
      <c r="AI136" s="5" cm="1">
        <f t="array" ref="AI136:AJ324">_xlfn._xlws.FILTER(J90:K278,L90:L278=L88,J90:K278)</f>
        <v>1</v>
      </c>
      <c r="AJ136">
        <v>39</v>
      </c>
      <c r="AK136" cm="1">
        <f t="array" ref="AK136:AL324">_xlfn._xlws.FILTER(J90:K278,M90:M278=M88,J90:K278)</f>
        <v>1</v>
      </c>
      <c r="AL136">
        <v>39</v>
      </c>
      <c r="AM136" cm="1">
        <f t="array" ref="AM136:AN154">_xlfn._xlws.FILTER(J90:K278,N90:N278&gt;=N88,J90:K278)</f>
        <v>1</v>
      </c>
      <c r="AN136">
        <v>39</v>
      </c>
      <c r="AO136" cm="1">
        <f t="array" ref="AO136:AP145">_xlfn._xlws.FILTER(J90:K278,O90:O278=O88,J90:K278)</f>
        <v>1</v>
      </c>
      <c r="AP136">
        <v>39</v>
      </c>
      <c r="AQ136" cm="1">
        <f t="array" ref="AQ136:AR324">_xlfn._xlws.FILTER(J90:K278,P90:P278=P88,J90:K278)</f>
        <v>1</v>
      </c>
      <c r="AR136">
        <v>39</v>
      </c>
      <c r="AS136" cm="1">
        <f t="array" ref="AS136:AT324">_xlfn._xlws.FILTER(J90:K278,Q90:Q278=Q88,J90:K278)</f>
        <v>1</v>
      </c>
      <c r="AT136">
        <v>39</v>
      </c>
      <c r="AU136" cm="1">
        <f t="array" ref="AU136:AV324">_xlfn._xlws.FILTER(J90:K278,R90:R278&gt;=R88,J90:K278)</f>
        <v>1</v>
      </c>
      <c r="AV136">
        <v>39</v>
      </c>
      <c r="AW136" cm="1">
        <f t="array" ref="AW136:AX324">_xlfn._xlws.FILTER(J90:K278,S90:S278=S88,J90:K278)</f>
        <v>1</v>
      </c>
      <c r="AX136">
        <v>39</v>
      </c>
      <c r="AY136" cm="1">
        <f t="array" ref="AY136:AZ324">_xlfn._xlws.FILTER(J90:K278,N90:N278&lt;=N87,J90:K278)</f>
        <v>1</v>
      </c>
      <c r="AZ136" s="6">
        <v>39</v>
      </c>
    </row>
    <row r="137" spans="9:52" x14ac:dyDescent="0.25">
      <c r="I137" s="13" t="b">
        <f t="shared" si="4"/>
        <v>0</v>
      </c>
      <c r="J137">
        <v>48</v>
      </c>
      <c r="T137" s="13" t="str">
        <f t="shared" si="5"/>
        <v/>
      </c>
      <c r="AI137" s="5">
        <v>2</v>
      </c>
      <c r="AJ137">
        <v>39</v>
      </c>
      <c r="AK137">
        <v>2</v>
      </c>
      <c r="AL137">
        <v>39</v>
      </c>
      <c r="AM137">
        <v>2</v>
      </c>
      <c r="AN137">
        <v>39</v>
      </c>
      <c r="AO137">
        <v>2</v>
      </c>
      <c r="AP137">
        <v>39</v>
      </c>
      <c r="AQ137">
        <v>2</v>
      </c>
      <c r="AR137">
        <v>39</v>
      </c>
      <c r="AS137">
        <v>2</v>
      </c>
      <c r="AT137">
        <v>39</v>
      </c>
      <c r="AU137">
        <v>2</v>
      </c>
      <c r="AV137">
        <v>39</v>
      </c>
      <c r="AW137">
        <v>2</v>
      </c>
      <c r="AX137">
        <v>39</v>
      </c>
      <c r="AY137">
        <v>2</v>
      </c>
      <c r="AZ137" s="6">
        <v>39</v>
      </c>
    </row>
    <row r="138" spans="9:52" x14ac:dyDescent="0.25">
      <c r="I138" s="13" t="b">
        <f t="shared" si="4"/>
        <v>0</v>
      </c>
      <c r="J138">
        <v>49</v>
      </c>
      <c r="T138" s="13" t="str">
        <f t="shared" si="5"/>
        <v/>
      </c>
      <c r="AI138" s="5">
        <v>3</v>
      </c>
      <c r="AJ138">
        <v>41</v>
      </c>
      <c r="AK138">
        <v>3</v>
      </c>
      <c r="AL138">
        <v>41</v>
      </c>
      <c r="AM138">
        <v>3</v>
      </c>
      <c r="AN138">
        <v>41</v>
      </c>
      <c r="AO138">
        <v>3</v>
      </c>
      <c r="AP138">
        <v>41</v>
      </c>
      <c r="AQ138">
        <v>3</v>
      </c>
      <c r="AR138">
        <v>41</v>
      </c>
      <c r="AS138">
        <v>3</v>
      </c>
      <c r="AT138">
        <v>41</v>
      </c>
      <c r="AU138">
        <v>3</v>
      </c>
      <c r="AV138">
        <v>41</v>
      </c>
      <c r="AW138">
        <v>3</v>
      </c>
      <c r="AX138">
        <v>41</v>
      </c>
      <c r="AY138">
        <v>3</v>
      </c>
      <c r="AZ138" s="6">
        <v>41</v>
      </c>
    </row>
    <row r="139" spans="9:52" x14ac:dyDescent="0.25">
      <c r="I139" s="13" t="b">
        <f t="shared" si="4"/>
        <v>0</v>
      </c>
      <c r="J139">
        <v>50</v>
      </c>
      <c r="T139" s="13" t="str">
        <f t="shared" si="5"/>
        <v/>
      </c>
      <c r="AI139" s="5">
        <v>4</v>
      </c>
      <c r="AJ139">
        <v>38</v>
      </c>
      <c r="AK139">
        <v>4</v>
      </c>
      <c r="AL139">
        <v>38</v>
      </c>
      <c r="AM139">
        <v>4</v>
      </c>
      <c r="AN139">
        <v>38</v>
      </c>
      <c r="AO139">
        <v>4</v>
      </c>
      <c r="AP139">
        <v>38</v>
      </c>
      <c r="AQ139">
        <v>4</v>
      </c>
      <c r="AR139">
        <v>38</v>
      </c>
      <c r="AS139">
        <v>4</v>
      </c>
      <c r="AT139">
        <v>38</v>
      </c>
      <c r="AU139">
        <v>4</v>
      </c>
      <c r="AV139">
        <v>38</v>
      </c>
      <c r="AW139">
        <v>4</v>
      </c>
      <c r="AX139">
        <v>38</v>
      </c>
      <c r="AY139">
        <v>4</v>
      </c>
      <c r="AZ139" s="6">
        <v>38</v>
      </c>
    </row>
    <row r="140" spans="9:52" x14ac:dyDescent="0.25">
      <c r="I140" s="13" t="b">
        <f t="shared" si="4"/>
        <v>0</v>
      </c>
      <c r="T140" s="13" t="str">
        <f t="shared" si="5"/>
        <v/>
      </c>
      <c r="AI140" s="5">
        <v>5</v>
      </c>
      <c r="AJ140">
        <v>40</v>
      </c>
      <c r="AK140">
        <v>5</v>
      </c>
      <c r="AL140">
        <v>40</v>
      </c>
      <c r="AM140">
        <v>5</v>
      </c>
      <c r="AN140">
        <v>40</v>
      </c>
      <c r="AO140">
        <v>5</v>
      </c>
      <c r="AP140">
        <v>40</v>
      </c>
      <c r="AQ140">
        <v>5</v>
      </c>
      <c r="AR140">
        <v>40</v>
      </c>
      <c r="AS140">
        <v>5</v>
      </c>
      <c r="AT140">
        <v>40</v>
      </c>
      <c r="AU140">
        <v>5</v>
      </c>
      <c r="AV140">
        <v>40</v>
      </c>
      <c r="AW140">
        <v>5</v>
      </c>
      <c r="AX140">
        <v>40</v>
      </c>
      <c r="AY140">
        <v>5</v>
      </c>
      <c r="AZ140" s="6">
        <v>40</v>
      </c>
    </row>
    <row r="141" spans="9:52" x14ac:dyDescent="0.25">
      <c r="I141" s="13" t="b">
        <f t="shared" si="4"/>
        <v>0</v>
      </c>
      <c r="T141" s="13" t="str">
        <f t="shared" si="5"/>
        <v/>
      </c>
      <c r="AI141" s="5">
        <v>6</v>
      </c>
      <c r="AJ141">
        <v>40</v>
      </c>
      <c r="AK141">
        <v>6</v>
      </c>
      <c r="AL141">
        <v>40</v>
      </c>
      <c r="AM141">
        <v>6</v>
      </c>
      <c r="AN141">
        <v>40</v>
      </c>
      <c r="AO141">
        <v>6</v>
      </c>
      <c r="AP141">
        <v>40</v>
      </c>
      <c r="AQ141">
        <v>6</v>
      </c>
      <c r="AR141">
        <v>40</v>
      </c>
      <c r="AS141">
        <v>6</v>
      </c>
      <c r="AT141">
        <v>40</v>
      </c>
      <c r="AU141">
        <v>6</v>
      </c>
      <c r="AV141">
        <v>40</v>
      </c>
      <c r="AW141">
        <v>6</v>
      </c>
      <c r="AX141">
        <v>40</v>
      </c>
      <c r="AY141">
        <v>6</v>
      </c>
      <c r="AZ141" s="6">
        <v>40</v>
      </c>
    </row>
    <row r="142" spans="9:52" x14ac:dyDescent="0.25">
      <c r="I142" s="13" t="b">
        <f t="shared" si="4"/>
        <v>0</v>
      </c>
      <c r="T142" s="13" t="str">
        <f t="shared" si="5"/>
        <v/>
      </c>
      <c r="AI142" s="5">
        <v>7</v>
      </c>
      <c r="AJ142">
        <v>39</v>
      </c>
      <c r="AK142">
        <v>7</v>
      </c>
      <c r="AL142">
        <v>39</v>
      </c>
      <c r="AM142">
        <v>7</v>
      </c>
      <c r="AN142">
        <v>39</v>
      </c>
      <c r="AO142">
        <v>7</v>
      </c>
      <c r="AP142">
        <v>39</v>
      </c>
      <c r="AQ142">
        <v>7</v>
      </c>
      <c r="AR142">
        <v>39</v>
      </c>
      <c r="AS142">
        <v>7</v>
      </c>
      <c r="AT142">
        <v>39</v>
      </c>
      <c r="AU142">
        <v>7</v>
      </c>
      <c r="AV142">
        <v>39</v>
      </c>
      <c r="AW142">
        <v>7</v>
      </c>
      <c r="AX142">
        <v>39</v>
      </c>
      <c r="AY142">
        <v>7</v>
      </c>
      <c r="AZ142" s="6">
        <v>39</v>
      </c>
    </row>
    <row r="143" spans="9:52" x14ac:dyDescent="0.25">
      <c r="I143" s="13" t="b">
        <f t="shared" si="4"/>
        <v>0</v>
      </c>
      <c r="T143" s="13" t="str">
        <f t="shared" si="5"/>
        <v/>
      </c>
      <c r="AI143" s="5">
        <v>8</v>
      </c>
      <c r="AJ143">
        <v>42</v>
      </c>
      <c r="AK143">
        <v>8</v>
      </c>
      <c r="AL143">
        <v>42</v>
      </c>
      <c r="AM143">
        <v>8</v>
      </c>
      <c r="AN143">
        <v>42</v>
      </c>
      <c r="AO143">
        <v>9</v>
      </c>
      <c r="AP143">
        <v>39</v>
      </c>
      <c r="AQ143">
        <v>8</v>
      </c>
      <c r="AR143">
        <v>42</v>
      </c>
      <c r="AS143">
        <v>8</v>
      </c>
      <c r="AT143">
        <v>42</v>
      </c>
      <c r="AU143">
        <v>8</v>
      </c>
      <c r="AV143">
        <v>42</v>
      </c>
      <c r="AW143">
        <v>8</v>
      </c>
      <c r="AX143">
        <v>42</v>
      </c>
      <c r="AY143">
        <v>8</v>
      </c>
      <c r="AZ143" s="6">
        <v>42</v>
      </c>
    </row>
    <row r="144" spans="9:52" x14ac:dyDescent="0.25">
      <c r="I144" s="13" t="b">
        <f t="shared" si="4"/>
        <v>0</v>
      </c>
      <c r="T144" s="13" t="str">
        <f t="shared" si="5"/>
        <v/>
      </c>
      <c r="AI144" s="5">
        <v>9</v>
      </c>
      <c r="AJ144">
        <v>39</v>
      </c>
      <c r="AK144">
        <v>9</v>
      </c>
      <c r="AL144">
        <v>39</v>
      </c>
      <c r="AM144">
        <v>9</v>
      </c>
      <c r="AN144">
        <v>39</v>
      </c>
      <c r="AO144">
        <v>13</v>
      </c>
      <c r="AP144">
        <v>39</v>
      </c>
      <c r="AQ144">
        <v>9</v>
      </c>
      <c r="AR144">
        <v>39</v>
      </c>
      <c r="AS144">
        <v>9</v>
      </c>
      <c r="AT144">
        <v>39</v>
      </c>
      <c r="AU144">
        <v>9</v>
      </c>
      <c r="AV144">
        <v>39</v>
      </c>
      <c r="AW144">
        <v>9</v>
      </c>
      <c r="AX144">
        <v>39</v>
      </c>
      <c r="AY144">
        <v>9</v>
      </c>
      <c r="AZ144" s="6">
        <v>39</v>
      </c>
    </row>
    <row r="145" spans="9:52" x14ac:dyDescent="0.25">
      <c r="I145" s="13" t="b">
        <f t="shared" si="4"/>
        <v>0</v>
      </c>
      <c r="T145" s="13" t="str">
        <f t="shared" si="5"/>
        <v/>
      </c>
      <c r="AI145" s="5">
        <v>10</v>
      </c>
      <c r="AJ145">
        <v>44</v>
      </c>
      <c r="AK145">
        <v>10</v>
      </c>
      <c r="AL145">
        <v>44</v>
      </c>
      <c r="AM145">
        <v>10</v>
      </c>
      <c r="AN145">
        <v>44</v>
      </c>
      <c r="AO145">
        <v>14</v>
      </c>
      <c r="AP145">
        <v>43</v>
      </c>
      <c r="AQ145">
        <v>10</v>
      </c>
      <c r="AR145">
        <v>44</v>
      </c>
      <c r="AS145">
        <v>10</v>
      </c>
      <c r="AT145">
        <v>44</v>
      </c>
      <c r="AU145">
        <v>10</v>
      </c>
      <c r="AV145">
        <v>44</v>
      </c>
      <c r="AW145">
        <v>10</v>
      </c>
      <c r="AX145">
        <v>44</v>
      </c>
      <c r="AY145">
        <v>10</v>
      </c>
      <c r="AZ145" s="6">
        <v>44</v>
      </c>
    </row>
    <row r="146" spans="9:52" x14ac:dyDescent="0.25">
      <c r="I146" s="13" t="b">
        <f t="shared" si="4"/>
        <v>0</v>
      </c>
      <c r="T146" s="13" t="str">
        <f t="shared" si="5"/>
        <v/>
      </c>
      <c r="AI146" s="5">
        <v>11</v>
      </c>
      <c r="AJ146">
        <v>44</v>
      </c>
      <c r="AK146">
        <v>11</v>
      </c>
      <c r="AL146">
        <v>44</v>
      </c>
      <c r="AM146">
        <v>11</v>
      </c>
      <c r="AN146">
        <v>44</v>
      </c>
      <c r="AQ146">
        <v>11</v>
      </c>
      <c r="AR146">
        <v>44</v>
      </c>
      <c r="AS146">
        <v>11</v>
      </c>
      <c r="AT146">
        <v>44</v>
      </c>
      <c r="AU146">
        <v>11</v>
      </c>
      <c r="AV146">
        <v>44</v>
      </c>
      <c r="AW146">
        <v>11</v>
      </c>
      <c r="AX146">
        <v>44</v>
      </c>
      <c r="AY146">
        <v>11</v>
      </c>
      <c r="AZ146" s="6">
        <v>44</v>
      </c>
    </row>
    <row r="147" spans="9:52" x14ac:dyDescent="0.25">
      <c r="T147" s="13" t="str">
        <f t="shared" si="5"/>
        <v/>
      </c>
      <c r="AI147" s="5">
        <v>12</v>
      </c>
      <c r="AJ147">
        <v>42</v>
      </c>
      <c r="AK147">
        <v>12</v>
      </c>
      <c r="AL147">
        <v>42</v>
      </c>
      <c r="AM147">
        <v>12</v>
      </c>
      <c r="AN147">
        <v>42</v>
      </c>
      <c r="AQ147">
        <v>12</v>
      </c>
      <c r="AR147">
        <v>42</v>
      </c>
      <c r="AS147">
        <v>12</v>
      </c>
      <c r="AT147">
        <v>42</v>
      </c>
      <c r="AU147">
        <v>12</v>
      </c>
      <c r="AV147">
        <v>42</v>
      </c>
      <c r="AW147">
        <v>12</v>
      </c>
      <c r="AX147">
        <v>42</v>
      </c>
      <c r="AY147">
        <v>12</v>
      </c>
      <c r="AZ147" s="6">
        <v>42</v>
      </c>
    </row>
    <row r="148" spans="9:52" x14ac:dyDescent="0.25">
      <c r="AI148" s="5">
        <v>13</v>
      </c>
      <c r="AJ148">
        <v>39</v>
      </c>
      <c r="AK148">
        <v>13</v>
      </c>
      <c r="AL148">
        <v>39</v>
      </c>
      <c r="AM148">
        <v>13</v>
      </c>
      <c r="AN148">
        <v>39</v>
      </c>
      <c r="AQ148">
        <v>13</v>
      </c>
      <c r="AR148">
        <v>39</v>
      </c>
      <c r="AS148">
        <v>13</v>
      </c>
      <c r="AT148">
        <v>39</v>
      </c>
      <c r="AU148">
        <v>13</v>
      </c>
      <c r="AV148">
        <v>39</v>
      </c>
      <c r="AW148">
        <v>13</v>
      </c>
      <c r="AX148">
        <v>39</v>
      </c>
      <c r="AY148">
        <v>13</v>
      </c>
      <c r="AZ148" s="6">
        <v>39</v>
      </c>
    </row>
    <row r="149" spans="9:52" x14ac:dyDescent="0.25">
      <c r="AI149" s="5">
        <v>14</v>
      </c>
      <c r="AJ149">
        <v>43</v>
      </c>
      <c r="AK149">
        <v>14</v>
      </c>
      <c r="AL149">
        <v>43</v>
      </c>
      <c r="AM149">
        <v>14</v>
      </c>
      <c r="AN149">
        <v>43</v>
      </c>
      <c r="AQ149">
        <v>14</v>
      </c>
      <c r="AR149">
        <v>43</v>
      </c>
      <c r="AS149">
        <v>14</v>
      </c>
      <c r="AT149">
        <v>43</v>
      </c>
      <c r="AU149">
        <v>14</v>
      </c>
      <c r="AV149">
        <v>43</v>
      </c>
      <c r="AW149">
        <v>14</v>
      </c>
      <c r="AX149">
        <v>43</v>
      </c>
      <c r="AY149">
        <v>14</v>
      </c>
      <c r="AZ149" s="6">
        <v>43</v>
      </c>
    </row>
    <row r="150" spans="9:52" x14ac:dyDescent="0.25">
      <c r="AI150" s="5">
        <v>15</v>
      </c>
      <c r="AJ150">
        <v>45</v>
      </c>
      <c r="AK150">
        <v>15</v>
      </c>
      <c r="AL150">
        <v>45</v>
      </c>
      <c r="AM150">
        <v>15</v>
      </c>
      <c r="AN150">
        <v>45</v>
      </c>
      <c r="AQ150">
        <v>15</v>
      </c>
      <c r="AR150">
        <v>45</v>
      </c>
      <c r="AS150">
        <v>15</v>
      </c>
      <c r="AT150">
        <v>45</v>
      </c>
      <c r="AU150">
        <v>15</v>
      </c>
      <c r="AV150">
        <v>45</v>
      </c>
      <c r="AW150">
        <v>15</v>
      </c>
      <c r="AX150">
        <v>45</v>
      </c>
      <c r="AY150">
        <v>15</v>
      </c>
      <c r="AZ150" s="6">
        <v>45</v>
      </c>
    </row>
    <row r="151" spans="9:52" x14ac:dyDescent="0.25">
      <c r="AI151" s="5">
        <v>16</v>
      </c>
      <c r="AJ151">
        <v>47</v>
      </c>
      <c r="AK151">
        <v>16</v>
      </c>
      <c r="AL151">
        <v>47</v>
      </c>
      <c r="AM151">
        <v>16</v>
      </c>
      <c r="AN151">
        <v>47</v>
      </c>
      <c r="AQ151">
        <v>16</v>
      </c>
      <c r="AR151">
        <v>47</v>
      </c>
      <c r="AS151">
        <v>16</v>
      </c>
      <c r="AT151">
        <v>47</v>
      </c>
      <c r="AU151">
        <v>16</v>
      </c>
      <c r="AV151">
        <v>47</v>
      </c>
      <c r="AW151">
        <v>16</v>
      </c>
      <c r="AX151">
        <v>47</v>
      </c>
      <c r="AY151">
        <v>16</v>
      </c>
      <c r="AZ151" s="6">
        <v>47</v>
      </c>
    </row>
    <row r="152" spans="9:52" x14ac:dyDescent="0.25">
      <c r="AI152" s="5">
        <v>17</v>
      </c>
      <c r="AJ152">
        <v>0</v>
      </c>
      <c r="AK152">
        <v>17</v>
      </c>
      <c r="AL152">
        <v>0</v>
      </c>
      <c r="AM152">
        <v>18</v>
      </c>
      <c r="AN152">
        <v>42</v>
      </c>
      <c r="AQ152">
        <v>17</v>
      </c>
      <c r="AR152">
        <v>0</v>
      </c>
      <c r="AS152">
        <v>17</v>
      </c>
      <c r="AT152">
        <v>0</v>
      </c>
      <c r="AU152">
        <v>17</v>
      </c>
      <c r="AV152">
        <v>0</v>
      </c>
      <c r="AW152">
        <v>17</v>
      </c>
      <c r="AX152">
        <v>0</v>
      </c>
      <c r="AY152">
        <v>17</v>
      </c>
      <c r="AZ152" s="6">
        <v>0</v>
      </c>
    </row>
    <row r="153" spans="9:52" x14ac:dyDescent="0.25">
      <c r="AI153" s="5">
        <v>18</v>
      </c>
      <c r="AJ153">
        <v>42</v>
      </c>
      <c r="AK153">
        <v>18</v>
      </c>
      <c r="AL153">
        <v>42</v>
      </c>
      <c r="AM153">
        <v>19</v>
      </c>
      <c r="AN153">
        <v>45</v>
      </c>
      <c r="AQ153">
        <v>18</v>
      </c>
      <c r="AR153">
        <v>42</v>
      </c>
      <c r="AS153">
        <v>18</v>
      </c>
      <c r="AT153">
        <v>42</v>
      </c>
      <c r="AU153">
        <v>18</v>
      </c>
      <c r="AV153">
        <v>42</v>
      </c>
      <c r="AW153">
        <v>18</v>
      </c>
      <c r="AX153">
        <v>42</v>
      </c>
      <c r="AY153">
        <v>18</v>
      </c>
      <c r="AZ153" s="6">
        <v>42</v>
      </c>
    </row>
    <row r="154" spans="9:52" x14ac:dyDescent="0.25">
      <c r="AI154" s="5">
        <v>19</v>
      </c>
      <c r="AJ154">
        <v>45</v>
      </c>
      <c r="AK154">
        <v>19</v>
      </c>
      <c r="AL154">
        <v>45</v>
      </c>
      <c r="AM154">
        <v>20</v>
      </c>
      <c r="AN154">
        <v>45</v>
      </c>
      <c r="AQ154">
        <v>19</v>
      </c>
      <c r="AR154">
        <v>45</v>
      </c>
      <c r="AS154">
        <v>19</v>
      </c>
      <c r="AT154">
        <v>45</v>
      </c>
      <c r="AU154">
        <v>19</v>
      </c>
      <c r="AV154">
        <v>45</v>
      </c>
      <c r="AW154">
        <v>19</v>
      </c>
      <c r="AX154">
        <v>45</v>
      </c>
      <c r="AY154">
        <v>19</v>
      </c>
      <c r="AZ154" s="6">
        <v>45</v>
      </c>
    </row>
    <row r="155" spans="9:52" x14ac:dyDescent="0.25">
      <c r="AI155" s="5">
        <v>20</v>
      </c>
      <c r="AJ155">
        <v>45</v>
      </c>
      <c r="AK155">
        <v>20</v>
      </c>
      <c r="AL155">
        <v>45</v>
      </c>
      <c r="AQ155">
        <v>20</v>
      </c>
      <c r="AR155">
        <v>45</v>
      </c>
      <c r="AS155">
        <v>20</v>
      </c>
      <c r="AT155">
        <v>45</v>
      </c>
      <c r="AU155">
        <v>20</v>
      </c>
      <c r="AV155">
        <v>45</v>
      </c>
      <c r="AW155">
        <v>20</v>
      </c>
      <c r="AX155">
        <v>45</v>
      </c>
      <c r="AY155">
        <v>20</v>
      </c>
      <c r="AZ155" s="6">
        <v>45</v>
      </c>
    </row>
    <row r="156" spans="9:52" x14ac:dyDescent="0.25">
      <c r="AI156" s="5">
        <v>21</v>
      </c>
      <c r="AJ156">
        <v>0</v>
      </c>
      <c r="AK156">
        <v>21</v>
      </c>
      <c r="AL156">
        <v>0</v>
      </c>
      <c r="AQ156">
        <v>21</v>
      </c>
      <c r="AR156">
        <v>0</v>
      </c>
      <c r="AS156">
        <v>21</v>
      </c>
      <c r="AT156">
        <v>0</v>
      </c>
      <c r="AU156">
        <v>21</v>
      </c>
      <c r="AV156">
        <v>0</v>
      </c>
      <c r="AW156">
        <v>21</v>
      </c>
      <c r="AX156">
        <v>0</v>
      </c>
      <c r="AY156">
        <v>21</v>
      </c>
      <c r="AZ156" s="6">
        <v>0</v>
      </c>
    </row>
    <row r="157" spans="9:52" ht="15.75" thickBot="1" x14ac:dyDescent="0.3">
      <c r="AI157" s="10">
        <v>22</v>
      </c>
      <c r="AJ157" s="1">
        <v>0</v>
      </c>
      <c r="AK157" s="1">
        <v>22</v>
      </c>
      <c r="AL157" s="1">
        <v>0</v>
      </c>
      <c r="AM157" s="1"/>
      <c r="AN157" s="1"/>
      <c r="AO157" s="1"/>
      <c r="AP157" s="1"/>
      <c r="AQ157" s="1">
        <v>22</v>
      </c>
      <c r="AR157" s="1">
        <v>0</v>
      </c>
      <c r="AS157" s="1">
        <v>22</v>
      </c>
      <c r="AT157" s="1">
        <v>0</v>
      </c>
      <c r="AU157" s="1">
        <v>22</v>
      </c>
      <c r="AV157" s="1">
        <v>0</v>
      </c>
      <c r="AW157" s="1">
        <v>22</v>
      </c>
      <c r="AX157" s="1">
        <v>0</v>
      </c>
      <c r="AY157" s="1">
        <v>22</v>
      </c>
      <c r="AZ157" s="11">
        <v>0</v>
      </c>
    </row>
    <row r="158" spans="9:52" x14ac:dyDescent="0.25">
      <c r="AI158">
        <v>23</v>
      </c>
      <c r="AJ158">
        <v>0</v>
      </c>
      <c r="AK158">
        <v>23</v>
      </c>
      <c r="AL158">
        <v>0</v>
      </c>
      <c r="AQ158">
        <v>23</v>
      </c>
      <c r="AR158">
        <v>0</v>
      </c>
      <c r="AS158">
        <v>23</v>
      </c>
      <c r="AT158">
        <v>0</v>
      </c>
      <c r="AU158">
        <v>23</v>
      </c>
      <c r="AV158">
        <v>0</v>
      </c>
      <c r="AW158">
        <v>23</v>
      </c>
      <c r="AX158">
        <v>0</v>
      </c>
      <c r="AY158">
        <v>23</v>
      </c>
      <c r="AZ158">
        <v>0</v>
      </c>
    </row>
    <row r="159" spans="9:52" x14ac:dyDescent="0.25">
      <c r="AI159">
        <v>24</v>
      </c>
      <c r="AJ159">
        <v>0</v>
      </c>
      <c r="AK159">
        <v>24</v>
      </c>
      <c r="AL159">
        <v>0</v>
      </c>
      <c r="AQ159">
        <v>24</v>
      </c>
      <c r="AR159">
        <v>0</v>
      </c>
      <c r="AS159">
        <v>24</v>
      </c>
      <c r="AT159">
        <v>0</v>
      </c>
      <c r="AU159">
        <v>24</v>
      </c>
      <c r="AV159">
        <v>0</v>
      </c>
      <c r="AW159">
        <v>24</v>
      </c>
      <c r="AX159">
        <v>0</v>
      </c>
      <c r="AY159">
        <v>24</v>
      </c>
      <c r="AZ159">
        <v>0</v>
      </c>
    </row>
    <row r="160" spans="9:52" x14ac:dyDescent="0.25">
      <c r="AI160">
        <v>25</v>
      </c>
      <c r="AJ160">
        <v>0</v>
      </c>
      <c r="AK160">
        <v>25</v>
      </c>
      <c r="AL160">
        <v>0</v>
      </c>
      <c r="AQ160">
        <v>25</v>
      </c>
      <c r="AR160">
        <v>0</v>
      </c>
      <c r="AS160">
        <v>25</v>
      </c>
      <c r="AT160">
        <v>0</v>
      </c>
      <c r="AU160">
        <v>25</v>
      </c>
      <c r="AV160">
        <v>0</v>
      </c>
      <c r="AW160">
        <v>25</v>
      </c>
      <c r="AX160">
        <v>0</v>
      </c>
      <c r="AY160">
        <v>25</v>
      </c>
      <c r="AZ160">
        <v>0</v>
      </c>
    </row>
    <row r="161" spans="35:52" x14ac:dyDescent="0.25">
      <c r="AI161">
        <v>26</v>
      </c>
      <c r="AJ161">
        <v>0</v>
      </c>
      <c r="AK161">
        <v>26</v>
      </c>
      <c r="AL161">
        <v>0</v>
      </c>
      <c r="AQ161">
        <v>26</v>
      </c>
      <c r="AR161">
        <v>0</v>
      </c>
      <c r="AS161">
        <v>26</v>
      </c>
      <c r="AT161">
        <v>0</v>
      </c>
      <c r="AU161">
        <v>26</v>
      </c>
      <c r="AV161">
        <v>0</v>
      </c>
      <c r="AW161">
        <v>26</v>
      </c>
      <c r="AX161">
        <v>0</v>
      </c>
      <c r="AY161">
        <v>26</v>
      </c>
      <c r="AZ161">
        <v>0</v>
      </c>
    </row>
    <row r="162" spans="35:52" x14ac:dyDescent="0.25">
      <c r="AI162">
        <v>27</v>
      </c>
      <c r="AJ162">
        <v>0</v>
      </c>
      <c r="AK162">
        <v>27</v>
      </c>
      <c r="AL162">
        <v>0</v>
      </c>
      <c r="AQ162">
        <v>27</v>
      </c>
      <c r="AR162">
        <v>0</v>
      </c>
      <c r="AS162">
        <v>27</v>
      </c>
      <c r="AT162">
        <v>0</v>
      </c>
      <c r="AU162">
        <v>27</v>
      </c>
      <c r="AV162">
        <v>0</v>
      </c>
      <c r="AW162">
        <v>27</v>
      </c>
      <c r="AX162">
        <v>0</v>
      </c>
      <c r="AY162">
        <v>27</v>
      </c>
      <c r="AZ162">
        <v>0</v>
      </c>
    </row>
    <row r="163" spans="35:52" x14ac:dyDescent="0.25">
      <c r="AI163">
        <v>28</v>
      </c>
      <c r="AJ163">
        <v>0</v>
      </c>
      <c r="AK163">
        <v>28</v>
      </c>
      <c r="AL163">
        <v>0</v>
      </c>
      <c r="AQ163">
        <v>28</v>
      </c>
      <c r="AR163">
        <v>0</v>
      </c>
      <c r="AS163">
        <v>28</v>
      </c>
      <c r="AT163">
        <v>0</v>
      </c>
      <c r="AU163">
        <v>28</v>
      </c>
      <c r="AV163">
        <v>0</v>
      </c>
      <c r="AW163">
        <v>28</v>
      </c>
      <c r="AX163">
        <v>0</v>
      </c>
      <c r="AY163">
        <v>28</v>
      </c>
      <c r="AZ163">
        <v>0</v>
      </c>
    </row>
    <row r="164" spans="35:52" x14ac:dyDescent="0.25">
      <c r="AI164">
        <v>29</v>
      </c>
      <c r="AJ164">
        <v>0</v>
      </c>
      <c r="AK164">
        <v>29</v>
      </c>
      <c r="AL164">
        <v>0</v>
      </c>
      <c r="AQ164">
        <v>29</v>
      </c>
      <c r="AR164">
        <v>0</v>
      </c>
      <c r="AS164">
        <v>29</v>
      </c>
      <c r="AT164">
        <v>0</v>
      </c>
      <c r="AU164">
        <v>29</v>
      </c>
      <c r="AV164">
        <v>0</v>
      </c>
      <c r="AW164">
        <v>29</v>
      </c>
      <c r="AX164">
        <v>0</v>
      </c>
      <c r="AY164">
        <v>29</v>
      </c>
      <c r="AZ164">
        <v>0</v>
      </c>
    </row>
    <row r="165" spans="35:52" x14ac:dyDescent="0.25">
      <c r="AI165">
        <v>30</v>
      </c>
      <c r="AJ165">
        <v>0</v>
      </c>
      <c r="AK165">
        <v>30</v>
      </c>
      <c r="AL165">
        <v>0</v>
      </c>
      <c r="AQ165">
        <v>30</v>
      </c>
      <c r="AR165">
        <v>0</v>
      </c>
      <c r="AS165">
        <v>30</v>
      </c>
      <c r="AT165">
        <v>0</v>
      </c>
      <c r="AU165">
        <v>30</v>
      </c>
      <c r="AV165">
        <v>0</v>
      </c>
      <c r="AW165">
        <v>30</v>
      </c>
      <c r="AX165">
        <v>0</v>
      </c>
      <c r="AY165">
        <v>30</v>
      </c>
      <c r="AZ165">
        <v>0</v>
      </c>
    </row>
    <row r="166" spans="35:52" x14ac:dyDescent="0.25">
      <c r="AI166">
        <v>31</v>
      </c>
      <c r="AJ166">
        <v>0</v>
      </c>
      <c r="AK166">
        <v>31</v>
      </c>
      <c r="AL166">
        <v>0</v>
      </c>
      <c r="AQ166">
        <v>31</v>
      </c>
      <c r="AR166">
        <v>0</v>
      </c>
      <c r="AS166">
        <v>31</v>
      </c>
      <c r="AT166">
        <v>0</v>
      </c>
      <c r="AU166">
        <v>31</v>
      </c>
      <c r="AV166">
        <v>0</v>
      </c>
      <c r="AW166">
        <v>31</v>
      </c>
      <c r="AX166">
        <v>0</v>
      </c>
      <c r="AY166">
        <v>31</v>
      </c>
      <c r="AZ166">
        <v>0</v>
      </c>
    </row>
    <row r="167" spans="35:52" x14ac:dyDescent="0.25">
      <c r="AI167">
        <v>32</v>
      </c>
      <c r="AJ167">
        <v>0</v>
      </c>
      <c r="AK167">
        <v>32</v>
      </c>
      <c r="AL167">
        <v>0</v>
      </c>
      <c r="AQ167">
        <v>32</v>
      </c>
      <c r="AR167">
        <v>0</v>
      </c>
      <c r="AS167">
        <v>32</v>
      </c>
      <c r="AT167">
        <v>0</v>
      </c>
      <c r="AU167">
        <v>32</v>
      </c>
      <c r="AV167">
        <v>0</v>
      </c>
      <c r="AW167">
        <v>32</v>
      </c>
      <c r="AX167">
        <v>0</v>
      </c>
      <c r="AY167">
        <v>32</v>
      </c>
      <c r="AZ167">
        <v>0</v>
      </c>
    </row>
    <row r="168" spans="35:52" x14ac:dyDescent="0.25">
      <c r="AI168">
        <v>33</v>
      </c>
      <c r="AJ168">
        <v>0</v>
      </c>
      <c r="AK168">
        <v>33</v>
      </c>
      <c r="AL168">
        <v>0</v>
      </c>
      <c r="AQ168">
        <v>33</v>
      </c>
      <c r="AR168">
        <v>0</v>
      </c>
      <c r="AS168">
        <v>33</v>
      </c>
      <c r="AT168">
        <v>0</v>
      </c>
      <c r="AU168">
        <v>33</v>
      </c>
      <c r="AV168">
        <v>0</v>
      </c>
      <c r="AW168">
        <v>33</v>
      </c>
      <c r="AX168">
        <v>0</v>
      </c>
      <c r="AY168">
        <v>33</v>
      </c>
      <c r="AZ168">
        <v>0</v>
      </c>
    </row>
    <row r="169" spans="35:52" x14ac:dyDescent="0.25">
      <c r="AI169">
        <v>34</v>
      </c>
      <c r="AJ169">
        <v>0</v>
      </c>
      <c r="AK169">
        <v>34</v>
      </c>
      <c r="AL169">
        <v>0</v>
      </c>
      <c r="AQ169">
        <v>34</v>
      </c>
      <c r="AR169">
        <v>0</v>
      </c>
      <c r="AS169">
        <v>34</v>
      </c>
      <c r="AT169">
        <v>0</v>
      </c>
      <c r="AU169">
        <v>34</v>
      </c>
      <c r="AV169">
        <v>0</v>
      </c>
      <c r="AW169">
        <v>34</v>
      </c>
      <c r="AX169">
        <v>0</v>
      </c>
      <c r="AY169">
        <v>34</v>
      </c>
      <c r="AZ169">
        <v>0</v>
      </c>
    </row>
    <row r="170" spans="35:52" x14ac:dyDescent="0.25">
      <c r="AI170">
        <v>35</v>
      </c>
      <c r="AJ170">
        <v>0</v>
      </c>
      <c r="AK170">
        <v>35</v>
      </c>
      <c r="AL170">
        <v>0</v>
      </c>
      <c r="AQ170">
        <v>35</v>
      </c>
      <c r="AR170">
        <v>0</v>
      </c>
      <c r="AS170">
        <v>35</v>
      </c>
      <c r="AT170">
        <v>0</v>
      </c>
      <c r="AU170">
        <v>35</v>
      </c>
      <c r="AV170">
        <v>0</v>
      </c>
      <c r="AW170">
        <v>35</v>
      </c>
      <c r="AX170">
        <v>0</v>
      </c>
      <c r="AY170">
        <v>35</v>
      </c>
      <c r="AZ170">
        <v>0</v>
      </c>
    </row>
    <row r="171" spans="35:52" x14ac:dyDescent="0.25">
      <c r="AI171">
        <v>36</v>
      </c>
      <c r="AJ171">
        <v>0</v>
      </c>
      <c r="AK171">
        <v>36</v>
      </c>
      <c r="AL171">
        <v>0</v>
      </c>
      <c r="AQ171">
        <v>36</v>
      </c>
      <c r="AR171">
        <v>0</v>
      </c>
      <c r="AS171">
        <v>36</v>
      </c>
      <c r="AT171">
        <v>0</v>
      </c>
      <c r="AU171">
        <v>36</v>
      </c>
      <c r="AV171">
        <v>0</v>
      </c>
      <c r="AW171">
        <v>36</v>
      </c>
      <c r="AX171">
        <v>0</v>
      </c>
      <c r="AY171">
        <v>36</v>
      </c>
      <c r="AZ171">
        <v>0</v>
      </c>
    </row>
    <row r="172" spans="35:52" x14ac:dyDescent="0.25">
      <c r="AI172">
        <v>37</v>
      </c>
      <c r="AJ172">
        <v>0</v>
      </c>
      <c r="AK172">
        <v>37</v>
      </c>
      <c r="AL172">
        <v>0</v>
      </c>
      <c r="AQ172">
        <v>37</v>
      </c>
      <c r="AR172">
        <v>0</v>
      </c>
      <c r="AS172">
        <v>37</v>
      </c>
      <c r="AT172">
        <v>0</v>
      </c>
      <c r="AU172">
        <v>37</v>
      </c>
      <c r="AV172">
        <v>0</v>
      </c>
      <c r="AW172">
        <v>37</v>
      </c>
      <c r="AX172">
        <v>0</v>
      </c>
      <c r="AY172">
        <v>37</v>
      </c>
      <c r="AZ172">
        <v>0</v>
      </c>
    </row>
    <row r="173" spans="35:52" x14ac:dyDescent="0.25">
      <c r="AI173">
        <v>38</v>
      </c>
      <c r="AJ173">
        <v>0</v>
      </c>
      <c r="AK173">
        <v>38</v>
      </c>
      <c r="AL173">
        <v>0</v>
      </c>
      <c r="AQ173">
        <v>38</v>
      </c>
      <c r="AR173">
        <v>0</v>
      </c>
      <c r="AS173">
        <v>38</v>
      </c>
      <c r="AT173">
        <v>0</v>
      </c>
      <c r="AU173">
        <v>38</v>
      </c>
      <c r="AV173">
        <v>0</v>
      </c>
      <c r="AW173">
        <v>38</v>
      </c>
      <c r="AX173">
        <v>0</v>
      </c>
      <c r="AY173">
        <v>38</v>
      </c>
      <c r="AZ173">
        <v>0</v>
      </c>
    </row>
    <row r="174" spans="35:52" x14ac:dyDescent="0.25">
      <c r="AI174">
        <v>39</v>
      </c>
      <c r="AJ174">
        <v>0</v>
      </c>
      <c r="AK174">
        <v>39</v>
      </c>
      <c r="AL174">
        <v>0</v>
      </c>
      <c r="AQ174">
        <v>39</v>
      </c>
      <c r="AR174">
        <v>0</v>
      </c>
      <c r="AS174">
        <v>39</v>
      </c>
      <c r="AT174">
        <v>0</v>
      </c>
      <c r="AU174">
        <v>39</v>
      </c>
      <c r="AV174">
        <v>0</v>
      </c>
      <c r="AW174">
        <v>39</v>
      </c>
      <c r="AX174">
        <v>0</v>
      </c>
      <c r="AY174">
        <v>39</v>
      </c>
      <c r="AZ174">
        <v>0</v>
      </c>
    </row>
    <row r="175" spans="35:52" x14ac:dyDescent="0.25">
      <c r="AI175">
        <v>40</v>
      </c>
      <c r="AJ175">
        <v>0</v>
      </c>
      <c r="AK175">
        <v>40</v>
      </c>
      <c r="AL175">
        <v>0</v>
      </c>
      <c r="AQ175">
        <v>40</v>
      </c>
      <c r="AR175">
        <v>0</v>
      </c>
      <c r="AS175">
        <v>40</v>
      </c>
      <c r="AT175">
        <v>0</v>
      </c>
      <c r="AU175">
        <v>40</v>
      </c>
      <c r="AV175">
        <v>0</v>
      </c>
      <c r="AW175">
        <v>40</v>
      </c>
      <c r="AX175">
        <v>0</v>
      </c>
      <c r="AY175">
        <v>40</v>
      </c>
      <c r="AZ175">
        <v>0</v>
      </c>
    </row>
    <row r="176" spans="35:52" x14ac:dyDescent="0.25">
      <c r="AI176">
        <v>41</v>
      </c>
      <c r="AJ176">
        <v>0</v>
      </c>
      <c r="AK176">
        <v>41</v>
      </c>
      <c r="AL176">
        <v>0</v>
      </c>
      <c r="AQ176">
        <v>41</v>
      </c>
      <c r="AR176">
        <v>0</v>
      </c>
      <c r="AS176">
        <v>41</v>
      </c>
      <c r="AT176">
        <v>0</v>
      </c>
      <c r="AU176">
        <v>41</v>
      </c>
      <c r="AV176">
        <v>0</v>
      </c>
      <c r="AW176">
        <v>41</v>
      </c>
      <c r="AX176">
        <v>0</v>
      </c>
      <c r="AY176">
        <v>41</v>
      </c>
      <c r="AZ176">
        <v>0</v>
      </c>
    </row>
    <row r="177" spans="35:52" x14ac:dyDescent="0.25">
      <c r="AI177">
        <v>42</v>
      </c>
      <c r="AJ177">
        <v>0</v>
      </c>
      <c r="AK177">
        <v>42</v>
      </c>
      <c r="AL177">
        <v>0</v>
      </c>
      <c r="AQ177">
        <v>42</v>
      </c>
      <c r="AR177">
        <v>0</v>
      </c>
      <c r="AS177">
        <v>42</v>
      </c>
      <c r="AT177">
        <v>0</v>
      </c>
      <c r="AU177">
        <v>42</v>
      </c>
      <c r="AV177">
        <v>0</v>
      </c>
      <c r="AW177">
        <v>42</v>
      </c>
      <c r="AX177">
        <v>0</v>
      </c>
      <c r="AY177">
        <v>42</v>
      </c>
      <c r="AZ177">
        <v>0</v>
      </c>
    </row>
    <row r="178" spans="35:52" x14ac:dyDescent="0.25">
      <c r="AI178">
        <v>43</v>
      </c>
      <c r="AJ178">
        <v>0</v>
      </c>
      <c r="AK178">
        <v>43</v>
      </c>
      <c r="AL178">
        <v>0</v>
      </c>
      <c r="AQ178">
        <v>43</v>
      </c>
      <c r="AR178">
        <v>0</v>
      </c>
      <c r="AS178">
        <v>43</v>
      </c>
      <c r="AT178">
        <v>0</v>
      </c>
      <c r="AU178">
        <v>43</v>
      </c>
      <c r="AV178">
        <v>0</v>
      </c>
      <c r="AW178">
        <v>43</v>
      </c>
      <c r="AX178">
        <v>0</v>
      </c>
      <c r="AY178">
        <v>43</v>
      </c>
      <c r="AZ178">
        <v>0</v>
      </c>
    </row>
    <row r="179" spans="35:52" x14ac:dyDescent="0.25">
      <c r="AI179">
        <v>44</v>
      </c>
      <c r="AJ179">
        <v>0</v>
      </c>
      <c r="AK179">
        <v>44</v>
      </c>
      <c r="AL179">
        <v>0</v>
      </c>
      <c r="AQ179">
        <v>44</v>
      </c>
      <c r="AR179">
        <v>0</v>
      </c>
      <c r="AS179">
        <v>44</v>
      </c>
      <c r="AT179">
        <v>0</v>
      </c>
      <c r="AU179">
        <v>44</v>
      </c>
      <c r="AV179">
        <v>0</v>
      </c>
      <c r="AW179">
        <v>44</v>
      </c>
      <c r="AX179">
        <v>0</v>
      </c>
      <c r="AY179">
        <v>44</v>
      </c>
      <c r="AZ179">
        <v>0</v>
      </c>
    </row>
    <row r="180" spans="35:52" x14ac:dyDescent="0.25">
      <c r="AI180">
        <v>45</v>
      </c>
      <c r="AJ180">
        <v>0</v>
      </c>
      <c r="AK180">
        <v>45</v>
      </c>
      <c r="AL180">
        <v>0</v>
      </c>
      <c r="AQ180">
        <v>45</v>
      </c>
      <c r="AR180">
        <v>0</v>
      </c>
      <c r="AS180">
        <v>45</v>
      </c>
      <c r="AT180">
        <v>0</v>
      </c>
      <c r="AU180">
        <v>45</v>
      </c>
      <c r="AV180">
        <v>0</v>
      </c>
      <c r="AW180">
        <v>45</v>
      </c>
      <c r="AX180">
        <v>0</v>
      </c>
      <c r="AY180">
        <v>45</v>
      </c>
      <c r="AZ180">
        <v>0</v>
      </c>
    </row>
    <row r="181" spans="35:52" x14ac:dyDescent="0.25">
      <c r="AI181">
        <v>46</v>
      </c>
      <c r="AJ181">
        <v>0</v>
      </c>
      <c r="AK181">
        <v>46</v>
      </c>
      <c r="AL181">
        <v>0</v>
      </c>
      <c r="AQ181">
        <v>46</v>
      </c>
      <c r="AR181">
        <v>0</v>
      </c>
      <c r="AS181">
        <v>46</v>
      </c>
      <c r="AT181">
        <v>0</v>
      </c>
      <c r="AU181">
        <v>46</v>
      </c>
      <c r="AV181">
        <v>0</v>
      </c>
      <c r="AW181">
        <v>46</v>
      </c>
      <c r="AX181">
        <v>0</v>
      </c>
      <c r="AY181">
        <v>46</v>
      </c>
      <c r="AZ181">
        <v>0</v>
      </c>
    </row>
    <row r="182" spans="35:52" x14ac:dyDescent="0.25">
      <c r="AI182">
        <v>47</v>
      </c>
      <c r="AJ182">
        <v>0</v>
      </c>
      <c r="AK182">
        <v>47</v>
      </c>
      <c r="AL182">
        <v>0</v>
      </c>
      <c r="AQ182">
        <v>47</v>
      </c>
      <c r="AR182">
        <v>0</v>
      </c>
      <c r="AS182">
        <v>47</v>
      </c>
      <c r="AT182">
        <v>0</v>
      </c>
      <c r="AU182">
        <v>47</v>
      </c>
      <c r="AV182">
        <v>0</v>
      </c>
      <c r="AW182">
        <v>47</v>
      </c>
      <c r="AX182">
        <v>0</v>
      </c>
      <c r="AY182">
        <v>47</v>
      </c>
      <c r="AZ182">
        <v>0</v>
      </c>
    </row>
    <row r="183" spans="35:52" x14ac:dyDescent="0.25">
      <c r="AI183">
        <v>48</v>
      </c>
      <c r="AJ183">
        <v>0</v>
      </c>
      <c r="AK183">
        <v>48</v>
      </c>
      <c r="AL183">
        <v>0</v>
      </c>
      <c r="AQ183">
        <v>48</v>
      </c>
      <c r="AR183">
        <v>0</v>
      </c>
      <c r="AS183">
        <v>48</v>
      </c>
      <c r="AT183">
        <v>0</v>
      </c>
      <c r="AU183">
        <v>48</v>
      </c>
      <c r="AV183">
        <v>0</v>
      </c>
      <c r="AW183">
        <v>48</v>
      </c>
      <c r="AX183">
        <v>0</v>
      </c>
      <c r="AY183">
        <v>48</v>
      </c>
      <c r="AZ183">
        <v>0</v>
      </c>
    </row>
    <row r="184" spans="35:52" x14ac:dyDescent="0.25">
      <c r="AI184">
        <v>49</v>
      </c>
      <c r="AJ184">
        <v>0</v>
      </c>
      <c r="AK184">
        <v>49</v>
      </c>
      <c r="AL184">
        <v>0</v>
      </c>
      <c r="AQ184">
        <v>49</v>
      </c>
      <c r="AR184">
        <v>0</v>
      </c>
      <c r="AS184">
        <v>49</v>
      </c>
      <c r="AT184">
        <v>0</v>
      </c>
      <c r="AU184">
        <v>49</v>
      </c>
      <c r="AV184">
        <v>0</v>
      </c>
      <c r="AW184">
        <v>49</v>
      </c>
      <c r="AX184">
        <v>0</v>
      </c>
      <c r="AY184">
        <v>49</v>
      </c>
      <c r="AZ184">
        <v>0</v>
      </c>
    </row>
    <row r="185" spans="35:52" x14ac:dyDescent="0.25">
      <c r="AI185">
        <v>50</v>
      </c>
      <c r="AJ185">
        <v>0</v>
      </c>
      <c r="AK185">
        <v>50</v>
      </c>
      <c r="AL185">
        <v>0</v>
      </c>
      <c r="AQ185">
        <v>50</v>
      </c>
      <c r="AR185">
        <v>0</v>
      </c>
      <c r="AS185">
        <v>50</v>
      </c>
      <c r="AT185">
        <v>0</v>
      </c>
      <c r="AU185">
        <v>50</v>
      </c>
      <c r="AV185">
        <v>0</v>
      </c>
      <c r="AW185">
        <v>50</v>
      </c>
      <c r="AX185">
        <v>0</v>
      </c>
      <c r="AY185">
        <v>50</v>
      </c>
      <c r="AZ185">
        <v>0</v>
      </c>
    </row>
    <row r="186" spans="35:52" x14ac:dyDescent="0.25">
      <c r="AI186">
        <v>0</v>
      </c>
      <c r="AJ186">
        <v>0</v>
      </c>
      <c r="AK186">
        <v>0</v>
      </c>
      <c r="AL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35:52" x14ac:dyDescent="0.25">
      <c r="AI187">
        <v>0</v>
      </c>
      <c r="AJ187">
        <v>0</v>
      </c>
      <c r="AK187">
        <v>0</v>
      </c>
      <c r="AL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35:52" x14ac:dyDescent="0.25">
      <c r="AI188">
        <v>0</v>
      </c>
      <c r="AJ188">
        <v>0</v>
      </c>
      <c r="AK188">
        <v>0</v>
      </c>
      <c r="AL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35:52" x14ac:dyDescent="0.25">
      <c r="AI189">
        <v>0</v>
      </c>
      <c r="AJ189">
        <v>0</v>
      </c>
      <c r="AK189">
        <v>0</v>
      </c>
      <c r="AL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35:52" x14ac:dyDescent="0.25">
      <c r="AI190">
        <v>0</v>
      </c>
      <c r="AJ190">
        <v>0</v>
      </c>
      <c r="AK190">
        <v>0</v>
      </c>
      <c r="AL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35:52" x14ac:dyDescent="0.25">
      <c r="AI191">
        <v>0</v>
      </c>
      <c r="AJ191">
        <v>0</v>
      </c>
      <c r="AK191">
        <v>0</v>
      </c>
      <c r="AL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35:52" x14ac:dyDescent="0.25">
      <c r="AI192">
        <v>0</v>
      </c>
      <c r="AJ192">
        <v>0</v>
      </c>
      <c r="AK192">
        <v>0</v>
      </c>
      <c r="AL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35:52" x14ac:dyDescent="0.25">
      <c r="AI193">
        <v>0</v>
      </c>
      <c r="AJ193">
        <v>0</v>
      </c>
      <c r="AK193">
        <v>0</v>
      </c>
      <c r="AL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35:52" x14ac:dyDescent="0.25">
      <c r="AI194">
        <v>0</v>
      </c>
      <c r="AJ194">
        <v>0</v>
      </c>
      <c r="AK194">
        <v>0</v>
      </c>
      <c r="AL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35:52" x14ac:dyDescent="0.25">
      <c r="AI195">
        <v>0</v>
      </c>
      <c r="AJ195">
        <v>0</v>
      </c>
      <c r="AK195">
        <v>0</v>
      </c>
      <c r="AL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35:52" x14ac:dyDescent="0.25">
      <c r="AI196">
        <v>0</v>
      </c>
      <c r="AJ196">
        <v>0</v>
      </c>
      <c r="AK196">
        <v>0</v>
      </c>
      <c r="AL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35:52" x14ac:dyDescent="0.25">
      <c r="AI197">
        <v>0</v>
      </c>
      <c r="AJ197">
        <v>0</v>
      </c>
      <c r="AK197">
        <v>0</v>
      </c>
      <c r="AL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35:52" x14ac:dyDescent="0.25">
      <c r="AI198">
        <v>0</v>
      </c>
      <c r="AJ198">
        <v>0</v>
      </c>
      <c r="AK198">
        <v>0</v>
      </c>
      <c r="AL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35:52" x14ac:dyDescent="0.25">
      <c r="AI199">
        <v>0</v>
      </c>
      <c r="AJ199">
        <v>0</v>
      </c>
      <c r="AK199">
        <v>0</v>
      </c>
      <c r="AL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35:52" x14ac:dyDescent="0.25">
      <c r="AI200">
        <v>0</v>
      </c>
      <c r="AJ200">
        <v>0</v>
      </c>
      <c r="AK200">
        <v>0</v>
      </c>
      <c r="AL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35:52" x14ac:dyDescent="0.25">
      <c r="AI201">
        <v>0</v>
      </c>
      <c r="AJ201">
        <v>0</v>
      </c>
      <c r="AK201">
        <v>0</v>
      </c>
      <c r="AL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35:52" x14ac:dyDescent="0.25">
      <c r="AI202">
        <v>0</v>
      </c>
      <c r="AJ202">
        <v>0</v>
      </c>
      <c r="AK202">
        <v>0</v>
      </c>
      <c r="AL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35:52" x14ac:dyDescent="0.25">
      <c r="AI203">
        <v>0</v>
      </c>
      <c r="AJ203">
        <v>0</v>
      </c>
      <c r="AK203">
        <v>0</v>
      </c>
      <c r="AL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35:52" x14ac:dyDescent="0.25">
      <c r="AI204">
        <v>0</v>
      </c>
      <c r="AJ204">
        <v>0</v>
      </c>
      <c r="AK204">
        <v>0</v>
      </c>
      <c r="AL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35:52" x14ac:dyDescent="0.25">
      <c r="AI205">
        <v>0</v>
      </c>
      <c r="AJ205">
        <v>0</v>
      </c>
      <c r="AK205">
        <v>0</v>
      </c>
      <c r="AL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35:52" x14ac:dyDescent="0.25">
      <c r="AI206">
        <v>0</v>
      </c>
      <c r="AJ206">
        <v>0</v>
      </c>
      <c r="AK206">
        <v>0</v>
      </c>
      <c r="AL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35:52" x14ac:dyDescent="0.25">
      <c r="AI207">
        <v>0</v>
      </c>
      <c r="AJ207">
        <v>0</v>
      </c>
      <c r="AK207">
        <v>0</v>
      </c>
      <c r="AL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35:52" x14ac:dyDescent="0.25">
      <c r="AI208">
        <v>0</v>
      </c>
      <c r="AJ208">
        <v>0</v>
      </c>
      <c r="AK208">
        <v>0</v>
      </c>
      <c r="AL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35:52" x14ac:dyDescent="0.25">
      <c r="AI209">
        <v>0</v>
      </c>
      <c r="AJ209">
        <v>0</v>
      </c>
      <c r="AK209">
        <v>0</v>
      </c>
      <c r="AL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</row>
    <row r="210" spans="35:52" x14ac:dyDescent="0.25">
      <c r="AI210">
        <v>0</v>
      </c>
      <c r="AJ210">
        <v>0</v>
      </c>
      <c r="AK210">
        <v>0</v>
      </c>
      <c r="AL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35:52" x14ac:dyDescent="0.25">
      <c r="AI211">
        <v>0</v>
      </c>
      <c r="AJ211">
        <v>0</v>
      </c>
      <c r="AK211">
        <v>0</v>
      </c>
      <c r="AL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35:52" x14ac:dyDescent="0.25">
      <c r="AI212">
        <v>0</v>
      </c>
      <c r="AJ212">
        <v>0</v>
      </c>
      <c r="AK212">
        <v>0</v>
      </c>
      <c r="AL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35:52" x14ac:dyDescent="0.25">
      <c r="AI213">
        <v>0</v>
      </c>
      <c r="AJ213">
        <v>0</v>
      </c>
      <c r="AK213">
        <v>0</v>
      </c>
      <c r="AL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35:52" x14ac:dyDescent="0.25">
      <c r="AI214">
        <v>0</v>
      </c>
      <c r="AJ214">
        <v>0</v>
      </c>
      <c r="AK214">
        <v>0</v>
      </c>
      <c r="AL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35:52" x14ac:dyDescent="0.25">
      <c r="AI215">
        <v>0</v>
      </c>
      <c r="AJ215">
        <v>0</v>
      </c>
      <c r="AK215">
        <v>0</v>
      </c>
      <c r="AL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35:52" x14ac:dyDescent="0.25">
      <c r="AI216">
        <v>0</v>
      </c>
      <c r="AJ216">
        <v>0</v>
      </c>
      <c r="AK216">
        <v>0</v>
      </c>
      <c r="AL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35:52" x14ac:dyDescent="0.25">
      <c r="AI217">
        <v>0</v>
      </c>
      <c r="AJ217">
        <v>0</v>
      </c>
      <c r="AK217">
        <v>0</v>
      </c>
      <c r="AL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35:52" x14ac:dyDescent="0.25">
      <c r="AI218">
        <v>0</v>
      </c>
      <c r="AJ218">
        <v>0</v>
      </c>
      <c r="AK218">
        <v>0</v>
      </c>
      <c r="AL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35:52" x14ac:dyDescent="0.25">
      <c r="AI219">
        <v>0</v>
      </c>
      <c r="AJ219">
        <v>0</v>
      </c>
      <c r="AK219">
        <v>0</v>
      </c>
      <c r="AL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35:52" x14ac:dyDescent="0.25">
      <c r="AI220">
        <v>0</v>
      </c>
      <c r="AJ220">
        <v>0</v>
      </c>
      <c r="AK220">
        <v>0</v>
      </c>
      <c r="AL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35:52" x14ac:dyDescent="0.25">
      <c r="AI221">
        <v>0</v>
      </c>
      <c r="AJ221">
        <v>0</v>
      </c>
      <c r="AK221">
        <v>0</v>
      </c>
      <c r="AL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35:52" x14ac:dyDescent="0.25">
      <c r="AI222">
        <v>0</v>
      </c>
      <c r="AJ222">
        <v>0</v>
      </c>
      <c r="AK222">
        <v>0</v>
      </c>
      <c r="AL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</row>
    <row r="223" spans="35:52" x14ac:dyDescent="0.25">
      <c r="AI223">
        <v>0</v>
      </c>
      <c r="AJ223">
        <v>0</v>
      </c>
      <c r="AK223">
        <v>0</v>
      </c>
      <c r="AL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</row>
    <row r="224" spans="35:52" x14ac:dyDescent="0.25">
      <c r="AI224">
        <v>0</v>
      </c>
      <c r="AJ224">
        <v>0</v>
      </c>
      <c r="AK224">
        <v>0</v>
      </c>
      <c r="AL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</row>
    <row r="225" spans="35:52" x14ac:dyDescent="0.25">
      <c r="AI225">
        <v>0</v>
      </c>
      <c r="AJ225">
        <v>0</v>
      </c>
      <c r="AK225">
        <v>0</v>
      </c>
      <c r="AL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</row>
    <row r="226" spans="35:52" x14ac:dyDescent="0.25">
      <c r="AI226">
        <v>0</v>
      </c>
      <c r="AJ226">
        <v>0</v>
      </c>
      <c r="AK226">
        <v>0</v>
      </c>
      <c r="AL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35:52" x14ac:dyDescent="0.25">
      <c r="AI227">
        <v>0</v>
      </c>
      <c r="AJ227">
        <v>0</v>
      </c>
      <c r="AK227">
        <v>0</v>
      </c>
      <c r="AL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35:52" x14ac:dyDescent="0.25">
      <c r="AI228">
        <v>0</v>
      </c>
      <c r="AJ228">
        <v>0</v>
      </c>
      <c r="AK228">
        <v>0</v>
      </c>
      <c r="AL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35:52" x14ac:dyDescent="0.25">
      <c r="AI229">
        <v>0</v>
      </c>
      <c r="AJ229">
        <v>0</v>
      </c>
      <c r="AK229">
        <v>0</v>
      </c>
      <c r="AL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35:52" x14ac:dyDescent="0.25">
      <c r="AI230">
        <v>0</v>
      </c>
      <c r="AJ230">
        <v>0</v>
      </c>
      <c r="AK230">
        <v>0</v>
      </c>
      <c r="AL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35:52" x14ac:dyDescent="0.25">
      <c r="AI231">
        <v>0</v>
      </c>
      <c r="AJ231">
        <v>0</v>
      </c>
      <c r="AK231">
        <v>0</v>
      </c>
      <c r="AL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35:52" x14ac:dyDescent="0.25">
      <c r="AI232">
        <v>0</v>
      </c>
      <c r="AJ232">
        <v>0</v>
      </c>
      <c r="AK232">
        <v>0</v>
      </c>
      <c r="AL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35:52" x14ac:dyDescent="0.25">
      <c r="AI233">
        <v>0</v>
      </c>
      <c r="AJ233">
        <v>0</v>
      </c>
      <c r="AK233">
        <v>0</v>
      </c>
      <c r="AL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35:52" x14ac:dyDescent="0.25">
      <c r="AI234">
        <v>0</v>
      </c>
      <c r="AJ234">
        <v>0</v>
      </c>
      <c r="AK234">
        <v>0</v>
      </c>
      <c r="AL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35:52" x14ac:dyDescent="0.25">
      <c r="AI235">
        <v>0</v>
      </c>
      <c r="AJ235">
        <v>0</v>
      </c>
      <c r="AK235">
        <v>0</v>
      </c>
      <c r="AL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35:52" x14ac:dyDescent="0.25">
      <c r="AI236">
        <v>0</v>
      </c>
      <c r="AJ236">
        <v>0</v>
      </c>
      <c r="AK236">
        <v>0</v>
      </c>
      <c r="AL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35:52" x14ac:dyDescent="0.25">
      <c r="AI237">
        <v>0</v>
      </c>
      <c r="AJ237">
        <v>0</v>
      </c>
      <c r="AK237">
        <v>0</v>
      </c>
      <c r="AL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35:52" x14ac:dyDescent="0.25">
      <c r="AI238">
        <v>0</v>
      </c>
      <c r="AJ238">
        <v>0</v>
      </c>
      <c r="AK238">
        <v>0</v>
      </c>
      <c r="AL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35:52" x14ac:dyDescent="0.25">
      <c r="AI239">
        <v>0</v>
      </c>
      <c r="AJ239">
        <v>0</v>
      </c>
      <c r="AK239">
        <v>0</v>
      </c>
      <c r="AL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35:52" x14ac:dyDescent="0.25">
      <c r="AI240">
        <v>0</v>
      </c>
      <c r="AJ240">
        <v>0</v>
      </c>
      <c r="AK240">
        <v>0</v>
      </c>
      <c r="AL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35:52" x14ac:dyDescent="0.25">
      <c r="AI241">
        <v>0</v>
      </c>
      <c r="AJ241">
        <v>0</v>
      </c>
      <c r="AK241">
        <v>0</v>
      </c>
      <c r="AL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35:52" x14ac:dyDescent="0.25">
      <c r="AI242">
        <v>0</v>
      </c>
      <c r="AJ242">
        <v>0</v>
      </c>
      <c r="AK242">
        <v>0</v>
      </c>
      <c r="AL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35:52" x14ac:dyDescent="0.25">
      <c r="AI243">
        <v>0</v>
      </c>
      <c r="AJ243">
        <v>0</v>
      </c>
      <c r="AK243">
        <v>0</v>
      </c>
      <c r="AL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35:52" x14ac:dyDescent="0.25">
      <c r="AI244">
        <v>0</v>
      </c>
      <c r="AJ244">
        <v>0</v>
      </c>
      <c r="AK244">
        <v>0</v>
      </c>
      <c r="AL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35:52" x14ac:dyDescent="0.25">
      <c r="AI245">
        <v>0</v>
      </c>
      <c r="AJ245">
        <v>0</v>
      </c>
      <c r="AK245">
        <v>0</v>
      </c>
      <c r="AL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35:52" x14ac:dyDescent="0.25">
      <c r="AI246">
        <v>0</v>
      </c>
      <c r="AJ246">
        <v>0</v>
      </c>
      <c r="AK246">
        <v>0</v>
      </c>
      <c r="AL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35:52" x14ac:dyDescent="0.25">
      <c r="AI247">
        <v>0</v>
      </c>
      <c r="AJ247">
        <v>0</v>
      </c>
      <c r="AK247">
        <v>0</v>
      </c>
      <c r="AL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35:52" x14ac:dyDescent="0.25">
      <c r="AI248">
        <v>0</v>
      </c>
      <c r="AJ248">
        <v>0</v>
      </c>
      <c r="AK248">
        <v>0</v>
      </c>
      <c r="AL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35:52" x14ac:dyDescent="0.25">
      <c r="AI249">
        <v>0</v>
      </c>
      <c r="AJ249">
        <v>0</v>
      </c>
      <c r="AK249">
        <v>0</v>
      </c>
      <c r="AL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35:52" x14ac:dyDescent="0.25">
      <c r="AI250">
        <v>0</v>
      </c>
      <c r="AJ250">
        <v>0</v>
      </c>
      <c r="AK250">
        <v>0</v>
      </c>
      <c r="AL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35:52" x14ac:dyDescent="0.25">
      <c r="AI251">
        <v>0</v>
      </c>
      <c r="AJ251">
        <v>0</v>
      </c>
      <c r="AK251">
        <v>0</v>
      </c>
      <c r="AL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35:52" x14ac:dyDescent="0.25">
      <c r="AI252">
        <v>0</v>
      </c>
      <c r="AJ252">
        <v>0</v>
      </c>
      <c r="AK252">
        <v>0</v>
      </c>
      <c r="AL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35:52" x14ac:dyDescent="0.25">
      <c r="AI253">
        <v>0</v>
      </c>
      <c r="AJ253">
        <v>0</v>
      </c>
      <c r="AK253">
        <v>0</v>
      </c>
      <c r="AL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35:52" x14ac:dyDescent="0.25">
      <c r="AI254">
        <v>0</v>
      </c>
      <c r="AJ254">
        <v>0</v>
      </c>
      <c r="AK254">
        <v>0</v>
      </c>
      <c r="AL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35:52" x14ac:dyDescent="0.25">
      <c r="AI255">
        <v>0</v>
      </c>
      <c r="AJ255">
        <v>0</v>
      </c>
      <c r="AK255">
        <v>0</v>
      </c>
      <c r="AL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35:52" x14ac:dyDescent="0.25">
      <c r="AI256">
        <v>0</v>
      </c>
      <c r="AJ256">
        <v>0</v>
      </c>
      <c r="AK256">
        <v>0</v>
      </c>
      <c r="AL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35:52" x14ac:dyDescent="0.25">
      <c r="AI257">
        <v>0</v>
      </c>
      <c r="AJ257">
        <v>0</v>
      </c>
      <c r="AK257">
        <v>0</v>
      </c>
      <c r="AL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35:52" x14ac:dyDescent="0.25">
      <c r="AI258">
        <v>0</v>
      </c>
      <c r="AJ258">
        <v>0</v>
      </c>
      <c r="AK258">
        <v>0</v>
      </c>
      <c r="AL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35:52" x14ac:dyDescent="0.25">
      <c r="AI259">
        <v>0</v>
      </c>
      <c r="AJ259">
        <v>0</v>
      </c>
      <c r="AK259">
        <v>0</v>
      </c>
      <c r="AL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35:52" x14ac:dyDescent="0.25">
      <c r="AI260">
        <v>0</v>
      </c>
      <c r="AJ260">
        <v>0</v>
      </c>
      <c r="AK260">
        <v>0</v>
      </c>
      <c r="AL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35:52" x14ac:dyDescent="0.25">
      <c r="AI261">
        <v>0</v>
      </c>
      <c r="AJ261">
        <v>0</v>
      </c>
      <c r="AK261">
        <v>0</v>
      </c>
      <c r="AL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35:52" x14ac:dyDescent="0.25">
      <c r="AI262">
        <v>0</v>
      </c>
      <c r="AJ262">
        <v>0</v>
      </c>
      <c r="AK262">
        <v>0</v>
      </c>
      <c r="AL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35:52" x14ac:dyDescent="0.25">
      <c r="AI263">
        <v>0</v>
      </c>
      <c r="AJ263">
        <v>0</v>
      </c>
      <c r="AK263">
        <v>0</v>
      </c>
      <c r="AL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35:52" x14ac:dyDescent="0.25">
      <c r="AI264">
        <v>0</v>
      </c>
      <c r="AJ264">
        <v>0</v>
      </c>
      <c r="AK264">
        <v>0</v>
      </c>
      <c r="AL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35:52" x14ac:dyDescent="0.25">
      <c r="AI265">
        <v>0</v>
      </c>
      <c r="AJ265">
        <v>0</v>
      </c>
      <c r="AK265">
        <v>0</v>
      </c>
      <c r="AL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35:52" x14ac:dyDescent="0.25">
      <c r="AI266">
        <v>0</v>
      </c>
      <c r="AJ266">
        <v>0</v>
      </c>
      <c r="AK266">
        <v>0</v>
      </c>
      <c r="AL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35:52" x14ac:dyDescent="0.25">
      <c r="AI267">
        <v>0</v>
      </c>
      <c r="AJ267">
        <v>0</v>
      </c>
      <c r="AK267">
        <v>0</v>
      </c>
      <c r="AL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35:52" x14ac:dyDescent="0.25">
      <c r="AI268">
        <v>0</v>
      </c>
      <c r="AJ268">
        <v>0</v>
      </c>
      <c r="AK268">
        <v>0</v>
      </c>
      <c r="AL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35:52" x14ac:dyDescent="0.25">
      <c r="AI269">
        <v>0</v>
      </c>
      <c r="AJ269">
        <v>0</v>
      </c>
      <c r="AK269">
        <v>0</v>
      </c>
      <c r="AL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35:52" x14ac:dyDescent="0.25">
      <c r="AI270">
        <v>0</v>
      </c>
      <c r="AJ270">
        <v>0</v>
      </c>
      <c r="AK270">
        <v>0</v>
      </c>
      <c r="AL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35:52" x14ac:dyDescent="0.25">
      <c r="AI271">
        <v>0</v>
      </c>
      <c r="AJ271">
        <v>0</v>
      </c>
      <c r="AK271">
        <v>0</v>
      </c>
      <c r="AL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35:52" x14ac:dyDescent="0.25">
      <c r="AI272">
        <v>0</v>
      </c>
      <c r="AJ272">
        <v>0</v>
      </c>
      <c r="AK272">
        <v>0</v>
      </c>
      <c r="AL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</row>
    <row r="273" spans="35:52" x14ac:dyDescent="0.25">
      <c r="AI273">
        <v>0</v>
      </c>
      <c r="AJ273">
        <v>0</v>
      </c>
      <c r="AK273">
        <v>0</v>
      </c>
      <c r="AL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</row>
    <row r="274" spans="35:52" x14ac:dyDescent="0.25">
      <c r="AI274">
        <v>0</v>
      </c>
      <c r="AJ274">
        <v>0</v>
      </c>
      <c r="AK274">
        <v>0</v>
      </c>
      <c r="AL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</row>
    <row r="275" spans="35:52" x14ac:dyDescent="0.25">
      <c r="AI275">
        <v>0</v>
      </c>
      <c r="AJ275">
        <v>0</v>
      </c>
      <c r="AK275">
        <v>0</v>
      </c>
      <c r="AL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</row>
    <row r="276" spans="35:52" x14ac:dyDescent="0.25">
      <c r="AI276">
        <v>0</v>
      </c>
      <c r="AJ276">
        <v>0</v>
      </c>
      <c r="AK276">
        <v>0</v>
      </c>
      <c r="AL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</row>
    <row r="277" spans="35:52" x14ac:dyDescent="0.25">
      <c r="AI277">
        <v>0</v>
      </c>
      <c r="AJ277">
        <v>0</v>
      </c>
      <c r="AK277">
        <v>0</v>
      </c>
      <c r="AL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35:52" x14ac:dyDescent="0.25">
      <c r="AI278">
        <v>0</v>
      </c>
      <c r="AJ278">
        <v>0</v>
      </c>
      <c r="AK278">
        <v>0</v>
      </c>
      <c r="AL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</row>
    <row r="279" spans="35:52" x14ac:dyDescent="0.25">
      <c r="AI279">
        <v>0</v>
      </c>
      <c r="AJ279">
        <v>0</v>
      </c>
      <c r="AK279">
        <v>0</v>
      </c>
      <c r="AL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</row>
    <row r="280" spans="35:52" x14ac:dyDescent="0.25">
      <c r="AI280">
        <v>0</v>
      </c>
      <c r="AJ280">
        <v>0</v>
      </c>
      <c r="AK280">
        <v>0</v>
      </c>
      <c r="AL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</row>
    <row r="281" spans="35:52" x14ac:dyDescent="0.25">
      <c r="AI281">
        <v>0</v>
      </c>
      <c r="AJ281">
        <v>0</v>
      </c>
      <c r="AK281">
        <v>0</v>
      </c>
      <c r="AL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35:52" x14ac:dyDescent="0.25">
      <c r="AI282">
        <v>0</v>
      </c>
      <c r="AJ282">
        <v>0</v>
      </c>
      <c r="AK282">
        <v>0</v>
      </c>
      <c r="AL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</row>
    <row r="283" spans="35:52" x14ac:dyDescent="0.25">
      <c r="AI283">
        <v>0</v>
      </c>
      <c r="AJ283">
        <v>0</v>
      </c>
      <c r="AK283">
        <v>0</v>
      </c>
      <c r="AL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</row>
    <row r="284" spans="35:52" x14ac:dyDescent="0.25">
      <c r="AI284">
        <v>0</v>
      </c>
      <c r="AJ284">
        <v>0</v>
      </c>
      <c r="AK284">
        <v>0</v>
      </c>
      <c r="AL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35:52" x14ac:dyDescent="0.25">
      <c r="AI285">
        <v>0</v>
      </c>
      <c r="AJ285">
        <v>0</v>
      </c>
      <c r="AK285">
        <v>0</v>
      </c>
      <c r="AL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35:52" x14ac:dyDescent="0.25">
      <c r="AI286">
        <v>0</v>
      </c>
      <c r="AJ286">
        <v>0</v>
      </c>
      <c r="AK286">
        <v>0</v>
      </c>
      <c r="AL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35:52" x14ac:dyDescent="0.25">
      <c r="AI287">
        <v>0</v>
      </c>
      <c r="AJ287">
        <v>0</v>
      </c>
      <c r="AK287">
        <v>0</v>
      </c>
      <c r="AL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35:52" x14ac:dyDescent="0.25">
      <c r="AI288">
        <v>0</v>
      </c>
      <c r="AJ288">
        <v>0</v>
      </c>
      <c r="AK288">
        <v>0</v>
      </c>
      <c r="AL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35:52" x14ac:dyDescent="0.25">
      <c r="AI289">
        <v>0</v>
      </c>
      <c r="AJ289">
        <v>0</v>
      </c>
      <c r="AK289">
        <v>0</v>
      </c>
      <c r="AL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35:52" x14ac:dyDescent="0.25">
      <c r="AI290">
        <v>0</v>
      </c>
      <c r="AJ290">
        <v>0</v>
      </c>
      <c r="AK290">
        <v>0</v>
      </c>
      <c r="AL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</row>
    <row r="291" spans="35:52" x14ac:dyDescent="0.25">
      <c r="AI291">
        <v>0</v>
      </c>
      <c r="AJ291">
        <v>0</v>
      </c>
      <c r="AK291">
        <v>0</v>
      </c>
      <c r="AL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</row>
    <row r="292" spans="35:52" x14ac:dyDescent="0.25">
      <c r="AI292">
        <v>0</v>
      </c>
      <c r="AJ292">
        <v>0</v>
      </c>
      <c r="AK292">
        <v>0</v>
      </c>
      <c r="AL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</row>
    <row r="293" spans="35:52" x14ac:dyDescent="0.25">
      <c r="AI293">
        <v>0</v>
      </c>
      <c r="AJ293">
        <v>0</v>
      </c>
      <c r="AK293">
        <v>0</v>
      </c>
      <c r="AL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</row>
    <row r="294" spans="35:52" x14ac:dyDescent="0.25">
      <c r="AI294">
        <v>0</v>
      </c>
      <c r="AJ294">
        <v>0</v>
      </c>
      <c r="AK294">
        <v>0</v>
      </c>
      <c r="AL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</row>
    <row r="295" spans="35:52" x14ac:dyDescent="0.25">
      <c r="AI295">
        <v>0</v>
      </c>
      <c r="AJ295">
        <v>0</v>
      </c>
      <c r="AK295">
        <v>0</v>
      </c>
      <c r="AL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</row>
    <row r="296" spans="35:52" x14ac:dyDescent="0.25">
      <c r="AI296">
        <v>0</v>
      </c>
      <c r="AJ296">
        <v>0</v>
      </c>
      <c r="AK296">
        <v>0</v>
      </c>
      <c r="AL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</row>
    <row r="297" spans="35:52" x14ac:dyDescent="0.25">
      <c r="AI297">
        <v>0</v>
      </c>
      <c r="AJ297">
        <v>0</v>
      </c>
      <c r="AK297">
        <v>0</v>
      </c>
      <c r="AL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</row>
    <row r="298" spans="35:52" x14ac:dyDescent="0.25">
      <c r="AI298">
        <v>0</v>
      </c>
      <c r="AJ298">
        <v>0</v>
      </c>
      <c r="AK298">
        <v>0</v>
      </c>
      <c r="AL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</row>
    <row r="299" spans="35:52" x14ac:dyDescent="0.25">
      <c r="AI299">
        <v>0</v>
      </c>
      <c r="AJ299">
        <v>0</v>
      </c>
      <c r="AK299">
        <v>0</v>
      </c>
      <c r="AL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</row>
    <row r="300" spans="35:52" x14ac:dyDescent="0.25">
      <c r="AI300">
        <v>0</v>
      </c>
      <c r="AJ300">
        <v>0</v>
      </c>
      <c r="AK300">
        <v>0</v>
      </c>
      <c r="AL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</row>
    <row r="301" spans="35:52" x14ac:dyDescent="0.25">
      <c r="AI301">
        <v>0</v>
      </c>
      <c r="AJ301">
        <v>0</v>
      </c>
      <c r="AK301">
        <v>0</v>
      </c>
      <c r="AL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</row>
    <row r="302" spans="35:52" x14ac:dyDescent="0.25">
      <c r="AI302">
        <v>0</v>
      </c>
      <c r="AJ302">
        <v>0</v>
      </c>
      <c r="AK302">
        <v>0</v>
      </c>
      <c r="AL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</row>
    <row r="303" spans="35:52" x14ac:dyDescent="0.25">
      <c r="AI303">
        <v>0</v>
      </c>
      <c r="AJ303">
        <v>0</v>
      </c>
      <c r="AK303">
        <v>0</v>
      </c>
      <c r="AL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</row>
    <row r="304" spans="35:52" x14ac:dyDescent="0.25">
      <c r="AI304">
        <v>0</v>
      </c>
      <c r="AJ304">
        <v>0</v>
      </c>
      <c r="AK304">
        <v>0</v>
      </c>
      <c r="AL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</row>
    <row r="305" spans="35:52" x14ac:dyDescent="0.25">
      <c r="AI305">
        <v>0</v>
      </c>
      <c r="AJ305">
        <v>0</v>
      </c>
      <c r="AK305">
        <v>0</v>
      </c>
      <c r="AL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</row>
    <row r="306" spans="35:52" x14ac:dyDescent="0.25">
      <c r="AI306">
        <v>0</v>
      </c>
      <c r="AJ306">
        <v>0</v>
      </c>
      <c r="AK306">
        <v>0</v>
      </c>
      <c r="AL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</row>
    <row r="307" spans="35:52" x14ac:dyDescent="0.25">
      <c r="AI307">
        <v>0</v>
      </c>
      <c r="AJ307">
        <v>0</v>
      </c>
      <c r="AK307">
        <v>0</v>
      </c>
      <c r="AL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</row>
    <row r="308" spans="35:52" x14ac:dyDescent="0.25">
      <c r="AI308">
        <v>0</v>
      </c>
      <c r="AJ308">
        <v>0</v>
      </c>
      <c r="AK308">
        <v>0</v>
      </c>
      <c r="AL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</row>
    <row r="309" spans="35:52" x14ac:dyDescent="0.25">
      <c r="AI309">
        <v>0</v>
      </c>
      <c r="AJ309">
        <v>0</v>
      </c>
      <c r="AK309">
        <v>0</v>
      </c>
      <c r="AL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</row>
    <row r="310" spans="35:52" x14ac:dyDescent="0.25">
      <c r="AI310">
        <v>0</v>
      </c>
      <c r="AJ310">
        <v>0</v>
      </c>
      <c r="AK310">
        <v>0</v>
      </c>
      <c r="AL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</row>
    <row r="311" spans="35:52" x14ac:dyDescent="0.25">
      <c r="AI311">
        <v>0</v>
      </c>
      <c r="AJ311">
        <v>0</v>
      </c>
      <c r="AK311">
        <v>0</v>
      </c>
      <c r="AL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</row>
    <row r="312" spans="35:52" x14ac:dyDescent="0.25">
      <c r="AI312">
        <v>0</v>
      </c>
      <c r="AJ312">
        <v>0</v>
      </c>
      <c r="AK312">
        <v>0</v>
      </c>
      <c r="AL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</row>
    <row r="313" spans="35:52" x14ac:dyDescent="0.25">
      <c r="AI313">
        <v>0</v>
      </c>
      <c r="AJ313">
        <v>0</v>
      </c>
      <c r="AK313">
        <v>0</v>
      </c>
      <c r="AL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</row>
    <row r="314" spans="35:52" x14ac:dyDescent="0.25">
      <c r="AI314">
        <v>0</v>
      </c>
      <c r="AJ314">
        <v>0</v>
      </c>
      <c r="AK314">
        <v>0</v>
      </c>
      <c r="AL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</row>
    <row r="315" spans="35:52" x14ac:dyDescent="0.25">
      <c r="AI315">
        <v>0</v>
      </c>
      <c r="AJ315">
        <v>0</v>
      </c>
      <c r="AK315">
        <v>0</v>
      </c>
      <c r="AL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</row>
    <row r="316" spans="35:52" x14ac:dyDescent="0.25">
      <c r="AI316">
        <v>0</v>
      </c>
      <c r="AJ316">
        <v>0</v>
      </c>
      <c r="AK316">
        <v>0</v>
      </c>
      <c r="AL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</row>
    <row r="317" spans="35:52" x14ac:dyDescent="0.25">
      <c r="AI317">
        <v>0</v>
      </c>
      <c r="AJ317">
        <v>0</v>
      </c>
      <c r="AK317">
        <v>0</v>
      </c>
      <c r="AL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</row>
    <row r="318" spans="35:52" x14ac:dyDescent="0.25">
      <c r="AI318">
        <v>0</v>
      </c>
      <c r="AJ318">
        <v>0</v>
      </c>
      <c r="AK318">
        <v>0</v>
      </c>
      <c r="AL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</row>
    <row r="319" spans="35:52" x14ac:dyDescent="0.25">
      <c r="AI319">
        <v>0</v>
      </c>
      <c r="AJ319">
        <v>0</v>
      </c>
      <c r="AK319">
        <v>0</v>
      </c>
      <c r="AL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</row>
    <row r="320" spans="35:52" x14ac:dyDescent="0.25">
      <c r="AI320">
        <v>0</v>
      </c>
      <c r="AJ320">
        <v>0</v>
      </c>
      <c r="AK320">
        <v>0</v>
      </c>
      <c r="AL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</row>
    <row r="321" spans="35:52" x14ac:dyDescent="0.25">
      <c r="AI321">
        <v>0</v>
      </c>
      <c r="AJ321">
        <v>0</v>
      </c>
      <c r="AK321">
        <v>0</v>
      </c>
      <c r="AL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</row>
    <row r="322" spans="35:52" x14ac:dyDescent="0.25">
      <c r="AI322">
        <v>0</v>
      </c>
      <c r="AJ322">
        <v>0</v>
      </c>
      <c r="AK322">
        <v>0</v>
      </c>
      <c r="AL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</row>
    <row r="323" spans="35:52" x14ac:dyDescent="0.25">
      <c r="AI323">
        <v>0</v>
      </c>
      <c r="AJ323">
        <v>0</v>
      </c>
      <c r="AK323">
        <v>0</v>
      </c>
      <c r="AL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</row>
    <row r="324" spans="35:52" x14ac:dyDescent="0.25">
      <c r="AI324">
        <v>0</v>
      </c>
      <c r="AJ324">
        <v>0</v>
      </c>
      <c r="AK324">
        <v>0</v>
      </c>
      <c r="AL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</row>
  </sheetData>
  <mergeCells count="22">
    <mergeCell ref="M36:O36"/>
    <mergeCell ref="M38:O38"/>
    <mergeCell ref="V36:W36"/>
    <mergeCell ref="AB129:AH133"/>
    <mergeCell ref="B3:L5"/>
    <mergeCell ref="M32:N33"/>
    <mergeCell ref="P32:Q33"/>
    <mergeCell ref="S32:T33"/>
    <mergeCell ref="M34:N34"/>
    <mergeCell ref="P34:Q34"/>
    <mergeCell ref="S34:T34"/>
    <mergeCell ref="AY134:AZ134"/>
    <mergeCell ref="V40:W40"/>
    <mergeCell ref="X40:Y40"/>
    <mergeCell ref="V41:W41"/>
    <mergeCell ref="X41:Y41"/>
    <mergeCell ref="AI134:AJ134"/>
    <mergeCell ref="AK134:AL134"/>
    <mergeCell ref="AM134:AN134"/>
    <mergeCell ref="AO134:AP134"/>
    <mergeCell ref="AQ134:AR134"/>
    <mergeCell ref="AS134:AT13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Scroll Bar 1">
              <controlPr defaultSize="0" autoPict="0">
                <anchor moveWithCells="1">
                  <from>
                    <xdr:col>17</xdr:col>
                    <xdr:colOff>0</xdr:colOff>
                    <xdr:row>35</xdr:row>
                    <xdr:rowOff>0</xdr:rowOff>
                  </from>
                  <to>
                    <xdr:col>20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Spinner 2">
              <controlPr defaultSize="0" autoPict="0">
                <anchor moveWithCells="1" siz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15</xdr:col>
                    <xdr:colOff>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Scroll Bar 3">
              <controlPr defaultSize="0" autoPict="0" altText="Hi">
                <anchor moveWithCells="1">
                  <from>
                    <xdr:col>17</xdr:col>
                    <xdr:colOff>0</xdr:colOff>
                    <xdr:row>37</xdr:row>
                    <xdr:rowOff>0</xdr:rowOff>
                  </from>
                  <to>
                    <xdr:col>20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Scroll Bar 4">
              <controlPr defaultSize="0" autoPict="0">
                <anchor moveWithCells="1">
                  <from>
                    <xdr:col>26</xdr:col>
                    <xdr:colOff>0</xdr:colOff>
                    <xdr:row>35</xdr:row>
                    <xdr:rowOff>0</xdr:rowOff>
                  </from>
                  <to>
                    <xdr:col>29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Spinner 5">
              <controlPr defaultSize="0" autoPict="0">
                <anchor moveWithCells="1" sizeWithCells="1">
                  <from>
                    <xdr:col>17</xdr:col>
                    <xdr:colOff>0</xdr:colOff>
                    <xdr:row>31</xdr:row>
                    <xdr:rowOff>0</xdr:rowOff>
                  </from>
                  <to>
                    <xdr:col>18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Scroll Bar 6">
              <controlPr defaultSize="0" autoPict="0">
                <anchor moveWithCells="1">
                  <from>
                    <xdr:col>26</xdr:col>
                    <xdr:colOff>0</xdr:colOff>
                    <xdr:row>39</xdr:row>
                    <xdr:rowOff>0</xdr:rowOff>
                  </from>
                  <to>
                    <xdr:col>29</xdr:col>
                    <xdr:colOff>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Scroll Bar 7">
              <controlPr defaultSize="0" autoPict="0">
                <anchor moveWithCells="1">
                  <from>
                    <xdr:col>26</xdr:col>
                    <xdr:colOff>0</xdr:colOff>
                    <xdr:row>40</xdr:row>
                    <xdr:rowOff>0</xdr:rowOff>
                  </from>
                  <to>
                    <xdr:col>29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Spinner 8">
              <controlPr defaultSize="0" autoPict="0">
                <anchor moveWithCells="1" sizeWithCells="1">
                  <from>
                    <xdr:col>20</xdr:col>
                    <xdr:colOff>0</xdr:colOff>
                    <xdr:row>31</xdr:row>
                    <xdr:rowOff>0</xdr:rowOff>
                  </from>
                  <to>
                    <xdr:col>21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Scroll Bar 9">
              <controlPr defaultSize="0" autoPict="0">
                <anchor moveWithCells="1">
                  <from>
                    <xdr:col>26</xdr:col>
                    <xdr:colOff>0</xdr:colOff>
                    <xdr:row>36</xdr:row>
                    <xdr:rowOff>0</xdr:rowOff>
                  </from>
                  <to>
                    <xdr:col>29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Exner</dc:creator>
  <cp:lastModifiedBy>Lukas Exner</cp:lastModifiedBy>
  <dcterms:created xsi:type="dcterms:W3CDTF">2015-06-05T18:19:34Z</dcterms:created>
  <dcterms:modified xsi:type="dcterms:W3CDTF">2023-09-20T09:26:29Z</dcterms:modified>
</cp:coreProperties>
</file>