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.aggarwal01\Documents\Arthmate\"/>
    </mc:Choice>
  </mc:AlternateContent>
  <xr:revisionPtr revIDLastSave="0" documentId="8_{81F43FF7-0447-4F69-80B9-0D9727202A81}" xr6:coauthVersionLast="47" xr6:coauthVersionMax="47" xr10:uidLastSave="{00000000-0000-0000-0000-000000000000}"/>
  <bookViews>
    <workbookView xWindow="-110" yWindow="-110" windowWidth="19420" windowHeight="10420" activeTab="1" xr2:uid="{3DE8D141-F948-4E74-8A77-7F42B958DFF0}"/>
  </bookViews>
  <sheets>
    <sheet name="Master Format" sheetId="4" r:id="rId1"/>
    <sheet name="FtCash" sheetId="1" r:id="rId2"/>
    <sheet name="Happyloans" sheetId="3" r:id="rId3"/>
    <sheet name="MoneyPly" sheetId="2" r:id="rId4"/>
    <sheet name="Summary" sheetId="6" r:id="rId5"/>
    <sheet name="Analysis" sheetId="7" r:id="rId6"/>
  </sheets>
  <definedNames>
    <definedName name="_xlnm._FilterDatabase" localSheetId="5" hidden="1">Analysis!$B$2:$F$100</definedName>
    <definedName name="_xlnm._FilterDatabase" localSheetId="1" hidden="1">FtCash!$B$2:$I$70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3" i="7"/>
  <c r="I4" i="7"/>
  <c r="I5" i="7"/>
  <c r="L5" i="7" s="1"/>
  <c r="I6" i="7"/>
  <c r="I7" i="7"/>
  <c r="L7" i="7" s="1"/>
  <c r="I8" i="7"/>
  <c r="L8" i="7" s="1"/>
  <c r="I9" i="7"/>
  <c r="L9" i="7" s="1"/>
  <c r="I10" i="7"/>
  <c r="I11" i="7"/>
  <c r="I12" i="7"/>
  <c r="I13" i="7"/>
  <c r="I14" i="7"/>
  <c r="L14" i="7" s="1"/>
  <c r="I15" i="7"/>
  <c r="L15" i="7" s="1"/>
  <c r="I16" i="7"/>
  <c r="I17" i="7"/>
  <c r="L17" i="7" s="1"/>
  <c r="I18" i="7"/>
  <c r="L18" i="7" s="1"/>
  <c r="I19" i="7"/>
  <c r="L19" i="7" s="1"/>
  <c r="I20" i="7"/>
  <c r="I21" i="7"/>
  <c r="L21" i="7" s="1"/>
  <c r="I22" i="7"/>
  <c r="L22" i="7" s="1"/>
  <c r="I23" i="7"/>
  <c r="L23" i="7" s="1"/>
  <c r="I24" i="7"/>
  <c r="I25" i="7"/>
  <c r="L25" i="7" s="1"/>
  <c r="I26" i="7"/>
  <c r="I27" i="7"/>
  <c r="I28" i="7"/>
  <c r="I29" i="7"/>
  <c r="L29" i="7" s="1"/>
  <c r="I30" i="7"/>
  <c r="I31" i="7"/>
  <c r="L31" i="7" s="1"/>
  <c r="I32" i="7"/>
  <c r="I33" i="7"/>
  <c r="L33" i="7" s="1"/>
  <c r="I34" i="7"/>
  <c r="L34" i="7" s="1"/>
  <c r="I35" i="7"/>
  <c r="I36" i="7"/>
  <c r="I37" i="7"/>
  <c r="L37" i="7" s="1"/>
  <c r="I38" i="7"/>
  <c r="L38" i="7" s="1"/>
  <c r="I39" i="7"/>
  <c r="L39" i="7" s="1"/>
  <c r="I40" i="7"/>
  <c r="L40" i="7" s="1"/>
  <c r="I41" i="7"/>
  <c r="L41" i="7" s="1"/>
  <c r="I42" i="7"/>
  <c r="I43" i="7"/>
  <c r="I44" i="7"/>
  <c r="I45" i="7"/>
  <c r="L45" i="7" s="1"/>
  <c r="I46" i="7"/>
  <c r="L46" i="7" s="1"/>
  <c r="I47" i="7"/>
  <c r="L47" i="7" s="1"/>
  <c r="I48" i="7"/>
  <c r="L48" i="7" s="1"/>
  <c r="I49" i="7"/>
  <c r="L49" i="7" s="1"/>
  <c r="I50" i="7"/>
  <c r="L50" i="7" s="1"/>
  <c r="I51" i="7"/>
  <c r="L51" i="7" s="1"/>
  <c r="I52" i="7"/>
  <c r="I53" i="7"/>
  <c r="L53" i="7" s="1"/>
  <c r="I54" i="7"/>
  <c r="L54" i="7" s="1"/>
  <c r="I55" i="7"/>
  <c r="L55" i="7" s="1"/>
  <c r="I56" i="7"/>
  <c r="L56" i="7" s="1"/>
  <c r="I57" i="7"/>
  <c r="L57" i="7" s="1"/>
  <c r="I58" i="7"/>
  <c r="L58" i="7" s="1"/>
  <c r="I59" i="7"/>
  <c r="L59" i="7" s="1"/>
  <c r="I60" i="7"/>
  <c r="I61" i="7"/>
  <c r="L61" i="7" s="1"/>
  <c r="I62" i="7"/>
  <c r="I63" i="7"/>
  <c r="L63" i="7" s="1"/>
  <c r="I64" i="7"/>
  <c r="I65" i="7"/>
  <c r="L65" i="7" s="1"/>
  <c r="I66" i="7"/>
  <c r="L66" i="7" s="1"/>
  <c r="I67" i="7"/>
  <c r="L67" i="7" s="1"/>
  <c r="I68" i="7"/>
  <c r="I69" i="7"/>
  <c r="L69" i="7" s="1"/>
  <c r="I71" i="7"/>
  <c r="I72" i="7"/>
  <c r="L72" i="7" s="1"/>
  <c r="I73" i="7"/>
  <c r="L73" i="7" s="1"/>
  <c r="I74" i="7"/>
  <c r="L74" i="7" s="1"/>
  <c r="I75" i="7"/>
  <c r="L75" i="7" s="1"/>
  <c r="I76" i="7"/>
  <c r="L76" i="7" s="1"/>
  <c r="I77" i="7"/>
  <c r="L77" i="7" s="1"/>
  <c r="I78" i="7"/>
  <c r="L78" i="7" s="1"/>
  <c r="I79" i="7"/>
  <c r="L79" i="7" s="1"/>
  <c r="I80" i="7"/>
  <c r="L80" i="7" s="1"/>
  <c r="I81" i="7"/>
  <c r="L81" i="7" s="1"/>
  <c r="I82" i="7"/>
  <c r="L82" i="7" s="1"/>
  <c r="I83" i="7"/>
  <c r="L83" i="7" s="1"/>
  <c r="I84" i="7"/>
  <c r="L84" i="7" s="1"/>
  <c r="I85" i="7"/>
  <c r="L85" i="7" s="1"/>
  <c r="I86" i="7"/>
  <c r="L86" i="7" s="1"/>
  <c r="I87" i="7"/>
  <c r="L87" i="7" s="1"/>
  <c r="I88" i="7"/>
  <c r="L88" i="7" s="1"/>
  <c r="I89" i="7"/>
  <c r="L89" i="7" s="1"/>
  <c r="I90" i="7"/>
  <c r="L90" i="7" s="1"/>
  <c r="I91" i="7"/>
  <c r="L91" i="7" s="1"/>
  <c r="I92" i="7"/>
  <c r="L92" i="7" s="1"/>
  <c r="I93" i="7"/>
  <c r="L93" i="7" s="1"/>
  <c r="I94" i="7"/>
  <c r="L94" i="7" s="1"/>
  <c r="I95" i="7"/>
  <c r="L95" i="7" s="1"/>
  <c r="I96" i="7"/>
  <c r="I97" i="7"/>
  <c r="L97" i="7" s="1"/>
  <c r="I98" i="7"/>
  <c r="L98" i="7" s="1"/>
  <c r="I99" i="7"/>
  <c r="I100" i="7"/>
  <c r="L100" i="7" s="1"/>
  <c r="I3" i="7"/>
  <c r="L3" i="7" s="1"/>
  <c r="L4" i="7"/>
  <c r="L12" i="7"/>
  <c r="L20" i="7"/>
  <c r="L36" i="7"/>
  <c r="L44" i="7"/>
  <c r="L60" i="7"/>
  <c r="L68" i="7"/>
  <c r="L10" i="7"/>
  <c r="L13" i="7"/>
  <c r="L26" i="7"/>
  <c r="L27" i="7"/>
  <c r="L28" i="7"/>
  <c r="L42" i="7"/>
  <c r="L5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3" i="7"/>
  <c r="L43" i="7" l="1"/>
  <c r="L96" i="7"/>
  <c r="L16" i="7"/>
  <c r="L64" i="7"/>
  <c r="L32" i="7"/>
  <c r="L24" i="7"/>
  <c r="L71" i="7"/>
  <c r="L99" i="7"/>
  <c r="L62" i="7"/>
  <c r="L35" i="7"/>
  <c r="L30" i="7"/>
  <c r="L11" i="7"/>
  <c r="L6" i="7"/>
  <c r="F92" i="7"/>
  <c r="F76" i="7"/>
  <c r="F60" i="7"/>
  <c r="F52" i="7"/>
  <c r="F44" i="7"/>
  <c r="F36" i="7"/>
  <c r="F28" i="7"/>
  <c r="F20" i="7"/>
  <c r="F12" i="7"/>
  <c r="F4" i="7"/>
  <c r="F100" i="7"/>
  <c r="F84" i="7"/>
  <c r="F68" i="7"/>
  <c r="F95" i="7"/>
  <c r="F87" i="7"/>
  <c r="F79" i="7"/>
  <c r="F71" i="7"/>
  <c r="F63" i="7"/>
  <c r="F55" i="7"/>
  <c r="F47" i="7"/>
  <c r="F39" i="7"/>
  <c r="F31" i="7"/>
  <c r="F23" i="7"/>
  <c r="F15" i="7"/>
  <c r="F7" i="7"/>
  <c r="F90" i="7"/>
  <c r="F82" i="7"/>
  <c r="F74" i="7"/>
  <c r="F66" i="7"/>
  <c r="F58" i="7"/>
  <c r="F50" i="7"/>
  <c r="F42" i="7"/>
  <c r="F98" i="7"/>
  <c r="F99" i="7"/>
  <c r="F91" i="7"/>
  <c r="F83" i="7"/>
  <c r="F75" i="7"/>
  <c r="F67" i="7"/>
  <c r="F59" i="7"/>
  <c r="F43" i="7"/>
  <c r="F35" i="7"/>
  <c r="F27" i="7"/>
  <c r="F19" i="7"/>
  <c r="F11" i="7"/>
  <c r="F34" i="7"/>
  <c r="F26" i="7"/>
  <c r="F18" i="7"/>
  <c r="F10" i="7"/>
  <c r="F97" i="7"/>
  <c r="F89" i="7"/>
  <c r="F81" i="7"/>
  <c r="F73" i="7"/>
  <c r="F65" i="7"/>
  <c r="F57" i="7"/>
  <c r="F49" i="7"/>
  <c r="F41" i="7"/>
  <c r="F33" i="7"/>
  <c r="F25" i="7"/>
  <c r="F17" i="7"/>
  <c r="F9" i="7"/>
  <c r="F94" i="7"/>
  <c r="F86" i="7"/>
  <c r="F78" i="7"/>
  <c r="F70" i="7"/>
  <c r="F62" i="7"/>
  <c r="F54" i="7"/>
  <c r="F46" i="7"/>
  <c r="F38" i="7"/>
  <c r="F30" i="7"/>
  <c r="F22" i="7"/>
  <c r="F14" i="7"/>
  <c r="F6" i="7"/>
  <c r="F8" i="7"/>
  <c r="F51" i="7"/>
  <c r="F93" i="7"/>
  <c r="F3" i="7"/>
  <c r="F69" i="7"/>
  <c r="F61" i="7"/>
  <c r="F53" i="7"/>
  <c r="F45" i="7"/>
  <c r="F37" i="7"/>
  <c r="F29" i="7"/>
  <c r="F21" i="7"/>
  <c r="F13" i="7"/>
  <c r="F5" i="7"/>
  <c r="F77" i="7"/>
  <c r="F96" i="7"/>
  <c r="F88" i="7"/>
  <c r="F80" i="7"/>
  <c r="F72" i="7"/>
  <c r="F64" i="7"/>
  <c r="F56" i="7"/>
  <c r="F48" i="7"/>
  <c r="F40" i="7"/>
  <c r="F32" i="7"/>
  <c r="F24" i="7"/>
  <c r="F16" i="7"/>
  <c r="F85" i="7"/>
  <c r="G40" i="2"/>
  <c r="G49" i="1"/>
  <c r="I70" i="7" s="1"/>
  <c r="L70" i="7" s="1"/>
</calcChain>
</file>

<file path=xl/sharedStrings.xml><?xml version="1.0" encoding="utf-8"?>
<sst xmlns="http://schemas.openxmlformats.org/spreadsheetml/2006/main" count="2118" uniqueCount="380">
  <si>
    <t>Header</t>
  </si>
  <si>
    <t>Type</t>
  </si>
  <si>
    <t>Data format</t>
  </si>
  <si>
    <t>Description</t>
  </si>
  <si>
    <t>Data Validation - Base</t>
  </si>
  <si>
    <t>Sample</t>
  </si>
  <si>
    <t>Mandatory/Non-Mandatory</t>
  </si>
  <si>
    <t>Validation</t>
  </si>
  <si>
    <t>Partner Loan ID</t>
  </si>
  <si>
    <t>varchar</t>
  </si>
  <si>
    <t>Alphanumeric [a-z, A-Z, 0-9,@!...]</t>
  </si>
  <si>
    <t>Loan ID in Partner DB</t>
  </si>
  <si>
    <t>Alphanumeric with no spaces</t>
  </si>
  <si>
    <t>FTC_100</t>
  </si>
  <si>
    <t>Mandatory</t>
  </si>
  <si>
    <t>application_date</t>
  </si>
  <si>
    <t>datetime</t>
  </si>
  <si>
    <t>YYYY-MM-DD HH:MM:SS</t>
  </si>
  <si>
    <t>Date of Application</t>
  </si>
  <si>
    <t>Datetime</t>
  </si>
  <si>
    <t>Full_Name</t>
  </si>
  <si>
    <t>Full Name of Borrower</t>
  </si>
  <si>
    <t>Alphanumeric  with Spaces Allowed</t>
  </si>
  <si>
    <t>Ravinder Singh</t>
  </si>
  <si>
    <t>father name</t>
  </si>
  <si>
    <t>Alphabetical [a-z] [A-Z]</t>
  </si>
  <si>
    <t>Father's name</t>
  </si>
  <si>
    <t>Alphabetical with Spaces Allowed (Ex Ramakant Yadav)</t>
  </si>
  <si>
    <t>Yadav Singh</t>
  </si>
  <si>
    <t xml:space="preserve">Residential Pin Code </t>
  </si>
  <si>
    <t>int</t>
  </si>
  <si>
    <t>Number [0-9]</t>
  </si>
  <si>
    <t>Residential Address PIN</t>
  </si>
  <si>
    <t>6 digit Number</t>
  </si>
  <si>
    <t>Personal Pan Number</t>
  </si>
  <si>
    <t>Alphanumeric [A-Z, 0-9]</t>
  </si>
  <si>
    <t>Personal PAN Number</t>
  </si>
  <si>
    <t>Length should be 10, First 5 character should be text, Next 6-9 character should be number, Last character should be text, 4th character should be either of P,H,F,A,T,B,L,J,G.</t>
  </si>
  <si>
    <t>ADTPY2677D</t>
  </si>
  <si>
    <t>POA Number</t>
  </si>
  <si>
    <t>Alphanumeric [a-z, A-Z, 0-9]</t>
  </si>
  <si>
    <t>Proof of Address Number</t>
  </si>
  <si>
    <t>Alphanumeric with Spaces Allowed</t>
  </si>
  <si>
    <t>1212(last 4 digits to be sent across)</t>
  </si>
  <si>
    <t>Mobile_Number</t>
  </si>
  <si>
    <t>Mobile Number</t>
  </si>
  <si>
    <t>10 digit number[0-9]</t>
  </si>
  <si>
    <t>DOB</t>
  </si>
  <si>
    <t>Date of Birth</t>
  </si>
  <si>
    <t>[DD-MM-YY]</t>
  </si>
  <si>
    <t>Min Age: 22 Years (As at Sanction date)
Max Age: 65 Years (As at end of loan tenure)</t>
  </si>
  <si>
    <t>Email_ID</t>
  </si>
  <si>
    <t>[a-z,A-Z,0-9]@abc.pqr</t>
  </si>
  <si>
    <t>Email Id</t>
  </si>
  <si>
    <t>xyz@abc.pqr (no special characters) [a-z,A-z,0-9]@abc.pqr</t>
  </si>
  <si>
    <t>yadavrs999@gmail.com</t>
  </si>
  <si>
    <t>Gender</t>
  </si>
  <si>
    <t>[Male / Female / Others]</t>
  </si>
  <si>
    <t>Male</t>
  </si>
  <si>
    <t>Co-Borrower's Name</t>
  </si>
  <si>
    <t>Coborrower Name</t>
  </si>
  <si>
    <t>Alphabetical with Spaces Allowed</t>
  </si>
  <si>
    <t>co_applicant_pan</t>
  </si>
  <si>
    <t>Pan of co applicant</t>
  </si>
  <si>
    <t>Non-Mandatory</t>
  </si>
  <si>
    <t>co_applicant_DOB</t>
  </si>
  <si>
    <t>Date of Birth of co - applicant</t>
  </si>
  <si>
    <t>co_applicant_aadhar</t>
  </si>
  <si>
    <t>Number[0-9]</t>
  </si>
  <si>
    <t>Aadhar of Co applicant</t>
  </si>
  <si>
    <t>12 Digit Number</t>
  </si>
  <si>
    <t>Purpose</t>
  </si>
  <si>
    <t>Purpose of Taking Loan</t>
  </si>
  <si>
    <t>Business</t>
  </si>
  <si>
    <t>Product type</t>
  </si>
  <si>
    <t>Loan Product Type</t>
  </si>
  <si>
    <t>Alphanumeric with Spaces Allowed (Example : Personal Loan)</t>
  </si>
  <si>
    <t>TopUp</t>
  </si>
  <si>
    <t>New/Repeat</t>
  </si>
  <si>
    <t>retailer_name</t>
  </si>
  <si>
    <t xml:space="preserve">Name of the retailer </t>
  </si>
  <si>
    <t>ABZ</t>
  </si>
  <si>
    <t>business_vintage_overall</t>
  </si>
  <si>
    <t>Vintage of the business borrower in years</t>
  </si>
  <si>
    <t>Double (Example 4.5)</t>
  </si>
  <si>
    <t>&gt;=12 months</t>
  </si>
  <si>
    <t>Business Type</t>
  </si>
  <si>
    <t>Alphanumeric with Spaces Allowed (Ex Retail Shop / Restaurant)</t>
  </si>
  <si>
    <t>Bakery</t>
  </si>
  <si>
    <t>GST Number</t>
  </si>
  <si>
    <t>Buisness GST Number</t>
  </si>
  <si>
    <t>shop_status</t>
  </si>
  <si>
    <t>Shop/store/business Status</t>
  </si>
  <si>
    <t>[Owned / Rented / Others]</t>
  </si>
  <si>
    <t>owned</t>
  </si>
  <si>
    <t>Business address</t>
  </si>
  <si>
    <t>Business Address</t>
  </si>
  <si>
    <t>abc</t>
  </si>
  <si>
    <t xml:space="preserve">Business Pin Code </t>
  </si>
  <si>
    <t>Bureau Score</t>
  </si>
  <si>
    <t>Integer Bureau Score</t>
  </si>
  <si>
    <t>0 ,-1 to 5 or 650 &amp; above</t>
  </si>
  <si>
    <t>co_applicant_score</t>
  </si>
  <si>
    <t>Partner_score</t>
  </si>
  <si>
    <t>double</t>
  </si>
  <si>
    <t>Score given by the partner to the borrower</t>
  </si>
  <si>
    <t>Double. Generally is in between 0-1000</t>
  </si>
  <si>
    <t xml:space="preserve">Residential Address </t>
  </si>
  <si>
    <t>Residential Address</t>
  </si>
  <si>
    <t>Current residence addressCurrent residence addressCurrent residence addressCurrent residence</t>
  </si>
  <si>
    <t xml:space="preserve">Permanent Address </t>
  </si>
  <si>
    <t>Permanent Address</t>
  </si>
  <si>
    <t>Permanent addressPermanent addressPermanent addressPermanent addressPermanent addressPermanent address</t>
  </si>
  <si>
    <t>Residential status</t>
  </si>
  <si>
    <t>Owned/Rented/Parental</t>
  </si>
  <si>
    <t>Residential Status</t>
  </si>
  <si>
    <t>[Owned / Rented / Parental / Others]</t>
  </si>
  <si>
    <t>Self</t>
  </si>
  <si>
    <t>Bank Name</t>
  </si>
  <si>
    <t>Bank Name of the Borrower</t>
  </si>
  <si>
    <t>Alphabetical with Spaces Allowed (Example : 123 Bank)</t>
  </si>
  <si>
    <t>State Bank of India</t>
  </si>
  <si>
    <t>Bank Account Holder Name</t>
  </si>
  <si>
    <t xml:space="preserve"> Account Holder Name</t>
  </si>
  <si>
    <t>ABC test</t>
  </si>
  <si>
    <t>Bank account type</t>
  </si>
  <si>
    <t>Bank Account Type</t>
  </si>
  <si>
    <t>Alphanumeric with Spaces Allowed (Example : Savings / Current)</t>
  </si>
  <si>
    <t>Saving</t>
  </si>
  <si>
    <t>Bank Account number</t>
  </si>
  <si>
    <t>Bank Account Number</t>
  </si>
  <si>
    <t>Integer</t>
  </si>
  <si>
    <t>123456789123456</t>
  </si>
  <si>
    <t>IFSC Code</t>
  </si>
  <si>
    <t>It should be 11 characters long. The first four characters should be upper case alphabets. The fifth character should be 0.</t>
  </si>
  <si>
    <t>HSCS1123322</t>
  </si>
  <si>
    <t>Program type</t>
  </si>
  <si>
    <t>Program Type of the loan/line</t>
  </si>
  <si>
    <t>POS</t>
  </si>
  <si>
    <t xml:space="preserve">POS/Banking surrogate </t>
  </si>
  <si>
    <t>Median of Banking Transaction</t>
  </si>
  <si>
    <t>Number[0-9][.][0-9]</t>
  </si>
  <si>
    <t>Median of Banking Transaction for a given period(6 month)</t>
  </si>
  <si>
    <t>Double</t>
  </si>
  <si>
    <t>Average of Banking Transaction</t>
  </si>
  <si>
    <t>Average of Banking Transaction for a given period(6 month)</t>
  </si>
  <si>
    <t>Loan Amount</t>
  </si>
  <si>
    <t>Double (Ex : 73848)</t>
  </si>
  <si>
    <t>Customer type - New - 1 lac to 15 lacs, or for
Repeat - 1 lac to 25 lacs
For POS Loan Amount&lt;=2*Average transaction
For Banking program Loan Amount&lt;=Median of banking*Tenure</t>
  </si>
  <si>
    <t>Tenure_Months</t>
  </si>
  <si>
    <t>Tenure of the loan in months</t>
  </si>
  <si>
    <t>Integer (Ex-6 /9 /12 / 24)</t>
  </si>
  <si>
    <t>12-36 months</t>
  </si>
  <si>
    <t>Interest_rate</t>
  </si>
  <si>
    <t>Interest Rate</t>
  </si>
  <si>
    <t>Interest rate(Ex-18.5)</t>
  </si>
  <si>
    <t>upto 36%</t>
  </si>
  <si>
    <t>processing_fee</t>
  </si>
  <si>
    <t>Processing fee amount</t>
  </si>
  <si>
    <t>gst_on_processing_fee</t>
  </si>
  <si>
    <t>gst on Processing fee amount</t>
  </si>
  <si>
    <t>Additional charges</t>
  </si>
  <si>
    <t>Additional charges like penal fees</t>
  </si>
  <si>
    <t>Double (Ex 1000.50)</t>
  </si>
  <si>
    <t>Insurance amount</t>
  </si>
  <si>
    <t>Insurance Amount</t>
  </si>
  <si>
    <t>Double (Ex : 1000.5)</t>
  </si>
  <si>
    <t>Disbursement amount</t>
  </si>
  <si>
    <t>FInal Amount Disbursed</t>
  </si>
  <si>
    <t>Disbursement amount = Loan amount – Processing fee-GST</t>
  </si>
  <si>
    <t>Disbursement Amount = Loan Amount - Processing Fees - GST on PF - other charges - Insurance amount</t>
  </si>
  <si>
    <t>Pan Image</t>
  </si>
  <si>
    <t>Alphanumeric [a-z, A-Z, 0-9,@,!...]</t>
  </si>
  <si>
    <t xml:space="preserve"> link of the pan card Image</t>
  </si>
  <si>
    <t>Document Link</t>
  </si>
  <si>
    <t>Pan</t>
  </si>
  <si>
    <t>POA_front</t>
  </si>
  <si>
    <t>ProofFront side of of Address link</t>
  </si>
  <si>
    <t>Aadhar Front</t>
  </si>
  <si>
    <t>POA_back</t>
  </si>
  <si>
    <t>Back side of Proof of Address link</t>
  </si>
  <si>
    <t>Aadhar Back</t>
  </si>
  <si>
    <t>Selfie Image</t>
  </si>
  <si>
    <t>Self image of the borrower link</t>
  </si>
  <si>
    <t>Photo.jpg</t>
  </si>
  <si>
    <t>co_applicant_Pan</t>
  </si>
  <si>
    <t>Co-applicant's link of the pan card Image</t>
  </si>
  <si>
    <t>co_applicant_POA_front</t>
  </si>
  <si>
    <t>Co-applicant's Front side of Proof of Address</t>
  </si>
  <si>
    <t>co_applicant_POA_back</t>
  </si>
  <si>
    <t>Co-applicant's Back side of Proof of Address</t>
  </si>
  <si>
    <t>co_applicant's_Selfie</t>
  </si>
  <si>
    <t>Co applicant's Selfie image</t>
  </si>
  <si>
    <t>retailer_shop_photo_inside</t>
  </si>
  <si>
    <t>Inside of Retailer's shop photo</t>
  </si>
  <si>
    <t>Photo Link</t>
  </si>
  <si>
    <t>retailer_shop_photo_outside</t>
  </si>
  <si>
    <t>Outside of Retailer's shop photo</t>
  </si>
  <si>
    <t>Agreement PDF</t>
  </si>
  <si>
    <t>Link of document which outlines all the details of the loan</t>
  </si>
  <si>
    <t>Agreement</t>
  </si>
  <si>
    <t>Sanction letter PDF</t>
  </si>
  <si>
    <t xml:space="preserve"> Link of the letter issued by a bank or NBFC to inform a borrower if their loan is approved.</t>
  </si>
  <si>
    <t>Sanction</t>
  </si>
  <si>
    <t>business_vintage_proof</t>
  </si>
  <si>
    <t>Business vintage proof</t>
  </si>
  <si>
    <t>Business Vintage proof</t>
  </si>
  <si>
    <t>MOA</t>
  </si>
  <si>
    <t>Memorandum of Association</t>
  </si>
  <si>
    <t>AOA</t>
  </si>
  <si>
    <t>Articles of Association</t>
  </si>
  <si>
    <t>KYC_director</t>
  </si>
  <si>
    <t>KYC files of dirctor</t>
  </si>
  <si>
    <t>KYC(Zip File)</t>
  </si>
  <si>
    <t>business proof s3 path</t>
  </si>
  <si>
    <t>Proof of having a business( Ex : GST Registration Certificate)</t>
  </si>
  <si>
    <t>Electricity Bill.pdf</t>
  </si>
  <si>
    <t>soa_file</t>
  </si>
  <si>
    <t>Txt Document for bank / account statement</t>
  </si>
  <si>
    <t>Document link</t>
  </si>
  <si>
    <t>Bank Statement</t>
  </si>
  <si>
    <t>POI_Validation</t>
  </si>
  <si>
    <t>Validation of Income</t>
  </si>
  <si>
    <t>[Yes / No]</t>
  </si>
  <si>
    <t>VERIFIED</t>
  </si>
  <si>
    <t>POA_Validation</t>
  </si>
  <si>
    <t>Validation of Address</t>
  </si>
  <si>
    <t>Repayment JSON</t>
  </si>
  <si>
    <t>JSON</t>
  </si>
  <si>
    <t>JSON Object {}</t>
  </si>
  <si>
    <t>Repayment Schedule</t>
  </si>
  <si>
    <t>JSON Object</t>
  </si>
  <si>
    <t>[{"int": 91.0, "prin": 607.0, "emi_no": 1, "due_date": "2021-11-19", "emi_amount": 773.0}, {"int": 91.0, "prin": 608.0, "emi_no": 2, "due_date": "2021-12-20", "emi_amount": 743.0}]</t>
  </si>
  <si>
    <t>Sample data</t>
  </si>
  <si>
    <t>mandatory/non-mandatory</t>
  </si>
  <si>
    <t>Data verification - Base Level Validation</t>
  </si>
  <si>
    <t>Partner Level Validation</t>
  </si>
  <si>
    <t>MP_100</t>
  </si>
  <si>
    <t xml:space="preserve">First_name </t>
  </si>
  <si>
    <t>Ravinder</t>
  </si>
  <si>
    <t>First Name of Borrower</t>
  </si>
  <si>
    <t>Alphanumeric with no Spaces</t>
  </si>
  <si>
    <t>Middle_name</t>
  </si>
  <si>
    <t>Singh</t>
  </si>
  <si>
    <t>Middle Name of Borrower</t>
  </si>
  <si>
    <t xml:space="preserve">Last_name </t>
  </si>
  <si>
    <t>Yadav</t>
  </si>
  <si>
    <t>Last Name of Borrower</t>
  </si>
  <si>
    <t>Father name</t>
  </si>
  <si>
    <t>Sinner Singh Yadav</t>
  </si>
  <si>
    <t>Father's first name</t>
  </si>
  <si>
    <t>Alphanumeric with Spaces Allowed (Ex Ramakant)</t>
  </si>
  <si>
    <t>activation_date</t>
  </si>
  <si>
    <t>Age: 18 to 59 years</t>
  </si>
  <si>
    <t>Industry segment</t>
  </si>
  <si>
    <t>Infrastructure</t>
  </si>
  <si>
    <t>Industry Segement of Business</t>
  </si>
  <si>
    <t>Alphanumeric with Spaces Allowed (Ex Dining / Beauty Services)</t>
  </si>
  <si>
    <t>Construction</t>
  </si>
  <si>
    <t>&gt;=3 years</t>
  </si>
  <si>
    <t>401 &amp; 402, 4th Floor, Tower C Magnum Tower II, Golf Course Ext Rd, Sector 58, Gurugram, Haryana 122011</t>
  </si>
  <si>
    <t xml:space="preserve">Business State </t>
  </si>
  <si>
    <t>Haryana</t>
  </si>
  <si>
    <t xml:space="preserve">Business City </t>
  </si>
  <si>
    <t>Gurugram</t>
  </si>
  <si>
    <t>Marital_status</t>
  </si>
  <si>
    <t>Married</t>
  </si>
  <si>
    <t>Marital Status</t>
  </si>
  <si>
    <t>[Married / Single]</t>
  </si>
  <si>
    <t>Aadhar_number</t>
  </si>
  <si>
    <t>111122223333</t>
  </si>
  <si>
    <t>Aadhar Number</t>
  </si>
  <si>
    <t>Annual income</t>
  </si>
  <si>
    <t>Annual Income in INR</t>
  </si>
  <si>
    <t>Double (Ex 100000.50)</t>
  </si>
  <si>
    <t>Daily income</t>
  </si>
  <si>
    <t>Daily Income in INR</t>
  </si>
  <si>
    <t>&gt;=10000 to &lt;=100000</t>
  </si>
  <si>
    <t>Tenure_Days</t>
  </si>
  <si>
    <t>Tenure of the loan in Days</t>
  </si>
  <si>
    <t>Integer (Ex-20/50/150)</t>
  </si>
  <si>
    <t>100-180 days</t>
  </si>
  <si>
    <t>&lt;=36%</t>
  </si>
  <si>
    <t>Broken period interest</t>
  </si>
  <si>
    <t>The interest in the gap between the actual disbursement of the first installment of the loan and the start of the EMI.</t>
  </si>
  <si>
    <t>Double(Ex-50.5)</t>
  </si>
  <si>
    <t>Disbursement amount = Loan amount –processing_fee -gst_on_processing_fee-Additional charges</t>
  </si>
  <si>
    <t>aadhaar_card_doc</t>
  </si>
  <si>
    <t>Aadhar</t>
  </si>
  <si>
    <t>Aadhar Card link</t>
  </si>
  <si>
    <t>agreement_s3_path</t>
  </si>
  <si>
    <t>Agreement document path in the database</t>
  </si>
  <si>
    <t>Sanction letter document path in the database</t>
  </si>
  <si>
    <t>[{"int": 56.0, "prin": 566.0, "emi_no": 1, "due_date": "2022-03-06", "emi_amount": 622.0}, {"int": 57.0, "prin": 567.0, "emi_no": 2, "due_date": "2022-04-06", "emi_amount": 624.0}]</t>
  </si>
  <si>
    <t>&gt;=600 or -1 to 6</t>
  </si>
  <si>
    <t xml:space="preserve">Proof of identity validation (Pan card). </t>
  </si>
  <si>
    <t>&gt;162 to &lt;725</t>
  </si>
  <si>
    <t>Residence_Verification</t>
  </si>
  <si>
    <t>[Yes / No / Verified / Not Verified]</t>
  </si>
  <si>
    <t>Physical Verification of Residence</t>
  </si>
  <si>
    <t>Approve only if Verified / Yes</t>
  </si>
  <si>
    <t>Business_Verification</t>
  </si>
  <si>
    <t>Physical Verification of Business</t>
  </si>
  <si>
    <t>Approve only if Verified /Yes</t>
  </si>
  <si>
    <t>Mandatory/NonMandatory</t>
  </si>
  <si>
    <t>&gt;=21 to 60 yrs</t>
  </si>
  <si>
    <t xml:space="preserve">Residential City </t>
  </si>
  <si>
    <t>Residential City</t>
  </si>
  <si>
    <t xml:space="preserve">Residential State </t>
  </si>
  <si>
    <t>Residential State</t>
  </si>
  <si>
    <t>POA Type</t>
  </si>
  <si>
    <t>Proof of Address type</t>
  </si>
  <si>
    <t>Wallet/BC/FoodTech</t>
  </si>
  <si>
    <t>Montly_sales</t>
  </si>
  <si>
    <t>Monthly revenue in case of business</t>
  </si>
  <si>
    <t>Double (Ex 50000.50)</t>
  </si>
  <si>
    <t>Monthly number of transactions</t>
  </si>
  <si>
    <t>Integer. Ex : 20</t>
  </si>
  <si>
    <t>shop_activity_status</t>
  </si>
  <si>
    <t>Activity Status of the shop / days active in month</t>
  </si>
  <si>
    <t>Double (Ex 4.50)</t>
  </si>
  <si>
    <t>type_of_disbursement</t>
  </si>
  <si>
    <t>Type of the disbursement( Ex : Cash, transfer,etc)</t>
  </si>
  <si>
    <t>Alphabetical with Spaces Allowed (Example : Cash Transfer)</t>
  </si>
  <si>
    <t>Bank account/Wallet</t>
  </si>
  <si>
    <t>Mandatory only for Bank account disbursement type</t>
  </si>
  <si>
    <t>&lt;=2 times of average months purchase in last 5 months</t>
  </si>
  <si>
    <t>processing_fee_including_gst</t>
  </si>
  <si>
    <t>Processing fee with gst amount</t>
  </si>
  <si>
    <t>Upfront_Interest_for_first_month</t>
  </si>
  <si>
    <t>Final Amount Disbursed</t>
  </si>
  <si>
    <t>Disbursement amount = Loan amount – Processing fee_including_gst - Upfront_Interest_for_first_month</t>
  </si>
  <si>
    <t>Interest_rate_monhtly</t>
  </si>
  <si>
    <t>Should be &lt;=3%</t>
  </si>
  <si>
    <t>Accept only if 90 or 180</t>
  </si>
  <si>
    <t>installments_or_tenor</t>
  </si>
  <si>
    <t>Number of installment</t>
  </si>
  <si>
    <t>POA residential</t>
  </si>
  <si>
    <t>Proof of Address link</t>
  </si>
  <si>
    <t>link of the pan card Image</t>
  </si>
  <si>
    <t>POA</t>
  </si>
  <si>
    <t>JSON / XML</t>
  </si>
  <si>
    <t>Aadhar JSON / XML</t>
  </si>
  <si>
    <t>Pan validation response JSON</t>
  </si>
  <si>
    <t>JSON obejct{}</t>
  </si>
  <si>
    <t>PAN validation response through API</t>
  </si>
  <si>
    <t>installment_type</t>
  </si>
  <si>
    <t>Installment Type</t>
  </si>
  <si>
    <t>[EDI/EWI/EMI]</t>
  </si>
  <si>
    <t>EDI/EWI/EMI</t>
  </si>
  <si>
    <t>First_repayment_date</t>
  </si>
  <si>
    <t>Date of first repayment</t>
  </si>
  <si>
    <t>FtCash</t>
  </si>
  <si>
    <t>Happy Loans</t>
  </si>
  <si>
    <t>MoneyPly</t>
  </si>
  <si>
    <t>co_applicant_Pan_image</t>
  </si>
  <si>
    <t>Consildated</t>
  </si>
  <si>
    <t>Overall</t>
  </si>
  <si>
    <t>Length should be 10, First 5 character should be text, Next 6-9 character should be number, Last character should be text, 4th character should be either of P,H,F,A,T,B,L,J,G</t>
  </si>
  <si>
    <t>Text1</t>
  </si>
  <si>
    <t>Text2</t>
  </si>
  <si>
    <t>Text3</t>
  </si>
  <si>
    <t>Text4</t>
  </si>
  <si>
    <t>Text5</t>
  </si>
  <si>
    <t>Numeric1</t>
  </si>
  <si>
    <t>Numeric2</t>
  </si>
  <si>
    <t>Numeric3</t>
  </si>
  <si>
    <t>Numeric4</t>
  </si>
  <si>
    <t>Numeric5</t>
  </si>
  <si>
    <t>Date1</t>
  </si>
  <si>
    <t>Date2</t>
  </si>
  <si>
    <t>Date3</t>
  </si>
  <si>
    <t>Date4</t>
  </si>
  <si>
    <t>Date5</t>
  </si>
  <si>
    <t>Indore</t>
  </si>
  <si>
    <t>Madhya Pradesh</t>
  </si>
  <si>
    <t>Driving License</t>
  </si>
  <si>
    <t>Cash Transfer</t>
  </si>
  <si>
    <t>EDI</t>
  </si>
  <si>
    <t>Resindential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</si>
</sst>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172B4D"/>
      <name val="Calibri"/>
      <family val="2"/>
    </font>
    <font>
      <sz val="10"/>
      <color rgb="FF202124"/>
      <name val="Roboto"/>
    </font>
    <font>
      <sz val="11"/>
      <color rgb="FF202124"/>
      <name val="Calibri"/>
      <family val="2"/>
    </font>
    <font>
      <sz val="11"/>
      <color theme="1"/>
      <name val="Arial"/>
      <family val="2"/>
    </font>
    <font>
      <sz val="11"/>
      <color theme="1"/>
      <name val="Docs-Calibri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FE2F3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2" xfId="0" applyBorder="1"/>
    <xf numFmtId="0" fontId="7" fillId="5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8" fillId="6" borderId="2" xfId="0" applyFont="1" applyFill="1" applyBorder="1" applyAlignment="1">
      <alignment horizontal="left" wrapText="1"/>
    </xf>
    <xf numFmtId="0" fontId="8" fillId="6" borderId="2" xfId="0" applyFont="1" applyFill="1" applyBorder="1" applyAlignment="1">
      <alignment horizontal="left"/>
    </xf>
    <xf numFmtId="15" fontId="0" fillId="0" borderId="2" xfId="0" applyNumberFormat="1" applyBorder="1"/>
    <xf numFmtId="0" fontId="8" fillId="0" borderId="2" xfId="0" applyFont="1" applyBorder="1" applyAlignment="1">
      <alignment horizontal="left"/>
    </xf>
    <xf numFmtId="0" fontId="8" fillId="5" borderId="2" xfId="0" applyFont="1" applyFill="1" applyBorder="1" applyAlignment="1">
      <alignment horizontal="left" wrapText="1"/>
    </xf>
    <xf numFmtId="1" fontId="0" fillId="0" borderId="2" xfId="0" applyNumberFormat="1" applyBorder="1"/>
    <xf numFmtId="0" fontId="8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5" fillId="0" borderId="2" xfId="3" applyBorder="1"/>
    <xf numFmtId="0" fontId="8" fillId="0" borderId="2" xfId="0" applyFont="1" applyBorder="1"/>
    <xf numFmtId="0" fontId="6" fillId="0" borderId="2" xfId="0" applyFont="1" applyBorder="1"/>
    <xf numFmtId="0" fontId="9" fillId="6" borderId="2" xfId="0" applyFont="1" applyFill="1" applyBorder="1" applyAlignment="1">
      <alignment horizontal="left" wrapText="1"/>
    </xf>
    <xf numFmtId="0" fontId="0" fillId="0" borderId="2" xfId="0" quotePrefix="1" applyBorder="1"/>
    <xf numFmtId="0" fontId="10" fillId="5" borderId="2" xfId="0" applyFont="1" applyFill="1" applyBorder="1" applyAlignment="1">
      <alignment horizontal="left" wrapText="1"/>
    </xf>
    <xf numFmtId="0" fontId="8" fillId="7" borderId="2" xfId="0" applyFont="1" applyFill="1" applyBorder="1"/>
    <xf numFmtId="0" fontId="7" fillId="8" borderId="2" xfId="0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wrapText="1"/>
    </xf>
    <xf numFmtId="0" fontId="6" fillId="0" borderId="2" xfId="0" applyFont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2" fillId="0" borderId="2" xfId="0" applyFont="1" applyBorder="1"/>
    <xf numFmtId="0" fontId="13" fillId="0" borderId="2" xfId="0" applyFont="1" applyBorder="1"/>
    <xf numFmtId="0" fontId="6" fillId="6" borderId="2" xfId="0" applyFont="1" applyFill="1" applyBorder="1" applyAlignment="1">
      <alignment horizontal="left"/>
    </xf>
    <xf numFmtId="0" fontId="0" fillId="9" borderId="2" xfId="0" applyFill="1" applyBorder="1"/>
    <xf numFmtId="0" fontId="16" fillId="0" borderId="2" xfId="0" applyFont="1" applyBorder="1"/>
    <xf numFmtId="0" fontId="0" fillId="7" borderId="2" xfId="0" applyFill="1" applyBorder="1"/>
    <xf numFmtId="0" fontId="17" fillId="0" borderId="2" xfId="0" applyFont="1" applyBorder="1"/>
    <xf numFmtId="0" fontId="6" fillId="7" borderId="2" xfId="0" applyFont="1" applyFill="1" applyBorder="1"/>
    <xf numFmtId="0" fontId="16" fillId="7" borderId="2" xfId="0" applyFont="1" applyFill="1" applyBorder="1"/>
    <xf numFmtId="0" fontId="3" fillId="0" borderId="2" xfId="0" applyFont="1" applyBorder="1"/>
    <xf numFmtId="0" fontId="18" fillId="4" borderId="2" xfId="0" applyFont="1" applyFill="1" applyBorder="1" applyAlignment="1">
      <alignment horizontal="left" vertical="center"/>
    </xf>
    <xf numFmtId="0" fontId="18" fillId="0" borderId="2" xfId="0" applyFont="1" applyBorder="1"/>
    <xf numFmtId="0" fontId="14" fillId="6" borderId="2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 vertical="center" wrapText="1"/>
    </xf>
    <xf numFmtId="0" fontId="2" fillId="10" borderId="0" xfId="0" applyFont="1" applyFill="1" applyBorder="1"/>
    <xf numFmtId="0" fontId="19" fillId="11" borderId="0" xfId="0" applyFont="1" applyFill="1" applyBorder="1" applyAlignment="1">
      <alignment horizontal="left" vertical="center"/>
    </xf>
    <xf numFmtId="0" fontId="8" fillId="0" borderId="4" xfId="0" applyFont="1" applyBorder="1"/>
    <xf numFmtId="0" fontId="6" fillId="0" borderId="4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/>
    <xf numFmtId="0" fontId="4" fillId="10" borderId="0" xfId="0" applyFont="1" applyFill="1"/>
    <xf numFmtId="0" fontId="8" fillId="0" borderId="3" xfId="0" applyFont="1" applyBorder="1"/>
    <xf numFmtId="0" fontId="16" fillId="0" borderId="3" xfId="0" applyFont="1" applyBorder="1"/>
    <xf numFmtId="0" fontId="0" fillId="0" borderId="2" xfId="0" applyFill="1" applyBorder="1"/>
    <xf numFmtId="0" fontId="8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wrapText="1"/>
    </xf>
    <xf numFmtId="15" fontId="0" fillId="0" borderId="2" xfId="0" applyNumberFormat="1" applyFill="1" applyBorder="1"/>
    <xf numFmtId="0" fontId="0" fillId="0" borderId="2" xfId="0" applyFill="1" applyBorder="1" applyAlignment="1">
      <alignment horizontal="left" wrapText="1"/>
    </xf>
    <xf numFmtId="0" fontId="14" fillId="0" borderId="2" xfId="0" applyFont="1" applyFill="1" applyBorder="1"/>
    <xf numFmtId="0" fontId="15" fillId="0" borderId="2" xfId="0" applyFont="1" applyFill="1" applyBorder="1"/>
    <xf numFmtId="0" fontId="0" fillId="0" borderId="2" xfId="0" quotePrefix="1" applyFill="1" applyBorder="1"/>
    <xf numFmtId="0" fontId="10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8" fillId="0" borderId="0" xfId="0" applyFont="1" applyFill="1"/>
    <xf numFmtId="0" fontId="6" fillId="0" borderId="0" xfId="0" applyFont="1" applyFill="1"/>
    <xf numFmtId="0" fontId="7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left" wrapText="1"/>
    </xf>
    <xf numFmtId="0" fontId="14" fillId="0" borderId="2" xfId="0" applyFont="1" applyFill="1" applyBorder="1" applyAlignment="1">
      <alignment horizontal="left"/>
    </xf>
    <xf numFmtId="0" fontId="1" fillId="2" borderId="2" xfId="1" applyBorder="1" applyAlignment="1">
      <alignment horizontal="left"/>
    </xf>
    <xf numFmtId="0" fontId="0" fillId="0" borderId="3" xfId="0" applyFont="1" applyBorder="1"/>
    <xf numFmtId="0" fontId="20" fillId="0" borderId="3" xfId="0" applyFont="1" applyBorder="1" applyAlignment="1">
      <alignment horizontal="left"/>
    </xf>
    <xf numFmtId="0" fontId="0" fillId="7" borderId="3" xfId="0" applyFont="1" applyFill="1" applyBorder="1"/>
    <xf numFmtId="0" fontId="0" fillId="0" borderId="3" xfId="0" applyFont="1" applyBorder="1" applyAlignment="1">
      <alignment horizontal="left"/>
    </xf>
    <xf numFmtId="0" fontId="0" fillId="0" borderId="0" xfId="0" applyFont="1"/>
    <xf numFmtId="0" fontId="16" fillId="5" borderId="3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2" fillId="3" borderId="1" xfId="2" applyFont="1" applyAlignment="1">
      <alignment horizontal="left"/>
    </xf>
    <xf numFmtId="0" fontId="0" fillId="5" borderId="3" xfId="0" applyFont="1" applyFill="1" applyBorder="1" applyAlignment="1">
      <alignment horizontal="left"/>
    </xf>
    <xf numFmtId="0" fontId="16" fillId="6" borderId="3" xfId="0" applyFont="1" applyFill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8" borderId="3" xfId="0" applyFont="1" applyFill="1" applyBorder="1" applyAlignment="1">
      <alignment horizontal="left"/>
    </xf>
    <xf numFmtId="0" fontId="2" fillId="3" borderId="1" xfId="2" applyFont="1"/>
    <xf numFmtId="0" fontId="20" fillId="0" borderId="3" xfId="0" applyFont="1" applyBorder="1"/>
    <xf numFmtId="0" fontId="20" fillId="6" borderId="3" xfId="0" applyFont="1" applyFill="1" applyBorder="1" applyAlignment="1">
      <alignment horizontal="left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4">
    <cellStyle name="Bad" xfId="1" builtinId="27"/>
    <cellStyle name="Check Cell" xfId="2" builtinId="23"/>
    <cellStyle name="Hyperlink" xfId="3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adavrs999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yadavrs99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FBA0-E93D-47FD-8561-FAF8B1B99E93}">
  <dimension ref="B2:G115"/>
  <sheetViews>
    <sheetView showGridLines="0" zoomScaleNormal="100" workbookViewId="0">
      <pane xSplit="2" ySplit="2" topLeftCell="F9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4.5"/>
  <cols>
    <col min="2" max="2" width="31.7265625" bestFit="1" customWidth="1"/>
    <col min="3" max="3" width="11" bestFit="1" customWidth="1"/>
    <col min="4" max="4" width="31.7265625" bestFit="1" customWidth="1"/>
    <col min="5" max="5" width="41.1796875" bestFit="1" customWidth="1"/>
    <col min="6" max="6" width="39.7265625" bestFit="1" customWidth="1"/>
    <col min="7" max="7" width="48.453125" style="94" bestFit="1" customWidth="1"/>
  </cols>
  <sheetData>
    <row r="2" spans="2:7">
      <c r="B2" s="41" t="s">
        <v>0</v>
      </c>
      <c r="C2" s="42" t="s">
        <v>1</v>
      </c>
      <c r="D2" s="42" t="s">
        <v>2</v>
      </c>
      <c r="E2" s="42" t="s">
        <v>3</v>
      </c>
      <c r="F2" s="42" t="s">
        <v>4</v>
      </c>
      <c r="G2" s="42" t="s">
        <v>5</v>
      </c>
    </row>
    <row r="3" spans="2:7">
      <c r="B3" s="92" t="s">
        <v>8</v>
      </c>
      <c r="C3" s="90" t="s">
        <v>9</v>
      </c>
      <c r="D3" s="90" t="s">
        <v>10</v>
      </c>
      <c r="E3" s="91" t="s">
        <v>11</v>
      </c>
      <c r="F3" s="91" t="s">
        <v>12</v>
      </c>
      <c r="G3" s="91" t="s">
        <v>13</v>
      </c>
    </row>
    <row r="4" spans="2:7">
      <c r="B4" s="92" t="s">
        <v>20</v>
      </c>
      <c r="C4" s="90" t="s">
        <v>9</v>
      </c>
      <c r="D4" s="90" t="s">
        <v>10</v>
      </c>
      <c r="E4" s="91" t="s">
        <v>21</v>
      </c>
      <c r="F4" s="91" t="s">
        <v>22</v>
      </c>
      <c r="G4" s="91" t="s">
        <v>23</v>
      </c>
    </row>
    <row r="5" spans="2:7">
      <c r="B5" s="92" t="s">
        <v>238</v>
      </c>
      <c r="C5" s="90" t="s">
        <v>9</v>
      </c>
      <c r="D5" s="90" t="s">
        <v>25</v>
      </c>
      <c r="E5" s="91" t="s">
        <v>240</v>
      </c>
      <c r="F5" s="91" t="s">
        <v>241</v>
      </c>
      <c r="G5" s="91" t="s">
        <v>239</v>
      </c>
    </row>
    <row r="6" spans="2:7">
      <c r="B6" s="92" t="s">
        <v>242</v>
      </c>
      <c r="C6" s="90" t="s">
        <v>9</v>
      </c>
      <c r="D6" s="90" t="s">
        <v>25</v>
      </c>
      <c r="E6" s="91" t="s">
        <v>244</v>
      </c>
      <c r="F6" s="91" t="s">
        <v>22</v>
      </c>
      <c r="G6" s="91" t="s">
        <v>243</v>
      </c>
    </row>
    <row r="7" spans="2:7">
      <c r="B7" s="92" t="s">
        <v>245</v>
      </c>
      <c r="C7" s="90" t="s">
        <v>9</v>
      </c>
      <c r="D7" s="90" t="s">
        <v>25</v>
      </c>
      <c r="E7" s="91" t="s">
        <v>247</v>
      </c>
      <c r="F7" s="91" t="s">
        <v>241</v>
      </c>
      <c r="G7" s="91" t="s">
        <v>246</v>
      </c>
    </row>
    <row r="8" spans="2:7" ht="29">
      <c r="B8" s="92" t="s">
        <v>248</v>
      </c>
      <c r="C8" s="90" t="s">
        <v>9</v>
      </c>
      <c r="D8" s="90" t="s">
        <v>25</v>
      </c>
      <c r="E8" s="91" t="s">
        <v>26</v>
      </c>
      <c r="F8" s="91" t="s">
        <v>27</v>
      </c>
      <c r="G8" s="91" t="s">
        <v>28</v>
      </c>
    </row>
    <row r="9" spans="2:7">
      <c r="B9" s="92" t="s">
        <v>29</v>
      </c>
      <c r="C9" s="90" t="s">
        <v>30</v>
      </c>
      <c r="D9" s="90" t="s">
        <v>31</v>
      </c>
      <c r="E9" s="91" t="s">
        <v>32</v>
      </c>
      <c r="F9" s="91" t="s">
        <v>33</v>
      </c>
      <c r="G9" s="91">
        <v>283135</v>
      </c>
    </row>
    <row r="10" spans="2:7" ht="29">
      <c r="B10" s="92" t="s">
        <v>107</v>
      </c>
      <c r="C10" s="90" t="s">
        <v>9</v>
      </c>
      <c r="D10" s="90" t="s">
        <v>10</v>
      </c>
      <c r="E10" s="91" t="s">
        <v>108</v>
      </c>
      <c r="F10" s="91" t="s">
        <v>42</v>
      </c>
      <c r="G10" s="91" t="s">
        <v>109</v>
      </c>
    </row>
    <row r="11" spans="2:7">
      <c r="B11" s="92" t="s">
        <v>306</v>
      </c>
      <c r="C11" s="90" t="s">
        <v>9</v>
      </c>
      <c r="D11" s="90" t="s">
        <v>10</v>
      </c>
      <c r="E11" s="91" t="s">
        <v>307</v>
      </c>
      <c r="F11" s="91" t="s">
        <v>42</v>
      </c>
      <c r="G11" s="91" t="s">
        <v>374</v>
      </c>
    </row>
    <row r="12" spans="2:7">
      <c r="B12" s="92" t="s">
        <v>308</v>
      </c>
      <c r="C12" s="90" t="s">
        <v>9</v>
      </c>
      <c r="D12" s="90" t="s">
        <v>10</v>
      </c>
      <c r="E12" s="91" t="s">
        <v>309</v>
      </c>
      <c r="F12" s="91" t="s">
        <v>42</v>
      </c>
      <c r="G12" s="91" t="s">
        <v>375</v>
      </c>
    </row>
    <row r="13" spans="2:7" ht="43.5">
      <c r="B13" s="92" t="s">
        <v>110</v>
      </c>
      <c r="C13" s="90" t="s">
        <v>9</v>
      </c>
      <c r="D13" s="90" t="s">
        <v>10</v>
      </c>
      <c r="E13" s="91" t="s">
        <v>111</v>
      </c>
      <c r="F13" s="91" t="s">
        <v>42</v>
      </c>
      <c r="G13" s="91" t="s">
        <v>112</v>
      </c>
    </row>
    <row r="14" spans="2:7">
      <c r="B14" s="92" t="s">
        <v>113</v>
      </c>
      <c r="C14" s="90" t="s">
        <v>9</v>
      </c>
      <c r="D14" s="90" t="s">
        <v>114</v>
      </c>
      <c r="E14" s="91" t="s">
        <v>115</v>
      </c>
      <c r="F14" s="91" t="s">
        <v>116</v>
      </c>
      <c r="G14" s="91" t="s">
        <v>117</v>
      </c>
    </row>
    <row r="15" spans="2:7" ht="58">
      <c r="B15" s="92" t="s">
        <v>34</v>
      </c>
      <c r="C15" s="90" t="s">
        <v>9</v>
      </c>
      <c r="D15" s="90" t="s">
        <v>35</v>
      </c>
      <c r="E15" s="91" t="s">
        <v>36</v>
      </c>
      <c r="F15" s="91" t="s">
        <v>358</v>
      </c>
      <c r="G15" s="91" t="s">
        <v>38</v>
      </c>
    </row>
    <row r="16" spans="2:7">
      <c r="B16" s="92" t="s">
        <v>310</v>
      </c>
      <c r="C16" s="90" t="s">
        <v>9</v>
      </c>
      <c r="D16" s="90" t="s">
        <v>40</v>
      </c>
      <c r="E16" s="91" t="s">
        <v>311</v>
      </c>
      <c r="F16" s="91" t="s">
        <v>42</v>
      </c>
      <c r="G16" s="91" t="s">
        <v>376</v>
      </c>
    </row>
    <row r="17" spans="2:7">
      <c r="B17" s="92" t="s">
        <v>39</v>
      </c>
      <c r="C17" s="90" t="s">
        <v>9</v>
      </c>
      <c r="D17" s="90" t="s">
        <v>40</v>
      </c>
      <c r="E17" s="91" t="s">
        <v>41</v>
      </c>
      <c r="F17" s="91" t="s">
        <v>42</v>
      </c>
      <c r="G17" s="91" t="s">
        <v>43</v>
      </c>
    </row>
    <row r="18" spans="2:7">
      <c r="B18" s="92" t="s">
        <v>15</v>
      </c>
      <c r="C18" s="90" t="s">
        <v>16</v>
      </c>
      <c r="D18" s="90" t="s">
        <v>17</v>
      </c>
      <c r="E18" s="91" t="s">
        <v>18</v>
      </c>
      <c r="F18" s="91" t="s">
        <v>19</v>
      </c>
      <c r="G18" s="91">
        <v>44555</v>
      </c>
    </row>
    <row r="19" spans="2:7">
      <c r="B19" s="92" t="s">
        <v>44</v>
      </c>
      <c r="C19" s="90" t="s">
        <v>9</v>
      </c>
      <c r="D19" s="90" t="s">
        <v>10</v>
      </c>
      <c r="E19" s="91" t="s">
        <v>45</v>
      </c>
      <c r="F19" s="91" t="s">
        <v>46</v>
      </c>
      <c r="G19" s="91">
        <v>8882568884</v>
      </c>
    </row>
    <row r="20" spans="2:7">
      <c r="B20" s="92" t="s">
        <v>47</v>
      </c>
      <c r="C20" s="90" t="s">
        <v>16</v>
      </c>
      <c r="D20" s="90" t="s">
        <v>17</v>
      </c>
      <c r="E20" s="91" t="s">
        <v>48</v>
      </c>
      <c r="F20" s="91" t="s">
        <v>49</v>
      </c>
      <c r="G20" s="91">
        <v>31944</v>
      </c>
    </row>
    <row r="21" spans="2:7" ht="29">
      <c r="B21" s="92" t="s">
        <v>51</v>
      </c>
      <c r="C21" s="90" t="s">
        <v>9</v>
      </c>
      <c r="D21" s="90" t="s">
        <v>52</v>
      </c>
      <c r="E21" s="91" t="s">
        <v>53</v>
      </c>
      <c r="F21" s="91" t="s">
        <v>54</v>
      </c>
      <c r="G21" s="91" t="s">
        <v>55</v>
      </c>
    </row>
    <row r="22" spans="2:7">
      <c r="B22" s="92" t="s">
        <v>56</v>
      </c>
      <c r="C22" s="90" t="s">
        <v>9</v>
      </c>
      <c r="D22" s="90" t="s">
        <v>25</v>
      </c>
      <c r="E22" s="91" t="s">
        <v>56</v>
      </c>
      <c r="F22" s="91" t="s">
        <v>57</v>
      </c>
      <c r="G22" s="91" t="s">
        <v>58</v>
      </c>
    </row>
    <row r="23" spans="2:7">
      <c r="B23" s="92" t="s">
        <v>71</v>
      </c>
      <c r="C23" s="90" t="s">
        <v>9</v>
      </c>
      <c r="D23" s="90" t="s">
        <v>40</v>
      </c>
      <c r="E23" s="91" t="s">
        <v>72</v>
      </c>
      <c r="F23" s="91" t="s">
        <v>42</v>
      </c>
      <c r="G23" s="91" t="s">
        <v>73</v>
      </c>
    </row>
    <row r="24" spans="2:7" ht="29">
      <c r="B24" s="92" t="s">
        <v>254</v>
      </c>
      <c r="C24" s="90" t="s">
        <v>9</v>
      </c>
      <c r="D24" s="90" t="s">
        <v>10</v>
      </c>
      <c r="E24" s="91" t="s">
        <v>256</v>
      </c>
      <c r="F24" s="91" t="s">
        <v>257</v>
      </c>
      <c r="G24" s="91" t="s">
        <v>255</v>
      </c>
    </row>
    <row r="25" spans="2:7" ht="29">
      <c r="B25" s="92" t="s">
        <v>86</v>
      </c>
      <c r="C25" s="90" t="s">
        <v>9</v>
      </c>
      <c r="D25" s="90" t="s">
        <v>10</v>
      </c>
      <c r="E25" s="91" t="s">
        <v>86</v>
      </c>
      <c r="F25" s="91" t="s">
        <v>87</v>
      </c>
      <c r="G25" s="91" t="s">
        <v>88</v>
      </c>
    </row>
    <row r="26" spans="2:7">
      <c r="B26" s="92" t="s">
        <v>82</v>
      </c>
      <c r="C26" s="90" t="s">
        <v>9</v>
      </c>
      <c r="D26" s="90" t="s">
        <v>40</v>
      </c>
      <c r="E26" s="91" t="s">
        <v>83</v>
      </c>
      <c r="F26" s="91" t="s">
        <v>84</v>
      </c>
      <c r="G26" s="91">
        <v>36</v>
      </c>
    </row>
    <row r="27" spans="2:7">
      <c r="B27" s="92" t="s">
        <v>95</v>
      </c>
      <c r="C27" s="90" t="s">
        <v>9</v>
      </c>
      <c r="D27" s="90" t="s">
        <v>10</v>
      </c>
      <c r="E27" s="91" t="s">
        <v>96</v>
      </c>
      <c r="F27" s="91" t="s">
        <v>42</v>
      </c>
      <c r="G27" s="91" t="s">
        <v>97</v>
      </c>
    </row>
    <row r="28" spans="2:7">
      <c r="B28" s="92" t="s">
        <v>79</v>
      </c>
      <c r="C28" s="90" t="s">
        <v>9</v>
      </c>
      <c r="D28" s="90" t="s">
        <v>25</v>
      </c>
      <c r="E28" s="91" t="s">
        <v>80</v>
      </c>
      <c r="F28" s="91" t="s">
        <v>61</v>
      </c>
      <c r="G28" s="91" t="s">
        <v>81</v>
      </c>
    </row>
    <row r="29" spans="2:7">
      <c r="B29" s="92" t="s">
        <v>261</v>
      </c>
      <c r="C29" s="90" t="s">
        <v>9</v>
      </c>
      <c r="D29" s="90" t="s">
        <v>10</v>
      </c>
      <c r="E29" s="91" t="s">
        <v>261</v>
      </c>
      <c r="F29" s="91" t="s">
        <v>42</v>
      </c>
      <c r="G29" s="91" t="s">
        <v>262</v>
      </c>
    </row>
    <row r="30" spans="2:7">
      <c r="B30" s="92" t="s">
        <v>263</v>
      </c>
      <c r="C30" s="90" t="s">
        <v>9</v>
      </c>
      <c r="D30" s="90" t="s">
        <v>10</v>
      </c>
      <c r="E30" s="91" t="s">
        <v>263</v>
      </c>
      <c r="F30" s="91" t="s">
        <v>42</v>
      </c>
      <c r="G30" s="91" t="s">
        <v>264</v>
      </c>
    </row>
    <row r="31" spans="2:7">
      <c r="B31" s="92" t="s">
        <v>98</v>
      </c>
      <c r="C31" s="90" t="s">
        <v>30</v>
      </c>
      <c r="D31" s="90" t="s">
        <v>31</v>
      </c>
      <c r="E31" s="91" t="s">
        <v>98</v>
      </c>
      <c r="F31" s="91" t="s">
        <v>33</v>
      </c>
      <c r="G31" s="91">
        <v>110016</v>
      </c>
    </row>
    <row r="32" spans="2:7">
      <c r="B32" s="92" t="s">
        <v>313</v>
      </c>
      <c r="C32" s="90" t="s">
        <v>104</v>
      </c>
      <c r="D32" s="90" t="s">
        <v>141</v>
      </c>
      <c r="E32" s="91" t="s">
        <v>314</v>
      </c>
      <c r="F32" s="91" t="s">
        <v>315</v>
      </c>
      <c r="G32" s="91">
        <v>120.2</v>
      </c>
    </row>
    <row r="33" spans="2:7">
      <c r="B33" s="92" t="s">
        <v>316</v>
      </c>
      <c r="C33" s="90" t="s">
        <v>30</v>
      </c>
      <c r="D33" s="90" t="s">
        <v>68</v>
      </c>
      <c r="E33" s="91" t="s">
        <v>316</v>
      </c>
      <c r="F33" s="91" t="s">
        <v>317</v>
      </c>
      <c r="G33" s="91">
        <v>100</v>
      </c>
    </row>
    <row r="34" spans="2:7" ht="29">
      <c r="B34" s="92" t="s">
        <v>318</v>
      </c>
      <c r="C34" s="90" t="s">
        <v>104</v>
      </c>
      <c r="D34" s="90" t="s">
        <v>141</v>
      </c>
      <c r="E34" s="91" t="s">
        <v>319</v>
      </c>
      <c r="F34" s="91" t="s">
        <v>320</v>
      </c>
      <c r="G34" s="91">
        <v>5.6</v>
      </c>
    </row>
    <row r="35" spans="2:7" ht="29">
      <c r="B35" s="92" t="s">
        <v>321</v>
      </c>
      <c r="C35" s="90" t="s">
        <v>9</v>
      </c>
      <c r="D35" s="90" t="s">
        <v>25</v>
      </c>
      <c r="E35" s="91" t="s">
        <v>322</v>
      </c>
      <c r="F35" s="91" t="s">
        <v>323</v>
      </c>
      <c r="G35" s="91" t="s">
        <v>377</v>
      </c>
    </row>
    <row r="36" spans="2:7">
      <c r="B36" s="92" t="s">
        <v>59</v>
      </c>
      <c r="C36" s="90" t="s">
        <v>9</v>
      </c>
      <c r="D36" s="90" t="s">
        <v>25</v>
      </c>
      <c r="E36" s="91" t="s">
        <v>60</v>
      </c>
      <c r="F36" s="91" t="s">
        <v>61</v>
      </c>
      <c r="G36" s="91" t="s">
        <v>28</v>
      </c>
    </row>
    <row r="37" spans="2:7" ht="58">
      <c r="B37" s="92" t="s">
        <v>62</v>
      </c>
      <c r="C37" s="90" t="s">
        <v>9</v>
      </c>
      <c r="D37" s="90" t="s">
        <v>35</v>
      </c>
      <c r="E37" s="91" t="s">
        <v>63</v>
      </c>
      <c r="F37" s="91" t="s">
        <v>37</v>
      </c>
      <c r="G37" s="91" t="s">
        <v>38</v>
      </c>
    </row>
    <row r="38" spans="2:7">
      <c r="B38" s="92" t="s">
        <v>65</v>
      </c>
      <c r="C38" s="90" t="s">
        <v>16</v>
      </c>
      <c r="D38" s="90" t="s">
        <v>17</v>
      </c>
      <c r="E38" s="91" t="s">
        <v>66</v>
      </c>
      <c r="F38" s="91" t="s">
        <v>49</v>
      </c>
      <c r="G38" s="91">
        <v>31944</v>
      </c>
    </row>
    <row r="39" spans="2:7">
      <c r="B39" s="92" t="s">
        <v>67</v>
      </c>
      <c r="C39" s="90" t="s">
        <v>30</v>
      </c>
      <c r="D39" s="90" t="s">
        <v>68</v>
      </c>
      <c r="E39" s="91" t="s">
        <v>69</v>
      </c>
      <c r="F39" s="91" t="s">
        <v>70</v>
      </c>
      <c r="G39" s="91" t="s">
        <v>43</v>
      </c>
    </row>
    <row r="40" spans="2:7">
      <c r="B40" s="92" t="s">
        <v>89</v>
      </c>
      <c r="C40" s="90" t="s">
        <v>9</v>
      </c>
      <c r="D40" s="90" t="s">
        <v>40</v>
      </c>
      <c r="E40" s="91" t="s">
        <v>90</v>
      </c>
      <c r="F40" s="91" t="s">
        <v>12</v>
      </c>
      <c r="G40" s="91">
        <v>121212121212</v>
      </c>
    </row>
    <row r="41" spans="2:7">
      <c r="B41" s="92" t="s">
        <v>91</v>
      </c>
      <c r="C41" s="90" t="s">
        <v>9</v>
      </c>
      <c r="D41" s="90" t="s">
        <v>25</v>
      </c>
      <c r="E41" s="91" t="s">
        <v>92</v>
      </c>
      <c r="F41" s="91" t="s">
        <v>93</v>
      </c>
      <c r="G41" s="91" t="s">
        <v>94</v>
      </c>
    </row>
    <row r="42" spans="2:7">
      <c r="B42" s="92" t="s">
        <v>265</v>
      </c>
      <c r="C42" s="90" t="s">
        <v>9</v>
      </c>
      <c r="D42" s="90" t="s">
        <v>25</v>
      </c>
      <c r="E42" s="91" t="s">
        <v>267</v>
      </c>
      <c r="F42" s="91" t="s">
        <v>268</v>
      </c>
      <c r="G42" s="91" t="s">
        <v>266</v>
      </c>
    </row>
    <row r="43" spans="2:7">
      <c r="B43" s="92" t="s">
        <v>269</v>
      </c>
      <c r="C43" s="90" t="s">
        <v>30</v>
      </c>
      <c r="D43" s="90" t="s">
        <v>31</v>
      </c>
      <c r="E43" s="91" t="s">
        <v>271</v>
      </c>
      <c r="F43" s="91" t="s">
        <v>70</v>
      </c>
      <c r="G43" s="91" t="s">
        <v>270</v>
      </c>
    </row>
    <row r="44" spans="2:7">
      <c r="B44" s="92" t="s">
        <v>272</v>
      </c>
      <c r="C44" s="90" t="s">
        <v>104</v>
      </c>
      <c r="D44" s="90" t="s">
        <v>141</v>
      </c>
      <c r="E44" s="91" t="s">
        <v>273</v>
      </c>
      <c r="F44" s="91" t="s">
        <v>274</v>
      </c>
      <c r="G44" s="91">
        <v>200000</v>
      </c>
    </row>
    <row r="45" spans="2:7">
      <c r="B45" s="92" t="s">
        <v>275</v>
      </c>
      <c r="C45" s="90" t="s">
        <v>104</v>
      </c>
      <c r="D45" s="90" t="s">
        <v>141</v>
      </c>
      <c r="E45" s="91" t="s">
        <v>276</v>
      </c>
      <c r="F45" s="91" t="s">
        <v>163</v>
      </c>
      <c r="G45" s="91">
        <v>1000.11</v>
      </c>
    </row>
    <row r="46" spans="2:7">
      <c r="B46" s="92" t="s">
        <v>99</v>
      </c>
      <c r="C46" s="90" t="s">
        <v>30</v>
      </c>
      <c r="D46" s="90" t="s">
        <v>31</v>
      </c>
      <c r="E46" s="91" t="s">
        <v>99</v>
      </c>
      <c r="F46" s="91" t="s">
        <v>100</v>
      </c>
      <c r="G46" s="91">
        <v>750</v>
      </c>
    </row>
    <row r="47" spans="2:7">
      <c r="B47" s="92" t="s">
        <v>102</v>
      </c>
      <c r="C47" s="90" t="s">
        <v>30</v>
      </c>
      <c r="D47" s="90" t="s">
        <v>31</v>
      </c>
      <c r="E47" s="91" t="s">
        <v>99</v>
      </c>
      <c r="F47" s="91" t="s">
        <v>100</v>
      </c>
      <c r="G47" s="91">
        <v>735</v>
      </c>
    </row>
    <row r="48" spans="2:7">
      <c r="B48" s="92" t="s">
        <v>103</v>
      </c>
      <c r="C48" s="90" t="s">
        <v>104</v>
      </c>
      <c r="D48" s="90" t="s">
        <v>31</v>
      </c>
      <c r="E48" s="91" t="s">
        <v>105</v>
      </c>
      <c r="F48" s="91" t="s">
        <v>106</v>
      </c>
      <c r="G48" s="91">
        <v>200.21</v>
      </c>
    </row>
    <row r="49" spans="2:7" ht="29">
      <c r="B49" s="92" t="s">
        <v>118</v>
      </c>
      <c r="C49" s="90" t="s">
        <v>9</v>
      </c>
      <c r="D49" s="90" t="s">
        <v>40</v>
      </c>
      <c r="E49" s="91" t="s">
        <v>119</v>
      </c>
      <c r="F49" s="91" t="s">
        <v>120</v>
      </c>
      <c r="G49" s="91" t="s">
        <v>121</v>
      </c>
    </row>
    <row r="50" spans="2:7">
      <c r="B50" s="92" t="s">
        <v>122</v>
      </c>
      <c r="C50" s="90" t="s">
        <v>9</v>
      </c>
      <c r="D50" s="90" t="s">
        <v>10</v>
      </c>
      <c r="E50" s="91" t="s">
        <v>123</v>
      </c>
      <c r="F50" s="91" t="s">
        <v>22</v>
      </c>
      <c r="G50" s="91" t="s">
        <v>124</v>
      </c>
    </row>
    <row r="51" spans="2:7" ht="29">
      <c r="B51" s="92" t="s">
        <v>125</v>
      </c>
      <c r="C51" s="90" t="s">
        <v>9</v>
      </c>
      <c r="D51" s="90" t="s">
        <v>40</v>
      </c>
      <c r="E51" s="91" t="s">
        <v>126</v>
      </c>
      <c r="F51" s="91" t="s">
        <v>127</v>
      </c>
      <c r="G51" s="91" t="s">
        <v>128</v>
      </c>
    </row>
    <row r="52" spans="2:7">
      <c r="B52" s="92" t="s">
        <v>129</v>
      </c>
      <c r="C52" s="90" t="s">
        <v>9</v>
      </c>
      <c r="D52" s="90" t="s">
        <v>31</v>
      </c>
      <c r="E52" s="91" t="s">
        <v>130</v>
      </c>
      <c r="F52" s="91" t="s">
        <v>131</v>
      </c>
      <c r="G52" s="91" t="s">
        <v>132</v>
      </c>
    </row>
    <row r="53" spans="2:7" ht="43.5">
      <c r="B53" s="92" t="s">
        <v>133</v>
      </c>
      <c r="C53" s="90" t="s">
        <v>9</v>
      </c>
      <c r="D53" s="90" t="s">
        <v>40</v>
      </c>
      <c r="E53" s="91" t="s">
        <v>133</v>
      </c>
      <c r="F53" s="91" t="s">
        <v>134</v>
      </c>
      <c r="G53" s="91" t="s">
        <v>135</v>
      </c>
    </row>
    <row r="54" spans="2:7" ht="29">
      <c r="B54" s="92" t="s">
        <v>136</v>
      </c>
      <c r="C54" s="90" t="s">
        <v>9</v>
      </c>
      <c r="D54" s="90" t="s">
        <v>40</v>
      </c>
      <c r="E54" s="91" t="s">
        <v>137</v>
      </c>
      <c r="F54" s="91" t="s">
        <v>76</v>
      </c>
      <c r="G54" s="91" t="s">
        <v>138</v>
      </c>
    </row>
    <row r="55" spans="2:7" ht="29">
      <c r="B55" s="92" t="s">
        <v>140</v>
      </c>
      <c r="C55" s="90" t="s">
        <v>104</v>
      </c>
      <c r="D55" s="90" t="s">
        <v>141</v>
      </c>
      <c r="E55" s="91" t="s">
        <v>142</v>
      </c>
      <c r="F55" s="91" t="s">
        <v>143</v>
      </c>
      <c r="G55" s="91">
        <v>100.1</v>
      </c>
    </row>
    <row r="56" spans="2:7" ht="29">
      <c r="B56" s="92" t="s">
        <v>144</v>
      </c>
      <c r="C56" s="90" t="s">
        <v>104</v>
      </c>
      <c r="D56" s="90" t="s">
        <v>141</v>
      </c>
      <c r="E56" s="91" t="s">
        <v>145</v>
      </c>
      <c r="F56" s="91" t="s">
        <v>143</v>
      </c>
      <c r="G56" s="91">
        <v>100.5</v>
      </c>
    </row>
    <row r="57" spans="2:7" ht="29">
      <c r="B57" s="92" t="s">
        <v>74</v>
      </c>
      <c r="C57" s="90" t="s">
        <v>9</v>
      </c>
      <c r="D57" s="90" t="s">
        <v>40</v>
      </c>
      <c r="E57" s="91" t="s">
        <v>75</v>
      </c>
      <c r="F57" s="91" t="s">
        <v>76</v>
      </c>
      <c r="G57" s="91" t="s">
        <v>77</v>
      </c>
    </row>
    <row r="58" spans="2:7">
      <c r="B58" s="92" t="s">
        <v>146</v>
      </c>
      <c r="C58" s="90" t="s">
        <v>104</v>
      </c>
      <c r="D58" s="90" t="s">
        <v>141</v>
      </c>
      <c r="E58" s="91" t="s">
        <v>146</v>
      </c>
      <c r="F58" s="91" t="s">
        <v>147</v>
      </c>
      <c r="G58" s="91">
        <v>350000</v>
      </c>
    </row>
    <row r="59" spans="2:7">
      <c r="B59" s="92" t="s">
        <v>149</v>
      </c>
      <c r="C59" s="90" t="s">
        <v>30</v>
      </c>
      <c r="D59" s="90" t="s">
        <v>31</v>
      </c>
      <c r="E59" s="91" t="s">
        <v>150</v>
      </c>
      <c r="F59" s="91" t="s">
        <v>151</v>
      </c>
      <c r="G59" s="91">
        <v>24</v>
      </c>
    </row>
    <row r="60" spans="2:7">
      <c r="B60" s="92" t="s">
        <v>278</v>
      </c>
      <c r="C60" s="90" t="s">
        <v>30</v>
      </c>
      <c r="D60" s="90" t="s">
        <v>31</v>
      </c>
      <c r="E60" s="91" t="s">
        <v>279</v>
      </c>
      <c r="F60" s="91" t="s">
        <v>280</v>
      </c>
      <c r="G60" s="91">
        <v>24</v>
      </c>
    </row>
    <row r="61" spans="2:7">
      <c r="B61" s="92" t="s">
        <v>335</v>
      </c>
      <c r="C61" s="90" t="s">
        <v>30</v>
      </c>
      <c r="D61" s="90" t="s">
        <v>31</v>
      </c>
      <c r="E61" s="91" t="s">
        <v>336</v>
      </c>
      <c r="F61" s="91" t="s">
        <v>280</v>
      </c>
      <c r="G61" s="91">
        <v>2</v>
      </c>
    </row>
    <row r="62" spans="2:7">
      <c r="B62" s="92" t="s">
        <v>332</v>
      </c>
      <c r="C62" s="90" t="s">
        <v>104</v>
      </c>
      <c r="D62" s="90" t="s">
        <v>141</v>
      </c>
      <c r="E62" s="91" t="s">
        <v>154</v>
      </c>
      <c r="F62" s="91" t="s">
        <v>155</v>
      </c>
      <c r="G62" s="91">
        <v>4</v>
      </c>
    </row>
    <row r="63" spans="2:7">
      <c r="B63" s="92" t="s">
        <v>153</v>
      </c>
      <c r="C63" s="90" t="s">
        <v>104</v>
      </c>
      <c r="D63" s="90" t="s">
        <v>141</v>
      </c>
      <c r="E63" s="91" t="s">
        <v>154</v>
      </c>
      <c r="F63" s="91" t="s">
        <v>155</v>
      </c>
      <c r="G63" s="91">
        <v>32</v>
      </c>
    </row>
    <row r="64" spans="2:7">
      <c r="B64" s="92" t="s">
        <v>327</v>
      </c>
      <c r="C64" s="90" t="s">
        <v>104</v>
      </c>
      <c r="D64" s="90" t="s">
        <v>141</v>
      </c>
      <c r="E64" s="91" t="s">
        <v>328</v>
      </c>
      <c r="F64" s="91" t="s">
        <v>143</v>
      </c>
      <c r="G64" s="91">
        <v>2.5</v>
      </c>
    </row>
    <row r="65" spans="2:7">
      <c r="B65" s="92" t="s">
        <v>329</v>
      </c>
      <c r="C65" s="90" t="s">
        <v>104</v>
      </c>
      <c r="D65" s="90" t="s">
        <v>141</v>
      </c>
      <c r="E65" s="91" t="s">
        <v>328</v>
      </c>
      <c r="F65" s="91" t="s">
        <v>143</v>
      </c>
      <c r="G65" s="91">
        <v>100.1</v>
      </c>
    </row>
    <row r="66" spans="2:7">
      <c r="B66" s="92" t="s">
        <v>157</v>
      </c>
      <c r="C66" s="90" t="s">
        <v>104</v>
      </c>
      <c r="D66" s="90" t="s">
        <v>141</v>
      </c>
      <c r="E66" s="91" t="s">
        <v>158</v>
      </c>
      <c r="F66" s="91" t="s">
        <v>143</v>
      </c>
      <c r="G66" s="91">
        <v>300</v>
      </c>
    </row>
    <row r="67" spans="2:7">
      <c r="B67" s="92" t="s">
        <v>159</v>
      </c>
      <c r="C67" s="90" t="s">
        <v>104</v>
      </c>
      <c r="D67" s="90" t="s">
        <v>141</v>
      </c>
      <c r="E67" s="91" t="s">
        <v>160</v>
      </c>
      <c r="F67" s="91" t="s">
        <v>143</v>
      </c>
      <c r="G67" s="91">
        <v>20.6</v>
      </c>
    </row>
    <row r="68" spans="2:7">
      <c r="B68" s="92" t="s">
        <v>161</v>
      </c>
      <c r="C68" s="90" t="s">
        <v>104</v>
      </c>
      <c r="D68" s="90" t="s">
        <v>141</v>
      </c>
      <c r="E68" s="91" t="s">
        <v>162</v>
      </c>
      <c r="F68" s="91" t="s">
        <v>163</v>
      </c>
      <c r="G68" s="91">
        <v>120.9</v>
      </c>
    </row>
    <row r="69" spans="2:7">
      <c r="B69" s="92" t="s">
        <v>164</v>
      </c>
      <c r="C69" s="90" t="s">
        <v>104</v>
      </c>
      <c r="D69" s="90" t="s">
        <v>141</v>
      </c>
      <c r="E69" s="91" t="s">
        <v>165</v>
      </c>
      <c r="F69" s="91" t="s">
        <v>166</v>
      </c>
      <c r="G69" s="91">
        <v>1200</v>
      </c>
    </row>
    <row r="70" spans="2:7" ht="29">
      <c r="B70" s="92" t="s">
        <v>167</v>
      </c>
      <c r="C70" s="90" t="s">
        <v>104</v>
      </c>
      <c r="D70" s="90" t="s">
        <v>141</v>
      </c>
      <c r="E70" s="91" t="s">
        <v>168</v>
      </c>
      <c r="F70" s="91" t="s">
        <v>169</v>
      </c>
      <c r="G70" s="91">
        <v>348500</v>
      </c>
    </row>
    <row r="71" spans="2:7" ht="43.5">
      <c r="B71" s="92" t="s">
        <v>283</v>
      </c>
      <c r="C71" s="90" t="s">
        <v>104</v>
      </c>
      <c r="D71" s="90" t="s">
        <v>141</v>
      </c>
      <c r="E71" s="91" t="s">
        <v>284</v>
      </c>
      <c r="F71" s="91" t="s">
        <v>285</v>
      </c>
      <c r="G71" s="91">
        <v>15.5</v>
      </c>
    </row>
    <row r="72" spans="2:7">
      <c r="B72" s="92" t="s">
        <v>171</v>
      </c>
      <c r="C72" s="90" t="s">
        <v>9</v>
      </c>
      <c r="D72" s="90" t="s">
        <v>172</v>
      </c>
      <c r="E72" s="91" t="s">
        <v>173</v>
      </c>
      <c r="F72" s="91" t="s">
        <v>174</v>
      </c>
      <c r="G72" s="91" t="s">
        <v>175</v>
      </c>
    </row>
    <row r="73" spans="2:7">
      <c r="B73" s="92" t="s">
        <v>340</v>
      </c>
      <c r="C73" s="90" t="s">
        <v>341</v>
      </c>
      <c r="D73" s="90" t="s">
        <v>341</v>
      </c>
      <c r="E73" s="91" t="s">
        <v>342</v>
      </c>
      <c r="F73" s="91" t="s">
        <v>341</v>
      </c>
      <c r="G73" s="91"/>
    </row>
    <row r="74" spans="2:7">
      <c r="B74" s="92" t="s">
        <v>343</v>
      </c>
      <c r="C74" s="90" t="s">
        <v>228</v>
      </c>
      <c r="D74" s="90" t="s">
        <v>344</v>
      </c>
      <c r="E74" s="91" t="s">
        <v>345</v>
      </c>
      <c r="F74" s="91" t="s">
        <v>344</v>
      </c>
      <c r="G74" s="91"/>
    </row>
    <row r="75" spans="2:7">
      <c r="B75" s="92" t="s">
        <v>176</v>
      </c>
      <c r="C75" s="90" t="s">
        <v>9</v>
      </c>
      <c r="D75" s="90" t="s">
        <v>172</v>
      </c>
      <c r="E75" s="91" t="s">
        <v>177</v>
      </c>
      <c r="F75" s="91" t="s">
        <v>174</v>
      </c>
      <c r="G75" s="91" t="s">
        <v>178</v>
      </c>
    </row>
    <row r="76" spans="2:7">
      <c r="B76" s="92" t="s">
        <v>179</v>
      </c>
      <c r="C76" s="90" t="s">
        <v>9</v>
      </c>
      <c r="D76" s="90" t="s">
        <v>172</v>
      </c>
      <c r="E76" s="91" t="s">
        <v>180</v>
      </c>
      <c r="F76" s="91" t="s">
        <v>174</v>
      </c>
      <c r="G76" s="91" t="s">
        <v>181</v>
      </c>
    </row>
    <row r="77" spans="2:7">
      <c r="B77" s="92" t="s">
        <v>182</v>
      </c>
      <c r="C77" s="90" t="s">
        <v>9</v>
      </c>
      <c r="D77" s="90" t="s">
        <v>10</v>
      </c>
      <c r="E77" s="91" t="s">
        <v>183</v>
      </c>
      <c r="F77" s="91" t="s">
        <v>174</v>
      </c>
      <c r="G77" s="91" t="s">
        <v>184</v>
      </c>
    </row>
    <row r="78" spans="2:7">
      <c r="B78" s="92" t="s">
        <v>355</v>
      </c>
      <c r="C78" s="90" t="s">
        <v>9</v>
      </c>
      <c r="D78" s="90" t="s">
        <v>172</v>
      </c>
      <c r="E78" s="91" t="s">
        <v>186</v>
      </c>
      <c r="F78" s="91" t="s">
        <v>174</v>
      </c>
      <c r="G78" s="91" t="s">
        <v>175</v>
      </c>
    </row>
    <row r="79" spans="2:7">
      <c r="B79" s="92" t="s">
        <v>187</v>
      </c>
      <c r="C79" s="90" t="s">
        <v>9</v>
      </c>
      <c r="D79" s="90" t="s">
        <v>172</v>
      </c>
      <c r="E79" s="91" t="s">
        <v>188</v>
      </c>
      <c r="F79" s="91" t="s">
        <v>174</v>
      </c>
      <c r="G79" s="91" t="s">
        <v>178</v>
      </c>
    </row>
    <row r="80" spans="2:7">
      <c r="B80" s="92" t="s">
        <v>189</v>
      </c>
      <c r="C80" s="90" t="s">
        <v>9</v>
      </c>
      <c r="D80" s="90" t="s">
        <v>172</v>
      </c>
      <c r="E80" s="91" t="s">
        <v>190</v>
      </c>
      <c r="F80" s="91" t="s">
        <v>174</v>
      </c>
      <c r="G80" s="91" t="s">
        <v>181</v>
      </c>
    </row>
    <row r="81" spans="2:7">
      <c r="B81" s="92" t="s">
        <v>191</v>
      </c>
      <c r="C81" s="90" t="s">
        <v>9</v>
      </c>
      <c r="D81" s="90" t="s">
        <v>10</v>
      </c>
      <c r="E81" s="91" t="s">
        <v>192</v>
      </c>
      <c r="F81" s="91" t="s">
        <v>174</v>
      </c>
      <c r="G81" s="91" t="s">
        <v>184</v>
      </c>
    </row>
    <row r="82" spans="2:7">
      <c r="B82" s="92" t="s">
        <v>193</v>
      </c>
      <c r="C82" s="90" t="s">
        <v>9</v>
      </c>
      <c r="D82" s="90" t="s">
        <v>172</v>
      </c>
      <c r="E82" s="91" t="s">
        <v>194</v>
      </c>
      <c r="F82" s="91" t="s">
        <v>195</v>
      </c>
      <c r="G82" s="91" t="s">
        <v>184</v>
      </c>
    </row>
    <row r="83" spans="2:7">
      <c r="B83" s="92" t="s">
        <v>196</v>
      </c>
      <c r="C83" s="90" t="s">
        <v>9</v>
      </c>
      <c r="D83" s="90" t="s">
        <v>172</v>
      </c>
      <c r="E83" s="91" t="s">
        <v>197</v>
      </c>
      <c r="F83" s="91" t="s">
        <v>195</v>
      </c>
      <c r="G83" s="91" t="s">
        <v>184</v>
      </c>
    </row>
    <row r="84" spans="2:7">
      <c r="B84" s="92" t="s">
        <v>287</v>
      </c>
      <c r="C84" s="90" t="s">
        <v>9</v>
      </c>
      <c r="D84" s="90" t="s">
        <v>172</v>
      </c>
      <c r="E84" s="91" t="s">
        <v>289</v>
      </c>
      <c r="F84" s="91" t="s">
        <v>174</v>
      </c>
      <c r="G84" s="91" t="s">
        <v>288</v>
      </c>
    </row>
    <row r="85" spans="2:7">
      <c r="B85" s="92" t="s">
        <v>290</v>
      </c>
      <c r="C85" s="90" t="s">
        <v>9</v>
      </c>
      <c r="D85" s="90" t="s">
        <v>10</v>
      </c>
      <c r="E85" s="91" t="s">
        <v>291</v>
      </c>
      <c r="F85" s="91" t="s">
        <v>174</v>
      </c>
      <c r="G85" s="91" t="s">
        <v>200</v>
      </c>
    </row>
    <row r="86" spans="2:7" ht="29">
      <c r="B86" s="92" t="s">
        <v>201</v>
      </c>
      <c r="C86" s="90" t="s">
        <v>9</v>
      </c>
      <c r="D86" s="90" t="s">
        <v>10</v>
      </c>
      <c r="E86" s="91" t="s">
        <v>202</v>
      </c>
      <c r="F86" s="91" t="s">
        <v>174</v>
      </c>
      <c r="G86" s="91" t="s">
        <v>203</v>
      </c>
    </row>
    <row r="87" spans="2:7">
      <c r="B87" s="92" t="s">
        <v>204</v>
      </c>
      <c r="C87" s="90" t="s">
        <v>9</v>
      </c>
      <c r="D87" s="90" t="s">
        <v>172</v>
      </c>
      <c r="E87" s="91" t="s">
        <v>205</v>
      </c>
      <c r="F87" s="91" t="s">
        <v>174</v>
      </c>
      <c r="G87" s="91" t="s">
        <v>206</v>
      </c>
    </row>
    <row r="88" spans="2:7">
      <c r="B88" s="92" t="s">
        <v>207</v>
      </c>
      <c r="C88" s="90" t="s">
        <v>9</v>
      </c>
      <c r="D88" s="90" t="s">
        <v>172</v>
      </c>
      <c r="E88" s="91" t="s">
        <v>208</v>
      </c>
      <c r="F88" s="91" t="s">
        <v>174</v>
      </c>
      <c r="G88" s="91" t="s">
        <v>207</v>
      </c>
    </row>
    <row r="89" spans="2:7">
      <c r="B89" s="92" t="s">
        <v>209</v>
      </c>
      <c r="C89" s="90" t="s">
        <v>9</v>
      </c>
      <c r="D89" s="90" t="s">
        <v>172</v>
      </c>
      <c r="E89" s="91" t="s">
        <v>210</v>
      </c>
      <c r="F89" s="91" t="s">
        <v>174</v>
      </c>
      <c r="G89" s="91" t="s">
        <v>209</v>
      </c>
    </row>
    <row r="90" spans="2:7">
      <c r="B90" s="92" t="s">
        <v>211</v>
      </c>
      <c r="C90" s="90" t="s">
        <v>9</v>
      </c>
      <c r="D90" s="90" t="s">
        <v>172</v>
      </c>
      <c r="E90" s="91" t="s">
        <v>212</v>
      </c>
      <c r="F90" s="91" t="s">
        <v>174</v>
      </c>
      <c r="G90" s="91" t="s">
        <v>213</v>
      </c>
    </row>
    <row r="91" spans="2:7" ht="29">
      <c r="B91" s="92" t="s">
        <v>214</v>
      </c>
      <c r="C91" s="90" t="s">
        <v>9</v>
      </c>
      <c r="D91" s="90" t="s">
        <v>10</v>
      </c>
      <c r="E91" s="91" t="s">
        <v>215</v>
      </c>
      <c r="F91" s="91" t="s">
        <v>174</v>
      </c>
      <c r="G91" s="91" t="s">
        <v>216</v>
      </c>
    </row>
    <row r="92" spans="2:7" ht="29">
      <c r="B92" s="92" t="s">
        <v>198</v>
      </c>
      <c r="C92" s="90" t="s">
        <v>9</v>
      </c>
      <c r="D92" s="90" t="s">
        <v>10</v>
      </c>
      <c r="E92" s="91" t="s">
        <v>199</v>
      </c>
      <c r="F92" s="91" t="s">
        <v>174</v>
      </c>
      <c r="G92" s="91" t="s">
        <v>200</v>
      </c>
    </row>
    <row r="93" spans="2:7">
      <c r="B93" s="92" t="s">
        <v>217</v>
      </c>
      <c r="C93" s="90" t="s">
        <v>9</v>
      </c>
      <c r="D93" s="90" t="s">
        <v>40</v>
      </c>
      <c r="E93" s="91" t="s">
        <v>218</v>
      </c>
      <c r="F93" s="91" t="s">
        <v>219</v>
      </c>
      <c r="G93" s="91" t="s">
        <v>220</v>
      </c>
    </row>
    <row r="94" spans="2:7">
      <c r="B94" s="92" t="s">
        <v>221</v>
      </c>
      <c r="C94" s="90" t="s">
        <v>9</v>
      </c>
      <c r="D94" s="90" t="s">
        <v>40</v>
      </c>
      <c r="E94" s="91" t="s">
        <v>222</v>
      </c>
      <c r="F94" s="91" t="s">
        <v>223</v>
      </c>
      <c r="G94" s="91" t="s">
        <v>224</v>
      </c>
    </row>
    <row r="95" spans="2:7">
      <c r="B95" s="92" t="s">
        <v>225</v>
      </c>
      <c r="C95" s="90" t="s">
        <v>9</v>
      </c>
      <c r="D95" s="90" t="s">
        <v>40</v>
      </c>
      <c r="E95" s="91" t="s">
        <v>226</v>
      </c>
      <c r="F95" s="91" t="s">
        <v>223</v>
      </c>
      <c r="G95" s="91" t="s">
        <v>224</v>
      </c>
    </row>
    <row r="96" spans="2:7">
      <c r="B96" s="92" t="s">
        <v>297</v>
      </c>
      <c r="C96" s="90" t="s">
        <v>9</v>
      </c>
      <c r="D96" s="90" t="s">
        <v>40</v>
      </c>
      <c r="E96" s="91" t="s">
        <v>299</v>
      </c>
      <c r="F96" s="91" t="s">
        <v>223</v>
      </c>
      <c r="G96" s="91" t="s">
        <v>298</v>
      </c>
    </row>
    <row r="97" spans="2:7">
      <c r="B97" s="92" t="s">
        <v>301</v>
      </c>
      <c r="C97" s="90" t="s">
        <v>9</v>
      </c>
      <c r="D97" s="90" t="s">
        <v>40</v>
      </c>
      <c r="E97" s="91" t="s">
        <v>302</v>
      </c>
      <c r="F97" s="91" t="s">
        <v>223</v>
      </c>
      <c r="G97" s="91" t="s">
        <v>298</v>
      </c>
    </row>
    <row r="98" spans="2:7" ht="58">
      <c r="B98" s="92" t="s">
        <v>227</v>
      </c>
      <c r="C98" s="90" t="s">
        <v>228</v>
      </c>
      <c r="D98" s="90" t="s">
        <v>229</v>
      </c>
      <c r="E98" s="91" t="s">
        <v>230</v>
      </c>
      <c r="F98" s="91" t="s">
        <v>231</v>
      </c>
      <c r="G98" s="91" t="s">
        <v>232</v>
      </c>
    </row>
    <row r="99" spans="2:7">
      <c r="B99" s="92" t="s">
        <v>346</v>
      </c>
      <c r="C99" s="90" t="s">
        <v>9</v>
      </c>
      <c r="D99" s="90" t="s">
        <v>25</v>
      </c>
      <c r="E99" s="91" t="s">
        <v>347</v>
      </c>
      <c r="F99" s="91" t="s">
        <v>348</v>
      </c>
      <c r="G99" s="91" t="s">
        <v>378</v>
      </c>
    </row>
    <row r="100" spans="2:7">
      <c r="B100" s="92" t="s">
        <v>350</v>
      </c>
      <c r="C100" s="90" t="s">
        <v>9</v>
      </c>
      <c r="D100" s="90" t="s">
        <v>17</v>
      </c>
      <c r="E100" s="91" t="s">
        <v>351</v>
      </c>
      <c r="F100" s="91" t="s">
        <v>19</v>
      </c>
      <c r="G100" s="91">
        <v>44555</v>
      </c>
    </row>
    <row r="101" spans="2:7">
      <c r="B101" s="93" t="s">
        <v>359</v>
      </c>
      <c r="C101" s="90" t="s">
        <v>9</v>
      </c>
      <c r="D101" s="90" t="s">
        <v>25</v>
      </c>
      <c r="E101" s="91"/>
      <c r="F101" s="91"/>
      <c r="G101" s="91"/>
    </row>
    <row r="102" spans="2:7">
      <c r="B102" s="93" t="s">
        <v>360</v>
      </c>
      <c r="C102" s="90" t="s">
        <v>9</v>
      </c>
      <c r="D102" s="90" t="s">
        <v>25</v>
      </c>
      <c r="E102" s="91"/>
      <c r="F102" s="91"/>
      <c r="G102" s="91"/>
    </row>
    <row r="103" spans="2:7">
      <c r="B103" s="93" t="s">
        <v>361</v>
      </c>
      <c r="C103" s="90" t="s">
        <v>9</v>
      </c>
      <c r="D103" s="90" t="s">
        <v>25</v>
      </c>
      <c r="E103" s="91"/>
      <c r="F103" s="91"/>
      <c r="G103" s="91"/>
    </row>
    <row r="104" spans="2:7">
      <c r="B104" s="93" t="s">
        <v>362</v>
      </c>
      <c r="C104" s="90" t="s">
        <v>9</v>
      </c>
      <c r="D104" s="90" t="s">
        <v>25</v>
      </c>
      <c r="E104" s="91"/>
      <c r="F104" s="91"/>
      <c r="G104" s="91"/>
    </row>
    <row r="105" spans="2:7">
      <c r="B105" s="93" t="s">
        <v>363</v>
      </c>
      <c r="C105" s="90" t="s">
        <v>9</v>
      </c>
      <c r="D105" s="90" t="s">
        <v>25</v>
      </c>
      <c r="E105" s="91"/>
      <c r="F105" s="91"/>
      <c r="G105" s="91"/>
    </row>
    <row r="106" spans="2:7">
      <c r="B106" s="93" t="s">
        <v>364</v>
      </c>
      <c r="C106" s="90" t="s">
        <v>104</v>
      </c>
      <c r="D106" s="90" t="s">
        <v>141</v>
      </c>
      <c r="E106" s="91"/>
      <c r="F106" s="91"/>
      <c r="G106" s="91"/>
    </row>
    <row r="107" spans="2:7">
      <c r="B107" s="93" t="s">
        <v>365</v>
      </c>
      <c r="C107" s="90" t="s">
        <v>104</v>
      </c>
      <c r="D107" s="90" t="s">
        <v>141</v>
      </c>
      <c r="E107" s="91"/>
      <c r="F107" s="91"/>
      <c r="G107" s="91"/>
    </row>
    <row r="108" spans="2:7">
      <c r="B108" s="93" t="s">
        <v>366</v>
      </c>
      <c r="C108" s="90" t="s">
        <v>104</v>
      </c>
      <c r="D108" s="90" t="s">
        <v>141</v>
      </c>
      <c r="E108" s="91"/>
      <c r="F108" s="91"/>
      <c r="G108" s="91"/>
    </row>
    <row r="109" spans="2:7">
      <c r="B109" s="93" t="s">
        <v>367</v>
      </c>
      <c r="C109" s="90" t="s">
        <v>104</v>
      </c>
      <c r="D109" s="90" t="s">
        <v>141</v>
      </c>
      <c r="E109" s="91"/>
      <c r="F109" s="91"/>
      <c r="G109" s="91"/>
    </row>
    <row r="110" spans="2:7">
      <c r="B110" s="93" t="s">
        <v>368</v>
      </c>
      <c r="C110" s="90" t="s">
        <v>104</v>
      </c>
      <c r="D110" s="90" t="s">
        <v>141</v>
      </c>
      <c r="E110" s="91"/>
      <c r="F110" s="91"/>
      <c r="G110" s="91"/>
    </row>
    <row r="111" spans="2:7">
      <c r="B111" s="93" t="s">
        <v>369</v>
      </c>
      <c r="C111" s="90" t="s">
        <v>16</v>
      </c>
      <c r="D111" s="90" t="s">
        <v>17</v>
      </c>
      <c r="E111" s="91"/>
      <c r="F111" s="91"/>
      <c r="G111" s="91"/>
    </row>
    <row r="112" spans="2:7">
      <c r="B112" s="93" t="s">
        <v>370</v>
      </c>
      <c r="C112" s="90" t="s">
        <v>16</v>
      </c>
      <c r="D112" s="90" t="s">
        <v>17</v>
      </c>
      <c r="E112" s="91"/>
      <c r="F112" s="91"/>
      <c r="G112" s="91"/>
    </row>
    <row r="113" spans="2:7">
      <c r="B113" s="93" t="s">
        <v>371</v>
      </c>
      <c r="C113" s="90" t="s">
        <v>16</v>
      </c>
      <c r="D113" s="90" t="s">
        <v>17</v>
      </c>
      <c r="E113" s="91"/>
      <c r="F113" s="91"/>
      <c r="G113" s="91"/>
    </row>
    <row r="114" spans="2:7">
      <c r="B114" s="93" t="s">
        <v>372</v>
      </c>
      <c r="C114" s="90" t="s">
        <v>16</v>
      </c>
      <c r="D114" s="90" t="s">
        <v>17</v>
      </c>
      <c r="E114" s="91"/>
      <c r="F114" s="91"/>
      <c r="G114" s="91"/>
    </row>
    <row r="115" spans="2:7">
      <c r="B115" s="93" t="s">
        <v>373</v>
      </c>
      <c r="C115" s="90" t="s">
        <v>16</v>
      </c>
      <c r="D115" s="90" t="s">
        <v>17</v>
      </c>
      <c r="E115" s="91"/>
      <c r="F115" s="91"/>
      <c r="G115" s="91"/>
    </row>
  </sheetData>
  <phoneticPr fontId="2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E77E-8BC7-408F-BCD6-F01D480DFD23}">
  <dimension ref="B2:I70"/>
  <sheetViews>
    <sheetView tabSelected="1" topLeftCell="F12" workbookViewId="0">
      <selection activeCell="H15" sqref="H15"/>
    </sheetView>
  </sheetViews>
  <sheetFormatPr defaultColWidth="29.1796875" defaultRowHeight="14.5"/>
  <cols>
    <col min="1" max="1" width="8.1796875" customWidth="1"/>
    <col min="7" max="7" width="29.1796875" customWidth="1"/>
  </cols>
  <sheetData>
    <row r="2" spans="2:9">
      <c r="B2" s="36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6" t="s">
        <v>5</v>
      </c>
      <c r="H2" s="36" t="s">
        <v>6</v>
      </c>
      <c r="I2" s="36" t="s">
        <v>7</v>
      </c>
    </row>
    <row r="3" spans="2:9">
      <c r="B3" s="2" t="s">
        <v>8</v>
      </c>
      <c r="C3" s="3" t="s">
        <v>9</v>
      </c>
      <c r="D3" s="4" t="s">
        <v>10</v>
      </c>
      <c r="E3" s="5" t="s">
        <v>11</v>
      </c>
      <c r="F3" s="6" t="s">
        <v>12</v>
      </c>
      <c r="G3" s="1" t="s">
        <v>13</v>
      </c>
      <c r="H3" s="1" t="s">
        <v>14</v>
      </c>
      <c r="I3" s="1"/>
    </row>
    <row r="4" spans="2:9"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8">
        <v>44555</v>
      </c>
      <c r="H4" s="1" t="s">
        <v>14</v>
      </c>
      <c r="I4" s="1"/>
    </row>
    <row r="5" spans="2:9">
      <c r="B5" s="9" t="s">
        <v>20</v>
      </c>
      <c r="C5" s="4" t="s">
        <v>9</v>
      </c>
      <c r="D5" s="4" t="s">
        <v>10</v>
      </c>
      <c r="E5" s="9" t="s">
        <v>21</v>
      </c>
      <c r="F5" s="9" t="s">
        <v>22</v>
      </c>
      <c r="G5" s="1" t="s">
        <v>23</v>
      </c>
      <c r="H5" s="1" t="s">
        <v>14</v>
      </c>
      <c r="I5" s="1"/>
    </row>
    <row r="6" spans="2:9">
      <c r="B6" s="9" t="s">
        <v>24</v>
      </c>
      <c r="C6" s="9" t="s">
        <v>9</v>
      </c>
      <c r="D6" s="4" t="s">
        <v>25</v>
      </c>
      <c r="E6" s="9" t="s">
        <v>26</v>
      </c>
      <c r="F6" s="9" t="s">
        <v>27</v>
      </c>
      <c r="G6" s="1" t="s">
        <v>28</v>
      </c>
      <c r="H6" s="1" t="s">
        <v>14</v>
      </c>
      <c r="I6" s="1"/>
    </row>
    <row r="7" spans="2:9">
      <c r="B7" s="9" t="s">
        <v>29</v>
      </c>
      <c r="C7" s="4" t="s">
        <v>30</v>
      </c>
      <c r="D7" s="9" t="s">
        <v>31</v>
      </c>
      <c r="E7" s="9" t="s">
        <v>32</v>
      </c>
      <c r="F7" s="9" t="s">
        <v>33</v>
      </c>
      <c r="G7" s="1">
        <v>283135</v>
      </c>
      <c r="H7" s="1" t="s">
        <v>14</v>
      </c>
      <c r="I7" s="1"/>
    </row>
    <row r="8" spans="2:9" ht="87">
      <c r="B8" s="9" t="s">
        <v>34</v>
      </c>
      <c r="C8" s="4" t="s">
        <v>9</v>
      </c>
      <c r="D8" s="4" t="s">
        <v>35</v>
      </c>
      <c r="E8" s="9" t="s">
        <v>36</v>
      </c>
      <c r="F8" s="10" t="s">
        <v>37</v>
      </c>
      <c r="G8" s="1" t="s">
        <v>38</v>
      </c>
      <c r="H8" s="1" t="s">
        <v>14</v>
      </c>
      <c r="I8" s="1"/>
    </row>
    <row r="9" spans="2:9">
      <c r="B9" s="9" t="s">
        <v>39</v>
      </c>
      <c r="C9" s="4" t="s">
        <v>9</v>
      </c>
      <c r="D9" s="4" t="s">
        <v>40</v>
      </c>
      <c r="E9" s="9" t="s">
        <v>41</v>
      </c>
      <c r="F9" s="9" t="s">
        <v>42</v>
      </c>
      <c r="G9" s="11" t="s">
        <v>43</v>
      </c>
      <c r="H9" s="1" t="s">
        <v>14</v>
      </c>
      <c r="I9" s="1"/>
    </row>
    <row r="10" spans="2:9">
      <c r="B10" s="9" t="s">
        <v>44</v>
      </c>
      <c r="C10" s="4" t="s">
        <v>9</v>
      </c>
      <c r="D10" s="4" t="s">
        <v>10</v>
      </c>
      <c r="E10" s="10" t="s">
        <v>45</v>
      </c>
      <c r="F10" s="4" t="s">
        <v>46</v>
      </c>
      <c r="G10" s="1">
        <v>8882568884</v>
      </c>
      <c r="H10" s="1" t="s">
        <v>14</v>
      </c>
      <c r="I10" s="1"/>
    </row>
    <row r="11" spans="2:9" ht="58">
      <c r="B11" s="9" t="s">
        <v>47</v>
      </c>
      <c r="C11" s="4" t="s">
        <v>16</v>
      </c>
      <c r="D11" s="3" t="s">
        <v>17</v>
      </c>
      <c r="E11" s="12" t="s">
        <v>48</v>
      </c>
      <c r="F11" s="9" t="s">
        <v>49</v>
      </c>
      <c r="G11" s="8">
        <v>31944</v>
      </c>
      <c r="H11" s="1" t="s">
        <v>14</v>
      </c>
      <c r="I11" s="13" t="s">
        <v>50</v>
      </c>
    </row>
    <row r="12" spans="2:9" ht="29">
      <c r="B12" s="9" t="s">
        <v>51</v>
      </c>
      <c r="C12" s="4" t="s">
        <v>9</v>
      </c>
      <c r="D12" s="4" t="s">
        <v>52</v>
      </c>
      <c r="E12" s="9" t="s">
        <v>53</v>
      </c>
      <c r="F12" s="10" t="s">
        <v>54</v>
      </c>
      <c r="G12" s="14" t="s">
        <v>55</v>
      </c>
      <c r="H12" s="1" t="s">
        <v>14</v>
      </c>
      <c r="I12" s="1"/>
    </row>
    <row r="13" spans="2:9">
      <c r="B13" s="9" t="s">
        <v>56</v>
      </c>
      <c r="C13" s="4" t="s">
        <v>9</v>
      </c>
      <c r="D13" s="4" t="s">
        <v>25</v>
      </c>
      <c r="E13" s="9" t="s">
        <v>56</v>
      </c>
      <c r="F13" s="9" t="s">
        <v>57</v>
      </c>
      <c r="G13" s="1" t="s">
        <v>58</v>
      </c>
      <c r="H13" s="1" t="s">
        <v>14</v>
      </c>
      <c r="I13" s="1"/>
    </row>
    <row r="14" spans="2:9">
      <c r="B14" s="9" t="s">
        <v>59</v>
      </c>
      <c r="C14" s="4" t="s">
        <v>9</v>
      </c>
      <c r="D14" s="4" t="s">
        <v>25</v>
      </c>
      <c r="E14" s="9" t="s">
        <v>60</v>
      </c>
      <c r="F14" s="9" t="s">
        <v>61</v>
      </c>
      <c r="G14" s="1" t="s">
        <v>28</v>
      </c>
      <c r="H14" s="1" t="s">
        <v>14</v>
      </c>
      <c r="I14" s="1"/>
    </row>
    <row r="15" spans="2:9" ht="87">
      <c r="B15" s="70" t="s">
        <v>62</v>
      </c>
      <c r="C15" s="9" t="s">
        <v>9</v>
      </c>
      <c r="D15" s="4" t="s">
        <v>35</v>
      </c>
      <c r="E15" s="9" t="s">
        <v>63</v>
      </c>
      <c r="F15" s="10" t="s">
        <v>37</v>
      </c>
      <c r="G15" s="1" t="s">
        <v>38</v>
      </c>
      <c r="H15" s="1" t="s">
        <v>14</v>
      </c>
      <c r="I15" s="1"/>
    </row>
    <row r="16" spans="2:9" ht="58">
      <c r="B16" s="15" t="s">
        <v>65</v>
      </c>
      <c r="C16" s="15" t="s">
        <v>16</v>
      </c>
      <c r="D16" s="16" t="s">
        <v>17</v>
      </c>
      <c r="E16" s="15" t="s">
        <v>66</v>
      </c>
      <c r="F16" s="15" t="s">
        <v>49</v>
      </c>
      <c r="G16" s="8">
        <v>31944</v>
      </c>
      <c r="H16" s="1" t="s">
        <v>14</v>
      </c>
      <c r="I16" s="13" t="s">
        <v>50</v>
      </c>
    </row>
    <row r="17" spans="2:9">
      <c r="B17" s="9" t="s">
        <v>67</v>
      </c>
      <c r="C17" s="9" t="s">
        <v>30</v>
      </c>
      <c r="D17" s="4" t="s">
        <v>68</v>
      </c>
      <c r="E17" s="9" t="s">
        <v>69</v>
      </c>
      <c r="F17" s="9" t="s">
        <v>70</v>
      </c>
      <c r="G17" s="11" t="s">
        <v>43</v>
      </c>
      <c r="H17" s="1" t="s">
        <v>14</v>
      </c>
      <c r="I17" s="1"/>
    </row>
    <row r="18" spans="2:9">
      <c r="B18" s="9" t="s">
        <v>71</v>
      </c>
      <c r="C18" s="4" t="s">
        <v>9</v>
      </c>
      <c r="D18" s="4" t="s">
        <v>40</v>
      </c>
      <c r="E18" s="9" t="s">
        <v>72</v>
      </c>
      <c r="F18" s="9" t="s">
        <v>42</v>
      </c>
      <c r="G18" s="1" t="s">
        <v>73</v>
      </c>
      <c r="H18" s="1" t="s">
        <v>14</v>
      </c>
      <c r="I18" s="1"/>
    </row>
    <row r="19" spans="2:9">
      <c r="B19" s="9" t="s">
        <v>74</v>
      </c>
      <c r="C19" s="4" t="s">
        <v>9</v>
      </c>
      <c r="D19" s="4" t="s">
        <v>40</v>
      </c>
      <c r="E19" s="9" t="s">
        <v>75</v>
      </c>
      <c r="F19" s="9" t="s">
        <v>76</v>
      </c>
      <c r="G19" s="1" t="s">
        <v>77</v>
      </c>
      <c r="H19" s="1" t="s">
        <v>14</v>
      </c>
      <c r="I19" s="1" t="s">
        <v>78</v>
      </c>
    </row>
    <row r="20" spans="2:9">
      <c r="B20" s="9" t="s">
        <v>79</v>
      </c>
      <c r="C20" s="9" t="s">
        <v>9</v>
      </c>
      <c r="D20" s="4" t="s">
        <v>25</v>
      </c>
      <c r="E20" s="9" t="s">
        <v>80</v>
      </c>
      <c r="F20" s="9" t="s">
        <v>61</v>
      </c>
      <c r="G20" s="1" t="s">
        <v>81</v>
      </c>
      <c r="H20" s="1" t="s">
        <v>14</v>
      </c>
      <c r="I20" s="1"/>
    </row>
    <row r="21" spans="2:9">
      <c r="B21" s="9" t="s">
        <v>82</v>
      </c>
      <c r="C21" s="9" t="s">
        <v>9</v>
      </c>
      <c r="D21" s="4" t="s">
        <v>40</v>
      </c>
      <c r="E21" s="9" t="s">
        <v>83</v>
      </c>
      <c r="F21" s="9" t="s">
        <v>84</v>
      </c>
      <c r="G21" s="1">
        <v>36</v>
      </c>
      <c r="H21" s="1" t="s">
        <v>14</v>
      </c>
      <c r="I21" s="1" t="s">
        <v>85</v>
      </c>
    </row>
    <row r="22" spans="2:9">
      <c r="B22" s="15" t="s">
        <v>86</v>
      </c>
      <c r="C22" s="15" t="s">
        <v>9</v>
      </c>
      <c r="D22" s="15" t="s">
        <v>10</v>
      </c>
      <c r="E22" s="15" t="s">
        <v>86</v>
      </c>
      <c r="F22" s="15" t="s">
        <v>87</v>
      </c>
      <c r="G22" s="1" t="s">
        <v>88</v>
      </c>
      <c r="H22" s="1" t="s">
        <v>14</v>
      </c>
      <c r="I22" s="1"/>
    </row>
    <row r="23" spans="2:9">
      <c r="B23" s="9" t="s">
        <v>89</v>
      </c>
      <c r="C23" s="4" t="s">
        <v>9</v>
      </c>
      <c r="D23" s="4" t="s">
        <v>40</v>
      </c>
      <c r="E23" s="9" t="s">
        <v>90</v>
      </c>
      <c r="F23" s="17" t="s">
        <v>12</v>
      </c>
      <c r="G23" s="11">
        <v>121212121212</v>
      </c>
      <c r="H23" s="1" t="s">
        <v>64</v>
      </c>
      <c r="I23" s="1"/>
    </row>
    <row r="24" spans="2:9">
      <c r="B24" s="15" t="s">
        <v>91</v>
      </c>
      <c r="C24" s="15" t="s">
        <v>9</v>
      </c>
      <c r="D24" s="15" t="s">
        <v>25</v>
      </c>
      <c r="E24" s="15" t="s">
        <v>92</v>
      </c>
      <c r="F24" s="15" t="s">
        <v>93</v>
      </c>
      <c r="G24" s="1" t="s">
        <v>94</v>
      </c>
      <c r="H24" s="1" t="s">
        <v>14</v>
      </c>
      <c r="I24" s="1"/>
    </row>
    <row r="25" spans="2:9">
      <c r="B25" s="9" t="s">
        <v>95</v>
      </c>
      <c r="C25" s="4" t="s">
        <v>9</v>
      </c>
      <c r="D25" s="4" t="s">
        <v>10</v>
      </c>
      <c r="E25" s="9" t="s">
        <v>96</v>
      </c>
      <c r="F25" s="9" t="s">
        <v>42</v>
      </c>
      <c r="G25" s="1" t="s">
        <v>97</v>
      </c>
      <c r="H25" s="1" t="s">
        <v>14</v>
      </c>
      <c r="I25" s="1"/>
    </row>
    <row r="26" spans="2:9">
      <c r="B26" s="7" t="s">
        <v>98</v>
      </c>
      <c r="C26" s="7" t="s">
        <v>30</v>
      </c>
      <c r="D26" s="7" t="s">
        <v>31</v>
      </c>
      <c r="E26" s="7" t="s">
        <v>98</v>
      </c>
      <c r="F26" s="7" t="s">
        <v>33</v>
      </c>
      <c r="G26" s="1">
        <v>110016</v>
      </c>
      <c r="H26" s="1" t="s">
        <v>14</v>
      </c>
      <c r="I26" s="1"/>
    </row>
    <row r="27" spans="2:9">
      <c r="B27" s="9" t="s">
        <v>99</v>
      </c>
      <c r="C27" s="4" t="s">
        <v>30</v>
      </c>
      <c r="D27" s="9" t="s">
        <v>31</v>
      </c>
      <c r="E27" s="9" t="s">
        <v>99</v>
      </c>
      <c r="F27" s="9" t="s">
        <v>100</v>
      </c>
      <c r="G27" s="1">
        <v>750</v>
      </c>
      <c r="H27" s="1" t="s">
        <v>14</v>
      </c>
      <c r="I27" s="1" t="s">
        <v>101</v>
      </c>
    </row>
    <row r="28" spans="2:9">
      <c r="B28" s="15" t="s">
        <v>102</v>
      </c>
      <c r="C28" s="15" t="s">
        <v>30</v>
      </c>
      <c r="D28" s="15" t="s">
        <v>31</v>
      </c>
      <c r="E28" s="15" t="s">
        <v>99</v>
      </c>
      <c r="F28" s="15" t="s">
        <v>100</v>
      </c>
      <c r="G28" s="1">
        <v>735</v>
      </c>
      <c r="H28" s="1" t="s">
        <v>14</v>
      </c>
      <c r="I28" s="1" t="s">
        <v>101</v>
      </c>
    </row>
    <row r="29" spans="2:9" ht="29">
      <c r="B29" s="7" t="s">
        <v>103</v>
      </c>
      <c r="C29" s="9" t="s">
        <v>104</v>
      </c>
      <c r="D29" s="9" t="s">
        <v>31</v>
      </c>
      <c r="E29" s="12" t="s">
        <v>105</v>
      </c>
      <c r="F29" s="3" t="s">
        <v>106</v>
      </c>
      <c r="G29" s="1"/>
      <c r="H29" s="1"/>
      <c r="I29" s="1"/>
    </row>
    <row r="30" spans="2:9" ht="29">
      <c r="B30" s="7" t="s">
        <v>379</v>
      </c>
      <c r="C30" s="4" t="s">
        <v>9</v>
      </c>
      <c r="D30" s="90" t="s">
        <v>10</v>
      </c>
      <c r="E30" s="91" t="s">
        <v>309</v>
      </c>
      <c r="F30" s="91" t="s">
        <v>42</v>
      </c>
      <c r="G30" s="1" t="s">
        <v>375</v>
      </c>
      <c r="H30" s="1" t="s">
        <v>14</v>
      </c>
      <c r="I30" s="1"/>
    </row>
    <row r="31" spans="2:9">
      <c r="B31" s="9" t="s">
        <v>107</v>
      </c>
      <c r="C31" s="4" t="s">
        <v>9</v>
      </c>
      <c r="D31" s="4" t="s">
        <v>10</v>
      </c>
      <c r="E31" s="9" t="s">
        <v>108</v>
      </c>
      <c r="F31" s="9" t="s">
        <v>42</v>
      </c>
      <c r="G31" s="1" t="s">
        <v>109</v>
      </c>
      <c r="H31" s="1" t="s">
        <v>14</v>
      </c>
      <c r="I31" s="1"/>
    </row>
    <row r="32" spans="2:9">
      <c r="B32" s="9" t="s">
        <v>110</v>
      </c>
      <c r="C32" s="4" t="s">
        <v>9</v>
      </c>
      <c r="D32" s="4" t="s">
        <v>10</v>
      </c>
      <c r="E32" s="9" t="s">
        <v>111</v>
      </c>
      <c r="F32" s="9" t="s">
        <v>42</v>
      </c>
      <c r="G32" s="1" t="s">
        <v>112</v>
      </c>
      <c r="H32" s="1" t="s">
        <v>14</v>
      </c>
      <c r="I32" s="1"/>
    </row>
    <row r="33" spans="2:9">
      <c r="B33" s="9" t="s">
        <v>113</v>
      </c>
      <c r="C33" s="4" t="s">
        <v>9</v>
      </c>
      <c r="D33" s="9" t="s">
        <v>114</v>
      </c>
      <c r="E33" s="9" t="s">
        <v>115</v>
      </c>
      <c r="F33" s="4" t="s">
        <v>116</v>
      </c>
      <c r="G33" s="1" t="s">
        <v>117</v>
      </c>
      <c r="H33" s="1" t="s">
        <v>14</v>
      </c>
      <c r="I33" s="1"/>
    </row>
    <row r="34" spans="2:9">
      <c r="B34" s="9" t="s">
        <v>118</v>
      </c>
      <c r="C34" s="4" t="s">
        <v>9</v>
      </c>
      <c r="D34" s="4" t="s">
        <v>40</v>
      </c>
      <c r="E34" s="9" t="s">
        <v>119</v>
      </c>
      <c r="F34" s="9" t="s">
        <v>120</v>
      </c>
      <c r="G34" s="1" t="s">
        <v>121</v>
      </c>
      <c r="H34" s="1" t="s">
        <v>14</v>
      </c>
      <c r="I34" s="1"/>
    </row>
    <row r="35" spans="2:9">
      <c r="B35" s="9" t="s">
        <v>122</v>
      </c>
      <c r="C35" s="4" t="s">
        <v>9</v>
      </c>
      <c r="D35" s="4" t="s">
        <v>10</v>
      </c>
      <c r="E35" s="9" t="s">
        <v>123</v>
      </c>
      <c r="F35" s="9" t="s">
        <v>22</v>
      </c>
      <c r="G35" s="1" t="s">
        <v>124</v>
      </c>
      <c r="H35" s="1" t="s">
        <v>14</v>
      </c>
      <c r="I35" s="1"/>
    </row>
    <row r="36" spans="2:9">
      <c r="B36" s="9" t="s">
        <v>125</v>
      </c>
      <c r="C36" s="4" t="s">
        <v>9</v>
      </c>
      <c r="D36" s="4" t="s">
        <v>40</v>
      </c>
      <c r="E36" s="9" t="s">
        <v>126</v>
      </c>
      <c r="F36" s="9" t="s">
        <v>127</v>
      </c>
      <c r="G36" s="1" t="s">
        <v>128</v>
      </c>
      <c r="H36" s="1" t="s">
        <v>14</v>
      </c>
      <c r="I36" s="1"/>
    </row>
    <row r="37" spans="2:9">
      <c r="B37" s="9" t="s">
        <v>129</v>
      </c>
      <c r="C37" s="4" t="s">
        <v>9</v>
      </c>
      <c r="D37" s="9" t="s">
        <v>31</v>
      </c>
      <c r="E37" s="9" t="s">
        <v>130</v>
      </c>
      <c r="F37" s="9" t="s">
        <v>131</v>
      </c>
      <c r="G37" s="18" t="s">
        <v>132</v>
      </c>
      <c r="H37" s="1" t="s">
        <v>14</v>
      </c>
      <c r="I37" s="1"/>
    </row>
    <row r="38" spans="2:9" ht="52.5">
      <c r="B38" s="9" t="s">
        <v>133</v>
      </c>
      <c r="C38" s="4" t="s">
        <v>9</v>
      </c>
      <c r="D38" s="4" t="s">
        <v>40</v>
      </c>
      <c r="E38" s="9" t="s">
        <v>133</v>
      </c>
      <c r="F38" s="19" t="s">
        <v>134</v>
      </c>
      <c r="G38" s="1" t="s">
        <v>135</v>
      </c>
      <c r="H38" s="1" t="s">
        <v>14</v>
      </c>
      <c r="I38" s="1"/>
    </row>
    <row r="39" spans="2:9">
      <c r="B39" s="15" t="s">
        <v>136</v>
      </c>
      <c r="C39" s="15" t="s">
        <v>9</v>
      </c>
      <c r="D39" s="15" t="s">
        <v>40</v>
      </c>
      <c r="E39" s="15" t="s">
        <v>137</v>
      </c>
      <c r="F39" s="15" t="s">
        <v>76</v>
      </c>
      <c r="G39" s="1" t="s">
        <v>138</v>
      </c>
      <c r="H39" s="1" t="s">
        <v>14</v>
      </c>
      <c r="I39" s="1" t="s">
        <v>139</v>
      </c>
    </row>
    <row r="40" spans="2:9">
      <c r="B40" s="20" t="s">
        <v>140</v>
      </c>
      <c r="C40" s="15" t="s">
        <v>104</v>
      </c>
      <c r="D40" s="15" t="s">
        <v>141</v>
      </c>
      <c r="E40" s="15" t="s">
        <v>142</v>
      </c>
      <c r="F40" s="16" t="s">
        <v>143</v>
      </c>
      <c r="G40" s="1"/>
      <c r="H40" s="1"/>
      <c r="I40" s="1"/>
    </row>
    <row r="41" spans="2:9">
      <c r="B41" s="20" t="s">
        <v>144</v>
      </c>
      <c r="C41" s="15" t="s">
        <v>104</v>
      </c>
      <c r="D41" s="15" t="s">
        <v>141</v>
      </c>
      <c r="E41" s="15" t="s">
        <v>145</v>
      </c>
      <c r="F41" s="16" t="s">
        <v>143</v>
      </c>
      <c r="G41" s="1"/>
      <c r="H41" s="1"/>
      <c r="I41" s="1"/>
    </row>
    <row r="42" spans="2:9" ht="116">
      <c r="B42" s="21" t="s">
        <v>146</v>
      </c>
      <c r="C42" s="3" t="s">
        <v>104</v>
      </c>
      <c r="D42" s="4" t="s">
        <v>141</v>
      </c>
      <c r="E42" s="5" t="s">
        <v>146</v>
      </c>
      <c r="F42" s="3" t="s">
        <v>147</v>
      </c>
      <c r="G42" s="18">
        <v>350000</v>
      </c>
      <c r="H42" s="1" t="s">
        <v>14</v>
      </c>
      <c r="I42" s="22" t="s">
        <v>148</v>
      </c>
    </row>
    <row r="43" spans="2:9">
      <c r="B43" s="9" t="s">
        <v>149</v>
      </c>
      <c r="C43" s="15" t="s">
        <v>30</v>
      </c>
      <c r="D43" s="16" t="s">
        <v>31</v>
      </c>
      <c r="E43" s="16" t="s">
        <v>150</v>
      </c>
      <c r="F43" s="16" t="s">
        <v>151</v>
      </c>
      <c r="G43" s="18">
        <v>24</v>
      </c>
      <c r="H43" s="1" t="s">
        <v>14</v>
      </c>
      <c r="I43" s="1" t="s">
        <v>152</v>
      </c>
    </row>
    <row r="44" spans="2:9">
      <c r="B44" s="2" t="s">
        <v>153</v>
      </c>
      <c r="C44" s="3" t="s">
        <v>104</v>
      </c>
      <c r="D44" s="4" t="s">
        <v>141</v>
      </c>
      <c r="E44" s="2" t="s">
        <v>154</v>
      </c>
      <c r="F44" s="3" t="s">
        <v>155</v>
      </c>
      <c r="G44" s="18">
        <v>32</v>
      </c>
      <c r="H44" s="1" t="s">
        <v>14</v>
      </c>
      <c r="I44" s="1" t="s">
        <v>156</v>
      </c>
    </row>
    <row r="45" spans="2:9">
      <c r="B45" s="9" t="s">
        <v>157</v>
      </c>
      <c r="C45" s="3" t="s">
        <v>104</v>
      </c>
      <c r="D45" s="4" t="s">
        <v>141</v>
      </c>
      <c r="E45" s="5" t="s">
        <v>158</v>
      </c>
      <c r="F45" s="3" t="s">
        <v>143</v>
      </c>
      <c r="G45" s="18">
        <v>300</v>
      </c>
      <c r="H45" s="1" t="s">
        <v>14</v>
      </c>
      <c r="I45" s="1"/>
    </row>
    <row r="46" spans="2:9">
      <c r="B46" s="9" t="s">
        <v>159</v>
      </c>
      <c r="C46" s="3" t="s">
        <v>104</v>
      </c>
      <c r="D46" s="4" t="s">
        <v>141</v>
      </c>
      <c r="E46" s="5" t="s">
        <v>160</v>
      </c>
      <c r="F46" s="3" t="s">
        <v>143</v>
      </c>
      <c r="G46" s="18">
        <v>20.6</v>
      </c>
      <c r="H46" s="1" t="s">
        <v>14</v>
      </c>
      <c r="I46" s="1"/>
    </row>
    <row r="47" spans="2:9">
      <c r="B47" s="2" t="s">
        <v>161</v>
      </c>
      <c r="C47" s="3" t="s">
        <v>104</v>
      </c>
      <c r="D47" s="4" t="s">
        <v>141</v>
      </c>
      <c r="E47" s="23" t="s">
        <v>162</v>
      </c>
      <c r="F47" s="16" t="s">
        <v>163</v>
      </c>
      <c r="G47" s="18">
        <v>120.9</v>
      </c>
      <c r="H47" s="1" t="s">
        <v>64</v>
      </c>
      <c r="I47" s="1"/>
    </row>
    <row r="48" spans="2:9">
      <c r="B48" s="3" t="s">
        <v>164</v>
      </c>
      <c r="C48" s="3" t="s">
        <v>104</v>
      </c>
      <c r="D48" s="4" t="s">
        <v>141</v>
      </c>
      <c r="E48" s="5" t="s">
        <v>165</v>
      </c>
      <c r="F48" s="3" t="s">
        <v>166</v>
      </c>
      <c r="G48" s="18">
        <v>1200</v>
      </c>
      <c r="H48" s="1" t="s">
        <v>64</v>
      </c>
      <c r="I48" s="1"/>
    </row>
    <row r="49" spans="2:9" ht="58">
      <c r="B49" s="9" t="s">
        <v>167</v>
      </c>
      <c r="C49" s="3" t="s">
        <v>104</v>
      </c>
      <c r="D49" s="4" t="s">
        <v>141</v>
      </c>
      <c r="E49" s="5" t="s">
        <v>168</v>
      </c>
      <c r="F49" s="2" t="s">
        <v>169</v>
      </c>
      <c r="G49" s="1">
        <f>G42-G45-G48</f>
        <v>348500</v>
      </c>
      <c r="H49" s="1" t="s">
        <v>14</v>
      </c>
      <c r="I49" s="24" t="s">
        <v>170</v>
      </c>
    </row>
    <row r="50" spans="2:9">
      <c r="B50" s="9" t="s">
        <v>171</v>
      </c>
      <c r="C50" s="3" t="s">
        <v>9</v>
      </c>
      <c r="D50" s="4" t="s">
        <v>172</v>
      </c>
      <c r="E50" s="23" t="s">
        <v>173</v>
      </c>
      <c r="F50" s="16" t="s">
        <v>174</v>
      </c>
      <c r="G50" s="1" t="s">
        <v>175</v>
      </c>
      <c r="H50" s="1" t="s">
        <v>14</v>
      </c>
      <c r="I50" s="1"/>
    </row>
    <row r="51" spans="2:9">
      <c r="B51" s="15" t="s">
        <v>176</v>
      </c>
      <c r="C51" s="16" t="s">
        <v>9</v>
      </c>
      <c r="D51" s="15" t="s">
        <v>172</v>
      </c>
      <c r="E51" s="16" t="s">
        <v>177</v>
      </c>
      <c r="F51" s="16" t="s">
        <v>174</v>
      </c>
      <c r="G51" s="1" t="s">
        <v>178</v>
      </c>
      <c r="H51" s="1" t="s">
        <v>14</v>
      </c>
      <c r="I51" s="1"/>
    </row>
    <row r="52" spans="2:9">
      <c r="B52" s="15" t="s">
        <v>179</v>
      </c>
      <c r="C52" s="16" t="s">
        <v>9</v>
      </c>
      <c r="D52" s="15" t="s">
        <v>172</v>
      </c>
      <c r="E52" s="16" t="s">
        <v>180</v>
      </c>
      <c r="F52" s="16" t="s">
        <v>174</v>
      </c>
      <c r="G52" s="1" t="s">
        <v>181</v>
      </c>
      <c r="H52" s="1" t="s">
        <v>64</v>
      </c>
      <c r="I52" s="1"/>
    </row>
    <row r="53" spans="2:9">
      <c r="B53" s="15" t="s">
        <v>182</v>
      </c>
      <c r="C53" s="16" t="s">
        <v>9</v>
      </c>
      <c r="D53" s="15" t="s">
        <v>10</v>
      </c>
      <c r="E53" s="16" t="s">
        <v>183</v>
      </c>
      <c r="F53" s="16" t="s">
        <v>174</v>
      </c>
      <c r="G53" s="1" t="s">
        <v>184</v>
      </c>
      <c r="H53" s="1" t="s">
        <v>64</v>
      </c>
      <c r="I53" s="1"/>
    </row>
    <row r="54" spans="2:9">
      <c r="B54" s="49" t="s">
        <v>355</v>
      </c>
      <c r="C54" s="16" t="s">
        <v>9</v>
      </c>
      <c r="D54" s="15" t="s">
        <v>172</v>
      </c>
      <c r="E54" s="16" t="s">
        <v>186</v>
      </c>
      <c r="F54" s="16" t="s">
        <v>174</v>
      </c>
      <c r="G54" s="1" t="s">
        <v>175</v>
      </c>
      <c r="H54" s="1" t="s">
        <v>14</v>
      </c>
      <c r="I54" s="1"/>
    </row>
    <row r="55" spans="2:9">
      <c r="B55" s="15" t="s">
        <v>187</v>
      </c>
      <c r="C55" s="16" t="s">
        <v>9</v>
      </c>
      <c r="D55" s="15" t="s">
        <v>172</v>
      </c>
      <c r="E55" s="16" t="s">
        <v>188</v>
      </c>
      <c r="F55" s="16" t="s">
        <v>174</v>
      </c>
      <c r="G55" s="1" t="s">
        <v>178</v>
      </c>
      <c r="H55" s="1" t="s">
        <v>14</v>
      </c>
      <c r="I55" s="1"/>
    </row>
    <row r="56" spans="2:9">
      <c r="B56" s="15" t="s">
        <v>189</v>
      </c>
      <c r="C56" s="16" t="s">
        <v>9</v>
      </c>
      <c r="D56" s="15" t="s">
        <v>172</v>
      </c>
      <c r="E56" s="16" t="s">
        <v>190</v>
      </c>
      <c r="F56" s="16" t="s">
        <v>174</v>
      </c>
      <c r="G56" s="1" t="s">
        <v>181</v>
      </c>
      <c r="H56" s="1" t="s">
        <v>64</v>
      </c>
      <c r="I56" s="1"/>
    </row>
    <row r="57" spans="2:9">
      <c r="B57" s="15" t="s">
        <v>191</v>
      </c>
      <c r="C57" s="16" t="s">
        <v>9</v>
      </c>
      <c r="D57" s="15" t="s">
        <v>10</v>
      </c>
      <c r="E57" s="16" t="s">
        <v>192</v>
      </c>
      <c r="F57" s="16" t="s">
        <v>174</v>
      </c>
      <c r="G57" s="1" t="s">
        <v>184</v>
      </c>
      <c r="H57" s="1" t="s">
        <v>64</v>
      </c>
      <c r="I57" s="1"/>
    </row>
    <row r="58" spans="2:9">
      <c r="B58" s="15" t="s">
        <v>193</v>
      </c>
      <c r="C58" s="15" t="s">
        <v>9</v>
      </c>
      <c r="D58" s="15" t="s">
        <v>172</v>
      </c>
      <c r="E58" s="16" t="s">
        <v>194</v>
      </c>
      <c r="F58" s="16" t="s">
        <v>195</v>
      </c>
      <c r="G58" s="1" t="s">
        <v>184</v>
      </c>
      <c r="H58" s="1" t="s">
        <v>14</v>
      </c>
      <c r="I58" s="1"/>
    </row>
    <row r="59" spans="2:9">
      <c r="B59" s="15" t="s">
        <v>196</v>
      </c>
      <c r="C59" s="15" t="s">
        <v>9</v>
      </c>
      <c r="D59" s="15" t="s">
        <v>172</v>
      </c>
      <c r="E59" s="16" t="s">
        <v>197</v>
      </c>
      <c r="F59" s="16" t="s">
        <v>195</v>
      </c>
      <c r="G59" s="1" t="s">
        <v>184</v>
      </c>
      <c r="H59" s="1" t="s">
        <v>14</v>
      </c>
      <c r="I59" s="1"/>
    </row>
    <row r="60" spans="2:9" ht="26">
      <c r="B60" s="9" t="s">
        <v>198</v>
      </c>
      <c r="C60" s="3" t="s">
        <v>9</v>
      </c>
      <c r="D60" s="4" t="s">
        <v>10</v>
      </c>
      <c r="E60" s="25" t="s">
        <v>199</v>
      </c>
      <c r="F60" s="16" t="s">
        <v>174</v>
      </c>
      <c r="G60" s="1" t="s">
        <v>200</v>
      </c>
      <c r="H60" s="1" t="s">
        <v>14</v>
      </c>
      <c r="I60" s="1"/>
    </row>
    <row r="61" spans="2:9" ht="58">
      <c r="B61" s="9" t="s">
        <v>201</v>
      </c>
      <c r="C61" s="3" t="s">
        <v>9</v>
      </c>
      <c r="D61" s="4" t="s">
        <v>10</v>
      </c>
      <c r="E61" s="26" t="s">
        <v>202</v>
      </c>
      <c r="F61" s="16" t="s">
        <v>174</v>
      </c>
      <c r="G61" s="1" t="s">
        <v>203</v>
      </c>
      <c r="H61" s="1" t="s">
        <v>14</v>
      </c>
      <c r="I61" s="1"/>
    </row>
    <row r="62" spans="2:9">
      <c r="B62" s="15" t="s">
        <v>204</v>
      </c>
      <c r="C62" s="15" t="s">
        <v>9</v>
      </c>
      <c r="D62" s="15" t="s">
        <v>172</v>
      </c>
      <c r="E62" s="27" t="s">
        <v>205</v>
      </c>
      <c r="F62" s="16" t="s">
        <v>174</v>
      </c>
      <c r="G62" s="1" t="s">
        <v>206</v>
      </c>
      <c r="H62" s="1" t="s">
        <v>14</v>
      </c>
      <c r="I62" s="1"/>
    </row>
    <row r="63" spans="2:9">
      <c r="B63" s="15" t="s">
        <v>207</v>
      </c>
      <c r="C63" s="15" t="s">
        <v>9</v>
      </c>
      <c r="D63" s="15" t="s">
        <v>172</v>
      </c>
      <c r="E63" s="28" t="s">
        <v>208</v>
      </c>
      <c r="F63" s="16" t="s">
        <v>174</v>
      </c>
      <c r="G63" s="1" t="s">
        <v>207</v>
      </c>
      <c r="H63" s="1" t="s">
        <v>64</v>
      </c>
      <c r="I63" s="1"/>
    </row>
    <row r="64" spans="2:9">
      <c r="B64" s="15" t="s">
        <v>209</v>
      </c>
      <c r="C64" s="15" t="s">
        <v>9</v>
      </c>
      <c r="D64" s="15" t="s">
        <v>172</v>
      </c>
      <c r="E64" s="15" t="s">
        <v>210</v>
      </c>
      <c r="F64" s="16" t="s">
        <v>174</v>
      </c>
      <c r="G64" s="1" t="s">
        <v>209</v>
      </c>
      <c r="H64" s="1" t="s">
        <v>64</v>
      </c>
      <c r="I64" s="1"/>
    </row>
    <row r="65" spans="2:9">
      <c r="B65" s="15" t="s">
        <v>211</v>
      </c>
      <c r="C65" s="15" t="s">
        <v>9</v>
      </c>
      <c r="D65" s="15" t="s">
        <v>172</v>
      </c>
      <c r="E65" s="15" t="s">
        <v>212</v>
      </c>
      <c r="F65" s="16" t="s">
        <v>174</v>
      </c>
      <c r="G65" s="1" t="s">
        <v>213</v>
      </c>
      <c r="H65" s="1" t="s">
        <v>14</v>
      </c>
      <c r="I65" s="1"/>
    </row>
    <row r="66" spans="2:9" ht="26">
      <c r="B66" s="9" t="s">
        <v>214</v>
      </c>
      <c r="C66" s="9" t="s">
        <v>9</v>
      </c>
      <c r="D66" s="4" t="s">
        <v>10</v>
      </c>
      <c r="E66" s="25" t="s">
        <v>215</v>
      </c>
      <c r="F66" s="16" t="s">
        <v>174</v>
      </c>
      <c r="G66" s="1" t="s">
        <v>216</v>
      </c>
      <c r="H66" s="1" t="s">
        <v>14</v>
      </c>
      <c r="I66" s="1"/>
    </row>
    <row r="67" spans="2:9" ht="26">
      <c r="B67" s="16" t="s">
        <v>217</v>
      </c>
      <c r="C67" s="9" t="s">
        <v>9</v>
      </c>
      <c r="D67" s="4" t="s">
        <v>40</v>
      </c>
      <c r="E67" s="25" t="s">
        <v>218</v>
      </c>
      <c r="F67" s="16" t="s">
        <v>219</v>
      </c>
      <c r="G67" s="1" t="s">
        <v>220</v>
      </c>
      <c r="H67" s="1" t="s">
        <v>14</v>
      </c>
      <c r="I67" s="1"/>
    </row>
    <row r="68" spans="2:9">
      <c r="B68" s="9" t="s">
        <v>221</v>
      </c>
      <c r="C68" s="9" t="s">
        <v>9</v>
      </c>
      <c r="D68" s="4" t="s">
        <v>40</v>
      </c>
      <c r="E68" s="9" t="s">
        <v>222</v>
      </c>
      <c r="F68" s="9" t="s">
        <v>223</v>
      </c>
      <c r="G68" s="1" t="s">
        <v>224</v>
      </c>
      <c r="H68" s="1" t="s">
        <v>64</v>
      </c>
      <c r="I68" s="1"/>
    </row>
    <row r="69" spans="2:9">
      <c r="B69" s="9" t="s">
        <v>225</v>
      </c>
      <c r="C69" s="9" t="s">
        <v>9</v>
      </c>
      <c r="D69" s="4" t="s">
        <v>40</v>
      </c>
      <c r="E69" s="9" t="s">
        <v>226</v>
      </c>
      <c r="F69" s="9" t="s">
        <v>223</v>
      </c>
      <c r="G69" s="1" t="s">
        <v>224</v>
      </c>
      <c r="H69" s="1" t="s">
        <v>64</v>
      </c>
      <c r="I69" s="1"/>
    </row>
    <row r="70" spans="2:9">
      <c r="B70" s="29" t="s">
        <v>227</v>
      </c>
      <c r="C70" s="29" t="s">
        <v>228</v>
      </c>
      <c r="D70" s="29" t="s">
        <v>229</v>
      </c>
      <c r="E70" s="29" t="s">
        <v>230</v>
      </c>
      <c r="F70" s="29" t="s">
        <v>231</v>
      </c>
      <c r="G70" s="1" t="s">
        <v>232</v>
      </c>
      <c r="H70" s="1" t="s">
        <v>14</v>
      </c>
      <c r="I70" s="1"/>
    </row>
  </sheetData>
  <autoFilter ref="B2:I70" xr:uid="{EAF5E77E-8BC7-408F-BCD6-F01D480DFD23}"/>
  <conditionalFormatting sqref="B54">
    <cfRule type="duplicateValues" dxfId="0" priority="1"/>
  </conditionalFormatting>
  <dataValidations count="1">
    <dataValidation type="list" allowBlank="1" showInputMessage="1" showErrorMessage="1" sqref="H3:H70" xr:uid="{1E55C806-08FA-49EF-913C-BB9E59683E90}">
      <formula1>"Mandatory, Non-Mandatory"</formula1>
    </dataValidation>
  </dataValidations>
  <hyperlinks>
    <hyperlink ref="G12" r:id="rId1" xr:uid="{83CDD8A6-2429-410E-A2F6-E142EFCFDD3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267A-F3EF-4303-AA10-10227E5699DE}">
  <dimension ref="A1:H40"/>
  <sheetViews>
    <sheetView showGridLines="0" workbookViewId="0">
      <selection activeCell="C30" sqref="C30"/>
    </sheetView>
  </sheetViews>
  <sheetFormatPr defaultColWidth="9.1796875" defaultRowHeight="14.5"/>
  <cols>
    <col min="1" max="1" width="8.7265625" customWidth="1"/>
    <col min="2" max="2" width="31.54296875" style="46" bestFit="1" customWidth="1"/>
    <col min="3" max="3" width="11.1796875" style="46" bestFit="1" customWidth="1"/>
    <col min="4" max="4" width="31.7265625" style="46" bestFit="1" customWidth="1"/>
    <col min="5" max="5" width="45" style="46" bestFit="1" customWidth="1"/>
    <col min="6" max="6" width="22.81640625" style="46" customWidth="1"/>
    <col min="7" max="7" width="48.26953125" style="46" bestFit="1" customWidth="1"/>
    <col min="8" max="8" width="50.453125" style="46" bestFit="1" customWidth="1"/>
    <col min="9" max="16384" width="9.1796875" style="46"/>
  </cols>
  <sheetData>
    <row r="1" spans="2:8" customFormat="1"/>
    <row r="2" spans="2:8" customFormat="1">
      <c r="B2" s="36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6" t="s">
        <v>304</v>
      </c>
      <c r="H2" s="36" t="s">
        <v>7</v>
      </c>
    </row>
    <row r="3" spans="2:8" customFormat="1">
      <c r="B3" s="1" t="s">
        <v>8</v>
      </c>
      <c r="C3" s="16" t="s">
        <v>9</v>
      </c>
      <c r="D3" s="31" t="s">
        <v>10</v>
      </c>
      <c r="E3" s="16" t="s">
        <v>11</v>
      </c>
      <c r="F3" s="31" t="s">
        <v>12</v>
      </c>
      <c r="G3" s="1" t="s">
        <v>14</v>
      </c>
      <c r="H3" s="1"/>
    </row>
    <row r="4" spans="2:8" customFormat="1">
      <c r="B4" s="31" t="s">
        <v>20</v>
      </c>
      <c r="C4" s="31" t="s">
        <v>9</v>
      </c>
      <c r="D4" s="31" t="s">
        <v>10</v>
      </c>
      <c r="E4" s="31" t="s">
        <v>21</v>
      </c>
      <c r="F4" s="31" t="s">
        <v>42</v>
      </c>
      <c r="G4" s="1" t="s">
        <v>14</v>
      </c>
      <c r="H4" s="1"/>
    </row>
    <row r="5" spans="2:8" customFormat="1">
      <c r="B5" s="31" t="s">
        <v>56</v>
      </c>
      <c r="C5" s="31" t="s">
        <v>9</v>
      </c>
      <c r="D5" s="31" t="s">
        <v>25</v>
      </c>
      <c r="E5" s="31" t="s">
        <v>56</v>
      </c>
      <c r="F5" s="31" t="s">
        <v>57</v>
      </c>
      <c r="G5" s="1" t="s">
        <v>14</v>
      </c>
      <c r="H5" s="1"/>
    </row>
    <row r="6" spans="2:8" customFormat="1">
      <c r="B6" s="31" t="s">
        <v>47</v>
      </c>
      <c r="C6" s="31" t="s">
        <v>16</v>
      </c>
      <c r="D6" s="16" t="s">
        <v>17</v>
      </c>
      <c r="E6" s="31" t="s">
        <v>48</v>
      </c>
      <c r="F6" s="31" t="s">
        <v>49</v>
      </c>
      <c r="G6" s="1" t="s">
        <v>14</v>
      </c>
      <c r="H6" s="13" t="s">
        <v>305</v>
      </c>
    </row>
    <row r="7" spans="2:8" customFormat="1">
      <c r="B7" s="31" t="s">
        <v>44</v>
      </c>
      <c r="C7" s="31" t="s">
        <v>9</v>
      </c>
      <c r="D7" s="31" t="s">
        <v>10</v>
      </c>
      <c r="E7" s="31" t="s">
        <v>45</v>
      </c>
      <c r="F7" s="31" t="s">
        <v>46</v>
      </c>
      <c r="G7" s="1" t="s">
        <v>14</v>
      </c>
      <c r="H7" s="1"/>
    </row>
    <row r="8" spans="2:8" customFormat="1">
      <c r="B8" s="31" t="s">
        <v>51</v>
      </c>
      <c r="C8" s="31" t="s">
        <v>9</v>
      </c>
      <c r="D8" s="31" t="s">
        <v>52</v>
      </c>
      <c r="E8" s="31" t="s">
        <v>53</v>
      </c>
      <c r="F8" s="31" t="s">
        <v>54</v>
      </c>
      <c r="G8" s="1" t="s">
        <v>14</v>
      </c>
      <c r="H8" s="1"/>
    </row>
    <row r="9" spans="2:8" customFormat="1">
      <c r="B9" s="32" t="s">
        <v>24</v>
      </c>
      <c r="C9" s="1" t="s">
        <v>9</v>
      </c>
      <c r="D9" s="1" t="s">
        <v>25</v>
      </c>
      <c r="E9" s="1" t="s">
        <v>26</v>
      </c>
      <c r="F9" s="31" t="s">
        <v>27</v>
      </c>
      <c r="G9" s="1" t="s">
        <v>64</v>
      </c>
      <c r="H9" s="1"/>
    </row>
    <row r="10" spans="2:8" customFormat="1">
      <c r="B10" s="31" t="s">
        <v>107</v>
      </c>
      <c r="C10" s="31" t="s">
        <v>9</v>
      </c>
      <c r="D10" s="31" t="s">
        <v>10</v>
      </c>
      <c r="E10" s="31" t="s">
        <v>108</v>
      </c>
      <c r="F10" s="31" t="s">
        <v>42</v>
      </c>
      <c r="G10" s="1" t="s">
        <v>14</v>
      </c>
      <c r="H10" s="1"/>
    </row>
    <row r="11" spans="2:8" customFormat="1">
      <c r="B11" s="31" t="s">
        <v>306</v>
      </c>
      <c r="C11" s="31" t="s">
        <v>9</v>
      </c>
      <c r="D11" s="31" t="s">
        <v>10</v>
      </c>
      <c r="E11" s="31" t="s">
        <v>307</v>
      </c>
      <c r="F11" s="31" t="s">
        <v>42</v>
      </c>
      <c r="G11" s="1" t="s">
        <v>14</v>
      </c>
      <c r="H11" s="1"/>
    </row>
    <row r="12" spans="2:8" customFormat="1">
      <c r="B12" s="31" t="s">
        <v>308</v>
      </c>
      <c r="C12" s="31" t="s">
        <v>9</v>
      </c>
      <c r="D12" s="31" t="s">
        <v>10</v>
      </c>
      <c r="E12" s="31" t="s">
        <v>309</v>
      </c>
      <c r="F12" s="31" t="s">
        <v>42</v>
      </c>
      <c r="G12" s="1" t="s">
        <v>14</v>
      </c>
      <c r="H12" s="1"/>
    </row>
    <row r="13" spans="2:8" customFormat="1">
      <c r="B13" s="31" t="s">
        <v>29</v>
      </c>
      <c r="C13" s="31" t="s">
        <v>30</v>
      </c>
      <c r="D13" s="31" t="s">
        <v>31</v>
      </c>
      <c r="E13" s="31" t="s">
        <v>32</v>
      </c>
      <c r="F13" s="31" t="s">
        <v>33</v>
      </c>
      <c r="G13" s="1" t="s">
        <v>14</v>
      </c>
      <c r="H13" s="1"/>
    </row>
    <row r="14" spans="2:8" customFormat="1">
      <c r="B14" s="31" t="s">
        <v>34</v>
      </c>
      <c r="C14" s="31" t="s">
        <v>9</v>
      </c>
      <c r="D14" s="31" t="s">
        <v>35</v>
      </c>
      <c r="E14" s="31" t="s">
        <v>36</v>
      </c>
      <c r="F14" s="31" t="s">
        <v>37</v>
      </c>
      <c r="G14" s="1" t="s">
        <v>14</v>
      </c>
      <c r="H14" s="1"/>
    </row>
    <row r="15" spans="2:8" customFormat="1">
      <c r="B15" s="31" t="s">
        <v>310</v>
      </c>
      <c r="C15" s="31" t="s">
        <v>9</v>
      </c>
      <c r="D15" s="31" t="s">
        <v>40</v>
      </c>
      <c r="E15" s="31" t="s">
        <v>311</v>
      </c>
      <c r="F15" s="31" t="s">
        <v>42</v>
      </c>
      <c r="G15" s="1" t="s">
        <v>14</v>
      </c>
      <c r="H15" s="1"/>
    </row>
    <row r="16" spans="2:8" customFormat="1">
      <c r="B16" s="31" t="s">
        <v>39</v>
      </c>
      <c r="C16" s="31" t="s">
        <v>9</v>
      </c>
      <c r="D16" s="31" t="s">
        <v>40</v>
      </c>
      <c r="E16" s="31" t="s">
        <v>41</v>
      </c>
      <c r="F16" s="31" t="s">
        <v>42</v>
      </c>
      <c r="G16" s="1" t="s">
        <v>14</v>
      </c>
      <c r="H16" s="1"/>
    </row>
    <row r="17" spans="2:8" customFormat="1">
      <c r="B17" s="1" t="s">
        <v>82</v>
      </c>
      <c r="C17" s="1" t="s">
        <v>9</v>
      </c>
      <c r="D17" s="1" t="s">
        <v>40</v>
      </c>
      <c r="E17" s="1" t="s">
        <v>83</v>
      </c>
      <c r="F17" s="1" t="s">
        <v>84</v>
      </c>
      <c r="G17" s="1" t="s">
        <v>14</v>
      </c>
      <c r="H17" s="1"/>
    </row>
    <row r="18" spans="2:8" customFormat="1">
      <c r="B18" s="9" t="s">
        <v>254</v>
      </c>
      <c r="C18" s="4" t="s">
        <v>9</v>
      </c>
      <c r="D18" s="4" t="s">
        <v>10</v>
      </c>
      <c r="E18" s="9" t="s">
        <v>256</v>
      </c>
      <c r="F18" s="9" t="s">
        <v>257</v>
      </c>
      <c r="G18" s="1" t="s">
        <v>14</v>
      </c>
      <c r="H18" s="1" t="s">
        <v>312</v>
      </c>
    </row>
    <row r="19" spans="2:8" customFormat="1">
      <c r="B19" s="1" t="s">
        <v>313</v>
      </c>
      <c r="C19" s="1" t="s">
        <v>104</v>
      </c>
      <c r="D19" s="31" t="s">
        <v>141</v>
      </c>
      <c r="E19" s="1" t="s">
        <v>314</v>
      </c>
      <c r="F19" s="31" t="s">
        <v>315</v>
      </c>
      <c r="G19" s="1" t="s">
        <v>14</v>
      </c>
      <c r="H19" s="1"/>
    </row>
    <row r="20" spans="2:8" customFormat="1">
      <c r="B20" s="3" t="s">
        <v>316</v>
      </c>
      <c r="C20" s="9" t="s">
        <v>30</v>
      </c>
      <c r="D20" s="9" t="s">
        <v>68</v>
      </c>
      <c r="E20" s="3" t="s">
        <v>316</v>
      </c>
      <c r="F20" s="3" t="s">
        <v>317</v>
      </c>
      <c r="G20" s="1" t="s">
        <v>14</v>
      </c>
      <c r="H20" s="1"/>
    </row>
    <row r="21" spans="2:8" customFormat="1">
      <c r="B21" s="15" t="s">
        <v>318</v>
      </c>
      <c r="C21" s="15" t="s">
        <v>104</v>
      </c>
      <c r="D21" s="15" t="s">
        <v>141</v>
      </c>
      <c r="E21" s="15" t="s">
        <v>319</v>
      </c>
      <c r="F21" s="15" t="s">
        <v>320</v>
      </c>
      <c r="G21" s="1" t="s">
        <v>14</v>
      </c>
      <c r="H21" s="1"/>
    </row>
    <row r="22" spans="2:8" customFormat="1">
      <c r="B22" s="32" t="s">
        <v>321</v>
      </c>
      <c r="C22" s="1" t="s">
        <v>9</v>
      </c>
      <c r="D22" s="31" t="s">
        <v>25</v>
      </c>
      <c r="E22" s="16" t="s">
        <v>322</v>
      </c>
      <c r="F22" s="31" t="s">
        <v>323</v>
      </c>
      <c r="G22" s="1" t="s">
        <v>14</v>
      </c>
      <c r="H22" s="1" t="s">
        <v>324</v>
      </c>
    </row>
    <row r="23" spans="2:8" customFormat="1">
      <c r="B23" s="31" t="s">
        <v>118</v>
      </c>
      <c r="C23" s="31" t="s">
        <v>9</v>
      </c>
      <c r="D23" s="31" t="s">
        <v>40</v>
      </c>
      <c r="E23" s="31" t="s">
        <v>119</v>
      </c>
      <c r="F23" s="31" t="s">
        <v>120</v>
      </c>
      <c r="G23" s="1" t="s">
        <v>325</v>
      </c>
      <c r="H23" s="1"/>
    </row>
    <row r="24" spans="2:8" customFormat="1">
      <c r="B24" s="31" t="s">
        <v>129</v>
      </c>
      <c r="C24" s="31" t="s">
        <v>9</v>
      </c>
      <c r="D24" s="31" t="s">
        <v>31</v>
      </c>
      <c r="E24" s="31" t="s">
        <v>130</v>
      </c>
      <c r="F24" s="31" t="s">
        <v>131</v>
      </c>
      <c r="G24" s="1" t="s">
        <v>325</v>
      </c>
      <c r="H24" s="1"/>
    </row>
    <row r="25" spans="2:8" customFormat="1">
      <c r="B25" s="31" t="s">
        <v>125</v>
      </c>
      <c r="C25" s="31" t="s">
        <v>9</v>
      </c>
      <c r="D25" s="31" t="s">
        <v>40</v>
      </c>
      <c r="E25" s="31" t="s">
        <v>126</v>
      </c>
      <c r="F25" s="31" t="s">
        <v>127</v>
      </c>
      <c r="G25" s="1" t="s">
        <v>325</v>
      </c>
      <c r="H25" s="1"/>
    </row>
    <row r="26" spans="2:8" customFormat="1">
      <c r="B26" s="31" t="s">
        <v>133</v>
      </c>
      <c r="C26" s="31" t="s">
        <v>9</v>
      </c>
      <c r="D26" s="31" t="s">
        <v>40</v>
      </c>
      <c r="E26" s="31" t="s">
        <v>133</v>
      </c>
      <c r="F26" s="33" t="s">
        <v>134</v>
      </c>
      <c r="G26" s="1" t="s">
        <v>325</v>
      </c>
      <c r="H26" s="1"/>
    </row>
    <row r="27" spans="2:8" customFormat="1">
      <c r="B27" s="1" t="s">
        <v>146</v>
      </c>
      <c r="C27" s="16" t="s">
        <v>104</v>
      </c>
      <c r="D27" s="31" t="s">
        <v>141</v>
      </c>
      <c r="E27" s="16" t="s">
        <v>146</v>
      </c>
      <c r="F27" s="16" t="s">
        <v>147</v>
      </c>
      <c r="G27" s="1" t="s">
        <v>14</v>
      </c>
      <c r="H27" s="1" t="s">
        <v>326</v>
      </c>
    </row>
    <row r="28" spans="2:8" customFormat="1">
      <c r="B28" s="1" t="s">
        <v>327</v>
      </c>
      <c r="C28" s="16" t="s">
        <v>104</v>
      </c>
      <c r="D28" s="31" t="s">
        <v>141</v>
      </c>
      <c r="E28" s="16" t="s">
        <v>328</v>
      </c>
      <c r="F28" s="16" t="s">
        <v>143</v>
      </c>
      <c r="G28" s="1" t="s">
        <v>14</v>
      </c>
      <c r="H28" s="1"/>
    </row>
    <row r="29" spans="2:8" customFormat="1">
      <c r="B29" s="32" t="s">
        <v>329</v>
      </c>
      <c r="C29" s="34" t="s">
        <v>104</v>
      </c>
      <c r="D29" s="35" t="s">
        <v>141</v>
      </c>
      <c r="E29" s="34" t="s">
        <v>328</v>
      </c>
      <c r="F29" s="34" t="s">
        <v>143</v>
      </c>
      <c r="G29" s="32" t="s">
        <v>14</v>
      </c>
      <c r="H29" s="32"/>
    </row>
    <row r="30" spans="2:8" customFormat="1">
      <c r="B30" s="1" t="s">
        <v>161</v>
      </c>
      <c r="C30" s="16" t="s">
        <v>104</v>
      </c>
      <c r="D30" s="31" t="s">
        <v>141</v>
      </c>
      <c r="E30" s="16" t="s">
        <v>162</v>
      </c>
      <c r="F30" s="16" t="s">
        <v>163</v>
      </c>
      <c r="G30" s="1" t="s">
        <v>14</v>
      </c>
      <c r="H30" s="1"/>
    </row>
    <row r="31" spans="2:8" customFormat="1">
      <c r="B31" s="1" t="s">
        <v>167</v>
      </c>
      <c r="C31" s="16" t="s">
        <v>104</v>
      </c>
      <c r="D31" s="31" t="s">
        <v>141</v>
      </c>
      <c r="E31" s="16" t="s">
        <v>330</v>
      </c>
      <c r="F31" s="30" t="s">
        <v>331</v>
      </c>
      <c r="G31" s="1" t="s">
        <v>14</v>
      </c>
      <c r="H31" s="1"/>
    </row>
    <row r="32" spans="2:8" customFormat="1">
      <c r="B32" s="1" t="s">
        <v>332</v>
      </c>
      <c r="C32" s="16" t="s">
        <v>104</v>
      </c>
      <c r="D32" s="31" t="s">
        <v>141</v>
      </c>
      <c r="E32" s="1" t="s">
        <v>154</v>
      </c>
      <c r="F32" s="16" t="s">
        <v>155</v>
      </c>
      <c r="G32" s="1" t="s">
        <v>14</v>
      </c>
      <c r="H32" s="1" t="s">
        <v>333</v>
      </c>
    </row>
    <row r="33" spans="2:8" customFormat="1">
      <c r="B33" s="15" t="s">
        <v>278</v>
      </c>
      <c r="C33" s="15" t="s">
        <v>30</v>
      </c>
      <c r="D33" s="16" t="s">
        <v>31</v>
      </c>
      <c r="E33" s="16" t="s">
        <v>279</v>
      </c>
      <c r="F33" s="16" t="s">
        <v>280</v>
      </c>
      <c r="G33" s="1" t="s">
        <v>14</v>
      </c>
      <c r="H33" s="36" t="s">
        <v>334</v>
      </c>
    </row>
    <row r="34" spans="2:8" customFormat="1">
      <c r="B34" s="1" t="s">
        <v>335</v>
      </c>
      <c r="C34" s="1" t="s">
        <v>30</v>
      </c>
      <c r="D34" s="16" t="s">
        <v>31</v>
      </c>
      <c r="E34" s="16" t="s">
        <v>336</v>
      </c>
      <c r="F34" s="16" t="s">
        <v>280</v>
      </c>
      <c r="G34" s="1" t="s">
        <v>14</v>
      </c>
      <c r="H34" s="1"/>
    </row>
    <row r="35" spans="2:8" customFormat="1">
      <c r="B35" s="1" t="s">
        <v>337</v>
      </c>
      <c r="C35" s="16" t="s">
        <v>9</v>
      </c>
      <c r="D35" s="31" t="s">
        <v>172</v>
      </c>
      <c r="E35" s="16" t="s">
        <v>338</v>
      </c>
      <c r="F35" s="16" t="s">
        <v>174</v>
      </c>
      <c r="G35" s="1" t="s">
        <v>14</v>
      </c>
      <c r="H35" s="1"/>
    </row>
    <row r="36" spans="2:8" customFormat="1">
      <c r="B36" s="1" t="s">
        <v>171</v>
      </c>
      <c r="C36" s="16" t="s">
        <v>9</v>
      </c>
      <c r="D36" s="31" t="s">
        <v>172</v>
      </c>
      <c r="E36" s="16" t="s">
        <v>339</v>
      </c>
      <c r="F36" s="16" t="s">
        <v>174</v>
      </c>
      <c r="G36" s="1" t="s">
        <v>14</v>
      </c>
      <c r="H36" s="1"/>
    </row>
    <row r="37" spans="2:8" customFormat="1">
      <c r="B37" s="1" t="s">
        <v>340</v>
      </c>
      <c r="C37" s="16" t="s">
        <v>341</v>
      </c>
      <c r="D37" s="16" t="s">
        <v>341</v>
      </c>
      <c r="E37" s="16" t="s">
        <v>342</v>
      </c>
      <c r="F37" s="16" t="s">
        <v>341</v>
      </c>
      <c r="G37" s="1" t="s">
        <v>14</v>
      </c>
      <c r="H37" s="1"/>
    </row>
    <row r="38" spans="2:8" customFormat="1">
      <c r="B38" s="1" t="s">
        <v>343</v>
      </c>
      <c r="C38" s="16" t="s">
        <v>228</v>
      </c>
      <c r="D38" s="16" t="s">
        <v>344</v>
      </c>
      <c r="E38" s="31" t="s">
        <v>345</v>
      </c>
      <c r="F38" s="16" t="s">
        <v>344</v>
      </c>
      <c r="G38" s="1" t="s">
        <v>14</v>
      </c>
      <c r="H38" s="1"/>
    </row>
    <row r="39" spans="2:8" customFormat="1">
      <c r="B39" s="1" t="s">
        <v>346</v>
      </c>
      <c r="C39" s="31" t="s">
        <v>9</v>
      </c>
      <c r="D39" s="31" t="s">
        <v>25</v>
      </c>
      <c r="E39" s="31" t="s">
        <v>347</v>
      </c>
      <c r="F39" s="31" t="s">
        <v>348</v>
      </c>
      <c r="G39" s="1" t="s">
        <v>14</v>
      </c>
      <c r="H39" s="1" t="s">
        <v>349</v>
      </c>
    </row>
    <row r="40" spans="2:8" customFormat="1">
      <c r="B40" s="43" t="s">
        <v>350</v>
      </c>
      <c r="C40" s="43" t="s">
        <v>9</v>
      </c>
      <c r="D40" s="44" t="s">
        <v>17</v>
      </c>
      <c r="E40" s="44" t="s">
        <v>351</v>
      </c>
      <c r="F40" s="43" t="s">
        <v>19</v>
      </c>
      <c r="G40" s="45" t="s">
        <v>14</v>
      </c>
      <c r="H40" s="4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ED5E-9C6D-480F-A0F7-366C7582E37C}">
  <dimension ref="B2:I51"/>
  <sheetViews>
    <sheetView workbookViewId="0">
      <selection activeCell="B28" sqref="B28"/>
    </sheetView>
  </sheetViews>
  <sheetFormatPr defaultColWidth="52.81640625" defaultRowHeight="14.5"/>
  <cols>
    <col min="1" max="1" width="10" customWidth="1"/>
    <col min="2" max="2" width="25.54296875" bestFit="1" customWidth="1"/>
    <col min="3" max="3" width="9.1796875" bestFit="1" customWidth="1"/>
    <col min="4" max="4" width="31.7265625" bestFit="1" customWidth="1"/>
    <col min="5" max="5" width="52.54296875" bestFit="1" customWidth="1"/>
    <col min="6" max="6" width="90.1796875" bestFit="1" customWidth="1"/>
    <col min="7" max="7" width="62.81640625" customWidth="1"/>
    <col min="8" max="8" width="25.7265625" bestFit="1" customWidth="1"/>
    <col min="9" max="9" width="27.7265625" bestFit="1" customWidth="1"/>
  </cols>
  <sheetData>
    <row r="2" spans="2:9">
      <c r="B2" s="36" t="s">
        <v>0</v>
      </c>
      <c r="C2" s="39" t="s">
        <v>1</v>
      </c>
      <c r="D2" s="39" t="s">
        <v>2</v>
      </c>
      <c r="E2" s="40" t="s">
        <v>3</v>
      </c>
      <c r="F2" s="39" t="s">
        <v>235</v>
      </c>
      <c r="G2" s="36" t="s">
        <v>233</v>
      </c>
      <c r="H2" s="36" t="s">
        <v>234</v>
      </c>
      <c r="I2" s="36" t="s">
        <v>236</v>
      </c>
    </row>
    <row r="3" spans="2:9">
      <c r="B3" s="51" t="s">
        <v>8</v>
      </c>
      <c r="C3" s="52" t="s">
        <v>9</v>
      </c>
      <c r="D3" s="53" t="s">
        <v>40</v>
      </c>
      <c r="E3" s="54" t="s">
        <v>11</v>
      </c>
      <c r="F3" s="55" t="s">
        <v>12</v>
      </c>
      <c r="G3" s="51" t="s">
        <v>237</v>
      </c>
      <c r="H3" s="51" t="s">
        <v>14</v>
      </c>
      <c r="I3" s="51"/>
    </row>
    <row r="4" spans="2:9">
      <c r="B4" s="53" t="s">
        <v>238</v>
      </c>
      <c r="C4" s="53" t="s">
        <v>9</v>
      </c>
      <c r="D4" s="53" t="s">
        <v>25</v>
      </c>
      <c r="E4" s="53" t="s">
        <v>240</v>
      </c>
      <c r="F4" s="53" t="s">
        <v>241</v>
      </c>
      <c r="G4" s="51" t="s">
        <v>239</v>
      </c>
      <c r="H4" s="51" t="s">
        <v>14</v>
      </c>
      <c r="I4" s="51"/>
    </row>
    <row r="5" spans="2:9">
      <c r="B5" s="53" t="s">
        <v>242</v>
      </c>
      <c r="C5" s="53" t="s">
        <v>9</v>
      </c>
      <c r="D5" s="53" t="s">
        <v>25</v>
      </c>
      <c r="E5" s="53" t="s">
        <v>244</v>
      </c>
      <c r="F5" s="53" t="s">
        <v>22</v>
      </c>
      <c r="G5" s="51" t="s">
        <v>243</v>
      </c>
      <c r="H5" s="51" t="s">
        <v>64</v>
      </c>
      <c r="I5" s="51"/>
    </row>
    <row r="6" spans="2:9">
      <c r="B6" s="53" t="s">
        <v>245</v>
      </c>
      <c r="C6" s="53" t="s">
        <v>9</v>
      </c>
      <c r="D6" s="53" t="s">
        <v>25</v>
      </c>
      <c r="E6" s="53" t="s">
        <v>247</v>
      </c>
      <c r="F6" s="53" t="s">
        <v>241</v>
      </c>
      <c r="G6" s="51" t="s">
        <v>246</v>
      </c>
      <c r="H6" s="51" t="s">
        <v>64</v>
      </c>
      <c r="I6" s="51"/>
    </row>
    <row r="7" spans="2:9">
      <c r="B7" s="53" t="s">
        <v>248</v>
      </c>
      <c r="C7" s="53" t="s">
        <v>9</v>
      </c>
      <c r="D7" s="53" t="s">
        <v>40</v>
      </c>
      <c r="E7" s="53" t="s">
        <v>250</v>
      </c>
      <c r="F7" s="53" t="s">
        <v>251</v>
      </c>
      <c r="G7" s="51" t="s">
        <v>249</v>
      </c>
      <c r="H7" s="51" t="s">
        <v>14</v>
      </c>
      <c r="I7" s="51"/>
    </row>
    <row r="8" spans="2:9">
      <c r="B8" s="53" t="s">
        <v>29</v>
      </c>
      <c r="C8" s="53" t="s">
        <v>30</v>
      </c>
      <c r="D8" s="53" t="s">
        <v>31</v>
      </c>
      <c r="E8" s="53" t="s">
        <v>32</v>
      </c>
      <c r="F8" s="53" t="s">
        <v>33</v>
      </c>
      <c r="G8" s="51">
        <v>283135</v>
      </c>
      <c r="H8" s="51" t="s">
        <v>14</v>
      </c>
      <c r="I8" s="51"/>
    </row>
    <row r="9" spans="2:9">
      <c r="B9" s="7" t="s">
        <v>15</v>
      </c>
      <c r="C9" s="53" t="s">
        <v>16</v>
      </c>
      <c r="D9" s="53" t="s">
        <v>17</v>
      </c>
      <c r="E9" s="53" t="s">
        <v>18</v>
      </c>
      <c r="F9" s="53" t="s">
        <v>19</v>
      </c>
      <c r="G9" s="56">
        <v>44555</v>
      </c>
      <c r="H9" s="51" t="s">
        <v>14</v>
      </c>
      <c r="I9" s="51"/>
    </row>
    <row r="10" spans="2:9" ht="29">
      <c r="B10" s="53" t="s">
        <v>34</v>
      </c>
      <c r="C10" s="53" t="s">
        <v>9</v>
      </c>
      <c r="D10" s="53" t="s">
        <v>35</v>
      </c>
      <c r="E10" s="53" t="s">
        <v>36</v>
      </c>
      <c r="F10" s="57" t="s">
        <v>37</v>
      </c>
      <c r="G10" s="51" t="s">
        <v>38</v>
      </c>
      <c r="H10" s="51" t="s">
        <v>14</v>
      </c>
      <c r="I10" s="51"/>
    </row>
    <row r="11" spans="2:9">
      <c r="B11" s="53" t="s">
        <v>44</v>
      </c>
      <c r="C11" s="53" t="s">
        <v>9</v>
      </c>
      <c r="D11" s="53" t="s">
        <v>10</v>
      </c>
      <c r="E11" s="57" t="s">
        <v>45</v>
      </c>
      <c r="F11" s="53" t="s">
        <v>46</v>
      </c>
      <c r="G11" s="51">
        <v>8882568884</v>
      </c>
      <c r="H11" s="51" t="s">
        <v>14</v>
      </c>
      <c r="I11" s="51"/>
    </row>
    <row r="12" spans="2:9">
      <c r="B12" s="51" t="s">
        <v>47</v>
      </c>
      <c r="C12" s="53" t="s">
        <v>16</v>
      </c>
      <c r="D12" s="52" t="s">
        <v>17</v>
      </c>
      <c r="E12" s="57" t="s">
        <v>48</v>
      </c>
      <c r="F12" s="53" t="s">
        <v>49</v>
      </c>
      <c r="G12" s="56">
        <v>31944</v>
      </c>
      <c r="H12" s="51" t="s">
        <v>14</v>
      </c>
      <c r="I12" s="58" t="s">
        <v>253</v>
      </c>
    </row>
    <row r="13" spans="2:9">
      <c r="B13" s="53" t="s">
        <v>51</v>
      </c>
      <c r="C13" s="53" t="s">
        <v>9</v>
      </c>
      <c r="D13" s="53" t="s">
        <v>52</v>
      </c>
      <c r="E13" s="53" t="s">
        <v>53</v>
      </c>
      <c r="F13" s="57" t="s">
        <v>54</v>
      </c>
      <c r="G13" s="59" t="s">
        <v>55</v>
      </c>
      <c r="H13" s="51" t="s">
        <v>14</v>
      </c>
      <c r="I13" s="51"/>
    </row>
    <row r="14" spans="2:9">
      <c r="B14" s="53" t="s">
        <v>56</v>
      </c>
      <c r="C14" s="53" t="s">
        <v>9</v>
      </c>
      <c r="D14" s="53" t="s">
        <v>25</v>
      </c>
      <c r="E14" s="53" t="s">
        <v>56</v>
      </c>
      <c r="F14" s="53" t="s">
        <v>57</v>
      </c>
      <c r="G14" s="51" t="s">
        <v>58</v>
      </c>
      <c r="H14" s="51" t="s">
        <v>14</v>
      </c>
      <c r="I14" s="51"/>
    </row>
    <row r="15" spans="2:9">
      <c r="B15" s="53" t="s">
        <v>71</v>
      </c>
      <c r="C15" s="53" t="s">
        <v>9</v>
      </c>
      <c r="D15" s="53" t="s">
        <v>40</v>
      </c>
      <c r="E15" s="53" t="s">
        <v>72</v>
      </c>
      <c r="F15" s="53" t="s">
        <v>42</v>
      </c>
      <c r="G15" s="51" t="s">
        <v>73</v>
      </c>
      <c r="H15" s="51" t="s">
        <v>14</v>
      </c>
      <c r="I15" s="51"/>
    </row>
    <row r="16" spans="2:9">
      <c r="B16" s="53" t="s">
        <v>254</v>
      </c>
      <c r="C16" s="53" t="s">
        <v>9</v>
      </c>
      <c r="D16" s="53" t="s">
        <v>10</v>
      </c>
      <c r="E16" s="53" t="s">
        <v>256</v>
      </c>
      <c r="F16" s="53" t="s">
        <v>257</v>
      </c>
      <c r="G16" s="51" t="s">
        <v>255</v>
      </c>
      <c r="H16" s="51" t="s">
        <v>14</v>
      </c>
      <c r="I16" s="51"/>
    </row>
    <row r="17" spans="2:9">
      <c r="B17" s="53" t="s">
        <v>86</v>
      </c>
      <c r="C17" s="53" t="s">
        <v>9</v>
      </c>
      <c r="D17" s="53" t="s">
        <v>10</v>
      </c>
      <c r="E17" s="53" t="s">
        <v>86</v>
      </c>
      <c r="F17" s="53" t="s">
        <v>87</v>
      </c>
      <c r="G17" s="51" t="s">
        <v>258</v>
      </c>
      <c r="H17" s="51" t="s">
        <v>14</v>
      </c>
      <c r="I17" s="51"/>
    </row>
    <row r="18" spans="2:9">
      <c r="B18" s="53" t="s">
        <v>82</v>
      </c>
      <c r="C18" s="53" t="s">
        <v>9</v>
      </c>
      <c r="D18" s="53" t="s">
        <v>40</v>
      </c>
      <c r="E18" s="53" t="s">
        <v>83</v>
      </c>
      <c r="F18" s="53" t="s">
        <v>84</v>
      </c>
      <c r="G18" s="51">
        <v>5</v>
      </c>
      <c r="H18" s="51" t="s">
        <v>14</v>
      </c>
      <c r="I18" s="58" t="s">
        <v>259</v>
      </c>
    </row>
    <row r="19" spans="2:9">
      <c r="B19" s="53" t="s">
        <v>95</v>
      </c>
      <c r="C19" s="53" t="s">
        <v>9</v>
      </c>
      <c r="D19" s="53" t="s">
        <v>10</v>
      </c>
      <c r="E19" s="53" t="s">
        <v>96</v>
      </c>
      <c r="F19" s="53" t="s">
        <v>42</v>
      </c>
      <c r="G19" s="51" t="s">
        <v>260</v>
      </c>
      <c r="H19" s="51" t="s">
        <v>14</v>
      </c>
      <c r="I19" s="51"/>
    </row>
    <row r="20" spans="2:9">
      <c r="B20" s="53" t="s">
        <v>261</v>
      </c>
      <c r="C20" s="53" t="s">
        <v>9</v>
      </c>
      <c r="D20" s="53" t="s">
        <v>10</v>
      </c>
      <c r="E20" s="53" t="s">
        <v>261</v>
      </c>
      <c r="F20" s="53" t="s">
        <v>42</v>
      </c>
      <c r="G20" s="51" t="s">
        <v>262</v>
      </c>
      <c r="H20" s="51" t="s">
        <v>14</v>
      </c>
      <c r="I20" s="51"/>
    </row>
    <row r="21" spans="2:9">
      <c r="B21" s="53" t="s">
        <v>263</v>
      </c>
      <c r="C21" s="53" t="s">
        <v>9</v>
      </c>
      <c r="D21" s="53" t="s">
        <v>10</v>
      </c>
      <c r="E21" s="53" t="s">
        <v>263</v>
      </c>
      <c r="F21" s="53" t="s">
        <v>42</v>
      </c>
      <c r="G21" s="51" t="s">
        <v>264</v>
      </c>
      <c r="H21" s="51" t="s">
        <v>14</v>
      </c>
      <c r="I21" s="51"/>
    </row>
    <row r="22" spans="2:9">
      <c r="B22" s="53" t="s">
        <v>98</v>
      </c>
      <c r="C22" s="53" t="s">
        <v>30</v>
      </c>
      <c r="D22" s="53" t="s">
        <v>31</v>
      </c>
      <c r="E22" s="53" t="s">
        <v>98</v>
      </c>
      <c r="F22" s="53" t="s">
        <v>33</v>
      </c>
      <c r="G22" s="51">
        <v>122011</v>
      </c>
      <c r="H22" s="51" t="s">
        <v>14</v>
      </c>
      <c r="I22" s="51"/>
    </row>
    <row r="23" spans="2:9">
      <c r="B23" s="53" t="s">
        <v>265</v>
      </c>
      <c r="C23" s="53" t="s">
        <v>9</v>
      </c>
      <c r="D23" s="53" t="s">
        <v>25</v>
      </c>
      <c r="E23" s="53" t="s">
        <v>267</v>
      </c>
      <c r="F23" s="53" t="s">
        <v>268</v>
      </c>
      <c r="G23" s="51" t="s">
        <v>266</v>
      </c>
      <c r="H23" s="51" t="s">
        <v>64</v>
      </c>
      <c r="I23" s="51"/>
    </row>
    <row r="24" spans="2:9">
      <c r="B24" s="53" t="s">
        <v>269</v>
      </c>
      <c r="C24" s="53" t="s">
        <v>30</v>
      </c>
      <c r="D24" s="53" t="s">
        <v>31</v>
      </c>
      <c r="E24" s="53" t="s">
        <v>271</v>
      </c>
      <c r="F24" s="53" t="s">
        <v>70</v>
      </c>
      <c r="G24" s="60" t="s">
        <v>270</v>
      </c>
      <c r="H24" s="51" t="s">
        <v>14</v>
      </c>
      <c r="I24" s="51"/>
    </row>
    <row r="25" spans="2:9">
      <c r="B25" s="53" t="s">
        <v>272</v>
      </c>
      <c r="C25" s="53" t="s">
        <v>104</v>
      </c>
      <c r="D25" s="53" t="s">
        <v>141</v>
      </c>
      <c r="E25" s="53" t="s">
        <v>273</v>
      </c>
      <c r="F25" s="53" t="s">
        <v>274</v>
      </c>
      <c r="G25" s="51">
        <v>200000</v>
      </c>
      <c r="H25" s="51" t="s">
        <v>14</v>
      </c>
      <c r="I25" s="51"/>
    </row>
    <row r="26" spans="2:9">
      <c r="B26" s="53" t="s">
        <v>275</v>
      </c>
      <c r="C26" s="53" t="s">
        <v>104</v>
      </c>
      <c r="D26" s="53" t="s">
        <v>141</v>
      </c>
      <c r="E26" s="53" t="s">
        <v>276</v>
      </c>
      <c r="F26" s="53" t="s">
        <v>163</v>
      </c>
      <c r="G26" s="51"/>
      <c r="H26" s="51" t="s">
        <v>14</v>
      </c>
      <c r="I26" s="51"/>
    </row>
    <row r="27" spans="2:9">
      <c r="B27" s="53" t="s">
        <v>118</v>
      </c>
      <c r="C27" s="53" t="s">
        <v>9</v>
      </c>
      <c r="D27" s="53" t="s">
        <v>40</v>
      </c>
      <c r="E27" s="53" t="s">
        <v>119</v>
      </c>
      <c r="F27" s="53" t="s">
        <v>120</v>
      </c>
      <c r="G27" s="51" t="s">
        <v>121</v>
      </c>
      <c r="H27" s="51" t="s">
        <v>14</v>
      </c>
      <c r="I27" s="51"/>
    </row>
    <row r="28" spans="2:9">
      <c r="B28" s="53" t="s">
        <v>122</v>
      </c>
      <c r="C28" s="53" t="s">
        <v>9</v>
      </c>
      <c r="D28" s="53" t="s">
        <v>10</v>
      </c>
      <c r="E28" s="53" t="s">
        <v>123</v>
      </c>
      <c r="F28" s="53" t="s">
        <v>22</v>
      </c>
      <c r="G28" s="51" t="s">
        <v>124</v>
      </c>
      <c r="H28" s="51" t="s">
        <v>14</v>
      </c>
      <c r="I28" s="51"/>
    </row>
    <row r="29" spans="2:9">
      <c r="B29" s="53" t="s">
        <v>125</v>
      </c>
      <c r="C29" s="53" t="s">
        <v>9</v>
      </c>
      <c r="D29" s="53" t="s">
        <v>40</v>
      </c>
      <c r="E29" s="53" t="s">
        <v>126</v>
      </c>
      <c r="F29" s="53" t="s">
        <v>127</v>
      </c>
      <c r="G29" s="51" t="s">
        <v>128</v>
      </c>
      <c r="H29" s="51" t="s">
        <v>14</v>
      </c>
      <c r="I29" s="51"/>
    </row>
    <row r="30" spans="2:9" ht="26.5">
      <c r="B30" s="53" t="s">
        <v>133</v>
      </c>
      <c r="C30" s="53" t="s">
        <v>9</v>
      </c>
      <c r="D30" s="53" t="s">
        <v>40</v>
      </c>
      <c r="E30" s="53" t="s">
        <v>133</v>
      </c>
      <c r="F30" s="61" t="s">
        <v>134</v>
      </c>
      <c r="G30" s="51" t="s">
        <v>135</v>
      </c>
      <c r="H30" s="51"/>
      <c r="I30" s="51"/>
    </row>
    <row r="31" spans="2:9">
      <c r="B31" s="53" t="s">
        <v>129</v>
      </c>
      <c r="C31" s="53" t="s">
        <v>9</v>
      </c>
      <c r="D31" s="53" t="s">
        <v>31</v>
      </c>
      <c r="E31" s="53" t="s">
        <v>130</v>
      </c>
      <c r="F31" s="53" t="s">
        <v>131</v>
      </c>
      <c r="G31" s="60" t="s">
        <v>132</v>
      </c>
      <c r="H31" s="51" t="s">
        <v>14</v>
      </c>
      <c r="I31" s="51"/>
    </row>
    <row r="32" spans="2:9">
      <c r="B32" s="62" t="s">
        <v>146</v>
      </c>
      <c r="C32" s="52" t="s">
        <v>104</v>
      </c>
      <c r="D32" s="53" t="s">
        <v>141</v>
      </c>
      <c r="E32" s="54" t="s">
        <v>146</v>
      </c>
      <c r="F32" s="52" t="s">
        <v>147</v>
      </c>
      <c r="G32" s="51">
        <v>350000</v>
      </c>
      <c r="H32" s="51" t="s">
        <v>14</v>
      </c>
      <c r="I32" s="58" t="s">
        <v>277</v>
      </c>
    </row>
    <row r="33" spans="2:9">
      <c r="B33" s="63" t="s">
        <v>278</v>
      </c>
      <c r="C33" s="63" t="s">
        <v>30</v>
      </c>
      <c r="D33" s="64" t="s">
        <v>31</v>
      </c>
      <c r="E33" s="64" t="s">
        <v>279</v>
      </c>
      <c r="F33" s="64" t="s">
        <v>280</v>
      </c>
      <c r="G33" s="51">
        <v>24</v>
      </c>
      <c r="H33" s="51" t="s">
        <v>14</v>
      </c>
      <c r="I33" s="58" t="s">
        <v>281</v>
      </c>
    </row>
    <row r="34" spans="2:9">
      <c r="B34" s="62" t="s">
        <v>153</v>
      </c>
      <c r="C34" s="52" t="s">
        <v>104</v>
      </c>
      <c r="D34" s="53" t="s">
        <v>141</v>
      </c>
      <c r="E34" s="62" t="s">
        <v>154</v>
      </c>
      <c r="F34" s="52" t="s">
        <v>155</v>
      </c>
      <c r="G34" s="51">
        <v>32</v>
      </c>
      <c r="H34" s="51" t="s">
        <v>14</v>
      </c>
      <c r="I34" s="58" t="s">
        <v>282</v>
      </c>
    </row>
    <row r="35" spans="2:9">
      <c r="B35" s="52" t="s">
        <v>157</v>
      </c>
      <c r="C35" s="52" t="s">
        <v>104</v>
      </c>
      <c r="D35" s="53" t="s">
        <v>141</v>
      </c>
      <c r="E35" s="54" t="s">
        <v>158</v>
      </c>
      <c r="F35" s="52" t="s">
        <v>143</v>
      </c>
      <c r="G35" s="51">
        <v>300</v>
      </c>
      <c r="H35" s="51" t="s">
        <v>14</v>
      </c>
      <c r="I35" s="51"/>
    </row>
    <row r="36" spans="2:9">
      <c r="B36" s="52" t="s">
        <v>159</v>
      </c>
      <c r="C36" s="52" t="s">
        <v>104</v>
      </c>
      <c r="D36" s="53" t="s">
        <v>141</v>
      </c>
      <c r="E36" s="54" t="s">
        <v>160</v>
      </c>
      <c r="F36" s="52" t="s">
        <v>143</v>
      </c>
      <c r="G36" s="51">
        <v>20.6</v>
      </c>
      <c r="H36" s="51" t="s">
        <v>14</v>
      </c>
      <c r="I36" s="51"/>
    </row>
    <row r="37" spans="2:9" ht="29">
      <c r="B37" s="52" t="s">
        <v>283</v>
      </c>
      <c r="C37" s="52" t="s">
        <v>104</v>
      </c>
      <c r="D37" s="53" t="s">
        <v>141</v>
      </c>
      <c r="E37" s="65" t="s">
        <v>284</v>
      </c>
      <c r="F37" s="52" t="s">
        <v>285</v>
      </c>
      <c r="G37" s="51">
        <v>15.5</v>
      </c>
      <c r="H37" s="51" t="s">
        <v>64</v>
      </c>
      <c r="I37" s="51"/>
    </row>
    <row r="38" spans="2:9">
      <c r="B38" s="62" t="s">
        <v>161</v>
      </c>
      <c r="C38" s="52" t="s">
        <v>104</v>
      </c>
      <c r="D38" s="53" t="s">
        <v>141</v>
      </c>
      <c r="E38" s="66" t="s">
        <v>162</v>
      </c>
      <c r="F38" s="67" t="s">
        <v>163</v>
      </c>
      <c r="G38" s="51">
        <v>120.9</v>
      </c>
      <c r="H38" s="51" t="s">
        <v>64</v>
      </c>
      <c r="I38" s="51"/>
    </row>
    <row r="39" spans="2:9">
      <c r="B39" s="52" t="s">
        <v>164</v>
      </c>
      <c r="C39" s="52" t="s">
        <v>104</v>
      </c>
      <c r="D39" s="53" t="s">
        <v>141</v>
      </c>
      <c r="E39" s="54" t="s">
        <v>165</v>
      </c>
      <c r="F39" s="52" t="s">
        <v>166</v>
      </c>
      <c r="G39" s="51">
        <v>1200</v>
      </c>
      <c r="H39" s="51" t="s">
        <v>64</v>
      </c>
      <c r="I39" s="51"/>
    </row>
    <row r="40" spans="2:9">
      <c r="B40" s="53" t="s">
        <v>167</v>
      </c>
      <c r="C40" s="52" t="s">
        <v>104</v>
      </c>
      <c r="D40" s="53" t="s">
        <v>141</v>
      </c>
      <c r="E40" s="54" t="s">
        <v>168</v>
      </c>
      <c r="F40" s="62" t="s">
        <v>286</v>
      </c>
      <c r="G40" s="51">
        <f>G32-G35-G39</f>
        <v>348500</v>
      </c>
      <c r="H40" s="51" t="s">
        <v>14</v>
      </c>
      <c r="I40" s="51"/>
    </row>
    <row r="41" spans="2:9">
      <c r="B41" s="53" t="s">
        <v>171</v>
      </c>
      <c r="C41" s="52" t="s">
        <v>9</v>
      </c>
      <c r="D41" s="53" t="s">
        <v>172</v>
      </c>
      <c r="E41" s="66" t="s">
        <v>173</v>
      </c>
      <c r="F41" s="67" t="s">
        <v>174</v>
      </c>
      <c r="G41" s="51" t="s">
        <v>175</v>
      </c>
      <c r="H41" s="51" t="s">
        <v>14</v>
      </c>
      <c r="I41" s="51"/>
    </row>
    <row r="42" spans="2:9">
      <c r="B42" s="53" t="s">
        <v>287</v>
      </c>
      <c r="C42" s="53" t="s">
        <v>9</v>
      </c>
      <c r="D42" s="53" t="s">
        <v>172</v>
      </c>
      <c r="E42" s="68" t="s">
        <v>289</v>
      </c>
      <c r="F42" s="67" t="s">
        <v>174</v>
      </c>
      <c r="G42" s="51" t="s">
        <v>288</v>
      </c>
      <c r="H42" s="51" t="s">
        <v>14</v>
      </c>
      <c r="I42" s="51"/>
    </row>
    <row r="43" spans="2:9">
      <c r="B43" s="53" t="s">
        <v>290</v>
      </c>
      <c r="C43" s="53" t="s">
        <v>9</v>
      </c>
      <c r="D43" s="53" t="s">
        <v>10</v>
      </c>
      <c r="E43" s="68" t="s">
        <v>291</v>
      </c>
      <c r="F43" s="52" t="s">
        <v>174</v>
      </c>
      <c r="G43" s="51" t="s">
        <v>200</v>
      </c>
      <c r="H43" s="51" t="s">
        <v>14</v>
      </c>
      <c r="I43" s="51"/>
    </row>
    <row r="44" spans="2:9">
      <c r="B44" s="53" t="s">
        <v>201</v>
      </c>
      <c r="C44" s="53" t="s">
        <v>9</v>
      </c>
      <c r="D44" s="53" t="s">
        <v>10</v>
      </c>
      <c r="E44" s="68" t="s">
        <v>292</v>
      </c>
      <c r="F44" s="52" t="s">
        <v>174</v>
      </c>
      <c r="G44" s="51" t="s">
        <v>203</v>
      </c>
      <c r="H44" s="51" t="s">
        <v>14</v>
      </c>
      <c r="I44" s="51"/>
    </row>
    <row r="45" spans="2:9">
      <c r="B45" s="52" t="s">
        <v>227</v>
      </c>
      <c r="C45" s="52" t="s">
        <v>228</v>
      </c>
      <c r="D45" s="52" t="s">
        <v>229</v>
      </c>
      <c r="E45" s="52" t="s">
        <v>230</v>
      </c>
      <c r="F45" s="52" t="s">
        <v>231</v>
      </c>
      <c r="G45" s="51" t="s">
        <v>293</v>
      </c>
      <c r="H45" s="51" t="s">
        <v>14</v>
      </c>
      <c r="I45" s="51"/>
    </row>
    <row r="46" spans="2:9">
      <c r="B46" s="51" t="s">
        <v>99</v>
      </c>
      <c r="C46" s="53" t="s">
        <v>30</v>
      </c>
      <c r="D46" s="53" t="s">
        <v>31</v>
      </c>
      <c r="E46" s="51" t="s">
        <v>99</v>
      </c>
      <c r="F46" s="53" t="s">
        <v>100</v>
      </c>
      <c r="G46" s="51">
        <v>750</v>
      </c>
      <c r="H46" s="51" t="s">
        <v>14</v>
      </c>
      <c r="I46" s="58" t="s">
        <v>294</v>
      </c>
    </row>
    <row r="47" spans="2:9">
      <c r="B47" s="53" t="s">
        <v>221</v>
      </c>
      <c r="C47" s="53" t="s">
        <v>9</v>
      </c>
      <c r="D47" s="53" t="s">
        <v>40</v>
      </c>
      <c r="E47" s="64" t="s">
        <v>295</v>
      </c>
      <c r="F47" s="52" t="s">
        <v>174</v>
      </c>
      <c r="G47" s="51" t="s">
        <v>224</v>
      </c>
      <c r="H47" s="51" t="s">
        <v>14</v>
      </c>
      <c r="I47" s="51"/>
    </row>
    <row r="48" spans="2:9">
      <c r="B48" s="53" t="s">
        <v>225</v>
      </c>
      <c r="C48" s="53" t="s">
        <v>9</v>
      </c>
      <c r="D48" s="53" t="s">
        <v>40</v>
      </c>
      <c r="E48" s="53" t="s">
        <v>226</v>
      </c>
      <c r="F48" s="52" t="s">
        <v>174</v>
      </c>
      <c r="G48" s="51" t="s">
        <v>224</v>
      </c>
      <c r="H48" s="51" t="s">
        <v>14</v>
      </c>
      <c r="I48" s="51"/>
    </row>
    <row r="49" spans="2:9">
      <c r="B49" s="53" t="s">
        <v>103</v>
      </c>
      <c r="C49" s="53" t="s">
        <v>104</v>
      </c>
      <c r="D49" s="53" t="s">
        <v>31</v>
      </c>
      <c r="E49" s="57" t="s">
        <v>105</v>
      </c>
      <c r="F49" s="52" t="s">
        <v>106</v>
      </c>
      <c r="G49" s="53">
        <v>110</v>
      </c>
      <c r="H49" s="53" t="s">
        <v>14</v>
      </c>
      <c r="I49" s="69" t="s">
        <v>296</v>
      </c>
    </row>
    <row r="50" spans="2:9">
      <c r="B50" s="53" t="s">
        <v>297</v>
      </c>
      <c r="C50" s="53" t="s">
        <v>9</v>
      </c>
      <c r="D50" s="53" t="s">
        <v>40</v>
      </c>
      <c r="E50" s="53" t="s">
        <v>299</v>
      </c>
      <c r="F50" s="53" t="s">
        <v>223</v>
      </c>
      <c r="G50" s="51" t="s">
        <v>298</v>
      </c>
      <c r="H50" s="53" t="s">
        <v>14</v>
      </c>
      <c r="I50" s="58" t="s">
        <v>300</v>
      </c>
    </row>
    <row r="51" spans="2:9">
      <c r="B51" s="53" t="s">
        <v>301</v>
      </c>
      <c r="C51" s="53" t="s">
        <v>9</v>
      </c>
      <c r="D51" s="53" t="s">
        <v>40</v>
      </c>
      <c r="E51" s="53" t="s">
        <v>302</v>
      </c>
      <c r="F51" s="53" t="s">
        <v>223</v>
      </c>
      <c r="G51" s="51" t="s">
        <v>298</v>
      </c>
      <c r="H51" s="53" t="s">
        <v>14</v>
      </c>
      <c r="I51" s="58" t="s">
        <v>303</v>
      </c>
    </row>
  </sheetData>
  <dataValidations count="1">
    <dataValidation type="list" allowBlank="1" showErrorMessage="1" sqref="H3:H51" xr:uid="{616792E7-214D-4655-971C-8D14D85AF5EE}">
      <formula1>"Mandatory,Non-Mandatory"</formula1>
    </dataValidation>
  </dataValidations>
  <hyperlinks>
    <hyperlink ref="G13" r:id="rId1" xr:uid="{40273541-BEA1-49A8-98E0-B5F708A2C65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EA01-A818-4192-911D-BFC84E9BFFE2}">
  <dimension ref="B2:H100"/>
  <sheetViews>
    <sheetView showGridLines="0" zoomScale="110" workbookViewId="0">
      <selection activeCell="G11" sqref="G11"/>
    </sheetView>
  </sheetViews>
  <sheetFormatPr defaultColWidth="9.1796875" defaultRowHeight="14.5"/>
  <cols>
    <col min="1" max="1" width="9.1796875" style="75"/>
    <col min="2" max="2" width="29.1796875" style="75" bestFit="1" customWidth="1"/>
    <col min="3" max="3" width="2.81640625" style="75" customWidth="1"/>
    <col min="4" max="4" width="31.54296875" style="75" bestFit="1" customWidth="1"/>
    <col min="5" max="5" width="3.453125" style="75" customWidth="1"/>
    <col min="6" max="6" width="25.54296875" style="75" bestFit="1" customWidth="1"/>
    <col min="7" max="7" width="3.1796875" style="75" customWidth="1"/>
    <col min="8" max="8" width="32.1796875" style="75" customWidth="1"/>
    <col min="9" max="16384" width="9.1796875" style="75"/>
  </cols>
  <sheetData>
    <row r="2" spans="2:8">
      <c r="B2" s="48" t="s">
        <v>352</v>
      </c>
      <c r="C2" s="47"/>
      <c r="D2" s="48" t="s">
        <v>353</v>
      </c>
      <c r="E2" s="47"/>
      <c r="F2" s="48" t="s">
        <v>354</v>
      </c>
      <c r="H2" s="48" t="s">
        <v>356</v>
      </c>
    </row>
    <row r="3" spans="2:8">
      <c r="B3" s="76" t="s">
        <v>8</v>
      </c>
      <c r="D3" s="71" t="s">
        <v>8</v>
      </c>
      <c r="F3" s="71" t="s">
        <v>8</v>
      </c>
      <c r="H3" s="76" t="s">
        <v>8</v>
      </c>
    </row>
    <row r="4" spans="2:8">
      <c r="B4" s="77" t="s">
        <v>15</v>
      </c>
      <c r="D4" s="50" t="s">
        <v>20</v>
      </c>
      <c r="F4" s="74" t="s">
        <v>238</v>
      </c>
      <c r="H4" s="74" t="s">
        <v>20</v>
      </c>
    </row>
    <row r="5" spans="2:8">
      <c r="B5" s="74" t="s">
        <v>20</v>
      </c>
      <c r="D5" s="50" t="s">
        <v>56</v>
      </c>
      <c r="F5" s="74" t="s">
        <v>242</v>
      </c>
      <c r="H5" s="74" t="s">
        <v>238</v>
      </c>
    </row>
    <row r="6" spans="2:8">
      <c r="B6" s="74" t="s">
        <v>24</v>
      </c>
      <c r="D6" s="50" t="s">
        <v>47</v>
      </c>
      <c r="F6" s="74" t="s">
        <v>245</v>
      </c>
      <c r="H6" s="74" t="s">
        <v>242</v>
      </c>
    </row>
    <row r="7" spans="2:8">
      <c r="B7" s="74" t="s">
        <v>29</v>
      </c>
      <c r="D7" s="50" t="s">
        <v>44</v>
      </c>
      <c r="F7" s="74" t="s">
        <v>248</v>
      </c>
      <c r="H7" s="74" t="s">
        <v>245</v>
      </c>
    </row>
    <row r="8" spans="2:8" ht="15" thickBot="1">
      <c r="B8" s="74" t="s">
        <v>34</v>
      </c>
      <c r="D8" s="50" t="s">
        <v>51</v>
      </c>
      <c r="F8" s="74" t="s">
        <v>29</v>
      </c>
      <c r="H8" s="74" t="s">
        <v>248</v>
      </c>
    </row>
    <row r="9" spans="2:8" ht="15.5" thickTop="1" thickBot="1">
      <c r="B9" s="74" t="s">
        <v>39</v>
      </c>
      <c r="D9" s="73" t="s">
        <v>24</v>
      </c>
      <c r="F9" s="78" t="s">
        <v>252</v>
      </c>
      <c r="H9" s="74" t="s">
        <v>29</v>
      </c>
    </row>
    <row r="10" spans="2:8" ht="15" thickTop="1">
      <c r="B10" s="74" t="s">
        <v>44</v>
      </c>
      <c r="D10" s="50" t="s">
        <v>107</v>
      </c>
      <c r="F10" s="74" t="s">
        <v>34</v>
      </c>
      <c r="H10" s="74" t="s">
        <v>107</v>
      </c>
    </row>
    <row r="11" spans="2:8">
      <c r="B11" s="74" t="s">
        <v>47</v>
      </c>
      <c r="D11" s="50" t="s">
        <v>306</v>
      </c>
      <c r="F11" s="74" t="s">
        <v>44</v>
      </c>
      <c r="H11" s="50" t="s">
        <v>306</v>
      </c>
    </row>
    <row r="12" spans="2:8">
      <c r="B12" s="74" t="s">
        <v>51</v>
      </c>
      <c r="D12" s="50" t="s">
        <v>308</v>
      </c>
      <c r="F12" s="71" t="s">
        <v>47</v>
      </c>
      <c r="H12" s="50" t="s">
        <v>308</v>
      </c>
    </row>
    <row r="13" spans="2:8">
      <c r="B13" s="74" t="s">
        <v>56</v>
      </c>
      <c r="D13" s="50" t="s">
        <v>29</v>
      </c>
      <c r="F13" s="74" t="s">
        <v>51</v>
      </c>
      <c r="H13" s="74" t="s">
        <v>110</v>
      </c>
    </row>
    <row r="14" spans="2:8">
      <c r="B14" s="74" t="s">
        <v>59</v>
      </c>
      <c r="D14" s="50" t="s">
        <v>34</v>
      </c>
      <c r="F14" s="74" t="s">
        <v>56</v>
      </c>
      <c r="H14" s="74" t="s">
        <v>113</v>
      </c>
    </row>
    <row r="15" spans="2:8">
      <c r="B15" s="74" t="s">
        <v>62</v>
      </c>
      <c r="D15" s="50" t="s">
        <v>310</v>
      </c>
      <c r="F15" s="74" t="s">
        <v>71</v>
      </c>
      <c r="H15" s="74" t="s">
        <v>34</v>
      </c>
    </row>
    <row r="16" spans="2:8">
      <c r="B16" s="71" t="s">
        <v>65</v>
      </c>
      <c r="D16" s="50" t="s">
        <v>39</v>
      </c>
      <c r="F16" s="74" t="s">
        <v>254</v>
      </c>
      <c r="H16" s="50" t="s">
        <v>310</v>
      </c>
    </row>
    <row r="17" spans="2:8">
      <c r="B17" s="74" t="s">
        <v>67</v>
      </c>
      <c r="D17" s="71" t="s">
        <v>82</v>
      </c>
      <c r="F17" s="74" t="s">
        <v>86</v>
      </c>
      <c r="H17" s="74" t="s">
        <v>39</v>
      </c>
    </row>
    <row r="18" spans="2:8">
      <c r="B18" s="74" t="s">
        <v>71</v>
      </c>
      <c r="D18" s="74" t="s">
        <v>254</v>
      </c>
      <c r="F18" s="74" t="s">
        <v>82</v>
      </c>
      <c r="H18" s="77" t="s">
        <v>15</v>
      </c>
    </row>
    <row r="19" spans="2:8">
      <c r="B19" s="74" t="s">
        <v>74</v>
      </c>
      <c r="D19" s="71" t="s">
        <v>313</v>
      </c>
      <c r="F19" s="74" t="s">
        <v>95</v>
      </c>
      <c r="H19" s="74" t="s">
        <v>44</v>
      </c>
    </row>
    <row r="20" spans="2:8">
      <c r="B20" s="74" t="s">
        <v>79</v>
      </c>
      <c r="D20" s="72" t="s">
        <v>316</v>
      </c>
      <c r="F20" s="74" t="s">
        <v>261</v>
      </c>
      <c r="H20" s="74" t="s">
        <v>47</v>
      </c>
    </row>
    <row r="21" spans="2:8">
      <c r="B21" s="74" t="s">
        <v>82</v>
      </c>
      <c r="D21" s="71" t="s">
        <v>318</v>
      </c>
      <c r="F21" s="74" t="s">
        <v>263</v>
      </c>
      <c r="H21" s="74" t="s">
        <v>51</v>
      </c>
    </row>
    <row r="22" spans="2:8">
      <c r="B22" s="71" t="s">
        <v>86</v>
      </c>
      <c r="D22" s="73" t="s">
        <v>321</v>
      </c>
      <c r="F22" s="74" t="s">
        <v>98</v>
      </c>
      <c r="H22" s="74" t="s">
        <v>56</v>
      </c>
    </row>
    <row r="23" spans="2:8">
      <c r="B23" s="74" t="s">
        <v>89</v>
      </c>
      <c r="D23" s="50" t="s">
        <v>118</v>
      </c>
      <c r="F23" s="74" t="s">
        <v>265</v>
      </c>
      <c r="H23" s="74" t="s">
        <v>71</v>
      </c>
    </row>
    <row r="24" spans="2:8">
      <c r="B24" s="71" t="s">
        <v>91</v>
      </c>
      <c r="D24" s="50" t="s">
        <v>129</v>
      </c>
      <c r="F24" s="79" t="s">
        <v>269</v>
      </c>
      <c r="H24" s="74" t="s">
        <v>254</v>
      </c>
    </row>
    <row r="25" spans="2:8">
      <c r="B25" s="74" t="s">
        <v>95</v>
      </c>
      <c r="D25" s="50" t="s">
        <v>125</v>
      </c>
      <c r="F25" s="77" t="s">
        <v>272</v>
      </c>
      <c r="H25" s="74" t="s">
        <v>86</v>
      </c>
    </row>
    <row r="26" spans="2:8">
      <c r="B26" s="77" t="s">
        <v>98</v>
      </c>
      <c r="D26" s="50" t="s">
        <v>133</v>
      </c>
      <c r="F26" s="77" t="s">
        <v>275</v>
      </c>
      <c r="H26" s="74" t="s">
        <v>82</v>
      </c>
    </row>
    <row r="27" spans="2:8">
      <c r="B27" s="74" t="s">
        <v>99</v>
      </c>
      <c r="D27" s="71" t="s">
        <v>146</v>
      </c>
      <c r="F27" s="74" t="s">
        <v>118</v>
      </c>
      <c r="H27" s="74" t="s">
        <v>95</v>
      </c>
    </row>
    <row r="28" spans="2:8">
      <c r="B28" s="71" t="s">
        <v>102</v>
      </c>
      <c r="D28" s="71" t="s">
        <v>327</v>
      </c>
      <c r="F28" s="77" t="s">
        <v>122</v>
      </c>
      <c r="H28" s="74" t="s">
        <v>79</v>
      </c>
    </row>
    <row r="29" spans="2:8">
      <c r="B29" s="77" t="s">
        <v>103</v>
      </c>
      <c r="D29" s="73" t="s">
        <v>329</v>
      </c>
      <c r="F29" s="74" t="s">
        <v>125</v>
      </c>
      <c r="H29" s="74" t="s">
        <v>261</v>
      </c>
    </row>
    <row r="30" spans="2:8">
      <c r="B30" s="74" t="s">
        <v>107</v>
      </c>
      <c r="D30" s="71" t="s">
        <v>161</v>
      </c>
      <c r="F30" s="74" t="s">
        <v>133</v>
      </c>
      <c r="H30" s="74" t="s">
        <v>263</v>
      </c>
    </row>
    <row r="31" spans="2:8">
      <c r="B31" s="74" t="s">
        <v>110</v>
      </c>
      <c r="D31" s="71" t="s">
        <v>167</v>
      </c>
      <c r="F31" s="74" t="s">
        <v>129</v>
      </c>
      <c r="H31" s="74" t="s">
        <v>98</v>
      </c>
    </row>
    <row r="32" spans="2:8">
      <c r="B32" s="74" t="s">
        <v>113</v>
      </c>
      <c r="D32" s="71" t="s">
        <v>332</v>
      </c>
      <c r="F32" s="80" t="s">
        <v>146</v>
      </c>
      <c r="H32" s="71" t="s">
        <v>313</v>
      </c>
    </row>
    <row r="33" spans="2:8">
      <c r="B33" s="74" t="s">
        <v>118</v>
      </c>
      <c r="D33" s="71" t="s">
        <v>278</v>
      </c>
      <c r="F33" s="71" t="s">
        <v>278</v>
      </c>
      <c r="H33" s="74" t="s">
        <v>316</v>
      </c>
    </row>
    <row r="34" spans="2:8">
      <c r="B34" s="74" t="s">
        <v>122</v>
      </c>
      <c r="D34" s="71" t="s">
        <v>335</v>
      </c>
      <c r="F34" s="76" t="s">
        <v>153</v>
      </c>
      <c r="H34" s="71" t="s">
        <v>318</v>
      </c>
    </row>
    <row r="35" spans="2:8">
      <c r="B35" s="74" t="s">
        <v>125</v>
      </c>
      <c r="D35" s="71" t="s">
        <v>337</v>
      </c>
      <c r="F35" s="77" t="s">
        <v>157</v>
      </c>
      <c r="H35" s="73" t="s">
        <v>321</v>
      </c>
    </row>
    <row r="36" spans="2:8">
      <c r="B36" s="74" t="s">
        <v>129</v>
      </c>
      <c r="D36" s="71" t="s">
        <v>171</v>
      </c>
      <c r="F36" s="74" t="s">
        <v>159</v>
      </c>
      <c r="H36" s="74" t="s">
        <v>59</v>
      </c>
    </row>
    <row r="37" spans="2:8">
      <c r="B37" s="74" t="s">
        <v>133</v>
      </c>
      <c r="D37" s="71" t="s">
        <v>340</v>
      </c>
      <c r="F37" s="74" t="s">
        <v>283</v>
      </c>
      <c r="H37" s="74" t="s">
        <v>62</v>
      </c>
    </row>
    <row r="38" spans="2:8">
      <c r="B38" s="71" t="s">
        <v>136</v>
      </c>
      <c r="D38" s="71" t="s">
        <v>343</v>
      </c>
      <c r="F38" s="81" t="s">
        <v>161</v>
      </c>
      <c r="H38" s="71" t="s">
        <v>65</v>
      </c>
    </row>
    <row r="39" spans="2:8">
      <c r="B39" s="73" t="s">
        <v>140</v>
      </c>
      <c r="D39" s="71" t="s">
        <v>346</v>
      </c>
      <c r="F39" s="74" t="s">
        <v>164</v>
      </c>
      <c r="H39" s="74" t="s">
        <v>67</v>
      </c>
    </row>
    <row r="40" spans="2:8">
      <c r="B40" s="73" t="s">
        <v>144</v>
      </c>
      <c r="D40" s="71" t="s">
        <v>350</v>
      </c>
      <c r="F40" s="74" t="s">
        <v>167</v>
      </c>
      <c r="H40" s="74" t="s">
        <v>89</v>
      </c>
    </row>
    <row r="41" spans="2:8">
      <c r="B41" s="82" t="s">
        <v>146</v>
      </c>
      <c r="F41" s="74" t="s">
        <v>171</v>
      </c>
      <c r="H41" s="71" t="s">
        <v>91</v>
      </c>
    </row>
    <row r="42" spans="2:8">
      <c r="B42" s="74" t="s">
        <v>149</v>
      </c>
      <c r="F42" s="74" t="s">
        <v>287</v>
      </c>
      <c r="H42" s="74" t="s">
        <v>265</v>
      </c>
    </row>
    <row r="43" spans="2:8">
      <c r="B43" s="76" t="s">
        <v>153</v>
      </c>
      <c r="F43" s="74" t="s">
        <v>290</v>
      </c>
      <c r="H43" s="79" t="s">
        <v>269</v>
      </c>
    </row>
    <row r="44" spans="2:8">
      <c r="B44" s="74" t="s">
        <v>157</v>
      </c>
      <c r="F44" s="74" t="s">
        <v>201</v>
      </c>
      <c r="H44" s="77" t="s">
        <v>272</v>
      </c>
    </row>
    <row r="45" spans="2:8">
      <c r="B45" s="74" t="s">
        <v>159</v>
      </c>
      <c r="F45" s="77" t="s">
        <v>227</v>
      </c>
      <c r="H45" s="77" t="s">
        <v>275</v>
      </c>
    </row>
    <row r="46" spans="2:8">
      <c r="B46" s="76" t="s">
        <v>161</v>
      </c>
      <c r="F46" s="71" t="s">
        <v>99</v>
      </c>
      <c r="H46" s="74" t="s">
        <v>99</v>
      </c>
    </row>
    <row r="47" spans="2:8">
      <c r="B47" s="72" t="s">
        <v>164</v>
      </c>
      <c r="F47" s="74" t="s">
        <v>221</v>
      </c>
      <c r="H47" s="71" t="s">
        <v>102</v>
      </c>
    </row>
    <row r="48" spans="2:8">
      <c r="B48" s="74" t="s">
        <v>167</v>
      </c>
      <c r="F48" s="74" t="s">
        <v>225</v>
      </c>
      <c r="H48" s="77" t="s">
        <v>103</v>
      </c>
    </row>
    <row r="49" spans="2:8">
      <c r="B49" s="74" t="s">
        <v>171</v>
      </c>
      <c r="F49" s="77" t="s">
        <v>103</v>
      </c>
      <c r="H49" s="74" t="s">
        <v>118</v>
      </c>
    </row>
    <row r="50" spans="2:8">
      <c r="B50" s="71" t="s">
        <v>176</v>
      </c>
      <c r="F50" s="74" t="s">
        <v>297</v>
      </c>
      <c r="H50" s="74" t="s">
        <v>122</v>
      </c>
    </row>
    <row r="51" spans="2:8">
      <c r="B51" s="71" t="s">
        <v>179</v>
      </c>
      <c r="F51" s="74" t="s">
        <v>301</v>
      </c>
      <c r="H51" s="74" t="s">
        <v>125</v>
      </c>
    </row>
    <row r="52" spans="2:8" ht="15" thickBot="1">
      <c r="B52" s="71" t="s">
        <v>182</v>
      </c>
      <c r="H52" s="74" t="s">
        <v>129</v>
      </c>
    </row>
    <row r="53" spans="2:8" ht="15.5" thickTop="1" thickBot="1">
      <c r="B53" s="83" t="s">
        <v>185</v>
      </c>
      <c r="H53" s="74" t="s">
        <v>133</v>
      </c>
    </row>
    <row r="54" spans="2:8" ht="15" thickTop="1">
      <c r="B54" s="71" t="s">
        <v>187</v>
      </c>
      <c r="H54" s="71" t="s">
        <v>136</v>
      </c>
    </row>
    <row r="55" spans="2:8">
      <c r="B55" s="71" t="s">
        <v>189</v>
      </c>
      <c r="H55" s="73" t="s">
        <v>140</v>
      </c>
    </row>
    <row r="56" spans="2:8">
      <c r="B56" s="71" t="s">
        <v>191</v>
      </c>
      <c r="H56" s="73" t="s">
        <v>144</v>
      </c>
    </row>
    <row r="57" spans="2:8">
      <c r="B57" s="71" t="s">
        <v>193</v>
      </c>
      <c r="H57" s="74" t="s">
        <v>74</v>
      </c>
    </row>
    <row r="58" spans="2:8">
      <c r="B58" s="71" t="s">
        <v>196</v>
      </c>
      <c r="H58" s="82" t="s">
        <v>146</v>
      </c>
    </row>
    <row r="59" spans="2:8">
      <c r="B59" s="74" t="s">
        <v>198</v>
      </c>
      <c r="H59" s="74" t="s">
        <v>149</v>
      </c>
    </row>
    <row r="60" spans="2:8">
      <c r="B60" s="74" t="s">
        <v>201</v>
      </c>
      <c r="H60" s="71" t="s">
        <v>278</v>
      </c>
    </row>
    <row r="61" spans="2:8">
      <c r="B61" s="71" t="s">
        <v>204</v>
      </c>
      <c r="H61" s="71" t="s">
        <v>335</v>
      </c>
    </row>
    <row r="62" spans="2:8">
      <c r="B62" s="71" t="s">
        <v>207</v>
      </c>
      <c r="H62" s="71" t="s">
        <v>332</v>
      </c>
    </row>
    <row r="63" spans="2:8">
      <c r="B63" s="71" t="s">
        <v>209</v>
      </c>
      <c r="H63" s="76" t="s">
        <v>153</v>
      </c>
    </row>
    <row r="64" spans="2:8">
      <c r="B64" s="71" t="s">
        <v>211</v>
      </c>
      <c r="H64" s="71" t="s">
        <v>327</v>
      </c>
    </row>
    <row r="65" spans="2:8">
      <c r="B65" s="74" t="s">
        <v>214</v>
      </c>
      <c r="H65" s="73" t="s">
        <v>329</v>
      </c>
    </row>
    <row r="66" spans="2:8">
      <c r="B66" s="84" t="s">
        <v>217</v>
      </c>
      <c r="H66" s="74" t="s">
        <v>157</v>
      </c>
    </row>
    <row r="67" spans="2:8">
      <c r="B67" s="74" t="s">
        <v>221</v>
      </c>
      <c r="H67" s="74" t="s">
        <v>159</v>
      </c>
    </row>
    <row r="68" spans="2:8">
      <c r="B68" s="74" t="s">
        <v>225</v>
      </c>
      <c r="H68" s="76" t="s">
        <v>161</v>
      </c>
    </row>
    <row r="69" spans="2:8">
      <c r="B69" s="85" t="s">
        <v>227</v>
      </c>
      <c r="H69" s="72" t="s">
        <v>164</v>
      </c>
    </row>
    <row r="70" spans="2:8">
      <c r="H70" s="74" t="s">
        <v>167</v>
      </c>
    </row>
    <row r="71" spans="2:8">
      <c r="H71" s="74" t="s">
        <v>283</v>
      </c>
    </row>
    <row r="72" spans="2:8">
      <c r="H72" s="74" t="s">
        <v>171</v>
      </c>
    </row>
    <row r="73" spans="2:8">
      <c r="H73" s="71" t="s">
        <v>340</v>
      </c>
    </row>
    <row r="74" spans="2:8">
      <c r="H74" s="71" t="s">
        <v>343</v>
      </c>
    </row>
    <row r="75" spans="2:8">
      <c r="H75" s="71" t="s">
        <v>176</v>
      </c>
    </row>
    <row r="76" spans="2:8">
      <c r="H76" s="71" t="s">
        <v>179</v>
      </c>
    </row>
    <row r="77" spans="2:8">
      <c r="H77" s="71" t="s">
        <v>182</v>
      </c>
    </row>
    <row r="78" spans="2:8">
      <c r="H78" s="71" t="s">
        <v>355</v>
      </c>
    </row>
    <row r="79" spans="2:8">
      <c r="H79" s="71" t="s">
        <v>187</v>
      </c>
    </row>
    <row r="80" spans="2:8">
      <c r="H80" s="71" t="s">
        <v>189</v>
      </c>
    </row>
    <row r="81" spans="8:8">
      <c r="H81" s="71" t="s">
        <v>191</v>
      </c>
    </row>
    <row r="82" spans="8:8">
      <c r="H82" s="71" t="s">
        <v>193</v>
      </c>
    </row>
    <row r="83" spans="8:8">
      <c r="H83" s="71" t="s">
        <v>196</v>
      </c>
    </row>
    <row r="84" spans="8:8">
      <c r="H84" s="74" t="s">
        <v>287</v>
      </c>
    </row>
    <row r="85" spans="8:8">
      <c r="H85" s="74" t="s">
        <v>290</v>
      </c>
    </row>
    <row r="86" spans="8:8">
      <c r="H86" s="74" t="s">
        <v>201</v>
      </c>
    </row>
    <row r="87" spans="8:8">
      <c r="H87" s="71" t="s">
        <v>204</v>
      </c>
    </row>
    <row r="88" spans="8:8">
      <c r="H88" s="71" t="s">
        <v>207</v>
      </c>
    </row>
    <row r="89" spans="8:8">
      <c r="H89" s="71" t="s">
        <v>209</v>
      </c>
    </row>
    <row r="90" spans="8:8">
      <c r="H90" s="71" t="s">
        <v>211</v>
      </c>
    </row>
    <row r="91" spans="8:8">
      <c r="H91" s="74" t="s">
        <v>214</v>
      </c>
    </row>
    <row r="92" spans="8:8">
      <c r="H92" s="74" t="s">
        <v>198</v>
      </c>
    </row>
    <row r="93" spans="8:8">
      <c r="H93" s="84" t="s">
        <v>217</v>
      </c>
    </row>
    <row r="94" spans="8:8">
      <c r="H94" s="74" t="s">
        <v>221</v>
      </c>
    </row>
    <row r="95" spans="8:8">
      <c r="H95" s="74" t="s">
        <v>225</v>
      </c>
    </row>
    <row r="96" spans="8:8">
      <c r="H96" s="74" t="s">
        <v>297</v>
      </c>
    </row>
    <row r="97" spans="8:8">
      <c r="H97" s="74" t="s">
        <v>301</v>
      </c>
    </row>
    <row r="98" spans="8:8">
      <c r="H98" s="85" t="s">
        <v>227</v>
      </c>
    </row>
    <row r="99" spans="8:8">
      <c r="H99" s="71" t="s">
        <v>346</v>
      </c>
    </row>
    <row r="100" spans="8:8">
      <c r="H100" s="71" t="s">
        <v>350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5665-5666-47C2-B2E1-9F0740E9859A}">
  <dimension ref="B2:L100"/>
  <sheetViews>
    <sheetView showGridLines="0" topLeftCell="D65" workbookViewId="0">
      <selection activeCell="L3" sqref="L3:L100"/>
    </sheetView>
  </sheetViews>
  <sheetFormatPr defaultRowHeight="14.5"/>
  <cols>
    <col min="2" max="2" width="31.54296875" bestFit="1" customWidth="1"/>
    <col min="3" max="5" width="25" customWidth="1"/>
    <col min="6" max="6" width="19.7265625" style="89" customWidth="1"/>
    <col min="8" max="8" width="31.54296875" bestFit="1" customWidth="1"/>
    <col min="9" max="10" width="34.1796875" customWidth="1"/>
    <col min="11" max="11" width="40.26953125" customWidth="1"/>
  </cols>
  <sheetData>
    <row r="2" spans="2:12">
      <c r="B2" s="86" t="s">
        <v>356</v>
      </c>
      <c r="C2" s="86" t="s">
        <v>352</v>
      </c>
      <c r="D2" s="86" t="s">
        <v>353</v>
      </c>
      <c r="E2" s="86" t="s">
        <v>354</v>
      </c>
      <c r="F2" s="87" t="s">
        <v>357</v>
      </c>
      <c r="H2" s="86" t="s">
        <v>356</v>
      </c>
      <c r="I2" s="86" t="s">
        <v>352</v>
      </c>
      <c r="J2" s="86" t="s">
        <v>353</v>
      </c>
      <c r="K2" s="86" t="s">
        <v>354</v>
      </c>
    </row>
    <row r="3" spans="2:12">
      <c r="B3" s="76" t="s">
        <v>8</v>
      </c>
      <c r="C3" s="76" t="str">
        <f>IFERROR(VLOOKUP(B3,FtCash!$B$2:$I$70,7,FALSE),0)</f>
        <v>Mandatory</v>
      </c>
      <c r="D3" s="76" t="str">
        <f>IFERROR(VLOOKUP(B3,Happyloans!$B$2:$H$40,6,FALSE),0)</f>
        <v>Mandatory</v>
      </c>
      <c r="E3" s="76" t="str">
        <f>IFERROR(VLOOKUP(B3,MoneyPly!$B$2:$I$51,7,FALSE),0)</f>
        <v>Mandatory</v>
      </c>
      <c r="F3" s="88">
        <f>IF(AND(C3="Mandatory",D3="Mandatory",E3="Mandatory"),1,0)</f>
        <v>1</v>
      </c>
      <c r="H3" s="76" t="s">
        <v>8</v>
      </c>
      <c r="I3" s="76" t="str">
        <f>IFERROR(VLOOKUP(H3,FtCash!$B$2:$I$70,6,FALSE),"")</f>
        <v>FTC_100</v>
      </c>
      <c r="J3" s="76"/>
      <c r="K3" s="76" t="str">
        <f>IFERROR(VLOOKUP(H3,MoneyPly!$B$2:$I$51,6,FALSE),"")</f>
        <v>MP_100</v>
      </c>
      <c r="L3" t="str">
        <f>IF(IF(I3="",K3,I3)="",J3,IF(I3="",K3,I3))</f>
        <v>FTC_100</v>
      </c>
    </row>
    <row r="4" spans="2:12">
      <c r="B4" s="74" t="s">
        <v>20</v>
      </c>
      <c r="C4" s="76" t="str">
        <f>IFERROR(VLOOKUP(B4,FtCash!$B$2:$I$70,7,FALSE),0)</f>
        <v>Mandatory</v>
      </c>
      <c r="D4" s="76" t="str">
        <f>IFERROR(VLOOKUP(B4,Happyloans!$B$2:$H$40,6,FALSE),0)</f>
        <v>Mandatory</v>
      </c>
      <c r="E4" s="76">
        <f>IFERROR(VLOOKUP(B4,MoneyPly!$B$2:$I$51,7,FALSE),0)</f>
        <v>0</v>
      </c>
      <c r="F4" s="88">
        <f t="shared" ref="F4:F67" si="0">IF(AND(C4="Mandatory",D4="Mandatory",E4="Mandatory"),1,0)</f>
        <v>0</v>
      </c>
      <c r="H4" s="74" t="s">
        <v>20</v>
      </c>
      <c r="I4" s="76" t="str">
        <f>IFERROR(VLOOKUP(H4,FtCash!$B$2:$I$70,6,FALSE),"")</f>
        <v>Ravinder Singh</v>
      </c>
      <c r="J4" s="76"/>
      <c r="K4" s="76" t="str">
        <f>IFERROR(VLOOKUP(H4,MoneyPly!$B$2:$I$51,6,FALSE),"")</f>
        <v/>
      </c>
      <c r="L4" t="str">
        <f t="shared" ref="L4:L67" si="1">IF(IF(I4="",K4,I4)="",J4,IF(I4="",K4,I4))</f>
        <v>Ravinder Singh</v>
      </c>
    </row>
    <row r="5" spans="2:12">
      <c r="B5" s="74" t="s">
        <v>238</v>
      </c>
      <c r="C5" s="76">
        <f>IFERROR(VLOOKUP(B5,FtCash!$B$2:$I$70,7,FALSE),0)</f>
        <v>0</v>
      </c>
      <c r="D5" s="76">
        <f>IFERROR(VLOOKUP(B5,Happyloans!$B$2:$H$40,6,FALSE),0)</f>
        <v>0</v>
      </c>
      <c r="E5" s="76" t="str">
        <f>IFERROR(VLOOKUP(B5,MoneyPly!$B$2:$I$51,7,FALSE),0)</f>
        <v>Mandatory</v>
      </c>
      <c r="F5" s="88">
        <f t="shared" si="0"/>
        <v>0</v>
      </c>
      <c r="H5" s="74" t="s">
        <v>238</v>
      </c>
      <c r="I5" s="76" t="str">
        <f>IFERROR(VLOOKUP(H5,FtCash!$B$2:$I$70,6,FALSE),"")</f>
        <v/>
      </c>
      <c r="J5" s="76"/>
      <c r="K5" s="76" t="str">
        <f>IFERROR(VLOOKUP(H5,MoneyPly!$B$2:$I$51,6,FALSE),"")</f>
        <v>Ravinder</v>
      </c>
      <c r="L5" t="str">
        <f t="shared" si="1"/>
        <v>Ravinder</v>
      </c>
    </row>
    <row r="6" spans="2:12">
      <c r="B6" s="74" t="s">
        <v>242</v>
      </c>
      <c r="C6" s="76">
        <f>IFERROR(VLOOKUP(B6,FtCash!$B$2:$I$70,7,FALSE),0)</f>
        <v>0</v>
      </c>
      <c r="D6" s="76">
        <f>IFERROR(VLOOKUP(B6,Happyloans!$B$2:$H$40,6,FALSE),0)</f>
        <v>0</v>
      </c>
      <c r="E6" s="76" t="str">
        <f>IFERROR(VLOOKUP(B6,MoneyPly!$B$2:$I$51,7,FALSE),0)</f>
        <v>Non-Mandatory</v>
      </c>
      <c r="F6" s="88">
        <f t="shared" si="0"/>
        <v>0</v>
      </c>
      <c r="H6" s="74" t="s">
        <v>242</v>
      </c>
      <c r="I6" s="76" t="str">
        <f>IFERROR(VLOOKUP(H6,FtCash!$B$2:$I$70,6,FALSE),"")</f>
        <v/>
      </c>
      <c r="J6" s="76"/>
      <c r="K6" s="76" t="str">
        <f>IFERROR(VLOOKUP(H6,MoneyPly!$B$2:$I$51,6,FALSE),"")</f>
        <v>Singh</v>
      </c>
      <c r="L6" t="str">
        <f t="shared" si="1"/>
        <v>Singh</v>
      </c>
    </row>
    <row r="7" spans="2:12">
      <c r="B7" s="74" t="s">
        <v>245</v>
      </c>
      <c r="C7" s="76">
        <f>IFERROR(VLOOKUP(B7,FtCash!$B$2:$I$70,7,FALSE),0)</f>
        <v>0</v>
      </c>
      <c r="D7" s="76">
        <f>IFERROR(VLOOKUP(B7,Happyloans!$B$2:$H$40,6,FALSE),0)</f>
        <v>0</v>
      </c>
      <c r="E7" s="76" t="str">
        <f>IFERROR(VLOOKUP(B7,MoneyPly!$B$2:$I$51,7,FALSE),0)</f>
        <v>Non-Mandatory</v>
      </c>
      <c r="F7" s="88">
        <f t="shared" si="0"/>
        <v>0</v>
      </c>
      <c r="H7" s="74" t="s">
        <v>245</v>
      </c>
      <c r="I7" s="76" t="str">
        <f>IFERROR(VLOOKUP(H7,FtCash!$B$2:$I$70,6,FALSE),"")</f>
        <v/>
      </c>
      <c r="J7" s="76"/>
      <c r="K7" s="76" t="str">
        <f>IFERROR(VLOOKUP(H7,MoneyPly!$B$2:$I$51,6,FALSE),"")</f>
        <v>Yadav</v>
      </c>
      <c r="L7" t="str">
        <f t="shared" si="1"/>
        <v>Yadav</v>
      </c>
    </row>
    <row r="8" spans="2:12">
      <c r="B8" s="74" t="s">
        <v>248</v>
      </c>
      <c r="C8" s="76" t="str">
        <f>IFERROR(VLOOKUP(B8,FtCash!$B$2:$I$70,7,FALSE),0)</f>
        <v>Mandatory</v>
      </c>
      <c r="D8" s="76" t="str">
        <f>IFERROR(VLOOKUP(B8,Happyloans!$B$2:$H$40,6,FALSE),0)</f>
        <v>Non-Mandatory</v>
      </c>
      <c r="E8" s="76" t="str">
        <f>IFERROR(VLOOKUP(B8,MoneyPly!$B$2:$I$51,7,FALSE),0)</f>
        <v>Mandatory</v>
      </c>
      <c r="F8" s="88">
        <f t="shared" si="0"/>
        <v>0</v>
      </c>
      <c r="H8" s="74" t="s">
        <v>248</v>
      </c>
      <c r="I8" s="76" t="str">
        <f>IFERROR(VLOOKUP(H8,FtCash!$B$2:$I$70,6,FALSE),"")</f>
        <v>Yadav Singh</v>
      </c>
      <c r="J8" s="76"/>
      <c r="K8" s="76" t="str">
        <f>IFERROR(VLOOKUP(H8,MoneyPly!$B$2:$I$51,6,FALSE),"")</f>
        <v>Sinner Singh Yadav</v>
      </c>
      <c r="L8" t="str">
        <f t="shared" si="1"/>
        <v>Yadav Singh</v>
      </c>
    </row>
    <row r="9" spans="2:12">
      <c r="B9" s="74" t="s">
        <v>29</v>
      </c>
      <c r="C9" s="76" t="str">
        <f>IFERROR(VLOOKUP(B9,FtCash!$B$2:$I$70,7,FALSE),0)</f>
        <v>Mandatory</v>
      </c>
      <c r="D9" s="76" t="str">
        <f>IFERROR(VLOOKUP(B9,Happyloans!$B$2:$H$40,6,FALSE),0)</f>
        <v>Mandatory</v>
      </c>
      <c r="E9" s="76" t="str">
        <f>IFERROR(VLOOKUP(B9,MoneyPly!$B$2:$I$51,7,FALSE),0)</f>
        <v>Mandatory</v>
      </c>
      <c r="F9" s="88">
        <f t="shared" si="0"/>
        <v>1</v>
      </c>
      <c r="H9" s="74" t="s">
        <v>29</v>
      </c>
      <c r="I9" s="76">
        <f>IFERROR(VLOOKUP(H9,FtCash!$B$2:$I$70,6,FALSE),"")</f>
        <v>283135</v>
      </c>
      <c r="J9" s="76"/>
      <c r="K9" s="76">
        <f>IFERROR(VLOOKUP(H9,MoneyPly!$B$2:$I$51,6,FALSE),"")</f>
        <v>283135</v>
      </c>
      <c r="L9">
        <f t="shared" si="1"/>
        <v>283135</v>
      </c>
    </row>
    <row r="10" spans="2:12">
      <c r="B10" s="74" t="s">
        <v>107</v>
      </c>
      <c r="C10" s="76" t="str">
        <f>IFERROR(VLOOKUP(B10,FtCash!$B$2:$I$70,7,FALSE),0)</f>
        <v>Mandatory</v>
      </c>
      <c r="D10" s="76" t="str">
        <f>IFERROR(VLOOKUP(B10,Happyloans!$B$2:$H$40,6,FALSE),0)</f>
        <v>Mandatory</v>
      </c>
      <c r="E10" s="76">
        <f>IFERROR(VLOOKUP(B10,MoneyPly!$B$2:$I$51,7,FALSE),0)</f>
        <v>0</v>
      </c>
      <c r="F10" s="88">
        <f t="shared" si="0"/>
        <v>0</v>
      </c>
      <c r="H10" s="74" t="s">
        <v>107</v>
      </c>
      <c r="I10" s="76" t="str">
        <f>IFERROR(VLOOKUP(H10,FtCash!$B$2:$I$70,6,FALSE),"")</f>
        <v>Current residence addressCurrent residence addressCurrent residence addressCurrent residence</v>
      </c>
      <c r="J10" s="76"/>
      <c r="K10" s="76" t="str">
        <f>IFERROR(VLOOKUP(H10,MoneyPly!$B$2:$I$51,6,FALSE),"")</f>
        <v/>
      </c>
      <c r="L10" t="str">
        <f t="shared" si="1"/>
        <v>Current residence addressCurrent residence addressCurrent residence addressCurrent residence</v>
      </c>
    </row>
    <row r="11" spans="2:12">
      <c r="B11" s="50" t="s">
        <v>306</v>
      </c>
      <c r="C11" s="76">
        <f>IFERROR(VLOOKUP(B11,FtCash!$B$2:$I$70,7,FALSE),0)</f>
        <v>0</v>
      </c>
      <c r="D11" s="76" t="str">
        <f>IFERROR(VLOOKUP(B11,Happyloans!$B$2:$H$40,6,FALSE),0)</f>
        <v>Mandatory</v>
      </c>
      <c r="E11" s="76">
        <f>IFERROR(VLOOKUP(B11,MoneyPly!$B$2:$I$51,7,FALSE),0)</f>
        <v>0</v>
      </c>
      <c r="F11" s="88">
        <f t="shared" si="0"/>
        <v>0</v>
      </c>
      <c r="H11" s="50" t="s">
        <v>306</v>
      </c>
      <c r="I11" s="76" t="str">
        <f>IFERROR(VLOOKUP(H11,FtCash!$B$2:$I$70,6,FALSE),"")</f>
        <v/>
      </c>
      <c r="J11" s="76"/>
      <c r="K11" s="76" t="str">
        <f>IFERROR(VLOOKUP(H11,MoneyPly!$B$2:$I$51,6,FALSE),"")</f>
        <v/>
      </c>
      <c r="L11">
        <f t="shared" si="1"/>
        <v>0</v>
      </c>
    </row>
    <row r="12" spans="2:12">
      <c r="B12" s="50" t="s">
        <v>308</v>
      </c>
      <c r="C12" s="76">
        <f>IFERROR(VLOOKUP(B12,FtCash!$B$2:$I$70,7,FALSE),0)</f>
        <v>0</v>
      </c>
      <c r="D12" s="76" t="str">
        <f>IFERROR(VLOOKUP(B12,Happyloans!$B$2:$H$40,6,FALSE),0)</f>
        <v>Mandatory</v>
      </c>
      <c r="E12" s="76">
        <f>IFERROR(VLOOKUP(B12,MoneyPly!$B$2:$I$51,7,FALSE),0)</f>
        <v>0</v>
      </c>
      <c r="F12" s="88">
        <f t="shared" si="0"/>
        <v>0</v>
      </c>
      <c r="H12" s="50" t="s">
        <v>308</v>
      </c>
      <c r="I12" s="76" t="str">
        <f>IFERROR(VLOOKUP(H12,FtCash!$B$2:$I$70,6,FALSE),"")</f>
        <v/>
      </c>
      <c r="J12" s="76"/>
      <c r="K12" s="76" t="str">
        <f>IFERROR(VLOOKUP(H12,MoneyPly!$B$2:$I$51,6,FALSE),"")</f>
        <v/>
      </c>
      <c r="L12">
        <f t="shared" si="1"/>
        <v>0</v>
      </c>
    </row>
    <row r="13" spans="2:12">
      <c r="B13" s="74" t="s">
        <v>110</v>
      </c>
      <c r="C13" s="76" t="str">
        <f>IFERROR(VLOOKUP(B13,FtCash!$B$2:$I$70,7,FALSE),0)</f>
        <v>Mandatory</v>
      </c>
      <c r="D13" s="76">
        <f>IFERROR(VLOOKUP(B13,Happyloans!$B$2:$H$40,6,FALSE),0)</f>
        <v>0</v>
      </c>
      <c r="E13" s="76">
        <f>IFERROR(VLOOKUP(B13,MoneyPly!$B$2:$I$51,7,FALSE),0)</f>
        <v>0</v>
      </c>
      <c r="F13" s="88">
        <f t="shared" si="0"/>
        <v>0</v>
      </c>
      <c r="H13" s="74" t="s">
        <v>110</v>
      </c>
      <c r="I13" s="76" t="str">
        <f>IFERROR(VLOOKUP(H13,FtCash!$B$2:$I$70,6,FALSE),"")</f>
        <v>Permanent addressPermanent addressPermanent addressPermanent addressPermanent addressPermanent address</v>
      </c>
      <c r="J13" s="76"/>
      <c r="K13" s="76" t="str">
        <f>IFERROR(VLOOKUP(H13,MoneyPly!$B$2:$I$51,6,FALSE),"")</f>
        <v/>
      </c>
      <c r="L13" t="str">
        <f t="shared" si="1"/>
        <v>Permanent addressPermanent addressPermanent addressPermanent addressPermanent addressPermanent address</v>
      </c>
    </row>
    <row r="14" spans="2:12">
      <c r="B14" s="74" t="s">
        <v>113</v>
      </c>
      <c r="C14" s="76" t="str">
        <f>IFERROR(VLOOKUP(B14,FtCash!$B$2:$I$70,7,FALSE),0)</f>
        <v>Mandatory</v>
      </c>
      <c r="D14" s="76">
        <f>IFERROR(VLOOKUP(B14,Happyloans!$B$2:$H$40,6,FALSE),0)</f>
        <v>0</v>
      </c>
      <c r="E14" s="76">
        <f>IFERROR(VLOOKUP(B14,MoneyPly!$B$2:$I$51,7,FALSE),0)</f>
        <v>0</v>
      </c>
      <c r="F14" s="88">
        <f t="shared" si="0"/>
        <v>0</v>
      </c>
      <c r="H14" s="74" t="s">
        <v>113</v>
      </c>
      <c r="I14" s="76" t="str">
        <f>IFERROR(VLOOKUP(H14,FtCash!$B$2:$I$70,6,FALSE),"")</f>
        <v>Self</v>
      </c>
      <c r="J14" s="76"/>
      <c r="K14" s="76" t="str">
        <f>IFERROR(VLOOKUP(H14,MoneyPly!$B$2:$I$51,6,FALSE),"")</f>
        <v/>
      </c>
      <c r="L14" t="str">
        <f t="shared" si="1"/>
        <v>Self</v>
      </c>
    </row>
    <row r="15" spans="2:12">
      <c r="B15" s="74" t="s">
        <v>34</v>
      </c>
      <c r="C15" s="76" t="str">
        <f>IFERROR(VLOOKUP(B15,FtCash!$B$2:$I$70,7,FALSE),0)</f>
        <v>Mandatory</v>
      </c>
      <c r="D15" s="76" t="str">
        <f>IFERROR(VLOOKUP(B15,Happyloans!$B$2:$H$40,6,FALSE),0)</f>
        <v>Mandatory</v>
      </c>
      <c r="E15" s="76" t="str">
        <f>IFERROR(VLOOKUP(B15,MoneyPly!$B$2:$I$51,7,FALSE),0)</f>
        <v>Mandatory</v>
      </c>
      <c r="F15" s="88">
        <f t="shared" si="0"/>
        <v>1</v>
      </c>
      <c r="H15" s="74" t="s">
        <v>34</v>
      </c>
      <c r="I15" s="76" t="str">
        <f>IFERROR(VLOOKUP(H15,FtCash!$B$2:$I$70,6,FALSE),"")</f>
        <v>ADTPY2677D</v>
      </c>
      <c r="J15" s="76"/>
      <c r="K15" s="76" t="str">
        <f>IFERROR(VLOOKUP(H15,MoneyPly!$B$2:$I$51,6,FALSE),"")</f>
        <v>ADTPY2677D</v>
      </c>
      <c r="L15" t="str">
        <f t="shared" si="1"/>
        <v>ADTPY2677D</v>
      </c>
    </row>
    <row r="16" spans="2:12">
      <c r="B16" s="50" t="s">
        <v>310</v>
      </c>
      <c r="C16" s="76">
        <f>IFERROR(VLOOKUP(B16,FtCash!$B$2:$I$70,7,FALSE),0)</f>
        <v>0</v>
      </c>
      <c r="D16" s="76" t="str">
        <f>IFERROR(VLOOKUP(B16,Happyloans!$B$2:$H$40,6,FALSE),0)</f>
        <v>Mandatory</v>
      </c>
      <c r="E16" s="76">
        <f>IFERROR(VLOOKUP(B16,MoneyPly!$B$2:$I$51,7,FALSE),0)</f>
        <v>0</v>
      </c>
      <c r="F16" s="88">
        <f t="shared" si="0"/>
        <v>0</v>
      </c>
      <c r="H16" s="50" t="s">
        <v>310</v>
      </c>
      <c r="I16" s="76" t="str">
        <f>IFERROR(VLOOKUP(H16,FtCash!$B$2:$I$70,6,FALSE),"")</f>
        <v/>
      </c>
      <c r="J16" s="76"/>
      <c r="K16" s="76" t="str">
        <f>IFERROR(VLOOKUP(H16,MoneyPly!$B$2:$I$51,6,FALSE),"")</f>
        <v/>
      </c>
      <c r="L16">
        <f t="shared" si="1"/>
        <v>0</v>
      </c>
    </row>
    <row r="17" spans="2:12">
      <c r="B17" s="74" t="s">
        <v>39</v>
      </c>
      <c r="C17" s="76" t="str">
        <f>IFERROR(VLOOKUP(B17,FtCash!$B$2:$I$70,7,FALSE),0)</f>
        <v>Mandatory</v>
      </c>
      <c r="D17" s="76" t="str">
        <f>IFERROR(VLOOKUP(B17,Happyloans!$B$2:$H$40,6,FALSE),0)</f>
        <v>Mandatory</v>
      </c>
      <c r="E17" s="76">
        <f>IFERROR(VLOOKUP(B17,MoneyPly!$B$2:$I$51,7,FALSE),0)</f>
        <v>0</v>
      </c>
      <c r="F17" s="88">
        <f t="shared" si="0"/>
        <v>0</v>
      </c>
      <c r="H17" s="74" t="s">
        <v>39</v>
      </c>
      <c r="I17" s="76" t="str">
        <f>IFERROR(VLOOKUP(H17,FtCash!$B$2:$I$70,6,FALSE),"")</f>
        <v>1212(last 4 digits to be sent across)</v>
      </c>
      <c r="J17" s="76"/>
      <c r="K17" s="76" t="str">
        <f>IFERROR(VLOOKUP(H17,MoneyPly!$B$2:$I$51,6,FALSE),"")</f>
        <v/>
      </c>
      <c r="L17" t="str">
        <f t="shared" si="1"/>
        <v>1212(last 4 digits to be sent across)</v>
      </c>
    </row>
    <row r="18" spans="2:12">
      <c r="B18" s="77" t="s">
        <v>15</v>
      </c>
      <c r="C18" s="76" t="str">
        <f>IFERROR(VLOOKUP(B18,FtCash!$B$2:$I$70,7,FALSE),0)</f>
        <v>Mandatory</v>
      </c>
      <c r="D18" s="76">
        <f>IFERROR(VLOOKUP(B18,Happyloans!$B$2:$H$40,6,FALSE),0)</f>
        <v>0</v>
      </c>
      <c r="E18" s="76" t="str">
        <f>IFERROR(VLOOKUP(B18,MoneyPly!$B$2:$I$51,7,FALSE),0)</f>
        <v>Mandatory</v>
      </c>
      <c r="F18" s="88">
        <f t="shared" si="0"/>
        <v>0</v>
      </c>
      <c r="H18" s="77" t="s">
        <v>15</v>
      </c>
      <c r="I18" s="76">
        <f>IFERROR(VLOOKUP(H18,FtCash!$B$2:$I$70,6,FALSE),"")</f>
        <v>44555</v>
      </c>
      <c r="J18" s="76"/>
      <c r="K18" s="76">
        <f>IFERROR(VLOOKUP(H18,MoneyPly!$B$2:$I$51,6,FALSE),"")</f>
        <v>44555</v>
      </c>
      <c r="L18">
        <f t="shared" si="1"/>
        <v>44555</v>
      </c>
    </row>
    <row r="19" spans="2:12">
      <c r="B19" s="74" t="s">
        <v>44</v>
      </c>
      <c r="C19" s="76" t="str">
        <f>IFERROR(VLOOKUP(B19,FtCash!$B$2:$I$70,7,FALSE),0)</f>
        <v>Mandatory</v>
      </c>
      <c r="D19" s="76" t="str">
        <f>IFERROR(VLOOKUP(B19,Happyloans!$B$2:$H$40,6,FALSE),0)</f>
        <v>Mandatory</v>
      </c>
      <c r="E19" s="76" t="str">
        <f>IFERROR(VLOOKUP(B19,MoneyPly!$B$2:$I$51,7,FALSE),0)</f>
        <v>Mandatory</v>
      </c>
      <c r="F19" s="88">
        <f t="shared" si="0"/>
        <v>1</v>
      </c>
      <c r="H19" s="74" t="s">
        <v>44</v>
      </c>
      <c r="I19" s="76">
        <f>IFERROR(VLOOKUP(H19,FtCash!$B$2:$I$70,6,FALSE),"")</f>
        <v>8882568884</v>
      </c>
      <c r="J19" s="76"/>
      <c r="K19" s="76">
        <f>IFERROR(VLOOKUP(H19,MoneyPly!$B$2:$I$51,6,FALSE),"")</f>
        <v>8882568884</v>
      </c>
      <c r="L19">
        <f t="shared" si="1"/>
        <v>8882568884</v>
      </c>
    </row>
    <row r="20" spans="2:12">
      <c r="B20" s="74" t="s">
        <v>47</v>
      </c>
      <c r="C20" s="76" t="str">
        <f>IFERROR(VLOOKUP(B20,FtCash!$B$2:$I$70,7,FALSE),0)</f>
        <v>Mandatory</v>
      </c>
      <c r="D20" s="76" t="str">
        <f>IFERROR(VLOOKUP(B20,Happyloans!$B$2:$H$40,6,FALSE),0)</f>
        <v>Mandatory</v>
      </c>
      <c r="E20" s="76" t="str">
        <f>IFERROR(VLOOKUP(B20,MoneyPly!$B$2:$I$51,7,FALSE),0)</f>
        <v>Mandatory</v>
      </c>
      <c r="F20" s="88">
        <f t="shared" si="0"/>
        <v>1</v>
      </c>
      <c r="H20" s="74" t="s">
        <v>47</v>
      </c>
      <c r="I20" s="76">
        <f>IFERROR(VLOOKUP(H20,FtCash!$B$2:$I$70,6,FALSE),"")</f>
        <v>31944</v>
      </c>
      <c r="J20" s="76"/>
      <c r="K20" s="76">
        <f>IFERROR(VLOOKUP(H20,MoneyPly!$B$2:$I$51,6,FALSE),"")</f>
        <v>31944</v>
      </c>
      <c r="L20">
        <f t="shared" si="1"/>
        <v>31944</v>
      </c>
    </row>
    <row r="21" spans="2:12">
      <c r="B21" s="74" t="s">
        <v>51</v>
      </c>
      <c r="C21" s="76" t="str">
        <f>IFERROR(VLOOKUP(B21,FtCash!$B$2:$I$70,7,FALSE),0)</f>
        <v>Mandatory</v>
      </c>
      <c r="D21" s="76" t="str">
        <f>IFERROR(VLOOKUP(B21,Happyloans!$B$2:$H$40,6,FALSE),0)</f>
        <v>Mandatory</v>
      </c>
      <c r="E21" s="76" t="str">
        <f>IFERROR(VLOOKUP(B21,MoneyPly!$B$2:$I$51,7,FALSE),0)</f>
        <v>Mandatory</v>
      </c>
      <c r="F21" s="88">
        <f t="shared" si="0"/>
        <v>1</v>
      </c>
      <c r="H21" s="74" t="s">
        <v>51</v>
      </c>
      <c r="I21" s="76" t="str">
        <f>IFERROR(VLOOKUP(H21,FtCash!$B$2:$I$70,6,FALSE),"")</f>
        <v>yadavrs999@gmail.com</v>
      </c>
      <c r="J21" s="76"/>
      <c r="K21" s="76" t="str">
        <f>IFERROR(VLOOKUP(H21,MoneyPly!$B$2:$I$51,6,FALSE),"")</f>
        <v>yadavrs999@gmail.com</v>
      </c>
      <c r="L21" t="str">
        <f t="shared" si="1"/>
        <v>yadavrs999@gmail.com</v>
      </c>
    </row>
    <row r="22" spans="2:12">
      <c r="B22" s="74" t="s">
        <v>56</v>
      </c>
      <c r="C22" s="76" t="str">
        <f>IFERROR(VLOOKUP(B22,FtCash!$B$2:$I$70,7,FALSE),0)</f>
        <v>Mandatory</v>
      </c>
      <c r="D22" s="76" t="str">
        <f>IFERROR(VLOOKUP(B22,Happyloans!$B$2:$H$40,6,FALSE),0)</f>
        <v>Mandatory</v>
      </c>
      <c r="E22" s="76" t="str">
        <f>IFERROR(VLOOKUP(B22,MoneyPly!$B$2:$I$51,7,FALSE),0)</f>
        <v>Mandatory</v>
      </c>
      <c r="F22" s="88">
        <f t="shared" si="0"/>
        <v>1</v>
      </c>
      <c r="H22" s="74" t="s">
        <v>56</v>
      </c>
      <c r="I22" s="76" t="str">
        <f>IFERROR(VLOOKUP(H22,FtCash!$B$2:$I$70,6,FALSE),"")</f>
        <v>Male</v>
      </c>
      <c r="J22" s="76"/>
      <c r="K22" s="76" t="str">
        <f>IFERROR(VLOOKUP(H22,MoneyPly!$B$2:$I$51,6,FALSE),"")</f>
        <v>Male</v>
      </c>
      <c r="L22" t="str">
        <f t="shared" si="1"/>
        <v>Male</v>
      </c>
    </row>
    <row r="23" spans="2:12">
      <c r="B23" s="74" t="s">
        <v>71</v>
      </c>
      <c r="C23" s="76" t="str">
        <f>IFERROR(VLOOKUP(B23,FtCash!$B$2:$I$70,7,FALSE),0)</f>
        <v>Mandatory</v>
      </c>
      <c r="D23" s="76">
        <f>IFERROR(VLOOKUP(B23,Happyloans!$B$2:$H$40,6,FALSE),0)</f>
        <v>0</v>
      </c>
      <c r="E23" s="76" t="str">
        <f>IFERROR(VLOOKUP(B23,MoneyPly!$B$2:$I$51,7,FALSE),0)</f>
        <v>Mandatory</v>
      </c>
      <c r="F23" s="88">
        <f t="shared" si="0"/>
        <v>0</v>
      </c>
      <c r="H23" s="74" t="s">
        <v>71</v>
      </c>
      <c r="I23" s="76" t="str">
        <f>IFERROR(VLOOKUP(H23,FtCash!$B$2:$I$70,6,FALSE),"")</f>
        <v>Business</v>
      </c>
      <c r="J23" s="76"/>
      <c r="K23" s="76" t="str">
        <f>IFERROR(VLOOKUP(H23,MoneyPly!$B$2:$I$51,6,FALSE),"")</f>
        <v>Business</v>
      </c>
      <c r="L23" t="str">
        <f t="shared" si="1"/>
        <v>Business</v>
      </c>
    </row>
    <row r="24" spans="2:12">
      <c r="B24" s="74" t="s">
        <v>254</v>
      </c>
      <c r="C24" s="76">
        <f>IFERROR(VLOOKUP(B24,FtCash!$B$2:$I$70,7,FALSE),0)</f>
        <v>0</v>
      </c>
      <c r="D24" s="76" t="str">
        <f>IFERROR(VLOOKUP(B24,Happyloans!$B$2:$H$40,6,FALSE),0)</f>
        <v>Mandatory</v>
      </c>
      <c r="E24" s="76" t="str">
        <f>IFERROR(VLOOKUP(B24,MoneyPly!$B$2:$I$51,7,FALSE),0)</f>
        <v>Mandatory</v>
      </c>
      <c r="F24" s="88">
        <f t="shared" si="0"/>
        <v>0</v>
      </c>
      <c r="H24" s="74" t="s">
        <v>254</v>
      </c>
      <c r="I24" s="76" t="str">
        <f>IFERROR(VLOOKUP(H24,FtCash!$B$2:$I$70,6,FALSE),"")</f>
        <v/>
      </c>
      <c r="J24" s="76"/>
      <c r="K24" s="76" t="str">
        <f>IFERROR(VLOOKUP(H24,MoneyPly!$B$2:$I$51,6,FALSE),"")</f>
        <v>Infrastructure</v>
      </c>
      <c r="L24" t="str">
        <f t="shared" si="1"/>
        <v>Infrastructure</v>
      </c>
    </row>
    <row r="25" spans="2:12">
      <c r="B25" s="74" t="s">
        <v>86</v>
      </c>
      <c r="C25" s="76" t="str">
        <f>IFERROR(VLOOKUP(B25,FtCash!$B$2:$I$70,7,FALSE),0)</f>
        <v>Mandatory</v>
      </c>
      <c r="D25" s="76">
        <f>IFERROR(VLOOKUP(B25,Happyloans!$B$2:$H$40,6,FALSE),0)</f>
        <v>0</v>
      </c>
      <c r="E25" s="76" t="str">
        <f>IFERROR(VLOOKUP(B25,MoneyPly!$B$2:$I$51,7,FALSE),0)</f>
        <v>Mandatory</v>
      </c>
      <c r="F25" s="88">
        <f t="shared" si="0"/>
        <v>0</v>
      </c>
      <c r="H25" s="74" t="s">
        <v>86</v>
      </c>
      <c r="I25" s="76" t="str">
        <f>IFERROR(VLOOKUP(H25,FtCash!$B$2:$I$70,6,FALSE),"")</f>
        <v>Bakery</v>
      </c>
      <c r="J25" s="76"/>
      <c r="K25" s="76" t="str">
        <f>IFERROR(VLOOKUP(H25,MoneyPly!$B$2:$I$51,6,FALSE),"")</f>
        <v>Construction</v>
      </c>
      <c r="L25" t="str">
        <f t="shared" si="1"/>
        <v>Bakery</v>
      </c>
    </row>
    <row r="26" spans="2:12">
      <c r="B26" s="74" t="s">
        <v>82</v>
      </c>
      <c r="C26" s="76" t="str">
        <f>IFERROR(VLOOKUP(B26,FtCash!$B$2:$I$70,7,FALSE),0)</f>
        <v>Mandatory</v>
      </c>
      <c r="D26" s="76" t="str">
        <f>IFERROR(VLOOKUP(B26,Happyloans!$B$2:$H$40,6,FALSE),0)</f>
        <v>Mandatory</v>
      </c>
      <c r="E26" s="76" t="str">
        <f>IFERROR(VLOOKUP(B26,MoneyPly!$B$2:$I$51,7,FALSE),0)</f>
        <v>Mandatory</v>
      </c>
      <c r="F26" s="88">
        <f t="shared" si="0"/>
        <v>1</v>
      </c>
      <c r="H26" s="74" t="s">
        <v>82</v>
      </c>
      <c r="I26" s="76">
        <f>IFERROR(VLOOKUP(H26,FtCash!$B$2:$I$70,6,FALSE),"")</f>
        <v>36</v>
      </c>
      <c r="J26" s="76"/>
      <c r="K26" s="76">
        <f>IFERROR(VLOOKUP(H26,MoneyPly!$B$2:$I$51,6,FALSE),"")</f>
        <v>5</v>
      </c>
      <c r="L26">
        <f t="shared" si="1"/>
        <v>36</v>
      </c>
    </row>
    <row r="27" spans="2:12">
      <c r="B27" s="74" t="s">
        <v>95</v>
      </c>
      <c r="C27" s="76" t="str">
        <f>IFERROR(VLOOKUP(B27,FtCash!$B$2:$I$70,7,FALSE),0)</f>
        <v>Mandatory</v>
      </c>
      <c r="D27" s="76">
        <f>IFERROR(VLOOKUP(B27,Happyloans!$B$2:$H$40,6,FALSE),0)</f>
        <v>0</v>
      </c>
      <c r="E27" s="76" t="str">
        <f>IFERROR(VLOOKUP(B27,MoneyPly!$B$2:$I$51,7,FALSE),0)</f>
        <v>Mandatory</v>
      </c>
      <c r="F27" s="88">
        <f t="shared" si="0"/>
        <v>0</v>
      </c>
      <c r="H27" s="74" t="s">
        <v>95</v>
      </c>
      <c r="I27" s="76" t="str">
        <f>IFERROR(VLOOKUP(H27,FtCash!$B$2:$I$70,6,FALSE),"")</f>
        <v>abc</v>
      </c>
      <c r="J27" s="76"/>
      <c r="K27" s="76" t="str">
        <f>IFERROR(VLOOKUP(H27,MoneyPly!$B$2:$I$51,6,FALSE),"")</f>
        <v>401 &amp; 402, 4th Floor, Tower C Magnum Tower II, Golf Course Ext Rd, Sector 58, Gurugram, Haryana 122011</v>
      </c>
      <c r="L27" t="str">
        <f t="shared" si="1"/>
        <v>abc</v>
      </c>
    </row>
    <row r="28" spans="2:12">
      <c r="B28" s="74" t="s">
        <v>79</v>
      </c>
      <c r="C28" s="76" t="str">
        <f>IFERROR(VLOOKUP(B28,FtCash!$B$2:$I$70,7,FALSE),0)</f>
        <v>Mandatory</v>
      </c>
      <c r="D28" s="76">
        <f>IFERROR(VLOOKUP(B28,Happyloans!$B$2:$H$40,6,FALSE),0)</f>
        <v>0</v>
      </c>
      <c r="E28" s="76">
        <f>IFERROR(VLOOKUP(B28,MoneyPly!$B$2:$I$51,7,FALSE),0)</f>
        <v>0</v>
      </c>
      <c r="F28" s="88">
        <f t="shared" si="0"/>
        <v>0</v>
      </c>
      <c r="H28" s="74" t="s">
        <v>79</v>
      </c>
      <c r="I28" s="76" t="str">
        <f>IFERROR(VLOOKUP(H28,FtCash!$B$2:$I$70,6,FALSE),"")</f>
        <v>ABZ</v>
      </c>
      <c r="J28" s="76"/>
      <c r="K28" s="76" t="str">
        <f>IFERROR(VLOOKUP(H28,MoneyPly!$B$2:$I$51,6,FALSE),"")</f>
        <v/>
      </c>
      <c r="L28" t="str">
        <f t="shared" si="1"/>
        <v>ABZ</v>
      </c>
    </row>
    <row r="29" spans="2:12">
      <c r="B29" s="74" t="s">
        <v>261</v>
      </c>
      <c r="C29" s="76">
        <f>IFERROR(VLOOKUP(B29,FtCash!$B$2:$I$70,7,FALSE),0)</f>
        <v>0</v>
      </c>
      <c r="D29" s="76">
        <f>IFERROR(VLOOKUP(B29,Happyloans!$B$2:$H$40,6,FALSE),0)</f>
        <v>0</v>
      </c>
      <c r="E29" s="76" t="str">
        <f>IFERROR(VLOOKUP(B29,MoneyPly!$B$2:$I$51,7,FALSE),0)</f>
        <v>Mandatory</v>
      </c>
      <c r="F29" s="88">
        <f t="shared" si="0"/>
        <v>0</v>
      </c>
      <c r="H29" s="74" t="s">
        <v>261</v>
      </c>
      <c r="I29" s="76" t="str">
        <f>IFERROR(VLOOKUP(H29,FtCash!$B$2:$I$70,6,FALSE),"")</f>
        <v/>
      </c>
      <c r="J29" s="76"/>
      <c r="K29" s="76" t="str">
        <f>IFERROR(VLOOKUP(H29,MoneyPly!$B$2:$I$51,6,FALSE),"")</f>
        <v>Haryana</v>
      </c>
      <c r="L29" t="str">
        <f t="shared" si="1"/>
        <v>Haryana</v>
      </c>
    </row>
    <row r="30" spans="2:12">
      <c r="B30" s="74" t="s">
        <v>263</v>
      </c>
      <c r="C30" s="76">
        <f>IFERROR(VLOOKUP(B30,FtCash!$B$2:$I$70,7,FALSE),0)</f>
        <v>0</v>
      </c>
      <c r="D30" s="76">
        <f>IFERROR(VLOOKUP(B30,Happyloans!$B$2:$H$40,6,FALSE),0)</f>
        <v>0</v>
      </c>
      <c r="E30" s="76" t="str">
        <f>IFERROR(VLOOKUP(B30,MoneyPly!$B$2:$I$51,7,FALSE),0)</f>
        <v>Mandatory</v>
      </c>
      <c r="F30" s="88">
        <f t="shared" si="0"/>
        <v>0</v>
      </c>
      <c r="H30" s="74" t="s">
        <v>263</v>
      </c>
      <c r="I30" s="76" t="str">
        <f>IFERROR(VLOOKUP(H30,FtCash!$B$2:$I$70,6,FALSE),"")</f>
        <v/>
      </c>
      <c r="J30" s="76"/>
      <c r="K30" s="76" t="str">
        <f>IFERROR(VLOOKUP(H30,MoneyPly!$B$2:$I$51,6,FALSE),"")</f>
        <v>Gurugram</v>
      </c>
      <c r="L30" t="str">
        <f t="shared" si="1"/>
        <v>Gurugram</v>
      </c>
    </row>
    <row r="31" spans="2:12">
      <c r="B31" s="74" t="s">
        <v>98</v>
      </c>
      <c r="C31" s="76" t="str">
        <f>IFERROR(VLOOKUP(B31,FtCash!$B$2:$I$70,7,FALSE),0)</f>
        <v>Mandatory</v>
      </c>
      <c r="D31" s="76">
        <f>IFERROR(VLOOKUP(B31,Happyloans!$B$2:$H$40,6,FALSE),0)</f>
        <v>0</v>
      </c>
      <c r="E31" s="76" t="str">
        <f>IFERROR(VLOOKUP(B31,MoneyPly!$B$2:$I$51,7,FALSE),0)</f>
        <v>Mandatory</v>
      </c>
      <c r="F31" s="88">
        <f t="shared" si="0"/>
        <v>0</v>
      </c>
      <c r="H31" s="74" t="s">
        <v>98</v>
      </c>
      <c r="I31" s="76">
        <f>IFERROR(VLOOKUP(H31,FtCash!$B$2:$I$70,6,FALSE),"")</f>
        <v>110016</v>
      </c>
      <c r="J31" s="76"/>
      <c r="K31" s="76">
        <f>IFERROR(VLOOKUP(H31,MoneyPly!$B$2:$I$51,6,FALSE),"")</f>
        <v>122011</v>
      </c>
      <c r="L31">
        <f t="shared" si="1"/>
        <v>110016</v>
      </c>
    </row>
    <row r="32" spans="2:12">
      <c r="B32" s="71" t="s">
        <v>313</v>
      </c>
      <c r="C32" s="76">
        <f>IFERROR(VLOOKUP(B32,FtCash!$B$2:$I$70,7,FALSE),0)</f>
        <v>0</v>
      </c>
      <c r="D32" s="76" t="str">
        <f>IFERROR(VLOOKUP(B32,Happyloans!$B$2:$H$40,6,FALSE),0)</f>
        <v>Mandatory</v>
      </c>
      <c r="E32" s="76">
        <f>IFERROR(VLOOKUP(B32,MoneyPly!$B$2:$I$51,7,FALSE),0)</f>
        <v>0</v>
      </c>
      <c r="F32" s="88">
        <f t="shared" si="0"/>
        <v>0</v>
      </c>
      <c r="H32" s="71" t="s">
        <v>313</v>
      </c>
      <c r="I32" s="76" t="str">
        <f>IFERROR(VLOOKUP(H32,FtCash!$B$2:$I$70,6,FALSE),"")</f>
        <v/>
      </c>
      <c r="J32" s="76"/>
      <c r="K32" s="76" t="str">
        <f>IFERROR(VLOOKUP(H32,MoneyPly!$B$2:$I$51,6,FALSE),"")</f>
        <v/>
      </c>
      <c r="L32">
        <f t="shared" si="1"/>
        <v>0</v>
      </c>
    </row>
    <row r="33" spans="2:12">
      <c r="B33" s="74" t="s">
        <v>316</v>
      </c>
      <c r="C33" s="76">
        <f>IFERROR(VLOOKUP(B33,FtCash!$B$2:$I$70,7,FALSE),0)</f>
        <v>0</v>
      </c>
      <c r="D33" s="76" t="str">
        <f>IFERROR(VLOOKUP(B33,Happyloans!$B$2:$H$40,6,FALSE),0)</f>
        <v>Mandatory</v>
      </c>
      <c r="E33" s="76">
        <f>IFERROR(VLOOKUP(B33,MoneyPly!$B$2:$I$51,7,FALSE),0)</f>
        <v>0</v>
      </c>
      <c r="F33" s="88">
        <f t="shared" si="0"/>
        <v>0</v>
      </c>
      <c r="H33" s="74" t="s">
        <v>316</v>
      </c>
      <c r="I33" s="76" t="str">
        <f>IFERROR(VLOOKUP(H33,FtCash!$B$2:$I$70,6,FALSE),"")</f>
        <v/>
      </c>
      <c r="J33" s="76"/>
      <c r="K33" s="76" t="str">
        <f>IFERROR(VLOOKUP(H33,MoneyPly!$B$2:$I$51,6,FALSE),"")</f>
        <v/>
      </c>
      <c r="L33">
        <f t="shared" si="1"/>
        <v>0</v>
      </c>
    </row>
    <row r="34" spans="2:12">
      <c r="B34" s="71" t="s">
        <v>318</v>
      </c>
      <c r="C34" s="76">
        <f>IFERROR(VLOOKUP(B34,FtCash!$B$2:$I$70,7,FALSE),0)</f>
        <v>0</v>
      </c>
      <c r="D34" s="76" t="str">
        <f>IFERROR(VLOOKUP(B34,Happyloans!$B$2:$H$40,6,FALSE),0)</f>
        <v>Mandatory</v>
      </c>
      <c r="E34" s="76">
        <f>IFERROR(VLOOKUP(B34,MoneyPly!$B$2:$I$51,7,FALSE),0)</f>
        <v>0</v>
      </c>
      <c r="F34" s="88">
        <f t="shared" si="0"/>
        <v>0</v>
      </c>
      <c r="H34" s="71" t="s">
        <v>318</v>
      </c>
      <c r="I34" s="76" t="str">
        <f>IFERROR(VLOOKUP(H34,FtCash!$B$2:$I$70,6,FALSE),"")</f>
        <v/>
      </c>
      <c r="J34" s="76"/>
      <c r="K34" s="76" t="str">
        <f>IFERROR(VLOOKUP(H34,MoneyPly!$B$2:$I$51,6,FALSE),"")</f>
        <v/>
      </c>
      <c r="L34">
        <f t="shared" si="1"/>
        <v>0</v>
      </c>
    </row>
    <row r="35" spans="2:12">
      <c r="B35" s="73" t="s">
        <v>321</v>
      </c>
      <c r="C35" s="76">
        <f>IFERROR(VLOOKUP(B35,FtCash!$B$2:$I$70,7,FALSE),0)</f>
        <v>0</v>
      </c>
      <c r="D35" s="76" t="str">
        <f>IFERROR(VLOOKUP(B35,Happyloans!$B$2:$H$40,6,FALSE),0)</f>
        <v>Mandatory</v>
      </c>
      <c r="E35" s="76">
        <f>IFERROR(VLOOKUP(B35,MoneyPly!$B$2:$I$51,7,FALSE),0)</f>
        <v>0</v>
      </c>
      <c r="F35" s="88">
        <f t="shared" si="0"/>
        <v>0</v>
      </c>
      <c r="H35" s="73" t="s">
        <v>321</v>
      </c>
      <c r="I35" s="76" t="str">
        <f>IFERROR(VLOOKUP(H35,FtCash!$B$2:$I$70,6,FALSE),"")</f>
        <v/>
      </c>
      <c r="J35" s="76"/>
      <c r="K35" s="76" t="str">
        <f>IFERROR(VLOOKUP(H35,MoneyPly!$B$2:$I$51,6,FALSE),"")</f>
        <v/>
      </c>
      <c r="L35">
        <f t="shared" si="1"/>
        <v>0</v>
      </c>
    </row>
    <row r="36" spans="2:12">
      <c r="B36" s="74" t="s">
        <v>59</v>
      </c>
      <c r="C36" s="76" t="str">
        <f>IFERROR(VLOOKUP(B36,FtCash!$B$2:$I$70,7,FALSE),0)</f>
        <v>Mandatory</v>
      </c>
      <c r="D36" s="76">
        <f>IFERROR(VLOOKUP(B36,Happyloans!$B$2:$H$40,6,FALSE),0)</f>
        <v>0</v>
      </c>
      <c r="E36" s="76">
        <f>IFERROR(VLOOKUP(B36,MoneyPly!$B$2:$I$51,7,FALSE),0)</f>
        <v>0</v>
      </c>
      <c r="F36" s="88">
        <f t="shared" si="0"/>
        <v>0</v>
      </c>
      <c r="H36" s="74" t="s">
        <v>59</v>
      </c>
      <c r="I36" s="76" t="str">
        <f>IFERROR(VLOOKUP(H36,FtCash!$B$2:$I$70,6,FALSE),"")</f>
        <v>Yadav Singh</v>
      </c>
      <c r="J36" s="76"/>
      <c r="K36" s="76" t="str">
        <f>IFERROR(VLOOKUP(H36,MoneyPly!$B$2:$I$51,6,FALSE),"")</f>
        <v/>
      </c>
      <c r="L36" t="str">
        <f t="shared" si="1"/>
        <v>Yadav Singh</v>
      </c>
    </row>
    <row r="37" spans="2:12">
      <c r="B37" s="74" t="s">
        <v>62</v>
      </c>
      <c r="C37" s="76" t="str">
        <f>IFERROR(VLOOKUP(B37,FtCash!$B$2:$I$70,7,FALSE),0)</f>
        <v>Mandatory</v>
      </c>
      <c r="D37" s="76">
        <f>IFERROR(VLOOKUP(B37,Happyloans!$B$2:$H$40,6,FALSE),0)</f>
        <v>0</v>
      </c>
      <c r="E37" s="76">
        <f>IFERROR(VLOOKUP(B37,MoneyPly!$B$2:$I$51,7,FALSE),0)</f>
        <v>0</v>
      </c>
      <c r="F37" s="88">
        <f t="shared" si="0"/>
        <v>0</v>
      </c>
      <c r="H37" s="74" t="s">
        <v>62</v>
      </c>
      <c r="I37" s="76" t="str">
        <f>IFERROR(VLOOKUP(H37,FtCash!$B$2:$I$70,6,FALSE),"")</f>
        <v>ADTPY2677D</v>
      </c>
      <c r="J37" s="76"/>
      <c r="K37" s="76" t="str">
        <f>IFERROR(VLOOKUP(H37,MoneyPly!$B$2:$I$51,6,FALSE),"")</f>
        <v/>
      </c>
      <c r="L37" t="str">
        <f t="shared" si="1"/>
        <v>ADTPY2677D</v>
      </c>
    </row>
    <row r="38" spans="2:12">
      <c r="B38" s="71" t="s">
        <v>65</v>
      </c>
      <c r="C38" s="76" t="str">
        <f>IFERROR(VLOOKUP(B38,FtCash!$B$2:$I$70,7,FALSE),0)</f>
        <v>Mandatory</v>
      </c>
      <c r="D38" s="76">
        <f>IFERROR(VLOOKUP(B38,Happyloans!$B$2:$H$40,6,FALSE),0)</f>
        <v>0</v>
      </c>
      <c r="E38" s="76">
        <f>IFERROR(VLOOKUP(B38,MoneyPly!$B$2:$I$51,7,FALSE),0)</f>
        <v>0</v>
      </c>
      <c r="F38" s="88">
        <f t="shared" si="0"/>
        <v>0</v>
      </c>
      <c r="H38" s="71" t="s">
        <v>65</v>
      </c>
      <c r="I38" s="76">
        <f>IFERROR(VLOOKUP(H38,FtCash!$B$2:$I$70,6,FALSE),"")</f>
        <v>31944</v>
      </c>
      <c r="J38" s="76"/>
      <c r="K38" s="76" t="str">
        <f>IFERROR(VLOOKUP(H38,MoneyPly!$B$2:$I$51,6,FALSE),"")</f>
        <v/>
      </c>
      <c r="L38">
        <f t="shared" si="1"/>
        <v>31944</v>
      </c>
    </row>
    <row r="39" spans="2:12">
      <c r="B39" s="74" t="s">
        <v>67</v>
      </c>
      <c r="C39" s="76" t="str">
        <f>IFERROR(VLOOKUP(B39,FtCash!$B$2:$I$70,7,FALSE),0)</f>
        <v>Mandatory</v>
      </c>
      <c r="D39" s="76">
        <f>IFERROR(VLOOKUP(B39,Happyloans!$B$2:$H$40,6,FALSE),0)</f>
        <v>0</v>
      </c>
      <c r="E39" s="76">
        <f>IFERROR(VLOOKUP(B39,MoneyPly!$B$2:$I$51,7,FALSE),0)</f>
        <v>0</v>
      </c>
      <c r="F39" s="88">
        <f t="shared" si="0"/>
        <v>0</v>
      </c>
      <c r="H39" s="74" t="s">
        <v>67</v>
      </c>
      <c r="I39" s="76" t="str">
        <f>IFERROR(VLOOKUP(H39,FtCash!$B$2:$I$70,6,FALSE),"")</f>
        <v>1212(last 4 digits to be sent across)</v>
      </c>
      <c r="J39" s="76"/>
      <c r="K39" s="76" t="str">
        <f>IFERROR(VLOOKUP(H39,MoneyPly!$B$2:$I$51,6,FALSE),"")</f>
        <v/>
      </c>
      <c r="L39" t="str">
        <f t="shared" si="1"/>
        <v>1212(last 4 digits to be sent across)</v>
      </c>
    </row>
    <row r="40" spans="2:12">
      <c r="B40" s="74" t="s">
        <v>89</v>
      </c>
      <c r="C40" s="76" t="str">
        <f>IFERROR(VLOOKUP(B40,FtCash!$B$2:$I$70,7,FALSE),0)</f>
        <v>Non-Mandatory</v>
      </c>
      <c r="D40" s="76">
        <f>IFERROR(VLOOKUP(B40,Happyloans!$B$2:$H$40,6,FALSE),0)</f>
        <v>0</v>
      </c>
      <c r="E40" s="76">
        <f>IFERROR(VLOOKUP(B40,MoneyPly!$B$2:$I$51,7,FALSE),0)</f>
        <v>0</v>
      </c>
      <c r="F40" s="88">
        <f t="shared" si="0"/>
        <v>0</v>
      </c>
      <c r="H40" s="74" t="s">
        <v>89</v>
      </c>
      <c r="I40" s="76">
        <f>IFERROR(VLOOKUP(H40,FtCash!$B$2:$I$70,6,FALSE),"")</f>
        <v>121212121212</v>
      </c>
      <c r="J40" s="76"/>
      <c r="K40" s="76" t="str">
        <f>IFERROR(VLOOKUP(H40,MoneyPly!$B$2:$I$51,6,FALSE),"")</f>
        <v/>
      </c>
      <c r="L40">
        <f t="shared" si="1"/>
        <v>121212121212</v>
      </c>
    </row>
    <row r="41" spans="2:12">
      <c r="B41" s="71" t="s">
        <v>91</v>
      </c>
      <c r="C41" s="76" t="str">
        <f>IFERROR(VLOOKUP(B41,FtCash!$B$2:$I$70,7,FALSE),0)</f>
        <v>Mandatory</v>
      </c>
      <c r="D41" s="76">
        <f>IFERROR(VLOOKUP(B41,Happyloans!$B$2:$H$40,6,FALSE),0)</f>
        <v>0</v>
      </c>
      <c r="E41" s="76">
        <f>IFERROR(VLOOKUP(B41,MoneyPly!$B$2:$I$51,7,FALSE),0)</f>
        <v>0</v>
      </c>
      <c r="F41" s="88">
        <f t="shared" si="0"/>
        <v>0</v>
      </c>
      <c r="H41" s="71" t="s">
        <v>91</v>
      </c>
      <c r="I41" s="76" t="str">
        <f>IFERROR(VLOOKUP(H41,FtCash!$B$2:$I$70,6,FALSE),"")</f>
        <v>owned</v>
      </c>
      <c r="J41" s="76"/>
      <c r="K41" s="76" t="str">
        <f>IFERROR(VLOOKUP(H41,MoneyPly!$B$2:$I$51,6,FALSE),"")</f>
        <v/>
      </c>
      <c r="L41" t="str">
        <f t="shared" si="1"/>
        <v>owned</v>
      </c>
    </row>
    <row r="42" spans="2:12">
      <c r="B42" s="74" t="s">
        <v>265</v>
      </c>
      <c r="C42" s="76">
        <f>IFERROR(VLOOKUP(B42,FtCash!$B$2:$I$70,7,FALSE),0)</f>
        <v>0</v>
      </c>
      <c r="D42" s="76">
        <f>IFERROR(VLOOKUP(B42,Happyloans!$B$2:$H$40,6,FALSE),0)</f>
        <v>0</v>
      </c>
      <c r="E42" s="76" t="str">
        <f>IFERROR(VLOOKUP(B42,MoneyPly!$B$2:$I$51,7,FALSE),0)</f>
        <v>Non-Mandatory</v>
      </c>
      <c r="F42" s="88">
        <f t="shared" si="0"/>
        <v>0</v>
      </c>
      <c r="H42" s="74" t="s">
        <v>265</v>
      </c>
      <c r="I42" s="76" t="str">
        <f>IFERROR(VLOOKUP(H42,FtCash!$B$2:$I$70,6,FALSE),"")</f>
        <v/>
      </c>
      <c r="J42" s="76"/>
      <c r="K42" s="76" t="str">
        <f>IFERROR(VLOOKUP(H42,MoneyPly!$B$2:$I$51,6,FALSE),"")</f>
        <v>Married</v>
      </c>
      <c r="L42" t="str">
        <f t="shared" si="1"/>
        <v>Married</v>
      </c>
    </row>
    <row r="43" spans="2:12">
      <c r="B43" s="79" t="s">
        <v>269</v>
      </c>
      <c r="C43" s="76">
        <f>IFERROR(VLOOKUP(B43,FtCash!$B$2:$I$70,7,FALSE),0)</f>
        <v>0</v>
      </c>
      <c r="D43" s="76">
        <f>IFERROR(VLOOKUP(B43,Happyloans!$B$2:$H$40,6,FALSE),0)</f>
        <v>0</v>
      </c>
      <c r="E43" s="76" t="str">
        <f>IFERROR(VLOOKUP(B43,MoneyPly!$B$2:$I$51,7,FALSE),0)</f>
        <v>Mandatory</v>
      </c>
      <c r="F43" s="88">
        <f t="shared" si="0"/>
        <v>0</v>
      </c>
      <c r="H43" s="79" t="s">
        <v>269</v>
      </c>
      <c r="I43" s="76" t="str">
        <f>IFERROR(VLOOKUP(H43,FtCash!$B$2:$I$70,6,FALSE),"")</f>
        <v/>
      </c>
      <c r="J43" s="76"/>
      <c r="K43" s="76" t="str">
        <f>IFERROR(VLOOKUP(H43,MoneyPly!$B$2:$I$51,6,FALSE),"")</f>
        <v>111122223333</v>
      </c>
      <c r="L43" t="str">
        <f t="shared" si="1"/>
        <v>111122223333</v>
      </c>
    </row>
    <row r="44" spans="2:12">
      <c r="B44" s="77" t="s">
        <v>272</v>
      </c>
      <c r="C44" s="76">
        <f>IFERROR(VLOOKUP(B44,FtCash!$B$2:$I$70,7,FALSE),0)</f>
        <v>0</v>
      </c>
      <c r="D44" s="76">
        <f>IFERROR(VLOOKUP(B44,Happyloans!$B$2:$H$40,6,FALSE),0)</f>
        <v>0</v>
      </c>
      <c r="E44" s="76" t="str">
        <f>IFERROR(VLOOKUP(B44,MoneyPly!$B$2:$I$51,7,FALSE),0)</f>
        <v>Mandatory</v>
      </c>
      <c r="F44" s="88">
        <f t="shared" si="0"/>
        <v>0</v>
      </c>
      <c r="H44" s="77" t="s">
        <v>272</v>
      </c>
      <c r="I44" s="76" t="str">
        <f>IFERROR(VLOOKUP(H44,FtCash!$B$2:$I$70,6,FALSE),"")</f>
        <v/>
      </c>
      <c r="J44" s="76"/>
      <c r="K44" s="76">
        <f>IFERROR(VLOOKUP(H44,MoneyPly!$B$2:$I$51,6,FALSE),"")</f>
        <v>200000</v>
      </c>
      <c r="L44">
        <f t="shared" si="1"/>
        <v>200000</v>
      </c>
    </row>
    <row r="45" spans="2:12">
      <c r="B45" s="77" t="s">
        <v>275</v>
      </c>
      <c r="C45" s="76">
        <f>IFERROR(VLOOKUP(B45,FtCash!$B$2:$I$70,7,FALSE),0)</f>
        <v>0</v>
      </c>
      <c r="D45" s="76">
        <f>IFERROR(VLOOKUP(B45,Happyloans!$B$2:$H$40,6,FALSE),0)</f>
        <v>0</v>
      </c>
      <c r="E45" s="76" t="str">
        <f>IFERROR(VLOOKUP(B45,MoneyPly!$B$2:$I$51,7,FALSE),0)</f>
        <v>Mandatory</v>
      </c>
      <c r="F45" s="88">
        <f t="shared" si="0"/>
        <v>0</v>
      </c>
      <c r="H45" s="77" t="s">
        <v>275</v>
      </c>
      <c r="I45" s="76" t="str">
        <f>IFERROR(VLOOKUP(H45,FtCash!$B$2:$I$70,6,FALSE),"")</f>
        <v/>
      </c>
      <c r="J45" s="76"/>
      <c r="K45" s="76">
        <f>IFERROR(VLOOKUP(H45,MoneyPly!$B$2:$I$51,6,FALSE),"")</f>
        <v>0</v>
      </c>
      <c r="L45">
        <f t="shared" si="1"/>
        <v>0</v>
      </c>
    </row>
    <row r="46" spans="2:12">
      <c r="B46" s="74" t="s">
        <v>99</v>
      </c>
      <c r="C46" s="76" t="str">
        <f>IFERROR(VLOOKUP(B46,FtCash!$B$2:$I$70,7,FALSE),0)</f>
        <v>Mandatory</v>
      </c>
      <c r="D46" s="76">
        <f>IFERROR(VLOOKUP(B46,Happyloans!$B$2:$H$40,6,FALSE),0)</f>
        <v>0</v>
      </c>
      <c r="E46" s="76" t="str">
        <f>IFERROR(VLOOKUP(B46,MoneyPly!$B$2:$I$51,7,FALSE),0)</f>
        <v>Mandatory</v>
      </c>
      <c r="F46" s="88">
        <f t="shared" si="0"/>
        <v>0</v>
      </c>
      <c r="H46" s="74" t="s">
        <v>99</v>
      </c>
      <c r="I46" s="76">
        <f>IFERROR(VLOOKUP(H46,FtCash!$B$2:$I$70,6,FALSE),"")</f>
        <v>750</v>
      </c>
      <c r="J46" s="76"/>
      <c r="K46" s="76">
        <f>IFERROR(VLOOKUP(H46,MoneyPly!$B$2:$I$51,6,FALSE),"")</f>
        <v>750</v>
      </c>
      <c r="L46">
        <f t="shared" si="1"/>
        <v>750</v>
      </c>
    </row>
    <row r="47" spans="2:12">
      <c r="B47" s="71" t="s">
        <v>102</v>
      </c>
      <c r="C47" s="76" t="str">
        <f>IFERROR(VLOOKUP(B47,FtCash!$B$2:$I$70,7,FALSE),0)</f>
        <v>Mandatory</v>
      </c>
      <c r="D47" s="76">
        <f>IFERROR(VLOOKUP(B47,Happyloans!$B$2:$H$40,6,FALSE),0)</f>
        <v>0</v>
      </c>
      <c r="E47" s="76">
        <f>IFERROR(VLOOKUP(B47,MoneyPly!$B$2:$I$51,7,FALSE),0)</f>
        <v>0</v>
      </c>
      <c r="F47" s="88">
        <f t="shared" si="0"/>
        <v>0</v>
      </c>
      <c r="H47" s="71" t="s">
        <v>102</v>
      </c>
      <c r="I47" s="76">
        <f>IFERROR(VLOOKUP(H47,FtCash!$B$2:$I$70,6,FALSE),"")</f>
        <v>735</v>
      </c>
      <c r="J47" s="76"/>
      <c r="K47" s="76" t="str">
        <f>IFERROR(VLOOKUP(H47,MoneyPly!$B$2:$I$51,6,FALSE),"")</f>
        <v/>
      </c>
      <c r="L47">
        <f t="shared" si="1"/>
        <v>735</v>
      </c>
    </row>
    <row r="48" spans="2:12">
      <c r="B48" s="77" t="s">
        <v>103</v>
      </c>
      <c r="C48" s="76">
        <f>IFERROR(VLOOKUP(B48,FtCash!$B$2:$I$70,7,FALSE),0)</f>
        <v>0</v>
      </c>
      <c r="D48" s="76">
        <f>IFERROR(VLOOKUP(B48,Happyloans!$B$2:$H$40,6,FALSE),0)</f>
        <v>0</v>
      </c>
      <c r="E48" s="76" t="str">
        <f>IFERROR(VLOOKUP(B48,MoneyPly!$B$2:$I$51,7,FALSE),0)</f>
        <v>Mandatory</v>
      </c>
      <c r="F48" s="88">
        <f t="shared" si="0"/>
        <v>0</v>
      </c>
      <c r="H48" s="77" t="s">
        <v>103</v>
      </c>
      <c r="I48" s="76">
        <f>IFERROR(VLOOKUP(H48,FtCash!$B$2:$I$70,6,FALSE),"")</f>
        <v>0</v>
      </c>
      <c r="J48" s="76"/>
      <c r="K48" s="76">
        <f>IFERROR(VLOOKUP(H48,MoneyPly!$B$2:$I$51,6,FALSE),"")</f>
        <v>110</v>
      </c>
      <c r="L48">
        <f t="shared" si="1"/>
        <v>0</v>
      </c>
    </row>
    <row r="49" spans="2:12">
      <c r="B49" s="74" t="s">
        <v>118</v>
      </c>
      <c r="C49" s="76" t="str">
        <f>IFERROR(VLOOKUP(B49,FtCash!$B$2:$I$70,7,FALSE),0)</f>
        <v>Mandatory</v>
      </c>
      <c r="D49" s="76" t="str">
        <f>IFERROR(VLOOKUP(B49,Happyloans!$B$2:$H$40,6,FALSE),0)</f>
        <v>Mandatory only for Bank account disbursement type</v>
      </c>
      <c r="E49" s="76" t="str">
        <f>IFERROR(VLOOKUP(B49,MoneyPly!$B$2:$I$51,7,FALSE),0)</f>
        <v>Mandatory</v>
      </c>
      <c r="F49" s="88">
        <f t="shared" si="0"/>
        <v>0</v>
      </c>
      <c r="H49" s="74" t="s">
        <v>118</v>
      </c>
      <c r="I49" s="76" t="str">
        <f>IFERROR(VLOOKUP(H49,FtCash!$B$2:$I$70,6,FALSE),"")</f>
        <v>State Bank of India</v>
      </c>
      <c r="J49" s="76"/>
      <c r="K49" s="76" t="str">
        <f>IFERROR(VLOOKUP(H49,MoneyPly!$B$2:$I$51,6,FALSE),"")</f>
        <v>State Bank of India</v>
      </c>
      <c r="L49" t="str">
        <f t="shared" si="1"/>
        <v>State Bank of India</v>
      </c>
    </row>
    <row r="50" spans="2:12">
      <c r="B50" s="74" t="s">
        <v>122</v>
      </c>
      <c r="C50" s="76" t="str">
        <f>IFERROR(VLOOKUP(B50,FtCash!$B$2:$I$70,7,FALSE),0)</f>
        <v>Mandatory</v>
      </c>
      <c r="D50" s="76">
        <f>IFERROR(VLOOKUP(B50,Happyloans!$B$2:$H$40,6,FALSE),0)</f>
        <v>0</v>
      </c>
      <c r="E50" s="76" t="str">
        <f>IFERROR(VLOOKUP(B50,MoneyPly!$B$2:$I$51,7,FALSE),0)</f>
        <v>Mandatory</v>
      </c>
      <c r="F50" s="88">
        <f t="shared" si="0"/>
        <v>0</v>
      </c>
      <c r="H50" s="74" t="s">
        <v>122</v>
      </c>
      <c r="I50" s="76" t="str">
        <f>IFERROR(VLOOKUP(H50,FtCash!$B$2:$I$70,6,FALSE),"")</f>
        <v>ABC test</v>
      </c>
      <c r="J50" s="76"/>
      <c r="K50" s="76" t="str">
        <f>IFERROR(VLOOKUP(H50,MoneyPly!$B$2:$I$51,6,FALSE),"")</f>
        <v>ABC test</v>
      </c>
      <c r="L50" t="str">
        <f t="shared" si="1"/>
        <v>ABC test</v>
      </c>
    </row>
    <row r="51" spans="2:12">
      <c r="B51" s="74" t="s">
        <v>125</v>
      </c>
      <c r="C51" s="76" t="str">
        <f>IFERROR(VLOOKUP(B51,FtCash!$B$2:$I$70,7,FALSE),0)</f>
        <v>Mandatory</v>
      </c>
      <c r="D51" s="76" t="str">
        <f>IFERROR(VLOOKUP(B51,Happyloans!$B$2:$H$40,6,FALSE),0)</f>
        <v>Mandatory only for Bank account disbursement type</v>
      </c>
      <c r="E51" s="76" t="str">
        <f>IFERROR(VLOOKUP(B51,MoneyPly!$B$2:$I$51,7,FALSE),0)</f>
        <v>Mandatory</v>
      </c>
      <c r="F51" s="88">
        <f t="shared" si="0"/>
        <v>0</v>
      </c>
      <c r="H51" s="74" t="s">
        <v>125</v>
      </c>
      <c r="I51" s="76" t="str">
        <f>IFERROR(VLOOKUP(H51,FtCash!$B$2:$I$70,6,FALSE),"")</f>
        <v>Saving</v>
      </c>
      <c r="J51" s="76"/>
      <c r="K51" s="76" t="str">
        <f>IFERROR(VLOOKUP(H51,MoneyPly!$B$2:$I$51,6,FALSE),"")</f>
        <v>Saving</v>
      </c>
      <c r="L51" t="str">
        <f t="shared" si="1"/>
        <v>Saving</v>
      </c>
    </row>
    <row r="52" spans="2:12">
      <c r="B52" s="74" t="s">
        <v>129</v>
      </c>
      <c r="C52" s="76" t="str">
        <f>IFERROR(VLOOKUP(B52,FtCash!$B$2:$I$70,7,FALSE),0)</f>
        <v>Mandatory</v>
      </c>
      <c r="D52" s="76" t="str">
        <f>IFERROR(VLOOKUP(B52,Happyloans!$B$2:$H$40,6,FALSE),0)</f>
        <v>Mandatory only for Bank account disbursement type</v>
      </c>
      <c r="E52" s="76" t="str">
        <f>IFERROR(VLOOKUP(B52,MoneyPly!$B$2:$I$51,7,FALSE),0)</f>
        <v>Mandatory</v>
      </c>
      <c r="F52" s="88">
        <f t="shared" si="0"/>
        <v>0</v>
      </c>
      <c r="H52" s="74" t="s">
        <v>129</v>
      </c>
      <c r="I52" s="76" t="str">
        <f>IFERROR(VLOOKUP(H52,FtCash!$B$2:$I$70,6,FALSE),"")</f>
        <v>123456789123456</v>
      </c>
      <c r="J52" s="76"/>
      <c r="K52" s="76" t="str">
        <f>IFERROR(VLOOKUP(H52,MoneyPly!$B$2:$I$51,6,FALSE),"")</f>
        <v>123456789123456</v>
      </c>
      <c r="L52" t="str">
        <f t="shared" si="1"/>
        <v>123456789123456</v>
      </c>
    </row>
    <row r="53" spans="2:12">
      <c r="B53" s="74" t="s">
        <v>133</v>
      </c>
      <c r="C53" s="76" t="str">
        <f>IFERROR(VLOOKUP(B53,FtCash!$B$2:$I$70,7,FALSE),0)</f>
        <v>Mandatory</v>
      </c>
      <c r="D53" s="76" t="str">
        <f>IFERROR(VLOOKUP(B53,Happyloans!$B$2:$H$40,6,FALSE),0)</f>
        <v>Mandatory only for Bank account disbursement type</v>
      </c>
      <c r="E53" s="76">
        <f>IFERROR(VLOOKUP(B53,MoneyPly!$B$2:$I$51,7,FALSE),0)</f>
        <v>0</v>
      </c>
      <c r="F53" s="88">
        <f t="shared" si="0"/>
        <v>0</v>
      </c>
      <c r="H53" s="74" t="s">
        <v>133</v>
      </c>
      <c r="I53" s="76" t="str">
        <f>IFERROR(VLOOKUP(H53,FtCash!$B$2:$I$70,6,FALSE),"")</f>
        <v>HSCS1123322</v>
      </c>
      <c r="J53" s="76"/>
      <c r="K53" s="76" t="str">
        <f>IFERROR(VLOOKUP(H53,MoneyPly!$B$2:$I$51,6,FALSE),"")</f>
        <v>HSCS1123322</v>
      </c>
      <c r="L53" t="str">
        <f t="shared" si="1"/>
        <v>HSCS1123322</v>
      </c>
    </row>
    <row r="54" spans="2:12">
      <c r="B54" s="71" t="s">
        <v>136</v>
      </c>
      <c r="C54" s="76" t="str">
        <f>IFERROR(VLOOKUP(B54,FtCash!$B$2:$I$70,7,FALSE),0)</f>
        <v>Mandatory</v>
      </c>
      <c r="D54" s="76">
        <f>IFERROR(VLOOKUP(B54,Happyloans!$B$2:$H$40,6,FALSE),0)</f>
        <v>0</v>
      </c>
      <c r="E54" s="76">
        <f>IFERROR(VLOOKUP(B54,MoneyPly!$B$2:$I$51,7,FALSE),0)</f>
        <v>0</v>
      </c>
      <c r="F54" s="88">
        <f t="shared" si="0"/>
        <v>0</v>
      </c>
      <c r="H54" s="71" t="s">
        <v>136</v>
      </c>
      <c r="I54" s="76" t="str">
        <f>IFERROR(VLOOKUP(H54,FtCash!$B$2:$I$70,6,FALSE),"")</f>
        <v>POS</v>
      </c>
      <c r="J54" s="76"/>
      <c r="K54" s="76" t="str">
        <f>IFERROR(VLOOKUP(H54,MoneyPly!$B$2:$I$51,6,FALSE),"")</f>
        <v/>
      </c>
      <c r="L54" t="str">
        <f t="shared" si="1"/>
        <v>POS</v>
      </c>
    </row>
    <row r="55" spans="2:12">
      <c r="B55" s="73" t="s">
        <v>140</v>
      </c>
      <c r="C55" s="76">
        <f>IFERROR(VLOOKUP(B55,FtCash!$B$2:$I$70,7,FALSE),0)</f>
        <v>0</v>
      </c>
      <c r="D55" s="76">
        <f>IFERROR(VLOOKUP(B55,Happyloans!$B$2:$H$40,6,FALSE),0)</f>
        <v>0</v>
      </c>
      <c r="E55" s="76">
        <f>IFERROR(VLOOKUP(B55,MoneyPly!$B$2:$I$51,7,FALSE),0)</f>
        <v>0</v>
      </c>
      <c r="F55" s="88">
        <f t="shared" si="0"/>
        <v>0</v>
      </c>
      <c r="H55" s="73" t="s">
        <v>140</v>
      </c>
      <c r="I55" s="76">
        <f>IFERROR(VLOOKUP(H55,FtCash!$B$2:$I$70,6,FALSE),"")</f>
        <v>0</v>
      </c>
      <c r="J55" s="76"/>
      <c r="K55" s="76" t="str">
        <f>IFERROR(VLOOKUP(H55,MoneyPly!$B$2:$I$51,6,FALSE),"")</f>
        <v/>
      </c>
      <c r="L55">
        <f t="shared" si="1"/>
        <v>0</v>
      </c>
    </row>
    <row r="56" spans="2:12">
      <c r="B56" s="73" t="s">
        <v>144</v>
      </c>
      <c r="C56" s="76">
        <f>IFERROR(VLOOKUP(B56,FtCash!$B$2:$I$70,7,FALSE),0)</f>
        <v>0</v>
      </c>
      <c r="D56" s="76">
        <f>IFERROR(VLOOKUP(B56,Happyloans!$B$2:$H$40,6,FALSE),0)</f>
        <v>0</v>
      </c>
      <c r="E56" s="76">
        <f>IFERROR(VLOOKUP(B56,MoneyPly!$B$2:$I$51,7,FALSE),0)</f>
        <v>0</v>
      </c>
      <c r="F56" s="88">
        <f t="shared" si="0"/>
        <v>0</v>
      </c>
      <c r="H56" s="73" t="s">
        <v>144</v>
      </c>
      <c r="I56" s="76">
        <f>IFERROR(VLOOKUP(H56,FtCash!$B$2:$I$70,6,FALSE),"")</f>
        <v>0</v>
      </c>
      <c r="J56" s="76"/>
      <c r="K56" s="76" t="str">
        <f>IFERROR(VLOOKUP(H56,MoneyPly!$B$2:$I$51,6,FALSE),"")</f>
        <v/>
      </c>
      <c r="L56">
        <f t="shared" si="1"/>
        <v>0</v>
      </c>
    </row>
    <row r="57" spans="2:12">
      <c r="B57" s="74" t="s">
        <v>74</v>
      </c>
      <c r="C57" s="76" t="str">
        <f>IFERROR(VLOOKUP(B57,FtCash!$B$2:$I$70,7,FALSE),0)</f>
        <v>Mandatory</v>
      </c>
      <c r="D57" s="76">
        <f>IFERROR(VLOOKUP(B57,Happyloans!$B$2:$H$40,6,FALSE),0)</f>
        <v>0</v>
      </c>
      <c r="E57" s="76">
        <f>IFERROR(VLOOKUP(B57,MoneyPly!$B$2:$I$51,7,FALSE),0)</f>
        <v>0</v>
      </c>
      <c r="F57" s="88">
        <f t="shared" si="0"/>
        <v>0</v>
      </c>
      <c r="H57" s="74" t="s">
        <v>74</v>
      </c>
      <c r="I57" s="76" t="str">
        <f>IFERROR(VLOOKUP(H57,FtCash!$B$2:$I$70,6,FALSE),"")</f>
        <v>TopUp</v>
      </c>
      <c r="J57" s="76"/>
      <c r="K57" s="76" t="str">
        <f>IFERROR(VLOOKUP(H57,MoneyPly!$B$2:$I$51,6,FALSE),"")</f>
        <v/>
      </c>
      <c r="L57" t="str">
        <f t="shared" si="1"/>
        <v>TopUp</v>
      </c>
    </row>
    <row r="58" spans="2:12">
      <c r="B58" s="82" t="s">
        <v>146</v>
      </c>
      <c r="C58" s="76" t="str">
        <f>IFERROR(VLOOKUP(B58,FtCash!$B$2:$I$70,7,FALSE),0)</f>
        <v>Mandatory</v>
      </c>
      <c r="D58" s="76" t="str">
        <f>IFERROR(VLOOKUP(B58,Happyloans!$B$2:$H$40,6,FALSE),0)</f>
        <v>Mandatory</v>
      </c>
      <c r="E58" s="76" t="str">
        <f>IFERROR(VLOOKUP(B58,MoneyPly!$B$2:$I$51,7,FALSE),0)</f>
        <v>Mandatory</v>
      </c>
      <c r="F58" s="88">
        <f t="shared" si="0"/>
        <v>1</v>
      </c>
      <c r="H58" s="82" t="s">
        <v>146</v>
      </c>
      <c r="I58" s="76">
        <f>IFERROR(VLOOKUP(H58,FtCash!$B$2:$I$70,6,FALSE),"")</f>
        <v>350000</v>
      </c>
      <c r="J58" s="76"/>
      <c r="K58" s="76">
        <f>IFERROR(VLOOKUP(H58,MoneyPly!$B$2:$I$51,6,FALSE),"")</f>
        <v>350000</v>
      </c>
      <c r="L58">
        <f t="shared" si="1"/>
        <v>350000</v>
      </c>
    </row>
    <row r="59" spans="2:12">
      <c r="B59" s="74" t="s">
        <v>149</v>
      </c>
      <c r="C59" s="76" t="str">
        <f>IFERROR(VLOOKUP(B59,FtCash!$B$2:$I$70,7,FALSE),0)</f>
        <v>Mandatory</v>
      </c>
      <c r="D59" s="76">
        <f>IFERROR(VLOOKUP(B59,Happyloans!$B$2:$H$40,6,FALSE),0)</f>
        <v>0</v>
      </c>
      <c r="E59" s="76">
        <f>IFERROR(VLOOKUP(B59,MoneyPly!$B$2:$I$51,7,FALSE),0)</f>
        <v>0</v>
      </c>
      <c r="F59" s="88">
        <f t="shared" si="0"/>
        <v>0</v>
      </c>
      <c r="H59" s="74" t="s">
        <v>149</v>
      </c>
      <c r="I59" s="76">
        <f>IFERROR(VLOOKUP(H59,FtCash!$B$2:$I$70,6,FALSE),"")</f>
        <v>24</v>
      </c>
      <c r="J59" s="76"/>
      <c r="K59" s="76" t="str">
        <f>IFERROR(VLOOKUP(H59,MoneyPly!$B$2:$I$51,6,FALSE),"")</f>
        <v/>
      </c>
      <c r="L59">
        <f t="shared" si="1"/>
        <v>24</v>
      </c>
    </row>
    <row r="60" spans="2:12">
      <c r="B60" s="71" t="s">
        <v>278</v>
      </c>
      <c r="C60" s="76">
        <f>IFERROR(VLOOKUP(B60,FtCash!$B$2:$I$70,7,FALSE),0)</f>
        <v>0</v>
      </c>
      <c r="D60" s="76" t="str">
        <f>IFERROR(VLOOKUP(B60,Happyloans!$B$2:$H$40,6,FALSE),0)</f>
        <v>Mandatory</v>
      </c>
      <c r="E60" s="76" t="str">
        <f>IFERROR(VLOOKUP(B60,MoneyPly!$B$2:$I$51,7,FALSE),0)</f>
        <v>Mandatory</v>
      </c>
      <c r="F60" s="88">
        <f t="shared" si="0"/>
        <v>0</v>
      </c>
      <c r="H60" s="71" t="s">
        <v>278</v>
      </c>
      <c r="I60" s="76" t="str">
        <f>IFERROR(VLOOKUP(H60,FtCash!$B$2:$I$70,6,FALSE),"")</f>
        <v/>
      </c>
      <c r="J60" s="76"/>
      <c r="K60" s="76">
        <f>IFERROR(VLOOKUP(H60,MoneyPly!$B$2:$I$51,6,FALSE),"")</f>
        <v>24</v>
      </c>
      <c r="L60">
        <f t="shared" si="1"/>
        <v>24</v>
      </c>
    </row>
    <row r="61" spans="2:12">
      <c r="B61" s="71" t="s">
        <v>335</v>
      </c>
      <c r="C61" s="76">
        <f>IFERROR(VLOOKUP(B61,FtCash!$B$2:$I$70,7,FALSE),0)</f>
        <v>0</v>
      </c>
      <c r="D61" s="76" t="str">
        <f>IFERROR(VLOOKUP(B61,Happyloans!$B$2:$H$40,6,FALSE),0)</f>
        <v>Mandatory</v>
      </c>
      <c r="E61" s="76">
        <f>IFERROR(VLOOKUP(B61,MoneyPly!$B$2:$I$51,7,FALSE),0)</f>
        <v>0</v>
      </c>
      <c r="F61" s="88">
        <f t="shared" si="0"/>
        <v>0</v>
      </c>
      <c r="H61" s="71" t="s">
        <v>335</v>
      </c>
      <c r="I61" s="76" t="str">
        <f>IFERROR(VLOOKUP(H61,FtCash!$B$2:$I$70,6,FALSE),"")</f>
        <v/>
      </c>
      <c r="J61" s="76"/>
      <c r="K61" s="76" t="str">
        <f>IFERROR(VLOOKUP(H61,MoneyPly!$B$2:$I$51,6,FALSE),"")</f>
        <v/>
      </c>
      <c r="L61">
        <f t="shared" si="1"/>
        <v>0</v>
      </c>
    </row>
    <row r="62" spans="2:12">
      <c r="B62" s="71" t="s">
        <v>332</v>
      </c>
      <c r="C62" s="76">
        <f>IFERROR(VLOOKUP(B62,FtCash!$B$2:$I$70,7,FALSE),0)</f>
        <v>0</v>
      </c>
      <c r="D62" s="76" t="str">
        <f>IFERROR(VLOOKUP(B62,Happyloans!$B$2:$H$40,6,FALSE),0)</f>
        <v>Mandatory</v>
      </c>
      <c r="E62" s="76">
        <f>IFERROR(VLOOKUP(B62,MoneyPly!$B$2:$I$51,7,FALSE),0)</f>
        <v>0</v>
      </c>
      <c r="F62" s="88">
        <f t="shared" si="0"/>
        <v>0</v>
      </c>
      <c r="H62" s="71" t="s">
        <v>332</v>
      </c>
      <c r="I62" s="76" t="str">
        <f>IFERROR(VLOOKUP(H62,FtCash!$B$2:$I$70,6,FALSE),"")</f>
        <v/>
      </c>
      <c r="J62" s="76"/>
      <c r="K62" s="76" t="str">
        <f>IFERROR(VLOOKUP(H62,MoneyPly!$B$2:$I$51,6,FALSE),"")</f>
        <v/>
      </c>
      <c r="L62">
        <f t="shared" si="1"/>
        <v>0</v>
      </c>
    </row>
    <row r="63" spans="2:12">
      <c r="B63" s="76" t="s">
        <v>153</v>
      </c>
      <c r="C63" s="76" t="str">
        <f>IFERROR(VLOOKUP(B63,FtCash!$B$2:$I$70,7,FALSE),0)</f>
        <v>Mandatory</v>
      </c>
      <c r="D63" s="76">
        <f>IFERROR(VLOOKUP(B63,Happyloans!$B$2:$H$40,6,FALSE),0)</f>
        <v>0</v>
      </c>
      <c r="E63" s="76" t="str">
        <f>IFERROR(VLOOKUP(B63,MoneyPly!$B$2:$I$51,7,FALSE),0)</f>
        <v>Mandatory</v>
      </c>
      <c r="F63" s="88">
        <f t="shared" si="0"/>
        <v>0</v>
      </c>
      <c r="H63" s="76" t="s">
        <v>153</v>
      </c>
      <c r="I63" s="76">
        <f>IFERROR(VLOOKUP(H63,FtCash!$B$2:$I$70,6,FALSE),"")</f>
        <v>32</v>
      </c>
      <c r="J63" s="76"/>
      <c r="K63" s="76">
        <f>IFERROR(VLOOKUP(H63,MoneyPly!$B$2:$I$51,6,FALSE),"")</f>
        <v>32</v>
      </c>
      <c r="L63">
        <f t="shared" si="1"/>
        <v>32</v>
      </c>
    </row>
    <row r="64" spans="2:12">
      <c r="B64" s="71" t="s">
        <v>327</v>
      </c>
      <c r="C64" s="76">
        <f>IFERROR(VLOOKUP(B64,FtCash!$B$2:$I$70,7,FALSE),0)</f>
        <v>0</v>
      </c>
      <c r="D64" s="76" t="str">
        <f>IFERROR(VLOOKUP(B64,Happyloans!$B$2:$H$40,6,FALSE),0)</f>
        <v>Mandatory</v>
      </c>
      <c r="E64" s="76">
        <f>IFERROR(VLOOKUP(B64,MoneyPly!$B$2:$I$51,7,FALSE),0)</f>
        <v>0</v>
      </c>
      <c r="F64" s="88">
        <f t="shared" si="0"/>
        <v>0</v>
      </c>
      <c r="H64" s="71" t="s">
        <v>327</v>
      </c>
      <c r="I64" s="76" t="str">
        <f>IFERROR(VLOOKUP(H64,FtCash!$B$2:$I$70,6,FALSE),"")</f>
        <v/>
      </c>
      <c r="J64" s="76"/>
      <c r="K64" s="76" t="str">
        <f>IFERROR(VLOOKUP(H64,MoneyPly!$B$2:$I$51,6,FALSE),"")</f>
        <v/>
      </c>
      <c r="L64">
        <f t="shared" si="1"/>
        <v>0</v>
      </c>
    </row>
    <row r="65" spans="2:12">
      <c r="B65" s="73" t="s">
        <v>329</v>
      </c>
      <c r="C65" s="76">
        <f>IFERROR(VLOOKUP(B65,FtCash!$B$2:$I$70,7,FALSE),0)</f>
        <v>0</v>
      </c>
      <c r="D65" s="76" t="str">
        <f>IFERROR(VLOOKUP(B65,Happyloans!$B$2:$H$40,6,FALSE),0)</f>
        <v>Mandatory</v>
      </c>
      <c r="E65" s="76">
        <f>IFERROR(VLOOKUP(B65,MoneyPly!$B$2:$I$51,7,FALSE),0)</f>
        <v>0</v>
      </c>
      <c r="F65" s="88">
        <f t="shared" si="0"/>
        <v>0</v>
      </c>
      <c r="H65" s="73" t="s">
        <v>329</v>
      </c>
      <c r="I65" s="76" t="str">
        <f>IFERROR(VLOOKUP(H65,FtCash!$B$2:$I$70,6,FALSE),"")</f>
        <v/>
      </c>
      <c r="J65" s="76"/>
      <c r="K65" s="76" t="str">
        <f>IFERROR(VLOOKUP(H65,MoneyPly!$B$2:$I$51,6,FALSE),"")</f>
        <v/>
      </c>
      <c r="L65">
        <f t="shared" si="1"/>
        <v>0</v>
      </c>
    </row>
    <row r="66" spans="2:12">
      <c r="B66" s="74" t="s">
        <v>157</v>
      </c>
      <c r="C66" s="76" t="str">
        <f>IFERROR(VLOOKUP(B66,FtCash!$B$2:$I$70,7,FALSE),0)</f>
        <v>Mandatory</v>
      </c>
      <c r="D66" s="76">
        <f>IFERROR(VLOOKUP(B66,Happyloans!$B$2:$H$40,6,FALSE),0)</f>
        <v>0</v>
      </c>
      <c r="E66" s="76" t="str">
        <f>IFERROR(VLOOKUP(B66,MoneyPly!$B$2:$I$51,7,FALSE),0)</f>
        <v>Mandatory</v>
      </c>
      <c r="F66" s="88">
        <f t="shared" si="0"/>
        <v>0</v>
      </c>
      <c r="H66" s="74" t="s">
        <v>157</v>
      </c>
      <c r="I66" s="76">
        <f>IFERROR(VLOOKUP(H66,FtCash!$B$2:$I$70,6,FALSE),"")</f>
        <v>300</v>
      </c>
      <c r="J66" s="76"/>
      <c r="K66" s="76">
        <f>IFERROR(VLOOKUP(H66,MoneyPly!$B$2:$I$51,6,FALSE),"")</f>
        <v>300</v>
      </c>
      <c r="L66">
        <f t="shared" si="1"/>
        <v>300</v>
      </c>
    </row>
    <row r="67" spans="2:12">
      <c r="B67" s="74" t="s">
        <v>159</v>
      </c>
      <c r="C67" s="76" t="str">
        <f>IFERROR(VLOOKUP(B67,FtCash!$B$2:$I$70,7,FALSE),0)</f>
        <v>Mandatory</v>
      </c>
      <c r="D67" s="76">
        <f>IFERROR(VLOOKUP(B67,Happyloans!$B$2:$H$40,6,FALSE),0)</f>
        <v>0</v>
      </c>
      <c r="E67" s="76" t="str">
        <f>IFERROR(VLOOKUP(B67,MoneyPly!$B$2:$I$51,7,FALSE),0)</f>
        <v>Mandatory</v>
      </c>
      <c r="F67" s="88">
        <f t="shared" si="0"/>
        <v>0</v>
      </c>
      <c r="H67" s="74" t="s">
        <v>159</v>
      </c>
      <c r="I67" s="76">
        <f>IFERROR(VLOOKUP(H67,FtCash!$B$2:$I$70,6,FALSE),"")</f>
        <v>20.6</v>
      </c>
      <c r="J67" s="76"/>
      <c r="K67" s="76">
        <f>IFERROR(VLOOKUP(H67,MoneyPly!$B$2:$I$51,6,FALSE),"")</f>
        <v>20.6</v>
      </c>
      <c r="L67">
        <f t="shared" si="1"/>
        <v>20.6</v>
      </c>
    </row>
    <row r="68" spans="2:12">
      <c r="B68" s="76" t="s">
        <v>161</v>
      </c>
      <c r="C68" s="76" t="str">
        <f>IFERROR(VLOOKUP(B68,FtCash!$B$2:$I$70,7,FALSE),0)</f>
        <v>Non-Mandatory</v>
      </c>
      <c r="D68" s="76" t="str">
        <f>IFERROR(VLOOKUP(B68,Happyloans!$B$2:$H$40,6,FALSE),0)</f>
        <v>Mandatory</v>
      </c>
      <c r="E68" s="76" t="str">
        <f>IFERROR(VLOOKUP(B68,MoneyPly!$B$2:$I$51,7,FALSE),0)</f>
        <v>Non-Mandatory</v>
      </c>
      <c r="F68" s="88">
        <f t="shared" ref="F68:F100" si="2">IF(AND(C68="Mandatory",D68="Mandatory",E68="Mandatory"),1,0)</f>
        <v>0</v>
      </c>
      <c r="H68" s="76" t="s">
        <v>161</v>
      </c>
      <c r="I68" s="76">
        <f>IFERROR(VLOOKUP(H68,FtCash!$B$2:$I$70,6,FALSE),"")</f>
        <v>120.9</v>
      </c>
      <c r="J68" s="76"/>
      <c r="K68" s="76">
        <f>IFERROR(VLOOKUP(H68,MoneyPly!$B$2:$I$51,6,FALSE),"")</f>
        <v>120.9</v>
      </c>
      <c r="L68">
        <f t="shared" ref="L68:L100" si="3">IF(IF(I68="",K68,I68)="",J68,IF(I68="",K68,I68))</f>
        <v>120.9</v>
      </c>
    </row>
    <row r="69" spans="2:12">
      <c r="B69" s="72" t="s">
        <v>164</v>
      </c>
      <c r="C69" s="76" t="str">
        <f>IFERROR(VLOOKUP(B69,FtCash!$B$2:$I$70,7,FALSE),0)</f>
        <v>Non-Mandatory</v>
      </c>
      <c r="D69" s="76">
        <f>IFERROR(VLOOKUP(B69,Happyloans!$B$2:$H$40,6,FALSE),0)</f>
        <v>0</v>
      </c>
      <c r="E69" s="76" t="str">
        <f>IFERROR(VLOOKUP(B69,MoneyPly!$B$2:$I$51,7,FALSE),0)</f>
        <v>Non-Mandatory</v>
      </c>
      <c r="F69" s="88">
        <f t="shared" si="2"/>
        <v>0</v>
      </c>
      <c r="H69" s="72" t="s">
        <v>164</v>
      </c>
      <c r="I69" s="76">
        <f>IFERROR(VLOOKUP(H69,FtCash!$B$2:$I$70,6,FALSE),"")</f>
        <v>1200</v>
      </c>
      <c r="J69" s="76"/>
      <c r="K69" s="76">
        <f>IFERROR(VLOOKUP(H69,MoneyPly!$B$2:$I$51,6,FALSE),"")</f>
        <v>1200</v>
      </c>
      <c r="L69">
        <f t="shared" si="3"/>
        <v>1200</v>
      </c>
    </row>
    <row r="70" spans="2:12">
      <c r="B70" s="74" t="s">
        <v>167</v>
      </c>
      <c r="C70" s="76" t="str">
        <f>IFERROR(VLOOKUP(B70,FtCash!$B$2:$I$70,7,FALSE),0)</f>
        <v>Mandatory</v>
      </c>
      <c r="D70" s="76" t="str">
        <f>IFERROR(VLOOKUP(B70,Happyloans!$B$2:$H$40,6,FALSE),0)</f>
        <v>Mandatory</v>
      </c>
      <c r="E70" s="76" t="str">
        <f>IFERROR(VLOOKUP(B70,MoneyPly!$B$2:$I$51,7,FALSE),0)</f>
        <v>Mandatory</v>
      </c>
      <c r="F70" s="88">
        <f t="shared" si="2"/>
        <v>1</v>
      </c>
      <c r="H70" s="74" t="s">
        <v>167</v>
      </c>
      <c r="I70" s="76">
        <f>IFERROR(VLOOKUP(H70,FtCash!$B$2:$I$70,6,FALSE),"")</f>
        <v>348500</v>
      </c>
      <c r="J70" s="76"/>
      <c r="K70" s="76">
        <f>IFERROR(VLOOKUP(H70,MoneyPly!$B$2:$I$51,6,FALSE),"")</f>
        <v>348500</v>
      </c>
      <c r="L70">
        <f t="shared" si="3"/>
        <v>348500</v>
      </c>
    </row>
    <row r="71" spans="2:12">
      <c r="B71" s="74" t="s">
        <v>283</v>
      </c>
      <c r="C71" s="76">
        <f>IFERROR(VLOOKUP(B71,FtCash!$B$2:$I$70,7,FALSE),0)</f>
        <v>0</v>
      </c>
      <c r="D71" s="76">
        <f>IFERROR(VLOOKUP(B71,Happyloans!$B$2:$H$40,6,FALSE),0)</f>
        <v>0</v>
      </c>
      <c r="E71" s="76" t="str">
        <f>IFERROR(VLOOKUP(B71,MoneyPly!$B$2:$I$51,7,FALSE),0)</f>
        <v>Non-Mandatory</v>
      </c>
      <c r="F71" s="88">
        <f t="shared" si="2"/>
        <v>0</v>
      </c>
      <c r="H71" s="74" t="s">
        <v>283</v>
      </c>
      <c r="I71" s="76" t="str">
        <f>IFERROR(VLOOKUP(H71,FtCash!$B$2:$I$70,6,FALSE),"")</f>
        <v/>
      </c>
      <c r="J71" s="76"/>
      <c r="K71" s="76">
        <f>IFERROR(VLOOKUP(H71,MoneyPly!$B$2:$I$51,6,FALSE),"")</f>
        <v>15.5</v>
      </c>
      <c r="L71">
        <f t="shared" si="3"/>
        <v>15.5</v>
      </c>
    </row>
    <row r="72" spans="2:12">
      <c r="B72" s="74" t="s">
        <v>171</v>
      </c>
      <c r="C72" s="76" t="str">
        <f>IFERROR(VLOOKUP(B72,FtCash!$B$2:$I$70,7,FALSE),0)</f>
        <v>Mandatory</v>
      </c>
      <c r="D72" s="76" t="str">
        <f>IFERROR(VLOOKUP(B72,Happyloans!$B$2:$H$40,6,FALSE),0)</f>
        <v>Mandatory</v>
      </c>
      <c r="E72" s="76" t="str">
        <f>IFERROR(VLOOKUP(B72,MoneyPly!$B$2:$I$51,7,FALSE),0)</f>
        <v>Mandatory</v>
      </c>
      <c r="F72" s="88">
        <f t="shared" si="2"/>
        <v>1</v>
      </c>
      <c r="H72" s="74" t="s">
        <v>171</v>
      </c>
      <c r="I72" s="76" t="str">
        <f>IFERROR(VLOOKUP(H72,FtCash!$B$2:$I$70,6,FALSE),"")</f>
        <v>Pan</v>
      </c>
      <c r="J72" s="76"/>
      <c r="K72" s="76" t="str">
        <f>IFERROR(VLOOKUP(H72,MoneyPly!$B$2:$I$51,6,FALSE),"")</f>
        <v>Pan</v>
      </c>
      <c r="L72" t="str">
        <f t="shared" si="3"/>
        <v>Pan</v>
      </c>
    </row>
    <row r="73" spans="2:12">
      <c r="B73" s="71" t="s">
        <v>340</v>
      </c>
      <c r="C73" s="76">
        <f>IFERROR(VLOOKUP(B73,FtCash!$B$2:$I$70,7,FALSE),0)</f>
        <v>0</v>
      </c>
      <c r="D73" s="76" t="str">
        <f>IFERROR(VLOOKUP(B73,Happyloans!$B$2:$H$40,6,FALSE),0)</f>
        <v>Mandatory</v>
      </c>
      <c r="E73" s="76">
        <f>IFERROR(VLOOKUP(B73,MoneyPly!$B$2:$I$51,7,FALSE),0)</f>
        <v>0</v>
      </c>
      <c r="F73" s="88">
        <f t="shared" si="2"/>
        <v>0</v>
      </c>
      <c r="H73" s="71" t="s">
        <v>340</v>
      </c>
      <c r="I73" s="76" t="str">
        <f>IFERROR(VLOOKUP(H73,FtCash!$B$2:$I$70,6,FALSE),"")</f>
        <v/>
      </c>
      <c r="J73" s="76"/>
      <c r="K73" s="76" t="str">
        <f>IFERROR(VLOOKUP(H73,MoneyPly!$B$2:$I$51,6,FALSE),"")</f>
        <v/>
      </c>
      <c r="L73">
        <f t="shared" si="3"/>
        <v>0</v>
      </c>
    </row>
    <row r="74" spans="2:12">
      <c r="B74" s="71" t="s">
        <v>343</v>
      </c>
      <c r="C74" s="76">
        <f>IFERROR(VLOOKUP(B74,FtCash!$B$2:$I$70,7,FALSE),0)</f>
        <v>0</v>
      </c>
      <c r="D74" s="76" t="str">
        <f>IFERROR(VLOOKUP(B74,Happyloans!$B$2:$H$40,6,FALSE),0)</f>
        <v>Mandatory</v>
      </c>
      <c r="E74" s="76">
        <f>IFERROR(VLOOKUP(B74,MoneyPly!$B$2:$I$51,7,FALSE),0)</f>
        <v>0</v>
      </c>
      <c r="F74" s="88">
        <f t="shared" si="2"/>
        <v>0</v>
      </c>
      <c r="H74" s="71" t="s">
        <v>343</v>
      </c>
      <c r="I74" s="76" t="str">
        <f>IFERROR(VLOOKUP(H74,FtCash!$B$2:$I$70,6,FALSE),"")</f>
        <v/>
      </c>
      <c r="J74" s="76"/>
      <c r="K74" s="76" t="str">
        <f>IFERROR(VLOOKUP(H74,MoneyPly!$B$2:$I$51,6,FALSE),"")</f>
        <v/>
      </c>
      <c r="L74">
        <f t="shared" si="3"/>
        <v>0</v>
      </c>
    </row>
    <row r="75" spans="2:12">
      <c r="B75" s="71" t="s">
        <v>176</v>
      </c>
      <c r="C75" s="76" t="str">
        <f>IFERROR(VLOOKUP(B75,FtCash!$B$2:$I$70,7,FALSE),0)</f>
        <v>Mandatory</v>
      </c>
      <c r="D75" s="76">
        <f>IFERROR(VLOOKUP(B75,Happyloans!$B$2:$H$40,6,FALSE),0)</f>
        <v>0</v>
      </c>
      <c r="E75" s="76">
        <f>IFERROR(VLOOKUP(B75,MoneyPly!$B$2:$I$51,7,FALSE),0)</f>
        <v>0</v>
      </c>
      <c r="F75" s="88">
        <f t="shared" si="2"/>
        <v>0</v>
      </c>
      <c r="H75" s="71" t="s">
        <v>176</v>
      </c>
      <c r="I75" s="76" t="str">
        <f>IFERROR(VLOOKUP(H75,FtCash!$B$2:$I$70,6,FALSE),"")</f>
        <v>Aadhar Front</v>
      </c>
      <c r="J75" s="76"/>
      <c r="K75" s="76" t="str">
        <f>IFERROR(VLOOKUP(H75,MoneyPly!$B$2:$I$51,6,FALSE),"")</f>
        <v/>
      </c>
      <c r="L75" t="str">
        <f t="shared" si="3"/>
        <v>Aadhar Front</v>
      </c>
    </row>
    <row r="76" spans="2:12">
      <c r="B76" s="71" t="s">
        <v>179</v>
      </c>
      <c r="C76" s="76" t="str">
        <f>IFERROR(VLOOKUP(B76,FtCash!$B$2:$I$70,7,FALSE),0)</f>
        <v>Non-Mandatory</v>
      </c>
      <c r="D76" s="76">
        <f>IFERROR(VLOOKUP(B76,Happyloans!$B$2:$H$40,6,FALSE),0)</f>
        <v>0</v>
      </c>
      <c r="E76" s="76">
        <f>IFERROR(VLOOKUP(B76,MoneyPly!$B$2:$I$51,7,FALSE),0)</f>
        <v>0</v>
      </c>
      <c r="F76" s="88">
        <f t="shared" si="2"/>
        <v>0</v>
      </c>
      <c r="H76" s="71" t="s">
        <v>179</v>
      </c>
      <c r="I76" s="76" t="str">
        <f>IFERROR(VLOOKUP(H76,FtCash!$B$2:$I$70,6,FALSE),"")</f>
        <v>Aadhar Back</v>
      </c>
      <c r="J76" s="76"/>
      <c r="K76" s="76" t="str">
        <f>IFERROR(VLOOKUP(H76,MoneyPly!$B$2:$I$51,6,FALSE),"")</f>
        <v/>
      </c>
      <c r="L76" t="str">
        <f t="shared" si="3"/>
        <v>Aadhar Back</v>
      </c>
    </row>
    <row r="77" spans="2:12">
      <c r="B77" s="71" t="s">
        <v>182</v>
      </c>
      <c r="C77" s="76" t="str">
        <f>IFERROR(VLOOKUP(B77,FtCash!$B$2:$I$70,7,FALSE),0)</f>
        <v>Non-Mandatory</v>
      </c>
      <c r="D77" s="76">
        <f>IFERROR(VLOOKUP(B77,Happyloans!$B$2:$H$40,6,FALSE),0)</f>
        <v>0</v>
      </c>
      <c r="E77" s="76">
        <f>IFERROR(VLOOKUP(B77,MoneyPly!$B$2:$I$51,7,FALSE),0)</f>
        <v>0</v>
      </c>
      <c r="F77" s="88">
        <f t="shared" si="2"/>
        <v>0</v>
      </c>
      <c r="H77" s="71" t="s">
        <v>182</v>
      </c>
      <c r="I77" s="76" t="str">
        <f>IFERROR(VLOOKUP(H77,FtCash!$B$2:$I$70,6,FALSE),"")</f>
        <v>Photo.jpg</v>
      </c>
      <c r="J77" s="76"/>
      <c r="K77" s="76" t="str">
        <f>IFERROR(VLOOKUP(H77,MoneyPly!$B$2:$I$51,6,FALSE),"")</f>
        <v/>
      </c>
      <c r="L77" t="str">
        <f t="shared" si="3"/>
        <v>Photo.jpg</v>
      </c>
    </row>
    <row r="78" spans="2:12">
      <c r="B78" s="71" t="s">
        <v>355</v>
      </c>
      <c r="C78" s="76" t="str">
        <f>IFERROR(VLOOKUP(B78,FtCash!$B$2:$I$70,7,FALSE),0)</f>
        <v>Mandatory</v>
      </c>
      <c r="D78" s="76">
        <f>IFERROR(VLOOKUP(B78,Happyloans!$B$2:$H$40,6,FALSE),0)</f>
        <v>0</v>
      </c>
      <c r="E78" s="76">
        <f>IFERROR(VLOOKUP(B78,MoneyPly!$B$2:$I$51,7,FALSE),0)</f>
        <v>0</v>
      </c>
      <c r="F78" s="88">
        <f t="shared" si="2"/>
        <v>0</v>
      </c>
      <c r="H78" s="71" t="s">
        <v>355</v>
      </c>
      <c r="I78" s="76" t="str">
        <f>IFERROR(VLOOKUP(H78,FtCash!$B$2:$I$70,6,FALSE),"")</f>
        <v>Pan</v>
      </c>
      <c r="J78" s="76"/>
      <c r="K78" s="76" t="str">
        <f>IFERROR(VLOOKUP(H78,MoneyPly!$B$2:$I$51,6,FALSE),"")</f>
        <v/>
      </c>
      <c r="L78" t="str">
        <f t="shared" si="3"/>
        <v>Pan</v>
      </c>
    </row>
    <row r="79" spans="2:12">
      <c r="B79" s="71" t="s">
        <v>187</v>
      </c>
      <c r="C79" s="76" t="str">
        <f>IFERROR(VLOOKUP(B79,FtCash!$B$2:$I$70,7,FALSE),0)</f>
        <v>Mandatory</v>
      </c>
      <c r="D79" s="76">
        <f>IFERROR(VLOOKUP(B79,Happyloans!$B$2:$H$40,6,FALSE),0)</f>
        <v>0</v>
      </c>
      <c r="E79" s="76">
        <f>IFERROR(VLOOKUP(B79,MoneyPly!$B$2:$I$51,7,FALSE),0)</f>
        <v>0</v>
      </c>
      <c r="F79" s="88">
        <f t="shared" si="2"/>
        <v>0</v>
      </c>
      <c r="H79" s="71" t="s">
        <v>187</v>
      </c>
      <c r="I79" s="76" t="str">
        <f>IFERROR(VLOOKUP(H79,FtCash!$B$2:$I$70,6,FALSE),"")</f>
        <v>Aadhar Front</v>
      </c>
      <c r="J79" s="76"/>
      <c r="K79" s="76" t="str">
        <f>IFERROR(VLOOKUP(H79,MoneyPly!$B$2:$I$51,6,FALSE),"")</f>
        <v/>
      </c>
      <c r="L79" t="str">
        <f t="shared" si="3"/>
        <v>Aadhar Front</v>
      </c>
    </row>
    <row r="80" spans="2:12">
      <c r="B80" s="71" t="s">
        <v>189</v>
      </c>
      <c r="C80" s="76" t="str">
        <f>IFERROR(VLOOKUP(B80,FtCash!$B$2:$I$70,7,FALSE),0)</f>
        <v>Non-Mandatory</v>
      </c>
      <c r="D80" s="76">
        <f>IFERROR(VLOOKUP(B80,Happyloans!$B$2:$H$40,6,FALSE),0)</f>
        <v>0</v>
      </c>
      <c r="E80" s="76">
        <f>IFERROR(VLOOKUP(B80,MoneyPly!$B$2:$I$51,7,FALSE),0)</f>
        <v>0</v>
      </c>
      <c r="F80" s="88">
        <f t="shared" si="2"/>
        <v>0</v>
      </c>
      <c r="H80" s="71" t="s">
        <v>189</v>
      </c>
      <c r="I80" s="76" t="str">
        <f>IFERROR(VLOOKUP(H80,FtCash!$B$2:$I$70,6,FALSE),"")</f>
        <v>Aadhar Back</v>
      </c>
      <c r="J80" s="76"/>
      <c r="K80" s="76" t="str">
        <f>IFERROR(VLOOKUP(H80,MoneyPly!$B$2:$I$51,6,FALSE),"")</f>
        <v/>
      </c>
      <c r="L80" t="str">
        <f t="shared" si="3"/>
        <v>Aadhar Back</v>
      </c>
    </row>
    <row r="81" spans="2:12">
      <c r="B81" s="71" t="s">
        <v>191</v>
      </c>
      <c r="C81" s="76" t="str">
        <f>IFERROR(VLOOKUP(B81,FtCash!$B$2:$I$70,7,FALSE),0)</f>
        <v>Non-Mandatory</v>
      </c>
      <c r="D81" s="76">
        <f>IFERROR(VLOOKUP(B81,Happyloans!$B$2:$H$40,6,FALSE),0)</f>
        <v>0</v>
      </c>
      <c r="E81" s="76">
        <f>IFERROR(VLOOKUP(B81,MoneyPly!$B$2:$I$51,7,FALSE),0)</f>
        <v>0</v>
      </c>
      <c r="F81" s="88">
        <f t="shared" si="2"/>
        <v>0</v>
      </c>
      <c r="H81" s="71" t="s">
        <v>191</v>
      </c>
      <c r="I81" s="76" t="str">
        <f>IFERROR(VLOOKUP(H81,FtCash!$B$2:$I$70,6,FALSE),"")</f>
        <v>Photo.jpg</v>
      </c>
      <c r="J81" s="76"/>
      <c r="K81" s="76" t="str">
        <f>IFERROR(VLOOKUP(H81,MoneyPly!$B$2:$I$51,6,FALSE),"")</f>
        <v/>
      </c>
      <c r="L81" t="str">
        <f t="shared" si="3"/>
        <v>Photo.jpg</v>
      </c>
    </row>
    <row r="82" spans="2:12">
      <c r="B82" s="71" t="s">
        <v>193</v>
      </c>
      <c r="C82" s="76" t="str">
        <f>IFERROR(VLOOKUP(B82,FtCash!$B$2:$I$70,7,FALSE),0)</f>
        <v>Mandatory</v>
      </c>
      <c r="D82" s="76">
        <f>IFERROR(VLOOKUP(B82,Happyloans!$B$2:$H$40,6,FALSE),0)</f>
        <v>0</v>
      </c>
      <c r="E82" s="76">
        <f>IFERROR(VLOOKUP(B82,MoneyPly!$B$2:$I$51,7,FALSE),0)</f>
        <v>0</v>
      </c>
      <c r="F82" s="88">
        <f t="shared" si="2"/>
        <v>0</v>
      </c>
      <c r="H82" s="71" t="s">
        <v>193</v>
      </c>
      <c r="I82" s="76" t="str">
        <f>IFERROR(VLOOKUP(H82,FtCash!$B$2:$I$70,6,FALSE),"")</f>
        <v>Photo.jpg</v>
      </c>
      <c r="J82" s="76"/>
      <c r="K82" s="76" t="str">
        <f>IFERROR(VLOOKUP(H82,MoneyPly!$B$2:$I$51,6,FALSE),"")</f>
        <v/>
      </c>
      <c r="L82" t="str">
        <f t="shared" si="3"/>
        <v>Photo.jpg</v>
      </c>
    </row>
    <row r="83" spans="2:12">
      <c r="B83" s="71" t="s">
        <v>196</v>
      </c>
      <c r="C83" s="76" t="str">
        <f>IFERROR(VLOOKUP(B83,FtCash!$B$2:$I$70,7,FALSE),0)</f>
        <v>Mandatory</v>
      </c>
      <c r="D83" s="76">
        <f>IFERROR(VLOOKUP(B83,Happyloans!$B$2:$H$40,6,FALSE),0)</f>
        <v>0</v>
      </c>
      <c r="E83" s="76">
        <f>IFERROR(VLOOKUP(B83,MoneyPly!$B$2:$I$51,7,FALSE),0)</f>
        <v>0</v>
      </c>
      <c r="F83" s="88">
        <f t="shared" si="2"/>
        <v>0</v>
      </c>
      <c r="H83" s="71" t="s">
        <v>196</v>
      </c>
      <c r="I83" s="76" t="str">
        <f>IFERROR(VLOOKUP(H83,FtCash!$B$2:$I$70,6,FALSE),"")</f>
        <v>Photo.jpg</v>
      </c>
      <c r="J83" s="76"/>
      <c r="K83" s="76" t="str">
        <f>IFERROR(VLOOKUP(H83,MoneyPly!$B$2:$I$51,6,FALSE),"")</f>
        <v/>
      </c>
      <c r="L83" t="str">
        <f t="shared" si="3"/>
        <v>Photo.jpg</v>
      </c>
    </row>
    <row r="84" spans="2:12">
      <c r="B84" s="74" t="s">
        <v>287</v>
      </c>
      <c r="C84" s="76">
        <f>IFERROR(VLOOKUP(B84,FtCash!$B$2:$I$70,7,FALSE),0)</f>
        <v>0</v>
      </c>
      <c r="D84" s="76">
        <f>IFERROR(VLOOKUP(B84,Happyloans!$B$2:$H$40,6,FALSE),0)</f>
        <v>0</v>
      </c>
      <c r="E84" s="76" t="str">
        <f>IFERROR(VLOOKUP(B84,MoneyPly!$B$2:$I$51,7,FALSE),0)</f>
        <v>Mandatory</v>
      </c>
      <c r="F84" s="88">
        <f t="shared" si="2"/>
        <v>0</v>
      </c>
      <c r="H84" s="74" t="s">
        <v>287</v>
      </c>
      <c r="I84" s="76" t="str">
        <f>IFERROR(VLOOKUP(H84,FtCash!$B$2:$I$70,6,FALSE),"")</f>
        <v/>
      </c>
      <c r="J84" s="76"/>
      <c r="K84" s="76" t="str">
        <f>IFERROR(VLOOKUP(H84,MoneyPly!$B$2:$I$51,6,FALSE),"")</f>
        <v>Aadhar</v>
      </c>
      <c r="L84" t="str">
        <f t="shared" si="3"/>
        <v>Aadhar</v>
      </c>
    </row>
    <row r="85" spans="2:12">
      <c r="B85" s="74" t="s">
        <v>290</v>
      </c>
      <c r="C85" s="76">
        <f>IFERROR(VLOOKUP(B85,FtCash!$B$2:$I$70,7,FALSE),0)</f>
        <v>0</v>
      </c>
      <c r="D85" s="76">
        <f>IFERROR(VLOOKUP(B85,Happyloans!$B$2:$H$40,6,FALSE),0)</f>
        <v>0</v>
      </c>
      <c r="E85" s="76" t="str">
        <f>IFERROR(VLOOKUP(B85,MoneyPly!$B$2:$I$51,7,FALSE),0)</f>
        <v>Mandatory</v>
      </c>
      <c r="F85" s="88">
        <f t="shared" si="2"/>
        <v>0</v>
      </c>
      <c r="H85" s="74" t="s">
        <v>290</v>
      </c>
      <c r="I85" s="76" t="str">
        <f>IFERROR(VLOOKUP(H85,FtCash!$B$2:$I$70,6,FALSE),"")</f>
        <v/>
      </c>
      <c r="J85" s="76"/>
      <c r="K85" s="76" t="str">
        <f>IFERROR(VLOOKUP(H85,MoneyPly!$B$2:$I$51,6,FALSE),"")</f>
        <v>Agreement</v>
      </c>
      <c r="L85" t="str">
        <f t="shared" si="3"/>
        <v>Agreement</v>
      </c>
    </row>
    <row r="86" spans="2:12">
      <c r="B86" s="74" t="s">
        <v>201</v>
      </c>
      <c r="C86" s="76" t="str">
        <f>IFERROR(VLOOKUP(B86,FtCash!$B$2:$I$70,7,FALSE),0)</f>
        <v>Mandatory</v>
      </c>
      <c r="D86" s="76">
        <f>IFERROR(VLOOKUP(B86,Happyloans!$B$2:$H$40,6,FALSE),0)</f>
        <v>0</v>
      </c>
      <c r="E86" s="76" t="str">
        <f>IFERROR(VLOOKUP(B86,MoneyPly!$B$2:$I$51,7,FALSE),0)</f>
        <v>Mandatory</v>
      </c>
      <c r="F86" s="88">
        <f t="shared" si="2"/>
        <v>0</v>
      </c>
      <c r="H86" s="74" t="s">
        <v>201</v>
      </c>
      <c r="I86" s="76" t="str">
        <f>IFERROR(VLOOKUP(H86,FtCash!$B$2:$I$70,6,FALSE),"")</f>
        <v>Sanction</v>
      </c>
      <c r="J86" s="76"/>
      <c r="K86" s="76" t="str">
        <f>IFERROR(VLOOKUP(H86,MoneyPly!$B$2:$I$51,6,FALSE),"")</f>
        <v>Sanction</v>
      </c>
      <c r="L86" t="str">
        <f t="shared" si="3"/>
        <v>Sanction</v>
      </c>
    </row>
    <row r="87" spans="2:12">
      <c r="B87" s="71" t="s">
        <v>204</v>
      </c>
      <c r="C87" s="76" t="str">
        <f>IFERROR(VLOOKUP(B87,FtCash!$B$2:$I$70,7,FALSE),0)</f>
        <v>Mandatory</v>
      </c>
      <c r="D87" s="76">
        <f>IFERROR(VLOOKUP(B87,Happyloans!$B$2:$H$40,6,FALSE),0)</f>
        <v>0</v>
      </c>
      <c r="E87" s="76">
        <f>IFERROR(VLOOKUP(B87,MoneyPly!$B$2:$I$51,7,FALSE),0)</f>
        <v>0</v>
      </c>
      <c r="F87" s="88">
        <f t="shared" si="2"/>
        <v>0</v>
      </c>
      <c r="H87" s="71" t="s">
        <v>204</v>
      </c>
      <c r="I87" s="76" t="str">
        <f>IFERROR(VLOOKUP(H87,FtCash!$B$2:$I$70,6,FALSE),"")</f>
        <v>Business Vintage proof</v>
      </c>
      <c r="J87" s="76"/>
      <c r="K87" s="76" t="str">
        <f>IFERROR(VLOOKUP(H87,MoneyPly!$B$2:$I$51,6,FALSE),"")</f>
        <v/>
      </c>
      <c r="L87" t="str">
        <f t="shared" si="3"/>
        <v>Business Vintage proof</v>
      </c>
    </row>
    <row r="88" spans="2:12">
      <c r="B88" s="71" t="s">
        <v>207</v>
      </c>
      <c r="C88" s="76" t="str">
        <f>IFERROR(VLOOKUP(B88,FtCash!$B$2:$I$70,7,FALSE),0)</f>
        <v>Non-Mandatory</v>
      </c>
      <c r="D88" s="76">
        <f>IFERROR(VLOOKUP(B88,Happyloans!$B$2:$H$40,6,FALSE),0)</f>
        <v>0</v>
      </c>
      <c r="E88" s="76">
        <f>IFERROR(VLOOKUP(B88,MoneyPly!$B$2:$I$51,7,FALSE),0)</f>
        <v>0</v>
      </c>
      <c r="F88" s="88">
        <f t="shared" si="2"/>
        <v>0</v>
      </c>
      <c r="H88" s="71" t="s">
        <v>207</v>
      </c>
      <c r="I88" s="76" t="str">
        <f>IFERROR(VLOOKUP(H88,FtCash!$B$2:$I$70,6,FALSE),"")</f>
        <v>MOA</v>
      </c>
      <c r="J88" s="76"/>
      <c r="K88" s="76" t="str">
        <f>IFERROR(VLOOKUP(H88,MoneyPly!$B$2:$I$51,6,FALSE),"")</f>
        <v/>
      </c>
      <c r="L88" t="str">
        <f t="shared" si="3"/>
        <v>MOA</v>
      </c>
    </row>
    <row r="89" spans="2:12">
      <c r="B89" s="71" t="s">
        <v>209</v>
      </c>
      <c r="C89" s="76" t="str">
        <f>IFERROR(VLOOKUP(B89,FtCash!$B$2:$I$70,7,FALSE),0)</f>
        <v>Non-Mandatory</v>
      </c>
      <c r="D89" s="76">
        <f>IFERROR(VLOOKUP(B89,Happyloans!$B$2:$H$40,6,FALSE),0)</f>
        <v>0</v>
      </c>
      <c r="E89" s="76">
        <f>IFERROR(VLOOKUP(B89,MoneyPly!$B$2:$I$51,7,FALSE),0)</f>
        <v>0</v>
      </c>
      <c r="F89" s="88">
        <f t="shared" si="2"/>
        <v>0</v>
      </c>
      <c r="H89" s="71" t="s">
        <v>209</v>
      </c>
      <c r="I89" s="76" t="str">
        <f>IFERROR(VLOOKUP(H89,FtCash!$B$2:$I$70,6,FALSE),"")</f>
        <v>AOA</v>
      </c>
      <c r="J89" s="76"/>
      <c r="K89" s="76" t="str">
        <f>IFERROR(VLOOKUP(H89,MoneyPly!$B$2:$I$51,6,FALSE),"")</f>
        <v/>
      </c>
      <c r="L89" t="str">
        <f t="shared" si="3"/>
        <v>AOA</v>
      </c>
    </row>
    <row r="90" spans="2:12">
      <c r="B90" s="71" t="s">
        <v>211</v>
      </c>
      <c r="C90" s="76" t="str">
        <f>IFERROR(VLOOKUP(B90,FtCash!$B$2:$I$70,7,FALSE),0)</f>
        <v>Mandatory</v>
      </c>
      <c r="D90" s="76">
        <f>IFERROR(VLOOKUP(B90,Happyloans!$B$2:$H$40,6,FALSE),0)</f>
        <v>0</v>
      </c>
      <c r="E90" s="76">
        <f>IFERROR(VLOOKUP(B90,MoneyPly!$B$2:$I$51,7,FALSE),0)</f>
        <v>0</v>
      </c>
      <c r="F90" s="88">
        <f t="shared" si="2"/>
        <v>0</v>
      </c>
      <c r="H90" s="71" t="s">
        <v>211</v>
      </c>
      <c r="I90" s="76" t="str">
        <f>IFERROR(VLOOKUP(H90,FtCash!$B$2:$I$70,6,FALSE),"")</f>
        <v>KYC(Zip File)</v>
      </c>
      <c r="J90" s="76"/>
      <c r="K90" s="76" t="str">
        <f>IFERROR(VLOOKUP(H90,MoneyPly!$B$2:$I$51,6,FALSE),"")</f>
        <v/>
      </c>
      <c r="L90" t="str">
        <f t="shared" si="3"/>
        <v>KYC(Zip File)</v>
      </c>
    </row>
    <row r="91" spans="2:12">
      <c r="B91" s="74" t="s">
        <v>214</v>
      </c>
      <c r="C91" s="76" t="str">
        <f>IFERROR(VLOOKUP(B91,FtCash!$B$2:$I$70,7,FALSE),0)</f>
        <v>Mandatory</v>
      </c>
      <c r="D91" s="76">
        <f>IFERROR(VLOOKUP(B91,Happyloans!$B$2:$H$40,6,FALSE),0)</f>
        <v>0</v>
      </c>
      <c r="E91" s="76">
        <f>IFERROR(VLOOKUP(B91,MoneyPly!$B$2:$I$51,7,FALSE),0)</f>
        <v>0</v>
      </c>
      <c r="F91" s="88">
        <f t="shared" si="2"/>
        <v>0</v>
      </c>
      <c r="H91" s="74" t="s">
        <v>214</v>
      </c>
      <c r="I91" s="76" t="str">
        <f>IFERROR(VLOOKUP(H91,FtCash!$B$2:$I$70,6,FALSE),"")</f>
        <v>Electricity Bill.pdf</v>
      </c>
      <c r="J91" s="76"/>
      <c r="K91" s="76" t="str">
        <f>IFERROR(VLOOKUP(H91,MoneyPly!$B$2:$I$51,6,FALSE),"")</f>
        <v/>
      </c>
      <c r="L91" t="str">
        <f t="shared" si="3"/>
        <v>Electricity Bill.pdf</v>
      </c>
    </row>
    <row r="92" spans="2:12">
      <c r="B92" s="74" t="s">
        <v>198</v>
      </c>
      <c r="C92" s="76" t="str">
        <f>IFERROR(VLOOKUP(B92,FtCash!$B$2:$I$70,7,FALSE),0)</f>
        <v>Mandatory</v>
      </c>
      <c r="D92" s="76">
        <f>IFERROR(VLOOKUP(B92,Happyloans!$B$2:$H$40,6,FALSE),0)</f>
        <v>0</v>
      </c>
      <c r="E92" s="76">
        <f>IFERROR(VLOOKUP(B92,MoneyPly!$B$2:$I$51,7,FALSE),0)</f>
        <v>0</v>
      </c>
      <c r="F92" s="88">
        <f t="shared" si="2"/>
        <v>0</v>
      </c>
      <c r="H92" s="74" t="s">
        <v>198</v>
      </c>
      <c r="I92" s="76" t="str">
        <f>IFERROR(VLOOKUP(H92,FtCash!$B$2:$I$70,6,FALSE),"")</f>
        <v>Agreement</v>
      </c>
      <c r="J92" s="76"/>
      <c r="K92" s="76" t="str">
        <f>IFERROR(VLOOKUP(H92,MoneyPly!$B$2:$I$51,6,FALSE),"")</f>
        <v/>
      </c>
      <c r="L92" t="str">
        <f t="shared" si="3"/>
        <v>Agreement</v>
      </c>
    </row>
    <row r="93" spans="2:12">
      <c r="B93" s="84" t="s">
        <v>217</v>
      </c>
      <c r="C93" s="76" t="str">
        <f>IFERROR(VLOOKUP(B93,FtCash!$B$2:$I$70,7,FALSE),0)</f>
        <v>Mandatory</v>
      </c>
      <c r="D93" s="76">
        <f>IFERROR(VLOOKUP(B93,Happyloans!$B$2:$H$40,6,FALSE),0)</f>
        <v>0</v>
      </c>
      <c r="E93" s="76">
        <f>IFERROR(VLOOKUP(B93,MoneyPly!$B$2:$I$51,7,FALSE),0)</f>
        <v>0</v>
      </c>
      <c r="F93" s="88">
        <f t="shared" si="2"/>
        <v>0</v>
      </c>
      <c r="H93" s="84" t="s">
        <v>217</v>
      </c>
      <c r="I93" s="76" t="str">
        <f>IFERROR(VLOOKUP(H93,FtCash!$B$2:$I$70,6,FALSE),"")</f>
        <v>Bank Statement</v>
      </c>
      <c r="J93" s="76"/>
      <c r="K93" s="76" t="str">
        <f>IFERROR(VLOOKUP(H93,MoneyPly!$B$2:$I$51,6,FALSE),"")</f>
        <v/>
      </c>
      <c r="L93" t="str">
        <f t="shared" si="3"/>
        <v>Bank Statement</v>
      </c>
    </row>
    <row r="94" spans="2:12">
      <c r="B94" s="74" t="s">
        <v>221</v>
      </c>
      <c r="C94" s="76" t="str">
        <f>IFERROR(VLOOKUP(B94,FtCash!$B$2:$I$70,7,FALSE),0)</f>
        <v>Non-Mandatory</v>
      </c>
      <c r="D94" s="76">
        <f>IFERROR(VLOOKUP(B94,Happyloans!$B$2:$H$40,6,FALSE),0)</f>
        <v>0</v>
      </c>
      <c r="E94" s="76" t="str">
        <f>IFERROR(VLOOKUP(B94,MoneyPly!$B$2:$I$51,7,FALSE),0)</f>
        <v>Mandatory</v>
      </c>
      <c r="F94" s="88">
        <f t="shared" si="2"/>
        <v>0</v>
      </c>
      <c r="H94" s="74" t="s">
        <v>221</v>
      </c>
      <c r="I94" s="76" t="str">
        <f>IFERROR(VLOOKUP(H94,FtCash!$B$2:$I$70,6,FALSE),"")</f>
        <v>VERIFIED</v>
      </c>
      <c r="J94" s="76"/>
      <c r="K94" s="76" t="str">
        <f>IFERROR(VLOOKUP(H94,MoneyPly!$B$2:$I$51,6,FALSE),"")</f>
        <v>VERIFIED</v>
      </c>
      <c r="L94" t="str">
        <f t="shared" si="3"/>
        <v>VERIFIED</v>
      </c>
    </row>
    <row r="95" spans="2:12">
      <c r="B95" s="74" t="s">
        <v>225</v>
      </c>
      <c r="C95" s="76" t="str">
        <f>IFERROR(VLOOKUP(B95,FtCash!$B$2:$I$70,7,FALSE),0)</f>
        <v>Non-Mandatory</v>
      </c>
      <c r="D95" s="76">
        <f>IFERROR(VLOOKUP(B95,Happyloans!$B$2:$H$40,6,FALSE),0)</f>
        <v>0</v>
      </c>
      <c r="E95" s="76" t="str">
        <f>IFERROR(VLOOKUP(B95,MoneyPly!$B$2:$I$51,7,FALSE),0)</f>
        <v>Mandatory</v>
      </c>
      <c r="F95" s="88">
        <f t="shared" si="2"/>
        <v>0</v>
      </c>
      <c r="H95" s="74" t="s">
        <v>225</v>
      </c>
      <c r="I95" s="76" t="str">
        <f>IFERROR(VLOOKUP(H95,FtCash!$B$2:$I$70,6,FALSE),"")</f>
        <v>VERIFIED</v>
      </c>
      <c r="J95" s="76"/>
      <c r="K95" s="76" t="str">
        <f>IFERROR(VLOOKUP(H95,MoneyPly!$B$2:$I$51,6,FALSE),"")</f>
        <v>VERIFIED</v>
      </c>
      <c r="L95" t="str">
        <f t="shared" si="3"/>
        <v>VERIFIED</v>
      </c>
    </row>
    <row r="96" spans="2:12">
      <c r="B96" s="74" t="s">
        <v>297</v>
      </c>
      <c r="C96" s="76">
        <f>IFERROR(VLOOKUP(B96,FtCash!$B$2:$I$70,7,FALSE),0)</f>
        <v>0</v>
      </c>
      <c r="D96" s="76">
        <f>IFERROR(VLOOKUP(B96,Happyloans!$B$2:$H$40,6,FALSE),0)</f>
        <v>0</v>
      </c>
      <c r="E96" s="76" t="str">
        <f>IFERROR(VLOOKUP(B96,MoneyPly!$B$2:$I$51,7,FALSE),0)</f>
        <v>Mandatory</v>
      </c>
      <c r="F96" s="88">
        <f t="shared" si="2"/>
        <v>0</v>
      </c>
      <c r="H96" s="74" t="s">
        <v>297</v>
      </c>
      <c r="I96" s="76" t="str">
        <f>IFERROR(VLOOKUP(H96,FtCash!$B$2:$I$70,6,FALSE),"")</f>
        <v/>
      </c>
      <c r="J96" s="76"/>
      <c r="K96" s="76" t="str">
        <f>IFERROR(VLOOKUP(H96,MoneyPly!$B$2:$I$51,6,FALSE),"")</f>
        <v>[Yes / No / Verified / Not Verified]</v>
      </c>
      <c r="L96" t="str">
        <f t="shared" si="3"/>
        <v>[Yes / No / Verified / Not Verified]</v>
      </c>
    </row>
    <row r="97" spans="2:12">
      <c r="B97" s="74" t="s">
        <v>301</v>
      </c>
      <c r="C97" s="76">
        <f>IFERROR(VLOOKUP(B97,FtCash!$B$2:$I$70,7,FALSE),0)</f>
        <v>0</v>
      </c>
      <c r="D97" s="76">
        <f>IFERROR(VLOOKUP(B97,Happyloans!$B$2:$H$40,6,FALSE),0)</f>
        <v>0</v>
      </c>
      <c r="E97" s="76" t="str">
        <f>IFERROR(VLOOKUP(B97,MoneyPly!$B$2:$I$51,7,FALSE),0)</f>
        <v>Mandatory</v>
      </c>
      <c r="F97" s="88">
        <f t="shared" si="2"/>
        <v>0</v>
      </c>
      <c r="H97" s="74" t="s">
        <v>301</v>
      </c>
      <c r="I97" s="76" t="str">
        <f>IFERROR(VLOOKUP(H97,FtCash!$B$2:$I$70,6,FALSE),"")</f>
        <v/>
      </c>
      <c r="J97" s="76"/>
      <c r="K97" s="76" t="str">
        <f>IFERROR(VLOOKUP(H97,MoneyPly!$B$2:$I$51,6,FALSE),"")</f>
        <v>[Yes / No / Verified / Not Verified]</v>
      </c>
      <c r="L97" t="str">
        <f t="shared" si="3"/>
        <v>[Yes / No / Verified / Not Verified]</v>
      </c>
    </row>
    <row r="98" spans="2:12">
      <c r="B98" s="85" t="s">
        <v>227</v>
      </c>
      <c r="C98" s="76" t="str">
        <f>IFERROR(VLOOKUP(B98,FtCash!$B$2:$I$70,7,FALSE),0)</f>
        <v>Mandatory</v>
      </c>
      <c r="D98" s="76">
        <f>IFERROR(VLOOKUP(B98,Happyloans!$B$2:$H$40,6,FALSE),0)</f>
        <v>0</v>
      </c>
      <c r="E98" s="76" t="str">
        <f>IFERROR(VLOOKUP(B98,MoneyPly!$B$2:$I$51,7,FALSE),0)</f>
        <v>Mandatory</v>
      </c>
      <c r="F98" s="88">
        <f t="shared" si="2"/>
        <v>0</v>
      </c>
      <c r="H98" s="85" t="s">
        <v>227</v>
      </c>
      <c r="I98" s="76" t="str">
        <f>IFERROR(VLOOKUP(H98,FtCash!$B$2:$I$70,6,FALSE),"")</f>
        <v>[{"int": 91.0, "prin": 607.0, "emi_no": 1, "due_date": "2021-11-19", "emi_amount": 773.0}, {"int": 91.0, "prin": 608.0, "emi_no": 2, "due_date": "2021-12-20", "emi_amount": 743.0}]</v>
      </c>
      <c r="J98" s="76"/>
      <c r="K98" s="76" t="str">
        <f>IFERROR(VLOOKUP(H98,MoneyPly!$B$2:$I$51,6,FALSE),"")</f>
        <v>[{"int": 56.0, "prin": 566.0, "emi_no": 1, "due_date": "2022-03-06", "emi_amount": 622.0}, {"int": 57.0, "prin": 567.0, "emi_no": 2, "due_date": "2022-04-06", "emi_amount": 624.0}]</v>
      </c>
      <c r="L98" t="str">
        <f t="shared" si="3"/>
        <v>[{"int": 91.0, "prin": 607.0, "emi_no": 1, "due_date": "2021-11-19", "emi_amount": 773.0}, {"int": 91.0, "prin": 608.0, "emi_no": 2, "due_date": "2021-12-20", "emi_amount": 743.0}]</v>
      </c>
    </row>
    <row r="99" spans="2:12">
      <c r="B99" s="71" t="s">
        <v>346</v>
      </c>
      <c r="C99" s="76">
        <f>IFERROR(VLOOKUP(B99,FtCash!$B$2:$I$70,7,FALSE),0)</f>
        <v>0</v>
      </c>
      <c r="D99" s="76" t="str">
        <f>IFERROR(VLOOKUP(B99,Happyloans!$B$2:$H$40,6,FALSE),0)</f>
        <v>Mandatory</v>
      </c>
      <c r="E99" s="76">
        <f>IFERROR(VLOOKUP(B99,MoneyPly!$B$2:$I$51,7,FALSE),0)</f>
        <v>0</v>
      </c>
      <c r="F99" s="88">
        <f t="shared" si="2"/>
        <v>0</v>
      </c>
      <c r="H99" s="71" t="s">
        <v>346</v>
      </c>
      <c r="I99" s="76" t="str">
        <f>IFERROR(VLOOKUP(H99,FtCash!$B$2:$I$70,6,FALSE),"")</f>
        <v/>
      </c>
      <c r="J99" s="76"/>
      <c r="K99" s="76" t="str">
        <f>IFERROR(VLOOKUP(H99,MoneyPly!$B$2:$I$51,6,FALSE),"")</f>
        <v/>
      </c>
      <c r="L99">
        <f t="shared" si="3"/>
        <v>0</v>
      </c>
    </row>
    <row r="100" spans="2:12">
      <c r="B100" s="71" t="s">
        <v>350</v>
      </c>
      <c r="C100" s="76">
        <f>IFERROR(VLOOKUP(B100,FtCash!$B$2:$I$70,7,FALSE),0)</f>
        <v>0</v>
      </c>
      <c r="D100" s="76" t="str">
        <f>IFERROR(VLOOKUP(B100,Happyloans!$B$2:$H$40,6,FALSE),0)</f>
        <v>Mandatory</v>
      </c>
      <c r="E100" s="76">
        <f>IFERROR(VLOOKUP(B100,MoneyPly!$B$2:$I$51,7,FALSE),0)</f>
        <v>0</v>
      </c>
      <c r="F100" s="88">
        <f t="shared" si="2"/>
        <v>0</v>
      </c>
      <c r="H100" s="71" t="s">
        <v>350</v>
      </c>
      <c r="I100" s="76" t="str">
        <f>IFERROR(VLOOKUP(H100,FtCash!$B$2:$I$70,6,FALSE),"")</f>
        <v/>
      </c>
      <c r="J100" s="76"/>
      <c r="K100" s="76" t="str">
        <f>IFERROR(VLOOKUP(H100,MoneyPly!$B$2:$I$51,6,FALSE),"")</f>
        <v/>
      </c>
      <c r="L100">
        <f t="shared" si="3"/>
        <v>0</v>
      </c>
    </row>
  </sheetData>
  <autoFilter ref="B2:F100" xr:uid="{F9425665-5666-47C2-B2E1-9F0740E9859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Format</vt:lpstr>
      <vt:lpstr>FtCash</vt:lpstr>
      <vt:lpstr>Happyloans</vt:lpstr>
      <vt:lpstr>MoneyPly</vt:lpstr>
      <vt:lpstr>Summary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Aditya (NDE)</dc:creator>
  <cp:lastModifiedBy>Hitesh Aggarwal</cp:lastModifiedBy>
  <dcterms:created xsi:type="dcterms:W3CDTF">2022-05-04T10:39:48Z</dcterms:created>
  <dcterms:modified xsi:type="dcterms:W3CDTF">2022-06-08T10:58:53Z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2022-05-12T04:17:35Z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17084b47-8a1a-461a-9582-4e3d9c899dbb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