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1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3" l="1"/>
  <c r="E81" i="3"/>
  <c r="C81" i="3"/>
  <c r="Q77" i="3"/>
  <c r="F29" i="3"/>
  <c r="I29" i="3" s="1"/>
  <c r="I28" i="3"/>
  <c r="J28" i="3" s="1"/>
  <c r="F28" i="3"/>
  <c r="F27" i="3"/>
  <c r="I27" i="3" s="1"/>
  <c r="J27" i="3" s="1"/>
  <c r="F26" i="3"/>
  <c r="I26" i="3" s="1"/>
  <c r="J26" i="3" s="1"/>
  <c r="F25" i="3"/>
  <c r="I25" i="3" s="1"/>
  <c r="J25" i="3" s="1"/>
  <c r="I23" i="3"/>
  <c r="J23" i="3" s="1"/>
  <c r="F23" i="3"/>
  <c r="F22" i="3"/>
  <c r="I22" i="3" s="1"/>
  <c r="J22" i="3" s="1"/>
  <c r="F21" i="3"/>
  <c r="I21" i="3" s="1"/>
  <c r="J21" i="3" s="1"/>
  <c r="F20" i="3"/>
  <c r="I20" i="3" s="1"/>
  <c r="J20" i="3" s="1"/>
  <c r="I19" i="3"/>
  <c r="J19" i="3" s="1"/>
  <c r="F19" i="3"/>
  <c r="F18" i="3"/>
  <c r="I18" i="3" s="1"/>
  <c r="J18" i="3" s="1"/>
  <c r="F17" i="3"/>
  <c r="I17" i="3" s="1"/>
  <c r="J17" i="3" s="1"/>
  <c r="F16" i="3"/>
  <c r="I16" i="3" s="1"/>
  <c r="J16" i="3" s="1"/>
  <c r="I15" i="3"/>
  <c r="J15" i="3" s="1"/>
  <c r="F15" i="3"/>
  <c r="F14" i="3"/>
  <c r="I14" i="3" s="1"/>
  <c r="J14" i="3" s="1"/>
  <c r="F13" i="3"/>
  <c r="I13" i="3" s="1"/>
  <c r="J13" i="3" s="1"/>
  <c r="L12" i="3"/>
  <c r="F12" i="3"/>
  <c r="I12" i="3" s="1"/>
  <c r="L11" i="3"/>
  <c r="I11" i="3"/>
  <c r="F11" i="3"/>
  <c r="F10" i="3"/>
  <c r="L10" i="3" s="1"/>
  <c r="F9" i="3"/>
  <c r="I9" i="3" s="1"/>
  <c r="J9" i="3" s="1"/>
  <c r="F8" i="3"/>
  <c r="I8" i="3" s="1"/>
  <c r="L8" i="3" l="1"/>
  <c r="L81" i="3" s="1"/>
  <c r="J81" i="3"/>
  <c r="J86" i="3" s="1"/>
  <c r="I10" i="3"/>
  <c r="I81" i="3" s="1"/>
  <c r="AC50" i="2"/>
  <c r="AA50" i="2"/>
  <c r="Y50" i="2"/>
  <c r="W50" i="2"/>
  <c r="U50" i="2"/>
  <c r="S50" i="2"/>
  <c r="O50" i="2"/>
  <c r="M50" i="2"/>
  <c r="K50" i="2"/>
  <c r="I50" i="2"/>
  <c r="G50" i="2"/>
  <c r="E50" i="2"/>
  <c r="C50" i="2"/>
  <c r="AF49" i="2"/>
  <c r="AE49" i="2"/>
  <c r="AF46" i="2"/>
  <c r="AE46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R30" i="2"/>
  <c r="Q50" i="2" s="1"/>
  <c r="F30" i="2"/>
  <c r="AE30" i="2" s="1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F50" i="2" s="1"/>
  <c r="AE6" i="2"/>
  <c r="AE50" i="2" s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H47" i="1"/>
  <c r="AG47" i="1"/>
  <c r="AH40" i="1"/>
  <c r="AG40" i="1"/>
  <c r="AH39" i="1"/>
  <c r="AG39" i="1"/>
  <c r="AH38" i="1"/>
  <c r="AG38" i="1"/>
  <c r="AH37" i="1"/>
  <c r="AG37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H48" i="1" s="1"/>
  <c r="AG7" i="1"/>
  <c r="AG48" i="1" l="1"/>
  <c r="AF49" i="1" s="1"/>
  <c r="AE51" i="2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<sst xmlns="http://schemas.openxmlformats.org/spreadsheetml/2006/main" count="243" uniqueCount="108">
  <si>
    <t>CỘNG HÒA XÃ HỘI CHỦ NGHĨA VIỆT NAM</t>
  </si>
  <si>
    <t xml:space="preserve">       Độc lập – Tự do – Hạnh phúc</t>
  </si>
  <si>
    <t>SỔ THEO DÕI KHO SHOWROOM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</si>
  <si>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</si>
  <si>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</si>
  <si>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</si>
  <si>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</si>
  <si>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</si>
  <si>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</si>
  <si>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</si>
  <si>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</si>
  <si>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</si>
  <si>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</si>
  <si>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</si>
  <si>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</si>
  <si>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</si>
  <si>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</si>
  <si>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</si>
  <si>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</si>
  <si>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</si>
  <si>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</si>
  <si>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Sữa N</t>
  </si>
  <si>
    <t>Txuat</t>
  </si>
  <si>
    <t>Tnhap</t>
  </si>
  <si>
    <t>N</t>
  </si>
  <si>
    <t>X</t>
  </si>
  <si>
    <t>Biên bản bàn giao</t>
  </si>
  <si>
    <t>Kho=&gt;Anh Minh=&gt;Kho</t>
  </si>
  <si>
    <t>Anh Minh trả</t>
  </si>
  <si>
    <t>Thanh Hà</t>
  </si>
  <si>
    <t>CF Mộc (AL)</t>
  </si>
  <si>
    <t>CH=&gt; Kho</t>
  </si>
  <si>
    <t>Kho=&gt;CH</t>
  </si>
  <si>
    <t>Chị Thủy (AL)</t>
  </si>
  <si>
    <t>Cường Milk HG</t>
  </si>
  <si>
    <t>Thanh Hà trả</t>
  </si>
  <si>
    <t>Khách lẻ AL</t>
  </si>
  <si>
    <t>Chị Hồng Sơn La</t>
  </si>
  <si>
    <t>Bán Hàng khách lẻ AL</t>
  </si>
  <si>
    <t>Anh TÙng CTV</t>
  </si>
  <si>
    <t>CH=&gt;Kho</t>
  </si>
  <si>
    <t>Nhập Sữa Ngoài Thanh Hà</t>
  </si>
  <si>
    <t>Bán khai trương</t>
  </si>
  <si>
    <t>Chị Thơm bán</t>
  </si>
  <si>
    <t>Cô hàng xóm</t>
  </si>
  <si>
    <t>Bán hàng chị thơm</t>
  </si>
  <si>
    <t>tồn kho</t>
  </si>
  <si>
    <t>SỔ THEO DÕI KHO CÔNG TY</t>
  </si>
  <si>
    <t>Tổng xuất</t>
  </si>
  <si>
    <t xml:space="preserve">Tổng nhập </t>
  </si>
  <si>
    <t xml:space="preserve">Tồn </t>
  </si>
  <si>
    <t>Nhập kho</t>
  </si>
  <si>
    <t>Gộp đơn Cường Milk</t>
  </si>
  <si>
    <t>Chị Huệ ĐB</t>
  </si>
  <si>
    <t>ĐL 3S</t>
  </si>
  <si>
    <t>Nhung TQ trả méo</t>
  </si>
  <si>
    <t>3S đổi hàng</t>
  </si>
  <si>
    <t>Anh Minh gộp đơn</t>
  </si>
  <si>
    <t>Chị Phương YC</t>
  </si>
  <si>
    <t>Anh Sơn</t>
  </si>
  <si>
    <t>Chị Quân DVH</t>
  </si>
  <si>
    <t>Chị Linh khách AL</t>
  </si>
  <si>
    <t>Quỳnh Baby</t>
  </si>
  <si>
    <t>Huệ ĐB</t>
  </si>
  <si>
    <t>Hà Linh TH</t>
  </si>
  <si>
    <t>Khách chị quân 20%</t>
  </si>
  <si>
    <t>Quỳnh Baby trả</t>
  </si>
  <si>
    <t>Chị Lý, Duy nhất</t>
  </si>
  <si>
    <t>Hà Linh trả hàng</t>
  </si>
  <si>
    <t>CÔNG TY CỔ PHẦN ĐT &amp; PT NANO MILK</t>
  </si>
  <si>
    <t xml:space="preserve"> Số:102020/DT. MST: 0108806878</t>
  </si>
  <si>
    <t>SỔ THEO DÕI DOANH THU SHOWROOM</t>
  </si>
  <si>
    <t>Ngày, tháng</t>
  </si>
  <si>
    <t>Diễn giải (thông tin khách hàng)</t>
  </si>
  <si>
    <t>Thông tin bán hàng</t>
  </si>
  <si>
    <t>Chiết khấu</t>
  </si>
  <si>
    <t>Thành tiền sau CK</t>
  </si>
  <si>
    <t>Tình trang thanh toán</t>
  </si>
  <si>
    <t>Người bán</t>
  </si>
  <si>
    <t>Ký xác nhận</t>
  </si>
  <si>
    <t>Hằng KT</t>
  </si>
  <si>
    <t>Thơm HC</t>
  </si>
  <si>
    <t>Anh Lâm GĐ</t>
  </si>
  <si>
    <t xml:space="preserve">Hàng hóa </t>
  </si>
  <si>
    <t>SL</t>
  </si>
  <si>
    <t>Đơn giá</t>
  </si>
  <si>
    <t>Thành tiền</t>
  </si>
  <si>
    <t>Giảm giá</t>
  </si>
  <si>
    <t>%</t>
  </si>
  <si>
    <t>Khách lẻ anh Lâm</t>
  </si>
  <si>
    <t>A Lâm</t>
  </si>
  <si>
    <t>Chị Phượng 0974591188</t>
  </si>
  <si>
    <t>Blackmore1</t>
  </si>
  <si>
    <t xml:space="preserve">Hằng </t>
  </si>
  <si>
    <t>Khách hàng xóm, anh xe đạp trẻ em và cf tom</t>
  </si>
  <si>
    <t>Khách lẻ khai trương</t>
  </si>
  <si>
    <t>Khách lẻ</t>
  </si>
  <si>
    <t>Blackmore3</t>
  </si>
  <si>
    <t>A.L Tặng Khách</t>
  </si>
  <si>
    <t>Bobby dán42</t>
  </si>
  <si>
    <t>Meije 09</t>
  </si>
  <si>
    <t>Bobby NB1 64</t>
  </si>
  <si>
    <t>Hằng kế toán CK anh Lâm GĐ số tiền là 3.000.000 VNĐ</t>
  </si>
  <si>
    <t>growplus2</t>
  </si>
  <si>
    <t>Bobby qL38</t>
  </si>
  <si>
    <t>Huggies qL38+4</t>
  </si>
  <si>
    <t>Tổng cộng</t>
  </si>
  <si>
    <t>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</si>
</sst>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  <font>
      <b/>
      <sz val="9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4" fontId="3" fillId="0" borderId="7" xfId="0" applyNumberFormat="1" applyFont="1" applyBorder="1"/>
    <xf numFmtId="0" fontId="3" fillId="0" borderId="7" xfId="0" applyFont="1" applyBorder="1" applyAlignment="1">
      <alignment wrapText="1"/>
    </xf>
    <xf numFmtId="0" fontId="3" fillId="3" borderId="7" xfId="0" applyFont="1" applyFill="1" applyBorder="1"/>
    <xf numFmtId="0" fontId="3" fillId="0" borderId="7" xfId="0" applyFont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9" xfId="0" applyNumberFormat="1" applyFont="1" applyBorder="1"/>
    <xf numFmtId="16" fontId="3" fillId="0" borderId="9" xfId="0" applyNumberFormat="1" applyFont="1" applyBorder="1" applyAlignment="1">
      <alignment wrapText="1"/>
    </xf>
    <xf numFmtId="0" fontId="3" fillId="3" borderId="9" xfId="0" applyFont="1" applyFill="1" applyBorder="1"/>
    <xf numFmtId="0" fontId="3" fillId="0" borderId="9" xfId="0" applyFont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1" xfId="0" applyFont="1" applyBorder="1"/>
    <xf numFmtId="14" fontId="3" fillId="0" borderId="0" xfId="0" applyNumberFormat="1" applyFont="1"/>
    <xf numFmtId="0" fontId="2" fillId="2" borderId="0" xfId="0" applyFont="1" applyFill="1" applyAlignment="1">
      <alignment horizontal="center"/>
    </xf>
    <xf numFmtId="0" fontId="9" fillId="0" borderId="1" xfId="0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164" fontId="11" fillId="2" borderId="0" xfId="2" applyNumberFormat="1" applyFont="1" applyFill="1" applyAlignment="1">
      <alignment horizontal="center" vertical="center"/>
    </xf>
    <xf numFmtId="9" fontId="11" fillId="2" borderId="0" xfId="1" applyFont="1" applyFill="1" applyAlignment="1">
      <alignment horizontal="center" vertical="center"/>
    </xf>
    <xf numFmtId="164" fontId="10" fillId="2" borderId="0" xfId="2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2" applyNumberFormat="1" applyFont="1" applyFill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 wrapText="1"/>
    </xf>
    <xf numFmtId="9" fontId="14" fillId="2" borderId="1" xfId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5" fillId="2" borderId="1" xfId="0" applyFont="1" applyFill="1" applyBorder="1"/>
    <xf numFmtId="166" fontId="15" fillId="2" borderId="1" xfId="2" applyNumberFormat="1" applyFont="1" applyFill="1" applyBorder="1"/>
    <xf numFmtId="9" fontId="15" fillId="2" borderId="1" xfId="1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7" xfId="0" applyFont="1" applyFill="1" applyBorder="1"/>
    <xf numFmtId="166" fontId="15" fillId="2" borderId="7" xfId="2" applyNumberFormat="1" applyFont="1" applyFill="1" applyBorder="1"/>
    <xf numFmtId="9" fontId="15" fillId="2" borderId="7" xfId="1" applyFont="1" applyFill="1" applyBorder="1"/>
    <xf numFmtId="166" fontId="15" fillId="2" borderId="7" xfId="2" applyNumberFormat="1" applyFont="1" applyFill="1" applyBorder="1" applyAlignment="1"/>
    <xf numFmtId="164" fontId="15" fillId="2" borderId="7" xfId="2" applyNumberFormat="1" applyFont="1" applyFill="1" applyBorder="1" applyAlignment="1"/>
    <xf numFmtId="0" fontId="15" fillId="2" borderId="8" xfId="0" applyFont="1" applyFill="1" applyBorder="1"/>
    <xf numFmtId="166" fontId="15" fillId="2" borderId="8" xfId="2" applyNumberFormat="1" applyFont="1" applyFill="1" applyBorder="1"/>
    <xf numFmtId="9" fontId="15" fillId="2" borderId="8" xfId="1" applyFont="1" applyFill="1" applyBorder="1"/>
    <xf numFmtId="166" fontId="15" fillId="2" borderId="8" xfId="2" applyNumberFormat="1" applyFont="1" applyFill="1" applyBorder="1" applyAlignment="1"/>
    <xf numFmtId="0" fontId="15" fillId="2" borderId="10" xfId="0" applyFont="1" applyFill="1" applyBorder="1"/>
    <xf numFmtId="166" fontId="15" fillId="2" borderId="10" xfId="2" applyNumberFormat="1" applyFont="1" applyFill="1" applyBorder="1"/>
    <xf numFmtId="9" fontId="15" fillId="2" borderId="10" xfId="1" applyFont="1" applyFill="1" applyBorder="1"/>
    <xf numFmtId="166" fontId="15" fillId="2" borderId="10" xfId="2" applyNumberFormat="1" applyFont="1" applyFill="1" applyBorder="1" applyAlignment="1"/>
    <xf numFmtId="0" fontId="15" fillId="2" borderId="10" xfId="0" applyFont="1" applyFill="1" applyBorder="1" applyAlignment="1">
      <alignment wrapText="1"/>
    </xf>
    <xf numFmtId="0" fontId="15" fillId="2" borderId="20" xfId="0" applyFont="1" applyFill="1" applyBorder="1"/>
    <xf numFmtId="166" fontId="15" fillId="2" borderId="20" xfId="2" applyNumberFormat="1" applyFont="1" applyFill="1" applyBorder="1"/>
    <xf numFmtId="9" fontId="15" fillId="2" borderId="20" xfId="1" applyFont="1" applyFill="1" applyBorder="1"/>
    <xf numFmtId="166" fontId="15" fillId="2" borderId="20" xfId="2" applyNumberFormat="1" applyFont="1" applyFill="1" applyBorder="1" applyAlignment="1"/>
    <xf numFmtId="164" fontId="15" fillId="2" borderId="20" xfId="2" applyNumberFormat="1" applyFont="1" applyFill="1" applyBorder="1" applyAlignment="1"/>
    <xf numFmtId="0" fontId="15" fillId="2" borderId="8" xfId="0" applyFont="1" applyFill="1" applyBorder="1" applyAlignment="1">
      <alignment wrapText="1"/>
    </xf>
    <xf numFmtId="0" fontId="15" fillId="2" borderId="7" xfId="0" applyFont="1" applyFill="1" applyBorder="1" applyAlignment="1">
      <alignment vertical="center"/>
    </xf>
    <xf numFmtId="166" fontId="15" fillId="2" borderId="7" xfId="2" applyNumberFormat="1" applyFont="1" applyFill="1" applyBorder="1" applyAlignment="1">
      <alignment vertical="center"/>
    </xf>
    <xf numFmtId="9" fontId="15" fillId="2" borderId="7" xfId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166" fontId="15" fillId="2" borderId="10" xfId="2" applyNumberFormat="1" applyFont="1" applyFill="1" applyBorder="1" applyAlignment="1">
      <alignment vertical="center"/>
    </xf>
    <xf numFmtId="9" fontId="15" fillId="2" borderId="10" xfId="1" applyFont="1" applyFill="1" applyBorder="1" applyAlignment="1">
      <alignment vertical="center"/>
    </xf>
    <xf numFmtId="165" fontId="15" fillId="2" borderId="13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6" fontId="15" fillId="2" borderId="1" xfId="2" applyNumberFormat="1" applyFont="1" applyFill="1" applyBorder="1" applyAlignment="1">
      <alignment vertical="center"/>
    </xf>
    <xf numFmtId="9" fontId="15" fillId="2" borderId="1" xfId="1" applyFont="1" applyFill="1" applyBorder="1" applyAlignment="1">
      <alignment vertical="center"/>
    </xf>
    <xf numFmtId="0" fontId="15" fillId="2" borderId="20" xfId="0" applyFont="1" applyFill="1" applyBorder="1" applyAlignment="1">
      <alignment vertical="center"/>
    </xf>
    <xf numFmtId="0" fontId="15" fillId="2" borderId="20" xfId="2" applyNumberFormat="1" applyFont="1" applyFill="1" applyBorder="1" applyAlignment="1">
      <alignment vertical="center"/>
    </xf>
    <xf numFmtId="166" fontId="15" fillId="2" borderId="20" xfId="2" applyNumberFormat="1" applyFont="1" applyFill="1" applyBorder="1" applyAlignment="1">
      <alignment vertical="center"/>
    </xf>
    <xf numFmtId="9" fontId="15" fillId="2" borderId="20" xfId="1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5" fillId="2" borderId="8" xfId="2" applyNumberFormat="1" applyFont="1" applyFill="1" applyBorder="1" applyAlignment="1">
      <alignment vertical="center"/>
    </xf>
    <xf numFmtId="166" fontId="15" fillId="2" borderId="8" xfId="2" applyNumberFormat="1" applyFont="1" applyFill="1" applyBorder="1" applyAlignment="1">
      <alignment vertical="center"/>
    </xf>
    <xf numFmtId="9" fontId="15" fillId="2" borderId="8" xfId="1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2" applyNumberFormat="1" applyFont="1" applyFill="1" applyBorder="1" applyAlignment="1">
      <alignment vertical="center"/>
    </xf>
    <xf numFmtId="166" fontId="15" fillId="2" borderId="9" xfId="2" applyNumberFormat="1" applyFont="1" applyFill="1" applyBorder="1" applyAlignment="1">
      <alignment vertical="center"/>
    </xf>
    <xf numFmtId="9" fontId="15" fillId="2" borderId="9" xfId="1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2" applyNumberFormat="1" applyFont="1" applyFill="1" applyBorder="1" applyAlignment="1">
      <alignment vertical="center"/>
    </xf>
    <xf numFmtId="165" fontId="11" fillId="2" borderId="2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164" fontId="11" fillId="2" borderId="20" xfId="2" applyNumberFormat="1" applyFont="1" applyFill="1" applyBorder="1" applyAlignment="1">
      <alignment vertical="center"/>
    </xf>
    <xf numFmtId="9" fontId="11" fillId="2" borderId="20" xfId="1" applyFont="1" applyFill="1" applyBorder="1" applyAlignment="1">
      <alignment vertical="center"/>
    </xf>
    <xf numFmtId="166" fontId="11" fillId="2" borderId="20" xfId="2" applyNumberFormat="1" applyFont="1" applyFill="1" applyBorder="1" applyAlignment="1">
      <alignment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/>
    <xf numFmtId="164" fontId="11" fillId="2" borderId="8" xfId="2" applyNumberFormat="1" applyFont="1" applyFill="1" applyBorder="1"/>
    <xf numFmtId="9" fontId="11" fillId="2" borderId="8" xfId="1" applyFont="1" applyFill="1" applyBorder="1"/>
    <xf numFmtId="166" fontId="11" fillId="2" borderId="8" xfId="2" applyNumberFormat="1" applyFont="1" applyFill="1" applyBorder="1"/>
    <xf numFmtId="0" fontId="11" fillId="2" borderId="8" xfId="0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wrapText="1"/>
    </xf>
    <xf numFmtId="165" fontId="11" fillId="2" borderId="10" xfId="0" applyNumberFormat="1" applyFont="1" applyFill="1" applyBorder="1" applyAlignment="1">
      <alignment vertical="center"/>
    </xf>
    <xf numFmtId="0" fontId="11" fillId="2" borderId="10" xfId="0" applyFont="1" applyFill="1" applyBorder="1"/>
    <xf numFmtId="164" fontId="11" fillId="2" borderId="10" xfId="2" applyNumberFormat="1" applyFont="1" applyFill="1" applyBorder="1"/>
    <xf numFmtId="9" fontId="11" fillId="2" borderId="10" xfId="1" applyFont="1" applyFill="1" applyBorder="1"/>
    <xf numFmtId="0" fontId="11" fillId="2" borderId="10" xfId="0" applyFont="1" applyFill="1" applyBorder="1" applyAlignment="1">
      <alignment vertical="center"/>
    </xf>
    <xf numFmtId="1" fontId="17" fillId="2" borderId="1" xfId="0" applyNumberFormat="1" applyFont="1" applyFill="1" applyBorder="1"/>
    <xf numFmtId="166" fontId="17" fillId="2" borderId="1" xfId="3" applyNumberFormat="1" applyFont="1" applyFill="1" applyBorder="1"/>
    <xf numFmtId="166" fontId="17" fillId="2" borderId="1" xfId="0" applyNumberFormat="1" applyFont="1" applyFill="1" applyBorder="1"/>
    <xf numFmtId="164" fontId="17" fillId="2" borderId="1" xfId="0" applyNumberFormat="1" applyFont="1" applyFill="1" applyBorder="1"/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/>
    <xf numFmtId="166" fontId="17" fillId="2" borderId="0" xfId="3" applyNumberFormat="1" applyFont="1" applyFill="1" applyBorder="1"/>
    <xf numFmtId="166" fontId="17" fillId="2" borderId="0" xfId="0" applyNumberFormat="1" applyFont="1" applyFill="1" applyBorder="1"/>
    <xf numFmtId="164" fontId="17" fillId="2" borderId="0" xfId="0" applyNumberFormat="1" applyFont="1" applyFill="1" applyBorder="1"/>
    <xf numFmtId="0" fontId="17" fillId="2" borderId="0" xfId="0" applyFont="1" applyFill="1" applyBorder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164" fontId="11" fillId="2" borderId="0" xfId="2" applyNumberFormat="1" applyFont="1" applyFill="1"/>
    <xf numFmtId="9" fontId="11" fillId="2" borderId="0" xfId="1" applyFont="1" applyFill="1"/>
    <xf numFmtId="0" fontId="10" fillId="2" borderId="0" xfId="0" applyFont="1" applyFill="1" applyAlignment="1">
      <alignment horizontal="center" vertical="center"/>
    </xf>
    <xf numFmtId="0" fontId="11" fillId="2" borderId="0" xfId="0" applyFont="1" applyFill="1"/>
    <xf numFmtId="166" fontId="0" fillId="0" borderId="0" xfId="0" applyNumberForma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9" fontId="14" fillId="2" borderId="14" xfId="1" applyFont="1" applyFill="1" applyBorder="1" applyAlignment="1">
      <alignment horizontal="center" vertical="center" wrapText="1"/>
    </xf>
    <xf numFmtId="9" fontId="14" fillId="2" borderId="16" xfId="1" applyFont="1" applyFill="1" applyBorder="1" applyAlignment="1">
      <alignment horizontal="center" vertical="center" wrapText="1"/>
    </xf>
    <xf numFmtId="9" fontId="14" fillId="2" borderId="18" xfId="1" applyFont="1" applyFill="1" applyBorder="1" applyAlignment="1">
      <alignment horizontal="center" vertical="center" wrapText="1"/>
    </xf>
    <xf numFmtId="9" fontId="14" fillId="2" borderId="19" xfId="1" applyFont="1" applyFill="1" applyBorder="1" applyAlignment="1">
      <alignment horizontal="center" vertical="center" wrapText="1"/>
    </xf>
    <xf numFmtId="164" fontId="14" fillId="2" borderId="5" xfId="2" applyNumberFormat="1" applyFont="1" applyFill="1" applyBorder="1" applyAlignment="1">
      <alignment horizontal="center" vertical="center" wrapText="1"/>
    </xf>
    <xf numFmtId="164" fontId="14" fillId="2" borderId="13" xfId="2" applyNumberFormat="1" applyFont="1" applyFill="1" applyBorder="1" applyAlignment="1">
      <alignment horizontal="center" vertical="center" wrapText="1"/>
    </xf>
    <xf numFmtId="164" fontId="14" fillId="2" borderId="6" xfId="2" applyNumberFormat="1" applyFont="1" applyFill="1" applyBorder="1" applyAlignment="1">
      <alignment horizontal="center" vertical="center" wrapText="1"/>
    </xf>
    <xf numFmtId="164" fontId="14" fillId="2" borderId="1" xfId="2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 wrapText="1"/>
    </xf>
    <xf numFmtId="165" fontId="15" fillId="2" borderId="5" xfId="0" applyNumberFormat="1" applyFont="1" applyFill="1" applyBorder="1" applyAlignment="1">
      <alignment horizontal="center" vertical="center"/>
    </xf>
    <xf numFmtId="165" fontId="15" fillId="2" borderId="13" xfId="0" applyNumberFormat="1" applyFont="1" applyFill="1" applyBorder="1" applyAlignment="1">
      <alignment horizontal="center" vertical="center"/>
    </xf>
    <xf numFmtId="165" fontId="15" fillId="2" borderId="6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 vertical="center"/>
    </xf>
    <xf numFmtId="165" fontId="15" fillId="2" borderId="10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left" vertical="center"/>
    </xf>
  </cellXfs>
  <cellStyles count="4">
    <cellStyle name="Comma" xfId="2" builtinId="3"/>
    <cellStyle name="Comma 2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9"/>
  <sheetViews>
    <sheetView tabSelected="1" workbookViewId="0">
      <pane ySplit="6" topLeftCell="A26" activePane="bottomLeft" state="frozen"/>
      <selection pane="bottomLeft" activeCell="H42" sqref="H42"/>
    </sheetView>
  </sheetViews>
  <sheetFormatPr defaultColWidth="9.140625" defaultRowHeight="15" x14ac:dyDescent="0.25"/>
  <cols>
    <col min="1" max="1" width="10.42578125" style="55" customWidth="1"/>
    <col min="2" max="2" width="11.140625" style="7" customWidth="1"/>
    <col min="3" max="23" width="3.28515625" style="7" customWidth="1"/>
    <col min="24" max="24" width="4.140625" style="7" customWidth="1"/>
    <col min="25" max="26" width="3.28515625" style="7" customWidth="1"/>
    <col min="27" max="27" width="4.42578125" style="7" bestFit="1" customWidth="1"/>
    <col min="28" max="32" width="3.28515625" style="7" customWidth="1"/>
    <col min="33" max="33" width="4.7109375" style="7" customWidth="1"/>
    <col min="34" max="34" width="6" style="7" customWidth="1"/>
    <col min="35" max="35" width="9.7109375" style="7" customWidth="1"/>
    <col min="36" max="16384" width="9.140625" style="7"/>
  </cols>
  <sheetData>
    <row r="1" spans="1:36" x14ac:dyDescent="0.25">
      <c r="A1" s="1"/>
      <c r="B1" s="1"/>
      <c r="C1" s="2"/>
      <c r="D1" s="2"/>
      <c r="E1" s="2"/>
      <c r="F1" s="2"/>
      <c r="G1" s="2"/>
      <c r="H1" s="2"/>
      <c r="I1" s="3"/>
      <c r="J1" s="3"/>
      <c r="K1" s="4"/>
      <c r="L1" s="4"/>
      <c r="M1" s="4"/>
      <c r="N1" s="5"/>
      <c r="O1" s="5"/>
      <c r="P1" s="5"/>
      <c r="Q1" s="5"/>
      <c r="R1" s="5"/>
      <c r="S1" s="6"/>
      <c r="T1" s="5"/>
      <c r="U1" s="5"/>
      <c r="V1" s="5"/>
      <c r="W1" s="2"/>
      <c r="X1" s="5" t="s">
        <v>0</v>
      </c>
      <c r="Z1" s="4"/>
      <c r="AA1" s="6"/>
      <c r="AB1" s="5"/>
      <c r="AC1" s="5"/>
      <c r="AD1" s="4"/>
      <c r="AE1" s="5"/>
      <c r="AF1" s="4"/>
      <c r="AG1" s="4"/>
      <c r="AH1" s="4"/>
      <c r="AI1" s="4"/>
    </row>
    <row r="2" spans="1:36" x14ac:dyDescent="0.25">
      <c r="A2" s="171"/>
      <c r="B2" s="171"/>
      <c r="C2" s="8"/>
      <c r="D2" s="8"/>
      <c r="E2" s="8"/>
      <c r="F2" s="8"/>
      <c r="G2" s="8"/>
      <c r="H2" s="8"/>
      <c r="I2" s="9"/>
      <c r="J2" s="9"/>
      <c r="K2" s="4"/>
      <c r="L2" s="4"/>
      <c r="M2" s="4"/>
      <c r="N2" s="10"/>
      <c r="O2" s="10"/>
      <c r="P2" s="10"/>
      <c r="Q2" s="10"/>
      <c r="R2" s="10"/>
      <c r="S2" s="11"/>
      <c r="T2" s="10"/>
      <c r="U2" s="10"/>
      <c r="V2" s="10"/>
      <c r="W2" s="8"/>
      <c r="X2" s="10" t="s">
        <v>1</v>
      </c>
      <c r="Z2" s="4"/>
      <c r="AA2" s="11"/>
      <c r="AB2" s="10"/>
      <c r="AC2" s="10"/>
      <c r="AD2" s="4"/>
      <c r="AE2" s="10"/>
      <c r="AF2" s="4"/>
      <c r="AG2" s="4"/>
      <c r="AH2" s="4"/>
      <c r="AI2" s="4"/>
    </row>
    <row r="3" spans="1:36" x14ac:dyDescent="0.25">
      <c r="A3" s="172" t="s">
        <v>2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</row>
    <row r="4" spans="1:36" ht="22.5" customHeight="1" x14ac:dyDescent="0.25">
      <c r="A4" s="173" t="s">
        <v>3</v>
      </c>
      <c r="B4" s="169" t="s">
        <v>4</v>
      </c>
      <c r="C4" s="174" t="s">
        <v>5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6"/>
      <c r="AI4" s="169" t="s">
        <v>6</v>
      </c>
    </row>
    <row r="5" spans="1:36" ht="22.5" customHeight="1" x14ac:dyDescent="0.25">
      <c r="A5" s="173"/>
      <c r="B5" s="169"/>
      <c r="C5" s="177" t="s">
        <v>7</v>
      </c>
      <c r="D5" s="177"/>
      <c r="E5" s="169" t="s">
        <v>8</v>
      </c>
      <c r="F5" s="169"/>
      <c r="G5" s="178" t="s">
        <v>9</v>
      </c>
      <c r="H5" s="178"/>
      <c r="I5" s="169" t="s">
        <v>10</v>
      </c>
      <c r="J5" s="169"/>
      <c r="K5" s="179" t="s">
        <v>11</v>
      </c>
      <c r="L5" s="179"/>
      <c r="M5" s="169" t="s">
        <v>12</v>
      </c>
      <c r="N5" s="169"/>
      <c r="O5" s="180" t="s">
        <v>13</v>
      </c>
      <c r="P5" s="180"/>
      <c r="Q5" s="169" t="s">
        <v>14</v>
      </c>
      <c r="R5" s="169"/>
      <c r="S5" s="181" t="s">
        <v>15</v>
      </c>
      <c r="T5" s="181"/>
      <c r="U5" s="169" t="s">
        <v>16</v>
      </c>
      <c r="V5" s="169"/>
      <c r="W5" s="168" t="s">
        <v>17</v>
      </c>
      <c r="X5" s="168"/>
      <c r="Y5" s="169" t="s">
        <v>18</v>
      </c>
      <c r="Z5" s="169"/>
      <c r="AA5" s="170" t="s">
        <v>19</v>
      </c>
      <c r="AB5" s="170"/>
      <c r="AC5" s="169" t="s">
        <v>20</v>
      </c>
      <c r="AD5" s="169"/>
      <c r="AE5" s="169" t="s">
        <v>21</v>
      </c>
      <c r="AF5" s="169"/>
      <c r="AG5" s="166" t="s">
        <v>22</v>
      </c>
      <c r="AH5" s="166" t="s">
        <v>23</v>
      </c>
      <c r="AI5" s="169"/>
    </row>
    <row r="6" spans="1:36" ht="22.5" customHeight="1" x14ac:dyDescent="0.25">
      <c r="A6" s="173"/>
      <c r="B6" s="169"/>
      <c r="C6" s="12" t="s">
        <v>24</v>
      </c>
      <c r="D6" s="12" t="s">
        <v>25</v>
      </c>
      <c r="E6" s="13" t="s">
        <v>24</v>
      </c>
      <c r="F6" s="13" t="s">
        <v>25</v>
      </c>
      <c r="G6" s="14" t="s">
        <v>24</v>
      </c>
      <c r="H6" s="14" t="s">
        <v>25</v>
      </c>
      <c r="I6" s="13" t="s">
        <v>24</v>
      </c>
      <c r="J6" s="13" t="s">
        <v>25</v>
      </c>
      <c r="K6" s="15" t="s">
        <v>24</v>
      </c>
      <c r="L6" s="15" t="s">
        <v>25</v>
      </c>
      <c r="M6" s="13" t="s">
        <v>24</v>
      </c>
      <c r="N6" s="13" t="s">
        <v>25</v>
      </c>
      <c r="O6" s="16" t="s">
        <v>24</v>
      </c>
      <c r="P6" s="16" t="s">
        <v>25</v>
      </c>
      <c r="Q6" s="13" t="s">
        <v>24</v>
      </c>
      <c r="R6" s="13" t="s">
        <v>25</v>
      </c>
      <c r="S6" s="17" t="s">
        <v>24</v>
      </c>
      <c r="T6" s="17" t="s">
        <v>25</v>
      </c>
      <c r="U6" s="13" t="s">
        <v>24</v>
      </c>
      <c r="V6" s="13" t="s">
        <v>25</v>
      </c>
      <c r="W6" s="18" t="s">
        <v>24</v>
      </c>
      <c r="X6" s="18" t="s">
        <v>25</v>
      </c>
      <c r="Y6" s="13" t="s">
        <v>24</v>
      </c>
      <c r="Z6" s="13" t="s">
        <v>25</v>
      </c>
      <c r="AA6" s="19" t="s">
        <v>24</v>
      </c>
      <c r="AB6" s="19" t="s">
        <v>25</v>
      </c>
      <c r="AC6" s="13" t="s">
        <v>24</v>
      </c>
      <c r="AD6" s="13" t="s">
        <v>25</v>
      </c>
      <c r="AE6" s="13" t="s">
        <v>24</v>
      </c>
      <c r="AF6" s="13" t="s">
        <v>25</v>
      </c>
      <c r="AG6" s="167"/>
      <c r="AH6" s="167"/>
      <c r="AI6" s="169"/>
    </row>
    <row r="7" spans="1:36" ht="30" x14ac:dyDescent="0.25">
      <c r="A7" s="20">
        <v>44131</v>
      </c>
      <c r="B7" s="21" t="s">
        <v>26</v>
      </c>
      <c r="C7" s="22">
        <v>12</v>
      </c>
      <c r="D7" s="22"/>
      <c r="E7" s="23">
        <v>14</v>
      </c>
      <c r="F7" s="23"/>
      <c r="G7" s="24"/>
      <c r="H7" s="24"/>
      <c r="I7" s="23">
        <v>18</v>
      </c>
      <c r="J7" s="23"/>
      <c r="K7" s="25"/>
      <c r="L7" s="25"/>
      <c r="M7" s="23">
        <v>4</v>
      </c>
      <c r="N7" s="23"/>
      <c r="O7" s="26">
        <v>81</v>
      </c>
      <c r="P7" s="26"/>
      <c r="Q7" s="23">
        <v>3</v>
      </c>
      <c r="R7" s="23"/>
      <c r="S7" s="27"/>
      <c r="T7" s="27"/>
      <c r="U7" s="23">
        <v>1</v>
      </c>
      <c r="V7" s="23"/>
      <c r="W7" s="28">
        <v>62</v>
      </c>
      <c r="X7" s="28"/>
      <c r="Y7" s="23">
        <v>6</v>
      </c>
      <c r="Z7" s="23"/>
      <c r="AA7" s="29">
        <v>155</v>
      </c>
      <c r="AB7" s="29"/>
      <c r="AC7" s="23">
        <v>39</v>
      </c>
      <c r="AD7" s="23"/>
      <c r="AE7" s="23">
        <v>15</v>
      </c>
      <c r="AF7" s="23"/>
      <c r="AG7" s="23">
        <f>D7+F7+H7+J7+L7+N7+P7+R7+T7+V7+X7+Z7+AB7+AD7+AF7</f>
        <v>0</v>
      </c>
      <c r="AH7" s="23">
        <f>C7+E7+G7+I7+K7+M7+O7+Q7+S7+U7+W7+Y7+AA7+AC7+AE7</f>
        <v>410</v>
      </c>
      <c r="AI7" s="23"/>
    </row>
    <row r="8" spans="1:36" ht="30" x14ac:dyDescent="0.25">
      <c r="A8" s="30"/>
      <c r="B8" s="31" t="s">
        <v>27</v>
      </c>
      <c r="C8" s="32"/>
      <c r="D8" s="32"/>
      <c r="E8" s="33"/>
      <c r="F8" s="33"/>
      <c r="G8" s="34"/>
      <c r="H8" s="34"/>
      <c r="I8" s="33"/>
      <c r="J8" s="33"/>
      <c r="K8" s="35"/>
      <c r="L8" s="35"/>
      <c r="M8" s="33"/>
      <c r="N8" s="33"/>
      <c r="O8" s="36"/>
      <c r="P8" s="36"/>
      <c r="Q8" s="33"/>
      <c r="R8" s="33"/>
      <c r="S8" s="37"/>
      <c r="T8" s="37"/>
      <c r="U8" s="33"/>
      <c r="V8" s="33"/>
      <c r="W8" s="38"/>
      <c r="X8" s="38"/>
      <c r="Y8" s="33"/>
      <c r="Z8" s="33"/>
      <c r="AA8" s="39">
        <v>24</v>
      </c>
      <c r="AB8" s="39"/>
      <c r="AC8" s="33"/>
      <c r="AD8" s="33"/>
      <c r="AE8" s="33"/>
      <c r="AF8" s="33"/>
      <c r="AG8" s="33">
        <f t="shared" ref="AG8:AG47" si="0">D8+F8+H8+J8+L8+N8+P8+R8+T8+V8+X8+Z8+AB8+AD8+AF8</f>
        <v>0</v>
      </c>
      <c r="AH8" s="33">
        <f t="shared" ref="AH8:AH47" si="1">C8+E8+G8+I8+K8+M8+O8+Q8+S8+U8+W8+Y8+AA8+AC8+AE8</f>
        <v>24</v>
      </c>
      <c r="AI8" s="33"/>
    </row>
    <row r="9" spans="1:36" ht="30" x14ac:dyDescent="0.25">
      <c r="A9" s="30">
        <v>44131</v>
      </c>
      <c r="B9" s="31" t="s">
        <v>28</v>
      </c>
      <c r="C9" s="32"/>
      <c r="D9" s="32"/>
      <c r="E9" s="33"/>
      <c r="F9" s="33"/>
      <c r="G9" s="34">
        <v>60</v>
      </c>
      <c r="H9" s="34"/>
      <c r="I9" s="33">
        <v>11</v>
      </c>
      <c r="J9" s="33"/>
      <c r="K9" s="35"/>
      <c r="L9" s="35"/>
      <c r="M9" s="33"/>
      <c r="N9" s="33"/>
      <c r="O9" s="36"/>
      <c r="P9" s="36"/>
      <c r="Q9" s="33"/>
      <c r="R9" s="33"/>
      <c r="S9" s="37"/>
      <c r="T9" s="37"/>
      <c r="U9" s="33"/>
      <c r="V9" s="33"/>
      <c r="W9" s="38">
        <v>23</v>
      </c>
      <c r="X9" s="38"/>
      <c r="Y9" s="33"/>
      <c r="Z9" s="33"/>
      <c r="AA9" s="39">
        <v>25</v>
      </c>
      <c r="AB9" s="39"/>
      <c r="AC9" s="33"/>
      <c r="AD9" s="33"/>
      <c r="AE9" s="33"/>
      <c r="AF9" s="33"/>
      <c r="AG9" s="33">
        <f t="shared" si="0"/>
        <v>0</v>
      </c>
      <c r="AH9" s="33">
        <f t="shared" si="1"/>
        <v>119</v>
      </c>
      <c r="AI9" s="33"/>
    </row>
    <row r="10" spans="1:36" x14ac:dyDescent="0.25">
      <c r="A10" s="30">
        <v>44132</v>
      </c>
      <c r="B10" s="31" t="s">
        <v>29</v>
      </c>
      <c r="C10" s="32"/>
      <c r="D10" s="32"/>
      <c r="E10" s="33"/>
      <c r="F10" s="33"/>
      <c r="G10" s="34"/>
      <c r="H10" s="34">
        <v>24</v>
      </c>
      <c r="I10" s="33"/>
      <c r="J10" s="33"/>
      <c r="K10" s="35"/>
      <c r="L10" s="35"/>
      <c r="M10" s="33"/>
      <c r="N10" s="33"/>
      <c r="O10" s="36"/>
      <c r="P10" s="36"/>
      <c r="Q10" s="33"/>
      <c r="R10" s="33"/>
      <c r="S10" s="37"/>
      <c r="T10" s="37"/>
      <c r="U10" s="33"/>
      <c r="V10" s="33"/>
      <c r="W10" s="38"/>
      <c r="X10" s="38"/>
      <c r="Y10" s="33"/>
      <c r="Z10" s="33"/>
      <c r="AA10" s="39"/>
      <c r="AB10" s="39"/>
      <c r="AC10" s="33"/>
      <c r="AD10" s="33"/>
      <c r="AE10" s="33"/>
      <c r="AF10" s="33"/>
      <c r="AG10" s="33">
        <f t="shared" si="0"/>
        <v>24</v>
      </c>
      <c r="AH10" s="33">
        <f t="shared" si="1"/>
        <v>0</v>
      </c>
      <c r="AI10" s="33"/>
    </row>
    <row r="11" spans="1:36" ht="30" x14ac:dyDescent="0.25">
      <c r="A11" s="30"/>
      <c r="B11" s="31" t="s">
        <v>30</v>
      </c>
      <c r="C11" s="32"/>
      <c r="D11" s="32"/>
      <c r="E11" s="33"/>
      <c r="F11" s="33"/>
      <c r="G11" s="34"/>
      <c r="H11" s="34"/>
      <c r="I11" s="33"/>
      <c r="J11" s="33"/>
      <c r="K11" s="35"/>
      <c r="L11" s="35"/>
      <c r="M11" s="33"/>
      <c r="N11" s="33"/>
      <c r="O11" s="36"/>
      <c r="P11" s="36"/>
      <c r="Q11" s="33"/>
      <c r="R11" s="33"/>
      <c r="S11" s="37"/>
      <c r="T11" s="37"/>
      <c r="U11" s="33"/>
      <c r="V11" s="33"/>
      <c r="W11" s="38"/>
      <c r="X11" s="38"/>
      <c r="Y11" s="33"/>
      <c r="Z11" s="33"/>
      <c r="AA11" s="39"/>
      <c r="AB11" s="39">
        <v>2</v>
      </c>
      <c r="AC11" s="33"/>
      <c r="AD11" s="33"/>
      <c r="AE11" s="33"/>
      <c r="AF11" s="33"/>
      <c r="AG11" s="33">
        <f t="shared" si="0"/>
        <v>2</v>
      </c>
      <c r="AH11" s="33">
        <f t="shared" si="1"/>
        <v>0</v>
      </c>
      <c r="AI11" s="33"/>
    </row>
    <row r="12" spans="1:36" x14ac:dyDescent="0.25">
      <c r="A12" s="40"/>
      <c r="B12" s="41" t="s">
        <v>31</v>
      </c>
      <c r="C12" s="42"/>
      <c r="D12" s="42"/>
      <c r="E12" s="43"/>
      <c r="F12" s="43"/>
      <c r="G12" s="44"/>
      <c r="H12" s="44"/>
      <c r="I12" s="43"/>
      <c r="J12" s="43"/>
      <c r="K12" s="45"/>
      <c r="L12" s="45"/>
      <c r="M12" s="43"/>
      <c r="N12" s="43"/>
      <c r="O12" s="46"/>
      <c r="P12" s="46"/>
      <c r="Q12" s="43"/>
      <c r="R12" s="43"/>
      <c r="S12" s="47"/>
      <c r="T12" s="47"/>
      <c r="U12" s="43"/>
      <c r="V12" s="43"/>
      <c r="W12" s="48"/>
      <c r="X12" s="48"/>
      <c r="Y12" s="43"/>
      <c r="Z12" s="43"/>
      <c r="AA12" s="49"/>
      <c r="AB12" s="49"/>
      <c r="AC12" s="43"/>
      <c r="AD12" s="43"/>
      <c r="AE12" s="43"/>
      <c r="AF12" s="43">
        <v>15</v>
      </c>
      <c r="AG12" s="33">
        <f t="shared" si="0"/>
        <v>15</v>
      </c>
      <c r="AH12" s="33">
        <f t="shared" si="1"/>
        <v>0</v>
      </c>
      <c r="AI12" s="33"/>
    </row>
    <row r="13" spans="1:36" x14ac:dyDescent="0.25">
      <c r="A13" s="40"/>
      <c r="B13" s="50" t="s">
        <v>32</v>
      </c>
      <c r="C13" s="42"/>
      <c r="D13" s="42"/>
      <c r="E13" s="43"/>
      <c r="F13" s="43"/>
      <c r="G13" s="44"/>
      <c r="H13" s="44"/>
      <c r="I13" s="43"/>
      <c r="J13" s="43"/>
      <c r="K13" s="45"/>
      <c r="L13" s="45"/>
      <c r="M13" s="43"/>
      <c r="N13" s="43"/>
      <c r="O13" s="46"/>
      <c r="P13" s="46"/>
      <c r="Q13" s="43"/>
      <c r="R13" s="43"/>
      <c r="S13" s="47"/>
      <c r="T13" s="47"/>
      <c r="U13" s="43"/>
      <c r="V13" s="43"/>
      <c r="W13" s="48"/>
      <c r="X13" s="48"/>
      <c r="Y13" s="43"/>
      <c r="Z13" s="43"/>
      <c r="AA13" s="49"/>
      <c r="AB13" s="49"/>
      <c r="AC13" s="43"/>
      <c r="AD13" s="43"/>
      <c r="AE13" s="43">
        <v>14</v>
      </c>
      <c r="AF13" s="43"/>
      <c r="AG13" s="33">
        <f t="shared" si="0"/>
        <v>0</v>
      </c>
      <c r="AH13" s="33">
        <f t="shared" si="1"/>
        <v>14</v>
      </c>
      <c r="AI13" s="33"/>
    </row>
    <row r="14" spans="1:36" ht="30" x14ac:dyDescent="0.25">
      <c r="A14" s="40"/>
      <c r="B14" s="50" t="s">
        <v>33</v>
      </c>
      <c r="C14" s="42"/>
      <c r="D14" s="42"/>
      <c r="E14" s="43"/>
      <c r="F14" s="43">
        <v>3</v>
      </c>
      <c r="G14" s="44"/>
      <c r="H14" s="44"/>
      <c r="I14" s="43"/>
      <c r="J14" s="43"/>
      <c r="K14" s="45"/>
      <c r="L14" s="45"/>
      <c r="M14" s="43"/>
      <c r="N14" s="43"/>
      <c r="O14" s="46"/>
      <c r="P14" s="46"/>
      <c r="Q14" s="43"/>
      <c r="R14" s="43"/>
      <c r="S14" s="47"/>
      <c r="T14" s="47"/>
      <c r="U14" s="43"/>
      <c r="V14" s="43"/>
      <c r="W14" s="48"/>
      <c r="X14" s="48"/>
      <c r="Y14" s="43"/>
      <c r="Z14" s="43"/>
      <c r="AA14" s="49"/>
      <c r="AB14" s="49"/>
      <c r="AC14" s="43"/>
      <c r="AD14" s="43"/>
      <c r="AE14" s="43"/>
      <c r="AF14" s="43"/>
      <c r="AG14" s="33">
        <f t="shared" si="0"/>
        <v>3</v>
      </c>
      <c r="AH14" s="33">
        <f t="shared" si="1"/>
        <v>0</v>
      </c>
      <c r="AI14" s="33"/>
    </row>
    <row r="15" spans="1:36" ht="30" x14ac:dyDescent="0.25">
      <c r="A15" s="30">
        <v>44134</v>
      </c>
      <c r="B15" s="31" t="s">
        <v>34</v>
      </c>
      <c r="C15" s="32"/>
      <c r="D15" s="32"/>
      <c r="E15" s="33"/>
      <c r="F15" s="33"/>
      <c r="G15" s="34"/>
      <c r="H15" s="34">
        <v>48</v>
      </c>
      <c r="I15" s="33"/>
      <c r="J15" s="33"/>
      <c r="K15" s="35"/>
      <c r="L15" s="35"/>
      <c r="M15" s="33"/>
      <c r="N15" s="33"/>
      <c r="O15" s="36"/>
      <c r="P15" s="36">
        <v>48</v>
      </c>
      <c r="Q15" s="33"/>
      <c r="R15" s="33"/>
      <c r="S15" s="37"/>
      <c r="T15" s="37"/>
      <c r="U15" s="33"/>
      <c r="V15" s="33"/>
      <c r="W15" s="38"/>
      <c r="X15" s="38"/>
      <c r="Y15" s="33"/>
      <c r="Z15" s="33"/>
      <c r="AA15" s="39"/>
      <c r="AB15" s="39"/>
      <c r="AC15" s="33"/>
      <c r="AD15" s="33"/>
      <c r="AE15" s="33"/>
      <c r="AF15" s="33"/>
      <c r="AG15" s="33">
        <f t="shared" si="0"/>
        <v>96</v>
      </c>
      <c r="AH15" s="33">
        <f t="shared" si="1"/>
        <v>0</v>
      </c>
      <c r="AI15" s="33"/>
    </row>
    <row r="16" spans="1:36" ht="30" x14ac:dyDescent="0.25">
      <c r="A16" s="30"/>
      <c r="B16" s="31" t="s">
        <v>35</v>
      </c>
      <c r="C16" s="32"/>
      <c r="D16" s="32"/>
      <c r="E16" s="33"/>
      <c r="F16" s="33"/>
      <c r="G16" s="34">
        <v>12</v>
      </c>
      <c r="H16" s="34"/>
      <c r="I16" s="33"/>
      <c r="J16" s="33"/>
      <c r="K16" s="35"/>
      <c r="L16" s="35"/>
      <c r="M16" s="33"/>
      <c r="N16" s="33"/>
      <c r="O16" s="36"/>
      <c r="P16" s="36"/>
      <c r="Q16" s="33"/>
      <c r="R16" s="33"/>
      <c r="S16" s="37"/>
      <c r="T16" s="37"/>
      <c r="U16" s="33"/>
      <c r="V16" s="33"/>
      <c r="W16" s="38"/>
      <c r="X16" s="38"/>
      <c r="Y16" s="33"/>
      <c r="Z16" s="33"/>
      <c r="AA16" s="39"/>
      <c r="AB16" s="39"/>
      <c r="AC16" s="33"/>
      <c r="AD16" s="33"/>
      <c r="AE16" s="33"/>
      <c r="AF16" s="33"/>
      <c r="AG16" s="33">
        <f t="shared" si="0"/>
        <v>0</v>
      </c>
      <c r="AH16" s="33">
        <f t="shared" si="1"/>
        <v>12</v>
      </c>
      <c r="AI16" s="33"/>
    </row>
    <row r="17" spans="1:35" ht="30" x14ac:dyDescent="0.25">
      <c r="A17" s="30"/>
      <c r="B17" s="31" t="s">
        <v>36</v>
      </c>
      <c r="C17" s="32"/>
      <c r="D17" s="32"/>
      <c r="E17" s="33"/>
      <c r="F17" s="33"/>
      <c r="G17" s="34"/>
      <c r="H17" s="34"/>
      <c r="I17" s="33"/>
      <c r="J17" s="33"/>
      <c r="K17" s="35"/>
      <c r="L17" s="35"/>
      <c r="M17" s="33"/>
      <c r="N17" s="33"/>
      <c r="O17" s="36"/>
      <c r="P17" s="36"/>
      <c r="Q17" s="33"/>
      <c r="R17" s="33">
        <v>1</v>
      </c>
      <c r="S17" s="37"/>
      <c r="T17" s="37"/>
      <c r="U17" s="33"/>
      <c r="V17" s="33"/>
      <c r="W17" s="38"/>
      <c r="X17" s="38"/>
      <c r="Y17" s="33"/>
      <c r="Z17" s="33"/>
      <c r="AA17" s="39"/>
      <c r="AB17" s="39"/>
      <c r="AC17" s="33"/>
      <c r="AD17" s="33"/>
      <c r="AE17" s="33"/>
      <c r="AF17" s="33"/>
      <c r="AG17" s="33">
        <f t="shared" si="0"/>
        <v>1</v>
      </c>
      <c r="AH17" s="33">
        <f t="shared" si="1"/>
        <v>0</v>
      </c>
      <c r="AI17" s="33"/>
    </row>
    <row r="18" spans="1:35" x14ac:dyDescent="0.25">
      <c r="A18" s="30"/>
      <c r="B18" s="31" t="s">
        <v>32</v>
      </c>
      <c r="C18" s="32"/>
      <c r="D18" s="32"/>
      <c r="E18" s="33"/>
      <c r="F18" s="33"/>
      <c r="G18" s="34"/>
      <c r="H18" s="34"/>
      <c r="I18" s="33"/>
      <c r="J18" s="33"/>
      <c r="K18" s="35"/>
      <c r="L18" s="35"/>
      <c r="M18" s="33"/>
      <c r="N18" s="33"/>
      <c r="O18" s="36"/>
      <c r="P18" s="36"/>
      <c r="Q18" s="33"/>
      <c r="R18" s="33"/>
      <c r="S18" s="37"/>
      <c r="T18" s="37"/>
      <c r="U18" s="33"/>
      <c r="V18" s="33"/>
      <c r="W18" s="38"/>
      <c r="X18" s="38"/>
      <c r="Y18" s="33"/>
      <c r="Z18" s="33"/>
      <c r="AA18" s="39"/>
      <c r="AB18" s="39"/>
      <c r="AC18" s="33">
        <v>35</v>
      </c>
      <c r="AD18" s="33"/>
      <c r="AE18" s="33"/>
      <c r="AF18" s="33"/>
      <c r="AG18" s="33">
        <f t="shared" si="0"/>
        <v>0</v>
      </c>
      <c r="AH18" s="33">
        <f t="shared" si="1"/>
        <v>35</v>
      </c>
      <c r="AI18" s="33"/>
    </row>
    <row r="19" spans="1:35" ht="30" x14ac:dyDescent="0.25">
      <c r="A19" s="30">
        <v>44137</v>
      </c>
      <c r="B19" s="31" t="s">
        <v>37</v>
      </c>
      <c r="C19" s="32"/>
      <c r="D19" s="32"/>
      <c r="E19" s="33"/>
      <c r="F19" s="33"/>
      <c r="G19" s="34"/>
      <c r="H19" s="34"/>
      <c r="I19" s="33"/>
      <c r="J19" s="33"/>
      <c r="K19" s="35"/>
      <c r="L19" s="35"/>
      <c r="M19" s="33"/>
      <c r="N19" s="33"/>
      <c r="O19" s="36"/>
      <c r="P19" s="36"/>
      <c r="Q19" s="33"/>
      <c r="R19" s="33">
        <v>1</v>
      </c>
      <c r="S19" s="37"/>
      <c r="T19" s="37"/>
      <c r="U19" s="33"/>
      <c r="V19" s="33"/>
      <c r="W19" s="38"/>
      <c r="X19" s="38">
        <v>1</v>
      </c>
      <c r="Y19" s="33"/>
      <c r="Z19" s="33"/>
      <c r="AA19" s="39"/>
      <c r="AB19" s="39"/>
      <c r="AC19" s="33"/>
      <c r="AD19" s="33"/>
      <c r="AE19" s="33"/>
      <c r="AF19" s="33"/>
      <c r="AG19" s="33">
        <f t="shared" si="0"/>
        <v>2</v>
      </c>
      <c r="AH19" s="33">
        <f t="shared" si="1"/>
        <v>0</v>
      </c>
      <c r="AI19" s="33"/>
    </row>
    <row r="20" spans="1:35" x14ac:dyDescent="0.25">
      <c r="A20" s="30"/>
      <c r="B20" s="31" t="s">
        <v>32</v>
      </c>
      <c r="C20" s="32"/>
      <c r="D20" s="32"/>
      <c r="E20" s="33"/>
      <c r="F20" s="33"/>
      <c r="G20" s="34"/>
      <c r="H20" s="34"/>
      <c r="I20" s="33"/>
      <c r="J20" s="33"/>
      <c r="K20" s="35"/>
      <c r="L20" s="35"/>
      <c r="M20" s="33"/>
      <c r="N20" s="33"/>
      <c r="O20" s="36"/>
      <c r="P20" s="36"/>
      <c r="Q20" s="33">
        <v>12</v>
      </c>
      <c r="R20" s="33"/>
      <c r="S20" s="37"/>
      <c r="T20" s="37"/>
      <c r="U20" s="33"/>
      <c r="V20" s="33"/>
      <c r="W20" s="38"/>
      <c r="X20" s="38"/>
      <c r="Y20" s="33"/>
      <c r="Z20" s="33"/>
      <c r="AA20" s="39"/>
      <c r="AB20" s="39"/>
      <c r="AC20" s="33"/>
      <c r="AD20" s="33"/>
      <c r="AE20" s="33"/>
      <c r="AF20" s="33"/>
      <c r="AG20" s="33">
        <f t="shared" si="0"/>
        <v>0</v>
      </c>
      <c r="AH20" s="33">
        <f t="shared" si="1"/>
        <v>12</v>
      </c>
      <c r="AI20" s="33"/>
    </row>
    <row r="21" spans="1:35" ht="45" x14ac:dyDescent="0.25">
      <c r="A21" s="30">
        <v>44138</v>
      </c>
      <c r="B21" s="31" t="s">
        <v>38</v>
      </c>
      <c r="C21" s="32"/>
      <c r="D21" s="32"/>
      <c r="E21" s="33"/>
      <c r="F21" s="33"/>
      <c r="G21" s="34"/>
      <c r="H21" s="34"/>
      <c r="I21" s="33"/>
      <c r="J21" s="33"/>
      <c r="K21" s="35"/>
      <c r="L21" s="35"/>
      <c r="M21" s="33"/>
      <c r="N21" s="33"/>
      <c r="O21" s="36"/>
      <c r="P21" s="36"/>
      <c r="Q21" s="33"/>
      <c r="R21" s="33"/>
      <c r="S21" s="37"/>
      <c r="T21" s="37"/>
      <c r="U21" s="33"/>
      <c r="V21" s="33"/>
      <c r="W21" s="38"/>
      <c r="X21" s="38"/>
      <c r="Y21" s="33"/>
      <c r="Z21" s="33">
        <v>1</v>
      </c>
      <c r="AA21" s="39"/>
      <c r="AB21" s="39"/>
      <c r="AC21" s="33"/>
      <c r="AD21" s="33"/>
      <c r="AE21" s="33"/>
      <c r="AF21" s="33"/>
      <c r="AG21" s="33">
        <f t="shared" si="0"/>
        <v>1</v>
      </c>
      <c r="AH21" s="33">
        <f t="shared" si="1"/>
        <v>0</v>
      </c>
      <c r="AI21" s="33"/>
    </row>
    <row r="22" spans="1:35" ht="30" x14ac:dyDescent="0.25">
      <c r="A22" s="30"/>
      <c r="B22" s="31" t="s">
        <v>39</v>
      </c>
      <c r="C22" s="32"/>
      <c r="D22" s="32"/>
      <c r="E22" s="33"/>
      <c r="F22" s="33"/>
      <c r="G22" s="34"/>
      <c r="H22" s="34"/>
      <c r="I22" s="33"/>
      <c r="J22" s="33"/>
      <c r="K22" s="35"/>
      <c r="L22" s="35"/>
      <c r="M22" s="33"/>
      <c r="N22" s="33"/>
      <c r="O22" s="36"/>
      <c r="P22" s="36"/>
      <c r="Q22" s="33"/>
      <c r="R22" s="33"/>
      <c r="S22" s="37"/>
      <c r="T22" s="37"/>
      <c r="U22" s="33"/>
      <c r="V22" s="33"/>
      <c r="W22" s="38"/>
      <c r="X22" s="38"/>
      <c r="Y22" s="33"/>
      <c r="Z22" s="33">
        <v>5</v>
      </c>
      <c r="AA22" s="39"/>
      <c r="AB22" s="39"/>
      <c r="AC22" s="33"/>
      <c r="AD22" s="33"/>
      <c r="AE22" s="33"/>
      <c r="AF22" s="33"/>
      <c r="AG22" s="33">
        <f t="shared" si="0"/>
        <v>5</v>
      </c>
      <c r="AH22" s="33">
        <f t="shared" si="1"/>
        <v>0</v>
      </c>
      <c r="AI22" s="33"/>
    </row>
    <row r="23" spans="1:35" x14ac:dyDescent="0.25">
      <c r="A23" s="30">
        <v>44139</v>
      </c>
      <c r="B23" s="31" t="s">
        <v>40</v>
      </c>
      <c r="C23" s="32"/>
      <c r="D23" s="32">
        <v>4</v>
      </c>
      <c r="E23" s="33"/>
      <c r="F23" s="33">
        <v>6</v>
      </c>
      <c r="G23" s="34"/>
      <c r="H23" s="34"/>
      <c r="I23" s="33"/>
      <c r="J23" s="33">
        <v>12</v>
      </c>
      <c r="K23" s="35"/>
      <c r="L23" s="35"/>
      <c r="M23" s="33"/>
      <c r="N23" s="33"/>
      <c r="O23" s="36"/>
      <c r="P23" s="36"/>
      <c r="Q23" s="33"/>
      <c r="R23" s="33">
        <v>5</v>
      </c>
      <c r="S23" s="37"/>
      <c r="T23" s="37"/>
      <c r="U23" s="33"/>
      <c r="V23" s="33">
        <v>1</v>
      </c>
      <c r="W23" s="38"/>
      <c r="X23" s="38"/>
      <c r="Y23" s="33"/>
      <c r="Z23" s="33"/>
      <c r="AA23" s="39"/>
      <c r="AB23" s="39"/>
      <c r="AC23" s="33"/>
      <c r="AD23" s="33"/>
      <c r="AE23" s="33"/>
      <c r="AF23" s="33">
        <v>2</v>
      </c>
      <c r="AG23" s="33">
        <f t="shared" si="0"/>
        <v>30</v>
      </c>
      <c r="AH23" s="33">
        <f t="shared" si="1"/>
        <v>0</v>
      </c>
      <c r="AI23" s="33"/>
    </row>
    <row r="24" spans="1:35" x14ac:dyDescent="0.25">
      <c r="A24" s="30"/>
      <c r="B24" s="31" t="s">
        <v>32</v>
      </c>
      <c r="C24" s="32">
        <v>24</v>
      </c>
      <c r="D24" s="32"/>
      <c r="E24" s="33">
        <v>12</v>
      </c>
      <c r="F24" s="33"/>
      <c r="G24" s="34"/>
      <c r="H24" s="34"/>
      <c r="I24" s="33"/>
      <c r="J24" s="33"/>
      <c r="K24" s="35"/>
      <c r="L24" s="35"/>
      <c r="M24" s="33"/>
      <c r="N24" s="33"/>
      <c r="O24" s="36"/>
      <c r="P24" s="36"/>
      <c r="Q24" s="33"/>
      <c r="R24" s="33"/>
      <c r="S24" s="37"/>
      <c r="T24" s="37"/>
      <c r="U24" s="33"/>
      <c r="V24" s="33"/>
      <c r="W24" s="38"/>
      <c r="X24" s="38"/>
      <c r="Y24" s="33"/>
      <c r="Z24" s="33"/>
      <c r="AA24" s="39"/>
      <c r="AB24" s="39"/>
      <c r="AC24" s="33"/>
      <c r="AD24" s="33"/>
      <c r="AE24" s="33"/>
      <c r="AF24" s="33"/>
      <c r="AG24" s="33">
        <f t="shared" si="0"/>
        <v>0</v>
      </c>
      <c r="AH24" s="33">
        <f t="shared" si="1"/>
        <v>36</v>
      </c>
      <c r="AI24" s="33"/>
    </row>
    <row r="25" spans="1:35" ht="45" x14ac:dyDescent="0.25">
      <c r="A25" s="30">
        <v>44141</v>
      </c>
      <c r="B25" s="31" t="s">
        <v>41</v>
      </c>
      <c r="C25" s="32"/>
      <c r="D25" s="32"/>
      <c r="E25" s="33"/>
      <c r="F25" s="33"/>
      <c r="G25" s="34"/>
      <c r="H25" s="34"/>
      <c r="I25" s="33"/>
      <c r="J25" s="33"/>
      <c r="K25" s="35"/>
      <c r="L25" s="35"/>
      <c r="M25" s="33"/>
      <c r="N25" s="33"/>
      <c r="O25" s="36"/>
      <c r="P25" s="36"/>
      <c r="Q25" s="33"/>
      <c r="R25" s="33"/>
      <c r="S25" s="37"/>
      <c r="T25" s="37"/>
      <c r="U25" s="33"/>
      <c r="V25" s="33"/>
      <c r="W25" s="38"/>
      <c r="X25" s="38"/>
      <c r="Y25" s="33"/>
      <c r="Z25" s="33"/>
      <c r="AA25" s="39"/>
      <c r="AB25" s="39"/>
      <c r="AC25" s="33"/>
      <c r="AD25" s="33"/>
      <c r="AE25" s="33"/>
      <c r="AF25" s="33"/>
      <c r="AG25" s="33">
        <f t="shared" si="0"/>
        <v>0</v>
      </c>
      <c r="AH25" s="33">
        <f t="shared" si="1"/>
        <v>0</v>
      </c>
      <c r="AI25" s="33"/>
    </row>
    <row r="26" spans="1:35" ht="30" x14ac:dyDescent="0.25">
      <c r="A26" s="30">
        <v>44142</v>
      </c>
      <c r="B26" s="31" t="s">
        <v>42</v>
      </c>
      <c r="C26" s="32"/>
      <c r="D26" s="32"/>
      <c r="E26" s="33"/>
      <c r="F26" s="33">
        <v>2</v>
      </c>
      <c r="G26" s="34"/>
      <c r="H26" s="34"/>
      <c r="I26" s="33"/>
      <c r="J26" s="33">
        <v>2</v>
      </c>
      <c r="K26" s="35"/>
      <c r="L26" s="35"/>
      <c r="M26" s="33"/>
      <c r="N26" s="33"/>
      <c r="O26" s="36"/>
      <c r="P26" s="36">
        <v>3</v>
      </c>
      <c r="Q26" s="33"/>
      <c r="R26" s="33">
        <v>1</v>
      </c>
      <c r="S26" s="37"/>
      <c r="T26" s="37"/>
      <c r="U26" s="33"/>
      <c r="V26" s="33"/>
      <c r="W26" s="38"/>
      <c r="X26" s="38"/>
      <c r="Y26" s="33"/>
      <c r="Z26" s="33"/>
      <c r="AA26" s="39"/>
      <c r="AB26" s="39"/>
      <c r="AC26" s="33"/>
      <c r="AD26" s="33"/>
      <c r="AE26" s="33"/>
      <c r="AF26" s="33"/>
      <c r="AG26" s="33">
        <f t="shared" si="0"/>
        <v>8</v>
      </c>
      <c r="AH26" s="33">
        <f t="shared" si="1"/>
        <v>0</v>
      </c>
      <c r="AI26" s="33"/>
    </row>
    <row r="27" spans="1:35" ht="30" x14ac:dyDescent="0.25">
      <c r="A27" s="30"/>
      <c r="B27" s="31" t="s">
        <v>35</v>
      </c>
      <c r="C27" s="32"/>
      <c r="D27" s="32"/>
      <c r="E27" s="33"/>
      <c r="F27" s="33"/>
      <c r="G27" s="34"/>
      <c r="H27" s="34"/>
      <c r="I27" s="33"/>
      <c r="J27" s="33"/>
      <c r="K27" s="35"/>
      <c r="L27" s="35"/>
      <c r="M27" s="33"/>
      <c r="N27" s="33"/>
      <c r="O27" s="36"/>
      <c r="P27" s="36"/>
      <c r="Q27" s="33"/>
      <c r="R27" s="33"/>
      <c r="S27" s="37"/>
      <c r="T27" s="37"/>
      <c r="U27" s="33">
        <v>1</v>
      </c>
      <c r="V27" s="33"/>
      <c r="W27" s="38"/>
      <c r="X27" s="38"/>
      <c r="Y27" s="33"/>
      <c r="Z27" s="33"/>
      <c r="AA27" s="39"/>
      <c r="AB27" s="39"/>
      <c r="AC27" s="33"/>
      <c r="AD27" s="33"/>
      <c r="AE27" s="33"/>
      <c r="AF27" s="33"/>
      <c r="AG27" s="33">
        <f t="shared" si="0"/>
        <v>0</v>
      </c>
      <c r="AH27" s="33">
        <f t="shared" si="1"/>
        <v>1</v>
      </c>
      <c r="AI27" s="33"/>
    </row>
    <row r="28" spans="1:35" ht="30" x14ac:dyDescent="0.25">
      <c r="A28" s="30">
        <v>44143</v>
      </c>
      <c r="B28" s="31" t="s">
        <v>43</v>
      </c>
      <c r="C28" s="32"/>
      <c r="D28" s="32"/>
      <c r="E28" s="33"/>
      <c r="F28" s="33">
        <v>1</v>
      </c>
      <c r="G28" s="34"/>
      <c r="H28" s="34"/>
      <c r="I28" s="33"/>
      <c r="J28" s="33"/>
      <c r="K28" s="35"/>
      <c r="L28" s="35"/>
      <c r="M28" s="33"/>
      <c r="N28" s="33"/>
      <c r="O28" s="36"/>
      <c r="P28" s="36">
        <v>2</v>
      </c>
      <c r="Q28" s="33"/>
      <c r="R28" s="33"/>
      <c r="S28" s="37"/>
      <c r="T28" s="37"/>
      <c r="U28" s="33"/>
      <c r="V28" s="33"/>
      <c r="W28" s="38"/>
      <c r="X28" s="38"/>
      <c r="Y28" s="33"/>
      <c r="Z28" s="33"/>
      <c r="AA28" s="39"/>
      <c r="AB28" s="39"/>
      <c r="AC28" s="33"/>
      <c r="AD28" s="33"/>
      <c r="AE28" s="33"/>
      <c r="AF28" s="33"/>
      <c r="AG28" s="33">
        <f t="shared" si="0"/>
        <v>3</v>
      </c>
      <c r="AH28" s="33">
        <f t="shared" si="1"/>
        <v>0</v>
      </c>
      <c r="AI28" s="33"/>
    </row>
    <row r="29" spans="1:35" ht="30" x14ac:dyDescent="0.25">
      <c r="A29" s="30"/>
      <c r="B29" s="31" t="s">
        <v>36</v>
      </c>
      <c r="C29" s="32"/>
      <c r="D29" s="32"/>
      <c r="E29" s="33"/>
      <c r="F29" s="33"/>
      <c r="G29" s="34"/>
      <c r="H29" s="34"/>
      <c r="I29" s="33"/>
      <c r="J29" s="33">
        <v>2</v>
      </c>
      <c r="K29" s="35"/>
      <c r="L29" s="35"/>
      <c r="M29" s="33"/>
      <c r="N29" s="33"/>
      <c r="O29" s="36"/>
      <c r="P29" s="36"/>
      <c r="Q29" s="33"/>
      <c r="R29" s="33"/>
      <c r="S29" s="37"/>
      <c r="T29" s="37"/>
      <c r="U29" s="33"/>
      <c r="V29" s="33"/>
      <c r="W29" s="38"/>
      <c r="X29" s="38"/>
      <c r="Y29" s="33"/>
      <c r="Z29" s="33"/>
      <c r="AA29" s="39"/>
      <c r="AB29" s="39"/>
      <c r="AC29" s="33"/>
      <c r="AD29" s="33"/>
      <c r="AE29" s="33"/>
      <c r="AF29" s="33"/>
      <c r="AG29" s="33">
        <f t="shared" si="0"/>
        <v>2</v>
      </c>
      <c r="AH29" s="33">
        <f t="shared" si="1"/>
        <v>0</v>
      </c>
      <c r="AI29" s="33"/>
    </row>
    <row r="30" spans="1:35" x14ac:dyDescent="0.25">
      <c r="A30" s="30">
        <v>44144</v>
      </c>
      <c r="B30" s="31" t="s">
        <v>32</v>
      </c>
      <c r="C30" s="32"/>
      <c r="D30" s="32"/>
      <c r="E30" s="33"/>
      <c r="F30" s="33"/>
      <c r="G30" s="34"/>
      <c r="H30" s="34"/>
      <c r="I30" s="33"/>
      <c r="J30" s="33"/>
      <c r="K30" s="35"/>
      <c r="L30" s="35"/>
      <c r="M30" s="33"/>
      <c r="N30" s="33"/>
      <c r="O30" s="36"/>
      <c r="P30" s="36"/>
      <c r="Q30" s="33">
        <v>12</v>
      </c>
      <c r="R30" s="33"/>
      <c r="S30" s="37"/>
      <c r="T30" s="37"/>
      <c r="U30" s="33"/>
      <c r="V30" s="33"/>
      <c r="W30" s="38"/>
      <c r="X30" s="38"/>
      <c r="Y30" s="33"/>
      <c r="Z30" s="33"/>
      <c r="AA30" s="39"/>
      <c r="AB30" s="39"/>
      <c r="AC30" s="33"/>
      <c r="AD30" s="33"/>
      <c r="AE30" s="33"/>
      <c r="AF30" s="33"/>
      <c r="AG30" s="33">
        <f t="shared" si="0"/>
        <v>0</v>
      </c>
      <c r="AH30" s="33">
        <f t="shared" si="1"/>
        <v>12</v>
      </c>
      <c r="AI30" s="33"/>
    </row>
    <row r="31" spans="1:35" x14ac:dyDescent="0.25">
      <c r="A31" s="30"/>
      <c r="B31" s="31" t="s">
        <v>40</v>
      </c>
      <c r="C31" s="32"/>
      <c r="D31" s="32"/>
      <c r="E31" s="33"/>
      <c r="F31" s="33"/>
      <c r="G31" s="34"/>
      <c r="H31" s="34"/>
      <c r="I31" s="33"/>
      <c r="J31" s="33">
        <v>4</v>
      </c>
      <c r="K31" s="35"/>
      <c r="L31" s="35"/>
      <c r="M31" s="33"/>
      <c r="N31" s="33"/>
      <c r="O31" s="36"/>
      <c r="P31" s="36"/>
      <c r="Q31" s="33"/>
      <c r="R31" s="33"/>
      <c r="S31" s="37"/>
      <c r="T31" s="37"/>
      <c r="U31" s="33"/>
      <c r="V31" s="33"/>
      <c r="W31" s="38"/>
      <c r="X31" s="38">
        <v>2</v>
      </c>
      <c r="Y31" s="33"/>
      <c r="Z31" s="33"/>
      <c r="AA31" s="39"/>
      <c r="AB31" s="39"/>
      <c r="AC31" s="33"/>
      <c r="AD31" s="33">
        <v>1</v>
      </c>
      <c r="AE31" s="33"/>
      <c r="AF31" s="33"/>
      <c r="AG31" s="33">
        <f t="shared" si="0"/>
        <v>7</v>
      </c>
      <c r="AH31" s="33">
        <f t="shared" si="1"/>
        <v>0</v>
      </c>
      <c r="AI31" s="33"/>
    </row>
    <row r="32" spans="1:35" ht="30" x14ac:dyDescent="0.25">
      <c r="A32" s="30"/>
      <c r="B32" s="31" t="s">
        <v>44</v>
      </c>
      <c r="C32" s="32"/>
      <c r="D32" s="32"/>
      <c r="E32" s="33"/>
      <c r="F32" s="33"/>
      <c r="G32" s="34"/>
      <c r="H32" s="34"/>
      <c r="I32" s="33"/>
      <c r="J32" s="33"/>
      <c r="K32" s="35"/>
      <c r="L32" s="35"/>
      <c r="M32" s="33"/>
      <c r="N32" s="33"/>
      <c r="O32" s="36"/>
      <c r="P32" s="36"/>
      <c r="Q32" s="33"/>
      <c r="R32" s="33">
        <v>1</v>
      </c>
      <c r="S32" s="37"/>
      <c r="T32" s="37"/>
      <c r="U32" s="33"/>
      <c r="V32" s="33"/>
      <c r="W32" s="38"/>
      <c r="X32" s="38"/>
      <c r="Y32" s="33"/>
      <c r="Z32" s="33"/>
      <c r="AA32" s="39"/>
      <c r="AB32" s="39"/>
      <c r="AC32" s="33"/>
      <c r="AD32" s="33"/>
      <c r="AE32" s="33"/>
      <c r="AF32" s="33"/>
      <c r="AG32" s="33">
        <f t="shared" si="0"/>
        <v>1</v>
      </c>
      <c r="AH32" s="33">
        <f t="shared" si="1"/>
        <v>0</v>
      </c>
      <c r="AI32" s="33"/>
    </row>
    <row r="33" spans="1:35" x14ac:dyDescent="0.25">
      <c r="A33" s="30">
        <v>44146</v>
      </c>
      <c r="B33" s="31" t="s">
        <v>40</v>
      </c>
      <c r="C33" s="32"/>
      <c r="D33" s="32"/>
      <c r="E33" s="33"/>
      <c r="F33" s="33"/>
      <c r="G33" s="34"/>
      <c r="H33" s="34"/>
      <c r="I33" s="33"/>
      <c r="J33" s="33"/>
      <c r="K33" s="35"/>
      <c r="L33" s="35"/>
      <c r="M33" s="33"/>
      <c r="N33" s="33"/>
      <c r="O33" s="36"/>
      <c r="P33" s="36">
        <v>24</v>
      </c>
      <c r="Q33" s="33"/>
      <c r="R33" s="33"/>
      <c r="S33" s="37"/>
      <c r="T33" s="37"/>
      <c r="U33" s="33"/>
      <c r="V33" s="33"/>
      <c r="W33" s="38"/>
      <c r="X33" s="38">
        <v>36</v>
      </c>
      <c r="Y33" s="33"/>
      <c r="Z33" s="33"/>
      <c r="AA33" s="39"/>
      <c r="AB33" s="39"/>
      <c r="AC33" s="33"/>
      <c r="AD33" s="33"/>
      <c r="AE33" s="33"/>
      <c r="AF33" s="33"/>
      <c r="AG33" s="33">
        <f t="shared" si="0"/>
        <v>60</v>
      </c>
      <c r="AH33" s="33">
        <f t="shared" si="1"/>
        <v>0</v>
      </c>
      <c r="AI33" s="33"/>
    </row>
    <row r="34" spans="1:35" ht="30" x14ac:dyDescent="0.25">
      <c r="A34" s="30"/>
      <c r="B34" s="31" t="s">
        <v>45</v>
      </c>
      <c r="C34" s="32"/>
      <c r="D34" s="32">
        <v>1</v>
      </c>
      <c r="E34" s="33"/>
      <c r="F34" s="33"/>
      <c r="G34" s="34"/>
      <c r="H34" s="34"/>
      <c r="I34" s="33"/>
      <c r="J34" s="33"/>
      <c r="K34" s="35"/>
      <c r="L34" s="35"/>
      <c r="M34" s="33"/>
      <c r="N34" s="33"/>
      <c r="O34" s="36"/>
      <c r="P34" s="36"/>
      <c r="Q34" s="33"/>
      <c r="R34" s="33"/>
      <c r="S34" s="37"/>
      <c r="T34" s="37"/>
      <c r="U34" s="33"/>
      <c r="V34" s="33"/>
      <c r="W34" s="38"/>
      <c r="X34" s="38"/>
      <c r="Y34" s="33"/>
      <c r="Z34" s="33"/>
      <c r="AA34" s="39"/>
      <c r="AB34" s="39">
        <v>1</v>
      </c>
      <c r="AC34" s="33"/>
      <c r="AD34" s="33"/>
      <c r="AE34" s="33"/>
      <c r="AF34" s="33"/>
      <c r="AG34" s="33">
        <f t="shared" si="0"/>
        <v>2</v>
      </c>
      <c r="AH34" s="33">
        <f t="shared" si="1"/>
        <v>0</v>
      </c>
      <c r="AI34" s="33"/>
    </row>
    <row r="35" spans="1:35" x14ac:dyDescent="0.25">
      <c r="A35" s="30"/>
      <c r="B35" s="31" t="s">
        <v>32</v>
      </c>
      <c r="C35" s="32"/>
      <c r="D35" s="32"/>
      <c r="E35" s="33">
        <v>12</v>
      </c>
      <c r="F35" s="33"/>
      <c r="G35" s="34"/>
      <c r="H35" s="34"/>
      <c r="I35" s="33"/>
      <c r="J35" s="33"/>
      <c r="K35" s="35"/>
      <c r="L35" s="35"/>
      <c r="M35" s="33"/>
      <c r="N35" s="33"/>
      <c r="O35" s="36"/>
      <c r="P35" s="36"/>
      <c r="Q35" s="33">
        <v>12</v>
      </c>
      <c r="R35" s="33"/>
      <c r="S35" s="37"/>
      <c r="T35" s="37"/>
      <c r="U35" s="33"/>
      <c r="V35" s="33"/>
      <c r="W35" s="38"/>
      <c r="X35" s="38"/>
      <c r="Y35" s="33"/>
      <c r="Z35" s="33"/>
      <c r="AA35" s="39"/>
      <c r="AB35" s="39"/>
      <c r="AC35" s="33"/>
      <c r="AD35" s="33"/>
      <c r="AE35" s="33"/>
      <c r="AF35" s="33"/>
      <c r="AG35" s="33">
        <f t="shared" si="0"/>
        <v>0</v>
      </c>
      <c r="AH35" s="33">
        <f t="shared" si="1"/>
        <v>24</v>
      </c>
      <c r="AI35" s="33"/>
    </row>
    <row r="36" spans="1:35" x14ac:dyDescent="0.25">
      <c r="A36" s="30">
        <v>44149</v>
      </c>
      <c r="B36" s="31" t="s">
        <v>96</v>
      </c>
      <c r="C36" s="32"/>
      <c r="D36" s="32"/>
      <c r="E36" s="33"/>
      <c r="F36" s="33"/>
      <c r="G36" s="34"/>
      <c r="H36" s="34"/>
      <c r="I36" s="33"/>
      <c r="J36" s="33"/>
      <c r="K36" s="35"/>
      <c r="L36" s="35"/>
      <c r="M36" s="33"/>
      <c r="N36" s="33"/>
      <c r="O36" s="36"/>
      <c r="P36" s="36"/>
      <c r="Q36" s="33"/>
      <c r="R36" s="33"/>
      <c r="S36" s="37"/>
      <c r="T36" s="37"/>
      <c r="U36" s="33"/>
      <c r="V36" s="33"/>
      <c r="W36" s="38"/>
      <c r="X36" s="38"/>
      <c r="Y36" s="33"/>
      <c r="Z36" s="33"/>
      <c r="AA36" s="39"/>
      <c r="AB36" s="39">
        <v>1</v>
      </c>
      <c r="AC36" s="33"/>
      <c r="AD36" s="33"/>
      <c r="AE36" s="33"/>
      <c r="AF36" s="33"/>
      <c r="AG36" s="33"/>
      <c r="AH36" s="33"/>
      <c r="AI36" s="33"/>
    </row>
    <row r="37" spans="1:35" ht="22.5" customHeight="1" x14ac:dyDescent="0.25">
      <c r="A37" s="30">
        <v>44150</v>
      </c>
      <c r="B37" s="33" t="s">
        <v>40</v>
      </c>
      <c r="C37" s="32"/>
      <c r="D37" s="32"/>
      <c r="E37" s="33"/>
      <c r="F37" s="33">
        <v>12</v>
      </c>
      <c r="G37" s="34"/>
      <c r="H37" s="34"/>
      <c r="I37" s="33"/>
      <c r="J37" s="33"/>
      <c r="K37" s="35"/>
      <c r="L37" s="35"/>
      <c r="M37" s="33"/>
      <c r="N37" s="33"/>
      <c r="O37" s="36"/>
      <c r="P37" s="36"/>
      <c r="Q37" s="33"/>
      <c r="R37" s="33"/>
      <c r="S37" s="37"/>
      <c r="T37" s="37"/>
      <c r="U37" s="33"/>
      <c r="V37" s="33"/>
      <c r="W37" s="38"/>
      <c r="X37" s="38"/>
      <c r="Y37" s="33"/>
      <c r="Z37" s="33"/>
      <c r="AA37" s="39"/>
      <c r="AB37" s="39"/>
      <c r="AC37" s="33"/>
      <c r="AD37" s="33"/>
      <c r="AE37" s="33"/>
      <c r="AF37" s="33"/>
      <c r="AG37" s="33">
        <f t="shared" si="0"/>
        <v>12</v>
      </c>
      <c r="AH37" s="33">
        <f t="shared" si="1"/>
        <v>0</v>
      </c>
      <c r="AI37" s="33"/>
    </row>
    <row r="38" spans="1:35" ht="22.5" customHeight="1" x14ac:dyDescent="0.25">
      <c r="A38" s="30"/>
      <c r="B38" s="33" t="s">
        <v>32</v>
      </c>
      <c r="C38" s="32"/>
      <c r="D38" s="32"/>
      <c r="E38" s="33"/>
      <c r="F38" s="33"/>
      <c r="G38" s="34"/>
      <c r="H38" s="34"/>
      <c r="I38" s="33"/>
      <c r="J38" s="33"/>
      <c r="K38" s="35"/>
      <c r="L38" s="35"/>
      <c r="M38" s="33"/>
      <c r="N38" s="33"/>
      <c r="O38" s="36"/>
      <c r="P38" s="36"/>
      <c r="Q38" s="33"/>
      <c r="R38" s="33"/>
      <c r="S38" s="37"/>
      <c r="T38" s="37"/>
      <c r="U38" s="33">
        <v>6</v>
      </c>
      <c r="V38" s="33"/>
      <c r="W38" s="38"/>
      <c r="X38" s="38"/>
      <c r="Y38" s="33">
        <v>12</v>
      </c>
      <c r="Z38" s="33"/>
      <c r="AA38" s="39"/>
      <c r="AB38" s="39"/>
      <c r="AC38" s="33"/>
      <c r="AD38" s="33"/>
      <c r="AE38" s="33"/>
      <c r="AF38" s="33"/>
      <c r="AG38" s="33">
        <f t="shared" si="0"/>
        <v>0</v>
      </c>
      <c r="AH38" s="33">
        <f t="shared" si="1"/>
        <v>18</v>
      </c>
      <c r="AI38" s="33"/>
    </row>
    <row r="39" spans="1:35" ht="22.5" customHeight="1" x14ac:dyDescent="0.25">
      <c r="A39" s="30">
        <v>44152</v>
      </c>
      <c r="B39" s="33" t="s">
        <v>40</v>
      </c>
      <c r="C39" s="32"/>
      <c r="D39" s="32"/>
      <c r="E39" s="33"/>
      <c r="F39" s="33"/>
      <c r="G39" s="34"/>
      <c r="H39" s="34"/>
      <c r="I39" s="33"/>
      <c r="J39" s="33"/>
      <c r="K39" s="35"/>
      <c r="L39" s="35"/>
      <c r="M39" s="33"/>
      <c r="N39" s="33"/>
      <c r="O39" s="36"/>
      <c r="P39" s="36"/>
      <c r="Q39" s="33"/>
      <c r="R39" s="33">
        <v>3</v>
      </c>
      <c r="S39" s="37"/>
      <c r="T39" s="37"/>
      <c r="U39" s="33"/>
      <c r="V39" s="33"/>
      <c r="W39" s="38"/>
      <c r="X39" s="38"/>
      <c r="Y39" s="33"/>
      <c r="Z39" s="33"/>
      <c r="AA39" s="39"/>
      <c r="AB39" s="39"/>
      <c r="AC39" s="33"/>
      <c r="AD39" s="33"/>
      <c r="AE39" s="33"/>
      <c r="AF39" s="33"/>
      <c r="AG39" s="33">
        <f t="shared" si="0"/>
        <v>3</v>
      </c>
      <c r="AH39" s="33">
        <f t="shared" si="1"/>
        <v>0</v>
      </c>
      <c r="AI39" s="33"/>
    </row>
    <row r="40" spans="1:35" x14ac:dyDescent="0.25">
      <c r="A40" s="40"/>
      <c r="B40" s="43" t="s">
        <v>32</v>
      </c>
      <c r="C40" s="42"/>
      <c r="D40" s="42"/>
      <c r="E40" s="43"/>
      <c r="F40" s="43"/>
      <c r="G40" s="44">
        <v>24</v>
      </c>
      <c r="H40" s="44"/>
      <c r="I40" s="43"/>
      <c r="J40" s="43"/>
      <c r="K40" s="45"/>
      <c r="L40" s="45"/>
      <c r="M40" s="43"/>
      <c r="N40" s="43"/>
      <c r="O40" s="46"/>
      <c r="P40" s="46"/>
      <c r="Q40" s="43"/>
      <c r="R40" s="43"/>
      <c r="S40" s="47">
        <v>24</v>
      </c>
      <c r="T40" s="47"/>
      <c r="U40" s="43"/>
      <c r="V40" s="43"/>
      <c r="W40" s="48"/>
      <c r="X40" s="48"/>
      <c r="Y40" s="43"/>
      <c r="Z40" s="43"/>
      <c r="AA40" s="49"/>
      <c r="AB40" s="49"/>
      <c r="AC40" s="43"/>
      <c r="AD40" s="43"/>
      <c r="AE40" s="43"/>
      <c r="AF40" s="43"/>
      <c r="AG40" s="33">
        <f t="shared" si="0"/>
        <v>0</v>
      </c>
      <c r="AH40" s="33">
        <f t="shared" si="1"/>
        <v>48</v>
      </c>
      <c r="AI40" s="43"/>
    </row>
    <row r="41" spans="1:35" x14ac:dyDescent="0.25">
      <c r="A41" s="40"/>
      <c r="B41" s="43" t="s">
        <v>107</v>
      </c>
      <c r="C41" s="42"/>
      <c r="D41" s="42"/>
      <c r="E41" s="43"/>
      <c r="F41" s="43"/>
      <c r="G41" s="44"/>
      <c r="H41" s="44"/>
      <c r="I41" s="43"/>
      <c r="J41" s="43">
        <v>1</v>
      </c>
      <c r="K41" s="45"/>
      <c r="L41" s="45"/>
      <c r="M41" s="43"/>
      <c r="N41" s="43"/>
      <c r="O41" s="46"/>
      <c r="P41" s="46"/>
      <c r="Q41" s="43"/>
      <c r="R41" s="43"/>
      <c r="S41" s="47"/>
      <c r="T41" s="47"/>
      <c r="U41" s="43"/>
      <c r="V41" s="43"/>
      <c r="W41" s="48"/>
      <c r="X41" s="48"/>
      <c r="Y41" s="43"/>
      <c r="Z41" s="43"/>
      <c r="AA41" s="49"/>
      <c r="AB41" s="49"/>
      <c r="AC41" s="43"/>
      <c r="AD41" s="43"/>
      <c r="AE41" s="43"/>
      <c r="AF41" s="43"/>
      <c r="AG41" s="43"/>
      <c r="AH41" s="43"/>
      <c r="AI41" s="43"/>
    </row>
    <row r="42" spans="1:35" x14ac:dyDescent="0.25">
      <c r="A42" s="40">
        <v>44153</v>
      </c>
      <c r="B42" s="43"/>
      <c r="C42" s="42"/>
      <c r="D42" s="42"/>
      <c r="E42" s="43"/>
      <c r="F42" s="43"/>
      <c r="G42" s="44"/>
      <c r="H42" s="44"/>
      <c r="I42" s="43"/>
      <c r="J42" s="43"/>
      <c r="K42" s="45"/>
      <c r="L42" s="45"/>
      <c r="M42" s="43"/>
      <c r="N42" s="43"/>
      <c r="O42" s="46"/>
      <c r="P42" s="46"/>
      <c r="Q42" s="43"/>
      <c r="R42" s="43"/>
      <c r="S42" s="47"/>
      <c r="T42" s="47"/>
      <c r="U42" s="43"/>
      <c r="V42" s="43"/>
      <c r="W42" s="48"/>
      <c r="X42" s="48"/>
      <c r="Y42" s="43"/>
      <c r="Z42" s="43"/>
      <c r="AA42" s="49"/>
      <c r="AB42" s="49"/>
      <c r="AC42" s="43"/>
      <c r="AD42" s="43"/>
      <c r="AE42" s="43"/>
      <c r="AF42" s="43"/>
      <c r="AG42" s="43"/>
      <c r="AH42" s="43"/>
      <c r="AI42" s="43"/>
    </row>
    <row r="43" spans="1:35" x14ac:dyDescent="0.25">
      <c r="A43" s="40"/>
      <c r="B43" s="43"/>
      <c r="C43" s="42"/>
      <c r="D43" s="42"/>
      <c r="E43" s="43"/>
      <c r="F43" s="43"/>
      <c r="G43" s="44"/>
      <c r="H43" s="44"/>
      <c r="I43" s="43"/>
      <c r="J43" s="43"/>
      <c r="K43" s="45"/>
      <c r="L43" s="45"/>
      <c r="M43" s="43"/>
      <c r="N43" s="43"/>
      <c r="O43" s="46"/>
      <c r="P43" s="46"/>
      <c r="Q43" s="43"/>
      <c r="R43" s="43"/>
      <c r="S43" s="47"/>
      <c r="T43" s="47"/>
      <c r="U43" s="43"/>
      <c r="V43" s="43"/>
      <c r="W43" s="48"/>
      <c r="X43" s="48"/>
      <c r="Y43" s="43"/>
      <c r="Z43" s="43"/>
      <c r="AA43" s="49"/>
      <c r="AB43" s="49"/>
      <c r="AC43" s="43"/>
      <c r="AD43" s="43"/>
      <c r="AE43" s="43"/>
      <c r="AF43" s="43"/>
      <c r="AG43" s="43"/>
      <c r="AH43" s="43"/>
      <c r="AI43" s="43"/>
    </row>
    <row r="44" spans="1:35" x14ac:dyDescent="0.25">
      <c r="A44" s="40"/>
      <c r="B44" s="43"/>
      <c r="C44" s="42"/>
      <c r="D44" s="42"/>
      <c r="E44" s="43"/>
      <c r="F44" s="43"/>
      <c r="G44" s="44"/>
      <c r="H44" s="44"/>
      <c r="I44" s="43"/>
      <c r="J44" s="43"/>
      <c r="K44" s="45"/>
      <c r="L44" s="45"/>
      <c r="M44" s="43"/>
      <c r="N44" s="43"/>
      <c r="O44" s="46"/>
      <c r="P44" s="46"/>
      <c r="Q44" s="43"/>
      <c r="R44" s="43"/>
      <c r="S44" s="47"/>
      <c r="T44" s="47"/>
      <c r="U44" s="43"/>
      <c r="V44" s="43"/>
      <c r="W44" s="48"/>
      <c r="X44" s="48"/>
      <c r="Y44" s="43"/>
      <c r="Z44" s="43"/>
      <c r="AA44" s="49"/>
      <c r="AB44" s="49"/>
      <c r="AC44" s="43"/>
      <c r="AD44" s="43"/>
      <c r="AE44" s="43"/>
      <c r="AF44" s="43"/>
      <c r="AG44" s="43"/>
      <c r="AH44" s="43"/>
      <c r="AI44" s="43"/>
    </row>
    <row r="45" spans="1:35" x14ac:dyDescent="0.25">
      <c r="A45" s="40"/>
      <c r="B45" s="43"/>
      <c r="C45" s="42"/>
      <c r="D45" s="42"/>
      <c r="E45" s="43"/>
      <c r="F45" s="43"/>
      <c r="G45" s="44"/>
      <c r="H45" s="44"/>
      <c r="I45" s="43"/>
      <c r="J45" s="43"/>
      <c r="K45" s="45"/>
      <c r="L45" s="45"/>
      <c r="M45" s="43"/>
      <c r="N45" s="43"/>
      <c r="O45" s="46"/>
      <c r="P45" s="46"/>
      <c r="Q45" s="43"/>
      <c r="R45" s="43"/>
      <c r="S45" s="47"/>
      <c r="T45" s="47"/>
      <c r="U45" s="43"/>
      <c r="V45" s="43"/>
      <c r="W45" s="48"/>
      <c r="X45" s="48"/>
      <c r="Y45" s="43"/>
      <c r="Z45" s="43"/>
      <c r="AA45" s="49"/>
      <c r="AB45" s="49"/>
      <c r="AC45" s="43"/>
      <c r="AD45" s="43"/>
      <c r="AE45" s="43"/>
      <c r="AF45" s="43"/>
      <c r="AG45" s="43"/>
      <c r="AH45" s="43"/>
      <c r="AI45" s="43"/>
    </row>
    <row r="46" spans="1:35" x14ac:dyDescent="0.25">
      <c r="A46" s="40"/>
      <c r="B46" s="43"/>
      <c r="C46" s="42"/>
      <c r="D46" s="42"/>
      <c r="E46" s="43"/>
      <c r="F46" s="43"/>
      <c r="G46" s="44"/>
      <c r="H46" s="44"/>
      <c r="I46" s="43"/>
      <c r="J46" s="43"/>
      <c r="K46" s="45"/>
      <c r="L46" s="45"/>
      <c r="M46" s="43"/>
      <c r="N46" s="43"/>
      <c r="O46" s="46"/>
      <c r="P46" s="46"/>
      <c r="Q46" s="43"/>
      <c r="R46" s="43"/>
      <c r="S46" s="47"/>
      <c r="T46" s="47"/>
      <c r="U46" s="43"/>
      <c r="V46" s="43"/>
      <c r="W46" s="48"/>
      <c r="X46" s="48"/>
      <c r="Y46" s="43"/>
      <c r="Z46" s="43"/>
      <c r="AA46" s="49"/>
      <c r="AB46" s="49"/>
      <c r="AC46" s="43"/>
      <c r="AD46" s="43"/>
      <c r="AE46" s="43"/>
      <c r="AF46" s="43"/>
      <c r="AG46" s="43"/>
      <c r="AH46" s="43"/>
      <c r="AI46" s="43"/>
    </row>
    <row r="47" spans="1:35" x14ac:dyDescent="0.25">
      <c r="A47" s="40"/>
      <c r="B47" s="43"/>
      <c r="C47" s="42"/>
      <c r="D47" s="42"/>
      <c r="E47" s="43"/>
      <c r="F47" s="43"/>
      <c r="G47" s="44"/>
      <c r="H47" s="44"/>
      <c r="I47" s="43"/>
      <c r="J47" s="43"/>
      <c r="K47" s="45"/>
      <c r="L47" s="45"/>
      <c r="M47" s="43"/>
      <c r="N47" s="43"/>
      <c r="O47" s="46"/>
      <c r="P47" s="46"/>
      <c r="Q47" s="43"/>
      <c r="R47" s="43"/>
      <c r="S47" s="47"/>
      <c r="T47" s="47"/>
      <c r="U47" s="43"/>
      <c r="V47" s="43"/>
      <c r="W47" s="48"/>
      <c r="X47" s="48"/>
      <c r="Y47" s="43"/>
      <c r="Z47" s="43"/>
      <c r="AA47" s="49"/>
      <c r="AB47" s="49"/>
      <c r="AC47" s="43"/>
      <c r="AD47" s="43"/>
      <c r="AE47" s="43"/>
      <c r="AF47" s="43"/>
      <c r="AG47" s="51">
        <f t="shared" si="0"/>
        <v>0</v>
      </c>
      <c r="AH47" s="51">
        <f t="shared" si="1"/>
        <v>0</v>
      </c>
      <c r="AI47" s="43"/>
    </row>
    <row r="48" spans="1:35" x14ac:dyDescent="0.25">
      <c r="A48" s="52"/>
      <c r="B48" s="53"/>
      <c r="C48" s="164">
        <f>SUM(C6:C47)-SUM(D6:D47)</f>
        <v>31</v>
      </c>
      <c r="D48" s="165"/>
      <c r="E48" s="164">
        <f t="shared" ref="E48" si="2">SUM(E6:E47)-SUM(F6:F47)</f>
        <v>14</v>
      </c>
      <c r="F48" s="165"/>
      <c r="G48" s="164">
        <f t="shared" ref="G48" si="3">SUM(G6:G47)-SUM(H6:H47)</f>
        <v>24</v>
      </c>
      <c r="H48" s="165"/>
      <c r="I48" s="164">
        <f t="shared" ref="I48" si="4">SUM(I6:I47)-SUM(J6:J47)</f>
        <v>8</v>
      </c>
      <c r="J48" s="165"/>
      <c r="K48" s="164">
        <f t="shared" ref="K48" si="5">SUM(K6:K47)-SUM(L6:L47)</f>
        <v>0</v>
      </c>
      <c r="L48" s="165"/>
      <c r="M48" s="164">
        <f t="shared" ref="M48" si="6">SUM(M6:M47)-SUM(N6:N47)</f>
        <v>4</v>
      </c>
      <c r="N48" s="165"/>
      <c r="O48" s="164">
        <f t="shared" ref="O48" si="7">SUM(O6:O47)-SUM(P6:P47)</f>
        <v>4</v>
      </c>
      <c r="P48" s="165"/>
      <c r="Q48" s="164">
        <f t="shared" ref="Q48" si="8">SUM(Q6:Q47)-SUM(R6:R47)</f>
        <v>27</v>
      </c>
      <c r="R48" s="165"/>
      <c r="S48" s="164">
        <f t="shared" ref="S48" si="9">SUM(S6:S47)-SUM(T6:T47)</f>
        <v>24</v>
      </c>
      <c r="T48" s="165"/>
      <c r="U48" s="164">
        <f t="shared" ref="U48" si="10">SUM(U6:U47)-SUM(V6:V47)</f>
        <v>7</v>
      </c>
      <c r="V48" s="165"/>
      <c r="W48" s="164">
        <f t="shared" ref="W48" si="11">SUM(W6:W47)-SUM(X6:X47)</f>
        <v>46</v>
      </c>
      <c r="X48" s="165"/>
      <c r="Y48" s="164">
        <f t="shared" ref="Y48" si="12">SUM(Y6:Y47)-SUM(Z6:Z47)</f>
        <v>12</v>
      </c>
      <c r="Z48" s="165"/>
      <c r="AA48" s="164">
        <f t="shared" ref="AA48" si="13">SUM(AA6:AA47)-SUM(AB6:AB47)</f>
        <v>200</v>
      </c>
      <c r="AB48" s="165"/>
      <c r="AC48" s="164">
        <f t="shared" ref="AC48" si="14">SUM(AC6:AC47)-SUM(AD6:AD47)</f>
        <v>73</v>
      </c>
      <c r="AD48" s="165"/>
      <c r="AE48" s="164">
        <f t="shared" ref="AE48" si="15">SUM(AE6:AE47)-SUM(AF6:AF47)</f>
        <v>12</v>
      </c>
      <c r="AF48" s="165"/>
      <c r="AG48" s="23">
        <f>SUM(AG7:AG47)</f>
        <v>277</v>
      </c>
      <c r="AH48" s="23">
        <f>SUM(AH7:AH47)</f>
        <v>765</v>
      </c>
    </row>
    <row r="49" spans="1:34" x14ac:dyDescent="0.25">
      <c r="A49" s="159" t="s">
        <v>46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1"/>
      <c r="AF49" s="162">
        <f>AH48-AG48</f>
        <v>488</v>
      </c>
      <c r="AG49" s="163"/>
      <c r="AH49" s="54"/>
    </row>
  </sheetData>
  <mergeCells count="40">
    <mergeCell ref="U5:V5"/>
    <mergeCell ref="A2:B2"/>
    <mergeCell ref="A3:AJ3"/>
    <mergeCell ref="A4:A6"/>
    <mergeCell ref="B4:B6"/>
    <mergeCell ref="C4:AH4"/>
    <mergeCell ref="AI4:AI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H5:AH6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W5:X5"/>
    <mergeCell ref="Y5:Z5"/>
    <mergeCell ref="AA5:AB5"/>
    <mergeCell ref="AC5:AD5"/>
    <mergeCell ref="AE5:AF5"/>
    <mergeCell ref="AG5:AG6"/>
    <mergeCell ref="A49:AE49"/>
    <mergeCell ref="AF49:AG49"/>
    <mergeCell ref="U48:V48"/>
    <mergeCell ref="W48:X48"/>
    <mergeCell ref="Y48:Z48"/>
    <mergeCell ref="AA48:AB48"/>
    <mergeCell ref="AC48:AD48"/>
    <mergeCell ref="AE48:AF48"/>
  </mergeCells>
  <pageMargins left="0.12" right="0.2" top="0.4" bottom="0.4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selection activeCell="AH48" sqref="AH48"/>
    </sheetView>
  </sheetViews>
  <sheetFormatPr defaultColWidth="9.140625" defaultRowHeight="15" x14ac:dyDescent="0.25"/>
  <cols>
    <col min="1" max="1" width="9.85546875" style="55" customWidth="1"/>
    <col min="2" max="2" width="13.7109375" style="59" customWidth="1"/>
    <col min="3" max="7" width="4" style="7" bestFit="1" customWidth="1"/>
    <col min="8" max="12" width="3.28515625" style="7" customWidth="1"/>
    <col min="13" max="13" width="4" style="7" bestFit="1" customWidth="1"/>
    <col min="14" max="16" width="3.28515625" style="7" customWidth="1"/>
    <col min="17" max="17" width="4" style="7" bestFit="1" customWidth="1"/>
    <col min="18" max="18" width="3.28515625" style="7" customWidth="1"/>
    <col min="19" max="19" width="4" style="7" bestFit="1" customWidth="1"/>
    <col min="20" max="20" width="3.28515625" style="7" customWidth="1"/>
    <col min="21" max="21" width="4" style="7" bestFit="1" customWidth="1"/>
    <col min="22" max="24" width="3.28515625" style="7" customWidth="1"/>
    <col min="25" max="25" width="4" style="7" bestFit="1" customWidth="1"/>
    <col min="26" max="26" width="3.28515625" style="7" customWidth="1"/>
    <col min="27" max="27" width="4.42578125" style="7" bestFit="1" customWidth="1"/>
    <col min="28" max="30" width="3.28515625" style="7" customWidth="1"/>
    <col min="31" max="31" width="5" style="7" customWidth="1"/>
    <col min="32" max="32" width="5.42578125" style="7" customWidth="1"/>
    <col min="33" max="33" width="9.7109375" style="7" customWidth="1"/>
    <col min="34" max="16384" width="9.140625" style="7"/>
  </cols>
  <sheetData>
    <row r="1" spans="1:34" x14ac:dyDescent="0.25">
      <c r="A1" s="172" t="s">
        <v>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</row>
    <row r="2" spans="1:34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56"/>
      <c r="AF2" s="56"/>
      <c r="AG2" s="56"/>
    </row>
    <row r="3" spans="1:34" ht="22.5" customHeight="1" x14ac:dyDescent="0.25">
      <c r="A3" s="201" t="s">
        <v>3</v>
      </c>
      <c r="B3" s="204" t="s">
        <v>4</v>
      </c>
      <c r="C3" s="174" t="s">
        <v>5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6"/>
      <c r="AG3" s="166" t="s">
        <v>6</v>
      </c>
    </row>
    <row r="4" spans="1:34" ht="22.5" customHeight="1" x14ac:dyDescent="0.25">
      <c r="A4" s="202"/>
      <c r="B4" s="205"/>
      <c r="C4" s="208" t="s">
        <v>7</v>
      </c>
      <c r="D4" s="209"/>
      <c r="E4" s="174" t="s">
        <v>8</v>
      </c>
      <c r="F4" s="176"/>
      <c r="G4" s="210" t="s">
        <v>9</v>
      </c>
      <c r="H4" s="211"/>
      <c r="I4" s="174" t="s">
        <v>10</v>
      </c>
      <c r="J4" s="176"/>
      <c r="K4" s="212" t="s">
        <v>11</v>
      </c>
      <c r="L4" s="213"/>
      <c r="M4" s="174" t="s">
        <v>12</v>
      </c>
      <c r="N4" s="176"/>
      <c r="O4" s="214" t="s">
        <v>13</v>
      </c>
      <c r="P4" s="215"/>
      <c r="Q4" s="174" t="s">
        <v>14</v>
      </c>
      <c r="R4" s="176"/>
      <c r="S4" s="216" t="s">
        <v>15</v>
      </c>
      <c r="T4" s="217"/>
      <c r="U4" s="174" t="s">
        <v>16</v>
      </c>
      <c r="V4" s="176"/>
      <c r="W4" s="196" t="s">
        <v>17</v>
      </c>
      <c r="X4" s="197"/>
      <c r="Y4" s="174" t="s">
        <v>18</v>
      </c>
      <c r="Z4" s="176"/>
      <c r="AA4" s="198" t="s">
        <v>19</v>
      </c>
      <c r="AB4" s="199"/>
      <c r="AC4" s="174" t="s">
        <v>20</v>
      </c>
      <c r="AD4" s="176"/>
      <c r="AE4" s="166" t="s">
        <v>48</v>
      </c>
      <c r="AF4" s="166" t="s">
        <v>49</v>
      </c>
      <c r="AG4" s="207"/>
    </row>
    <row r="5" spans="1:34" ht="22.5" customHeight="1" x14ac:dyDescent="0.25">
      <c r="A5" s="203"/>
      <c r="B5" s="206"/>
      <c r="C5" s="12" t="s">
        <v>24</v>
      </c>
      <c r="D5" s="12" t="s">
        <v>25</v>
      </c>
      <c r="E5" s="13" t="s">
        <v>24</v>
      </c>
      <c r="F5" s="13" t="s">
        <v>25</v>
      </c>
      <c r="G5" s="14" t="s">
        <v>24</v>
      </c>
      <c r="H5" s="14" t="s">
        <v>25</v>
      </c>
      <c r="I5" s="13" t="s">
        <v>24</v>
      </c>
      <c r="J5" s="13" t="s">
        <v>25</v>
      </c>
      <c r="K5" s="15" t="s">
        <v>24</v>
      </c>
      <c r="L5" s="15" t="s">
        <v>25</v>
      </c>
      <c r="M5" s="13" t="s">
        <v>24</v>
      </c>
      <c r="N5" s="13" t="s">
        <v>25</v>
      </c>
      <c r="O5" s="16" t="s">
        <v>24</v>
      </c>
      <c r="P5" s="16" t="s">
        <v>25</v>
      </c>
      <c r="Q5" s="13" t="s">
        <v>24</v>
      </c>
      <c r="R5" s="13" t="s">
        <v>25</v>
      </c>
      <c r="S5" s="17" t="s">
        <v>24</v>
      </c>
      <c r="T5" s="17" t="s">
        <v>25</v>
      </c>
      <c r="U5" s="13" t="s">
        <v>24</v>
      </c>
      <c r="V5" s="13" t="s">
        <v>25</v>
      </c>
      <c r="W5" s="18" t="s">
        <v>24</v>
      </c>
      <c r="X5" s="18" t="s">
        <v>25</v>
      </c>
      <c r="Y5" s="13" t="s">
        <v>24</v>
      </c>
      <c r="Z5" s="13" t="s">
        <v>25</v>
      </c>
      <c r="AA5" s="19" t="s">
        <v>24</v>
      </c>
      <c r="AB5" s="19" t="s">
        <v>25</v>
      </c>
      <c r="AC5" s="13" t="s">
        <v>24</v>
      </c>
      <c r="AD5" s="13" t="s">
        <v>25</v>
      </c>
      <c r="AE5" s="167"/>
      <c r="AF5" s="167"/>
      <c r="AG5" s="167"/>
    </row>
    <row r="6" spans="1:34" x14ac:dyDescent="0.25">
      <c r="A6" s="20">
        <v>44125</v>
      </c>
      <c r="B6" s="21" t="s">
        <v>50</v>
      </c>
      <c r="C6" s="22"/>
      <c r="D6" s="22"/>
      <c r="E6" s="23"/>
      <c r="F6" s="23"/>
      <c r="G6" s="24"/>
      <c r="H6" s="24"/>
      <c r="I6" s="23"/>
      <c r="J6" s="23"/>
      <c r="K6" s="25"/>
      <c r="L6" s="25"/>
      <c r="M6" s="23"/>
      <c r="N6" s="23"/>
      <c r="O6" s="26"/>
      <c r="P6" s="26"/>
      <c r="Q6" s="23"/>
      <c r="R6" s="23"/>
      <c r="S6" s="27"/>
      <c r="T6" s="27"/>
      <c r="U6" s="23"/>
      <c r="V6" s="23"/>
      <c r="W6" s="28"/>
      <c r="X6" s="28"/>
      <c r="Y6" s="23"/>
      <c r="Z6" s="23"/>
      <c r="AA6" s="29">
        <v>48</v>
      </c>
      <c r="AB6" s="29"/>
      <c r="AC6" s="23"/>
      <c r="AD6" s="23"/>
      <c r="AE6" s="23">
        <f>D6+F6+H6+J6+L6+N6+P6+R6+T6+V6+X6+Z6+AB6+AD6</f>
        <v>0</v>
      </c>
      <c r="AF6" s="23">
        <f>C6+E6+G6+I6+K6+M6+O6+Q6+S6+U6+W6+Y6+AA6+AC6</f>
        <v>48</v>
      </c>
      <c r="AG6" s="23"/>
    </row>
    <row r="7" spans="1:34" x14ac:dyDescent="0.25">
      <c r="A7" s="30">
        <v>44125</v>
      </c>
      <c r="B7" s="31" t="s">
        <v>51</v>
      </c>
      <c r="C7" s="32">
        <v>480</v>
      </c>
      <c r="D7" s="32"/>
      <c r="E7" s="33">
        <v>600</v>
      </c>
      <c r="F7" s="33"/>
      <c r="G7" s="34"/>
      <c r="H7" s="34"/>
      <c r="I7" s="33"/>
      <c r="J7" s="33"/>
      <c r="K7" s="35"/>
      <c r="L7" s="35"/>
      <c r="M7" s="33"/>
      <c r="N7" s="33"/>
      <c r="O7" s="36"/>
      <c r="P7" s="36"/>
      <c r="Q7" s="33">
        <v>240</v>
      </c>
      <c r="R7" s="33"/>
      <c r="S7" s="37"/>
      <c r="T7" s="37"/>
      <c r="U7" s="33"/>
      <c r="V7" s="33"/>
      <c r="W7" s="38"/>
      <c r="X7" s="38"/>
      <c r="Y7" s="33"/>
      <c r="Z7" s="33"/>
      <c r="AA7" s="39"/>
      <c r="AB7" s="39"/>
      <c r="AC7" s="33"/>
      <c r="AD7" s="33"/>
      <c r="AE7" s="23">
        <f t="shared" ref="AE7:AE49" si="0">D7+F7+H7+J7+L7+N7+P7+R7+T7+V7+X7+Z7+AB7+AD7</f>
        <v>0</v>
      </c>
      <c r="AF7" s="23">
        <f t="shared" ref="AF7:AF49" si="1">C7+E7+G7+I7+K7+M7+O7+Q7+S7+U7+W7+Y7+AA7+AC7</f>
        <v>1320</v>
      </c>
      <c r="AG7" s="33"/>
    </row>
    <row r="8" spans="1:34" x14ac:dyDescent="0.25">
      <c r="A8" s="30"/>
      <c r="B8" s="31" t="s">
        <v>32</v>
      </c>
      <c r="C8" s="32"/>
      <c r="D8" s="32"/>
      <c r="E8" s="33"/>
      <c r="F8" s="33">
        <v>24</v>
      </c>
      <c r="G8" s="34"/>
      <c r="H8" s="34"/>
      <c r="I8" s="33"/>
      <c r="J8" s="33"/>
      <c r="K8" s="35"/>
      <c r="L8" s="35"/>
      <c r="M8" s="33"/>
      <c r="N8" s="33"/>
      <c r="O8" s="36"/>
      <c r="P8" s="36"/>
      <c r="Q8" s="33"/>
      <c r="R8" s="33"/>
      <c r="S8" s="37"/>
      <c r="T8" s="37"/>
      <c r="U8" s="33"/>
      <c r="V8" s="33"/>
      <c r="W8" s="38"/>
      <c r="X8" s="38"/>
      <c r="Y8" s="33"/>
      <c r="Z8" s="33"/>
      <c r="AA8" s="39"/>
      <c r="AB8" s="39"/>
      <c r="AC8" s="33"/>
      <c r="AD8" s="33"/>
      <c r="AE8" s="23">
        <f t="shared" si="0"/>
        <v>24</v>
      </c>
      <c r="AF8" s="23">
        <f t="shared" si="1"/>
        <v>0</v>
      </c>
      <c r="AG8" s="33"/>
    </row>
    <row r="9" spans="1:34" ht="30" x14ac:dyDescent="0.25">
      <c r="A9" s="30"/>
      <c r="B9" s="31" t="s">
        <v>52</v>
      </c>
      <c r="C9" s="32"/>
      <c r="D9" s="32">
        <v>48</v>
      </c>
      <c r="E9" s="33"/>
      <c r="F9" s="33">
        <v>24</v>
      </c>
      <c r="G9" s="34"/>
      <c r="H9" s="34"/>
      <c r="I9" s="33"/>
      <c r="J9" s="33"/>
      <c r="K9" s="35"/>
      <c r="L9" s="35"/>
      <c r="M9" s="33"/>
      <c r="N9" s="33"/>
      <c r="O9" s="36"/>
      <c r="P9" s="36"/>
      <c r="Q9" s="33"/>
      <c r="R9" s="33">
        <v>12</v>
      </c>
      <c r="S9" s="37"/>
      <c r="T9" s="37"/>
      <c r="U9" s="33"/>
      <c r="V9" s="33"/>
      <c r="W9" s="38"/>
      <c r="X9" s="38"/>
      <c r="Y9" s="33"/>
      <c r="Z9" s="33"/>
      <c r="AA9" s="39"/>
      <c r="AB9" s="39"/>
      <c r="AC9" s="33"/>
      <c r="AD9" s="33"/>
      <c r="AE9" s="23">
        <f t="shared" si="0"/>
        <v>84</v>
      </c>
      <c r="AF9" s="23">
        <f t="shared" si="1"/>
        <v>0</v>
      </c>
      <c r="AG9" s="33"/>
    </row>
    <row r="10" spans="1:34" x14ac:dyDescent="0.25">
      <c r="A10" s="30"/>
      <c r="B10" s="31" t="s">
        <v>29</v>
      </c>
      <c r="C10" s="32"/>
      <c r="D10" s="32">
        <v>120</v>
      </c>
      <c r="E10" s="33"/>
      <c r="F10" s="33">
        <v>120</v>
      </c>
      <c r="G10" s="34"/>
      <c r="H10" s="34"/>
      <c r="I10" s="33"/>
      <c r="J10" s="33"/>
      <c r="K10" s="35"/>
      <c r="L10" s="35"/>
      <c r="M10" s="33"/>
      <c r="N10" s="33"/>
      <c r="O10" s="36"/>
      <c r="P10" s="36"/>
      <c r="Q10" s="33"/>
      <c r="R10" s="33"/>
      <c r="S10" s="37"/>
      <c r="T10" s="37"/>
      <c r="U10" s="33"/>
      <c r="V10" s="33"/>
      <c r="W10" s="38"/>
      <c r="X10" s="38"/>
      <c r="Y10" s="33"/>
      <c r="Z10" s="33"/>
      <c r="AA10" s="39"/>
      <c r="AB10" s="39"/>
      <c r="AC10" s="33"/>
      <c r="AD10" s="33"/>
      <c r="AE10" s="23">
        <f t="shared" si="0"/>
        <v>240</v>
      </c>
      <c r="AF10" s="23">
        <f t="shared" si="1"/>
        <v>0</v>
      </c>
      <c r="AG10" s="33"/>
    </row>
    <row r="11" spans="1:34" x14ac:dyDescent="0.25">
      <c r="A11" s="40"/>
      <c r="B11" s="41" t="s">
        <v>53</v>
      </c>
      <c r="C11" s="42"/>
      <c r="D11" s="42">
        <v>24</v>
      </c>
      <c r="E11" s="43"/>
      <c r="F11" s="43"/>
      <c r="G11" s="44"/>
      <c r="H11" s="44"/>
      <c r="I11" s="43"/>
      <c r="J11" s="43"/>
      <c r="K11" s="45"/>
      <c r="L11" s="45"/>
      <c r="M11" s="43"/>
      <c r="N11" s="43"/>
      <c r="O11" s="46"/>
      <c r="P11" s="46"/>
      <c r="Q11" s="43"/>
      <c r="R11" s="43"/>
      <c r="S11" s="47"/>
      <c r="T11" s="47"/>
      <c r="U11" s="43"/>
      <c r="V11" s="43"/>
      <c r="W11" s="48"/>
      <c r="X11" s="48"/>
      <c r="Y11" s="43"/>
      <c r="Z11" s="43"/>
      <c r="AA11" s="49"/>
      <c r="AB11" s="49"/>
      <c r="AC11" s="43"/>
      <c r="AD11" s="43"/>
      <c r="AE11" s="23">
        <f t="shared" si="0"/>
        <v>24</v>
      </c>
      <c r="AF11" s="23">
        <f t="shared" si="1"/>
        <v>0</v>
      </c>
      <c r="AG11" s="33"/>
    </row>
    <row r="12" spans="1:34" x14ac:dyDescent="0.25">
      <c r="A12" s="40">
        <v>44129</v>
      </c>
      <c r="B12" s="50" t="s">
        <v>54</v>
      </c>
      <c r="C12" s="42"/>
      <c r="D12" s="42">
        <v>12</v>
      </c>
      <c r="E12" s="43"/>
      <c r="F12" s="43">
        <v>72</v>
      </c>
      <c r="G12" s="44"/>
      <c r="H12" s="44"/>
      <c r="I12" s="43"/>
      <c r="J12" s="43"/>
      <c r="K12" s="45"/>
      <c r="L12" s="45"/>
      <c r="M12" s="43"/>
      <c r="N12" s="43"/>
      <c r="O12" s="46"/>
      <c r="P12" s="46"/>
      <c r="Q12" s="43"/>
      <c r="R12" s="43"/>
      <c r="S12" s="47"/>
      <c r="T12" s="47"/>
      <c r="U12" s="43"/>
      <c r="V12" s="43"/>
      <c r="W12" s="48"/>
      <c r="X12" s="48"/>
      <c r="Y12" s="43"/>
      <c r="Z12" s="43"/>
      <c r="AA12" s="49"/>
      <c r="AB12" s="49"/>
      <c r="AC12" s="43"/>
      <c r="AD12" s="43"/>
      <c r="AE12" s="23">
        <f t="shared" si="0"/>
        <v>84</v>
      </c>
      <c r="AF12" s="23">
        <f t="shared" si="1"/>
        <v>0</v>
      </c>
      <c r="AG12" s="33"/>
    </row>
    <row r="13" spans="1:34" x14ac:dyDescent="0.25">
      <c r="A13" s="40"/>
      <c r="B13" s="50" t="s">
        <v>32</v>
      </c>
      <c r="C13" s="42"/>
      <c r="D13" s="42">
        <v>12</v>
      </c>
      <c r="E13" s="43"/>
      <c r="F13" s="43"/>
      <c r="G13" s="44"/>
      <c r="H13" s="44"/>
      <c r="I13" s="43"/>
      <c r="J13" s="43"/>
      <c r="K13" s="45"/>
      <c r="L13" s="45"/>
      <c r="M13" s="43"/>
      <c r="N13" s="43"/>
      <c r="O13" s="46"/>
      <c r="P13" s="46"/>
      <c r="Q13" s="43"/>
      <c r="R13" s="43"/>
      <c r="S13" s="47"/>
      <c r="T13" s="47"/>
      <c r="U13" s="43"/>
      <c r="V13" s="43"/>
      <c r="W13" s="48"/>
      <c r="X13" s="48"/>
      <c r="Y13" s="43"/>
      <c r="Z13" s="43"/>
      <c r="AA13" s="49"/>
      <c r="AB13" s="49"/>
      <c r="AC13" s="43"/>
      <c r="AD13" s="43"/>
      <c r="AE13" s="23">
        <f t="shared" si="0"/>
        <v>12</v>
      </c>
      <c r="AF13" s="23">
        <f t="shared" si="1"/>
        <v>0</v>
      </c>
      <c r="AG13" s="33"/>
    </row>
    <row r="14" spans="1:34" ht="30" x14ac:dyDescent="0.25">
      <c r="A14" s="30">
        <v>44127</v>
      </c>
      <c r="B14" s="31" t="s">
        <v>55</v>
      </c>
      <c r="C14" s="32"/>
      <c r="D14" s="32"/>
      <c r="E14" s="33">
        <v>1</v>
      </c>
      <c r="F14" s="33">
        <v>1</v>
      </c>
      <c r="G14" s="34"/>
      <c r="H14" s="34"/>
      <c r="I14" s="33">
        <v>1</v>
      </c>
      <c r="J14" s="33">
        <v>1</v>
      </c>
      <c r="K14" s="35"/>
      <c r="L14" s="35"/>
      <c r="M14" s="33">
        <v>1</v>
      </c>
      <c r="N14" s="33">
        <v>1</v>
      </c>
      <c r="O14" s="36"/>
      <c r="P14" s="36"/>
      <c r="Q14" s="33">
        <v>1</v>
      </c>
      <c r="R14" s="33">
        <v>1</v>
      </c>
      <c r="S14" s="37"/>
      <c r="T14" s="37"/>
      <c r="U14" s="33">
        <v>1</v>
      </c>
      <c r="V14" s="33">
        <v>1</v>
      </c>
      <c r="W14" s="38">
        <v>1</v>
      </c>
      <c r="X14" s="38">
        <v>1</v>
      </c>
      <c r="Y14" s="33">
        <v>1</v>
      </c>
      <c r="Z14" s="33">
        <v>1</v>
      </c>
      <c r="AA14" s="39"/>
      <c r="AB14" s="39"/>
      <c r="AC14" s="33"/>
      <c r="AD14" s="33"/>
      <c r="AE14" s="23">
        <f t="shared" si="0"/>
        <v>7</v>
      </c>
      <c r="AF14" s="23">
        <f t="shared" si="1"/>
        <v>7</v>
      </c>
      <c r="AG14" s="33"/>
    </row>
    <row r="15" spans="1:34" x14ac:dyDescent="0.25">
      <c r="A15" s="30">
        <v>44129</v>
      </c>
      <c r="B15" s="31" t="s">
        <v>56</v>
      </c>
      <c r="C15" s="32"/>
      <c r="D15" s="32"/>
      <c r="E15" s="33"/>
      <c r="F15" s="33">
        <v>44</v>
      </c>
      <c r="G15" s="34"/>
      <c r="H15" s="34"/>
      <c r="I15" s="33"/>
      <c r="J15" s="33"/>
      <c r="K15" s="35"/>
      <c r="L15" s="35"/>
      <c r="M15" s="33"/>
      <c r="N15" s="33"/>
      <c r="O15" s="36"/>
      <c r="P15" s="36"/>
      <c r="Q15" s="33"/>
      <c r="R15" s="33"/>
      <c r="S15" s="37"/>
      <c r="T15" s="37"/>
      <c r="U15" s="33"/>
      <c r="V15" s="33"/>
      <c r="W15" s="38"/>
      <c r="X15" s="38"/>
      <c r="Y15" s="33"/>
      <c r="Z15" s="33"/>
      <c r="AA15" s="39"/>
      <c r="AB15" s="39"/>
      <c r="AC15" s="33"/>
      <c r="AD15" s="33"/>
      <c r="AE15" s="23">
        <f t="shared" si="0"/>
        <v>44</v>
      </c>
      <c r="AF15" s="23">
        <f t="shared" si="1"/>
        <v>0</v>
      </c>
      <c r="AG15" s="33"/>
    </row>
    <row r="16" spans="1:34" x14ac:dyDescent="0.25">
      <c r="A16" s="30"/>
      <c r="B16" s="31" t="s">
        <v>32</v>
      </c>
      <c r="C16" s="32"/>
      <c r="D16" s="32"/>
      <c r="E16" s="33"/>
      <c r="F16" s="33">
        <v>4</v>
      </c>
      <c r="G16" s="34"/>
      <c r="H16" s="34"/>
      <c r="I16" s="33"/>
      <c r="J16" s="33"/>
      <c r="K16" s="35"/>
      <c r="L16" s="35"/>
      <c r="M16" s="33"/>
      <c r="N16" s="33"/>
      <c r="O16" s="36"/>
      <c r="P16" s="36"/>
      <c r="Q16" s="33"/>
      <c r="R16" s="33"/>
      <c r="S16" s="37"/>
      <c r="T16" s="37"/>
      <c r="U16" s="33"/>
      <c r="V16" s="33"/>
      <c r="W16" s="38"/>
      <c r="X16" s="38"/>
      <c r="Y16" s="33"/>
      <c r="Z16" s="33"/>
      <c r="AA16" s="39"/>
      <c r="AB16" s="39"/>
      <c r="AC16" s="33"/>
      <c r="AD16" s="33"/>
      <c r="AE16" s="23">
        <f t="shared" si="0"/>
        <v>4</v>
      </c>
      <c r="AF16" s="23">
        <f t="shared" si="1"/>
        <v>0</v>
      </c>
      <c r="AG16" s="33"/>
    </row>
    <row r="17" spans="1:33" ht="30" x14ac:dyDescent="0.25">
      <c r="A17" s="30">
        <v>44130</v>
      </c>
      <c r="B17" s="31" t="s">
        <v>52</v>
      </c>
      <c r="C17" s="32"/>
      <c r="D17" s="32">
        <v>48</v>
      </c>
      <c r="E17" s="33"/>
      <c r="F17" s="33">
        <v>60</v>
      </c>
      <c r="G17" s="34"/>
      <c r="H17" s="34"/>
      <c r="I17" s="33"/>
      <c r="J17" s="33"/>
      <c r="K17" s="35"/>
      <c r="L17" s="35"/>
      <c r="M17" s="33"/>
      <c r="N17" s="33"/>
      <c r="O17" s="36"/>
      <c r="P17" s="36"/>
      <c r="Q17" s="33"/>
      <c r="R17" s="33">
        <v>24</v>
      </c>
      <c r="S17" s="37"/>
      <c r="T17" s="37"/>
      <c r="U17" s="33"/>
      <c r="V17" s="33"/>
      <c r="W17" s="38"/>
      <c r="X17" s="38"/>
      <c r="Y17" s="33"/>
      <c r="Z17" s="33"/>
      <c r="AA17" s="39"/>
      <c r="AB17" s="39"/>
      <c r="AC17" s="33"/>
      <c r="AD17" s="33"/>
      <c r="AE17" s="23">
        <f t="shared" si="0"/>
        <v>132</v>
      </c>
      <c r="AF17" s="23">
        <f t="shared" si="1"/>
        <v>0</v>
      </c>
      <c r="AG17" s="33"/>
    </row>
    <row r="18" spans="1:33" ht="30" x14ac:dyDescent="0.25">
      <c r="A18" s="30">
        <v>44130</v>
      </c>
      <c r="B18" s="31" t="s">
        <v>57</v>
      </c>
      <c r="C18" s="32"/>
      <c r="D18" s="32"/>
      <c r="E18" s="33"/>
      <c r="F18" s="33"/>
      <c r="G18" s="34"/>
      <c r="H18" s="34"/>
      <c r="I18" s="33"/>
      <c r="J18" s="33"/>
      <c r="K18" s="35"/>
      <c r="L18" s="35"/>
      <c r="M18" s="33"/>
      <c r="N18" s="33"/>
      <c r="O18" s="36"/>
      <c r="P18" s="36"/>
      <c r="Q18" s="33"/>
      <c r="R18" s="33">
        <v>12</v>
      </c>
      <c r="S18" s="37"/>
      <c r="T18" s="37"/>
      <c r="U18" s="33"/>
      <c r="V18" s="33"/>
      <c r="W18" s="38"/>
      <c r="X18" s="38"/>
      <c r="Y18" s="33"/>
      <c r="Z18" s="33"/>
      <c r="AA18" s="39"/>
      <c r="AB18" s="39"/>
      <c r="AC18" s="33"/>
      <c r="AD18" s="33"/>
      <c r="AE18" s="23">
        <f t="shared" si="0"/>
        <v>12</v>
      </c>
      <c r="AF18" s="23">
        <f t="shared" si="1"/>
        <v>0</v>
      </c>
      <c r="AG18" s="33"/>
    </row>
    <row r="19" spans="1:33" x14ac:dyDescent="0.25">
      <c r="A19" s="30">
        <v>44137</v>
      </c>
      <c r="B19" s="31" t="s">
        <v>32</v>
      </c>
      <c r="C19" s="32"/>
      <c r="D19" s="32"/>
      <c r="E19" s="33"/>
      <c r="F19" s="33"/>
      <c r="G19" s="34"/>
      <c r="H19" s="34"/>
      <c r="I19" s="33"/>
      <c r="J19" s="33"/>
      <c r="K19" s="35"/>
      <c r="L19" s="35"/>
      <c r="M19" s="33"/>
      <c r="N19" s="33"/>
      <c r="O19" s="36"/>
      <c r="P19" s="36"/>
      <c r="Q19" s="33"/>
      <c r="R19" s="33">
        <v>12</v>
      </c>
      <c r="S19" s="37"/>
      <c r="T19" s="37"/>
      <c r="U19" s="33"/>
      <c r="V19" s="33"/>
      <c r="W19" s="38"/>
      <c r="X19" s="38"/>
      <c r="Y19" s="33"/>
      <c r="Z19" s="33"/>
      <c r="AA19" s="39"/>
      <c r="AB19" s="39"/>
      <c r="AC19" s="33"/>
      <c r="AD19" s="33"/>
      <c r="AE19" s="23">
        <f t="shared" si="0"/>
        <v>12</v>
      </c>
      <c r="AF19" s="23">
        <f t="shared" si="1"/>
        <v>0</v>
      </c>
      <c r="AG19" s="33"/>
    </row>
    <row r="20" spans="1:33" x14ac:dyDescent="0.25">
      <c r="A20" s="30">
        <v>44139</v>
      </c>
      <c r="B20" s="31" t="s">
        <v>32</v>
      </c>
      <c r="C20" s="32"/>
      <c r="D20" s="32">
        <v>24</v>
      </c>
      <c r="E20" s="33"/>
      <c r="F20" s="33">
        <v>12</v>
      </c>
      <c r="G20" s="34"/>
      <c r="H20" s="34"/>
      <c r="I20" s="33"/>
      <c r="J20" s="33"/>
      <c r="K20" s="35"/>
      <c r="L20" s="35"/>
      <c r="M20" s="33"/>
      <c r="N20" s="33"/>
      <c r="O20" s="36"/>
      <c r="P20" s="36"/>
      <c r="Q20" s="33"/>
      <c r="R20" s="33"/>
      <c r="S20" s="37"/>
      <c r="T20" s="37"/>
      <c r="U20" s="33"/>
      <c r="V20" s="33"/>
      <c r="W20" s="38"/>
      <c r="X20" s="38"/>
      <c r="Y20" s="33"/>
      <c r="Z20" s="33"/>
      <c r="AA20" s="39"/>
      <c r="AB20" s="39"/>
      <c r="AC20" s="33"/>
      <c r="AD20" s="33"/>
      <c r="AE20" s="23">
        <f t="shared" si="0"/>
        <v>36</v>
      </c>
      <c r="AF20" s="23">
        <f t="shared" si="1"/>
        <v>0</v>
      </c>
      <c r="AG20" s="33"/>
    </row>
    <row r="21" spans="1:33" x14ac:dyDescent="0.25">
      <c r="A21" s="30"/>
      <c r="B21" s="31" t="s">
        <v>40</v>
      </c>
      <c r="C21" s="32">
        <v>4</v>
      </c>
      <c r="D21" s="32"/>
      <c r="E21" s="33">
        <v>6</v>
      </c>
      <c r="F21" s="33"/>
      <c r="G21" s="34"/>
      <c r="H21" s="34"/>
      <c r="I21" s="33">
        <v>12</v>
      </c>
      <c r="J21" s="33"/>
      <c r="K21" s="35"/>
      <c r="L21" s="35"/>
      <c r="M21" s="33"/>
      <c r="N21" s="33"/>
      <c r="O21" s="36"/>
      <c r="P21" s="36"/>
      <c r="Q21" s="33">
        <v>5</v>
      </c>
      <c r="R21" s="33"/>
      <c r="S21" s="37"/>
      <c r="T21" s="37"/>
      <c r="U21" s="33">
        <v>1</v>
      </c>
      <c r="V21" s="33"/>
      <c r="W21" s="38"/>
      <c r="X21" s="38"/>
      <c r="Y21" s="33"/>
      <c r="Z21" s="33"/>
      <c r="AA21" s="39"/>
      <c r="AB21" s="39"/>
      <c r="AC21" s="33"/>
      <c r="AD21" s="33"/>
      <c r="AE21" s="23">
        <f t="shared" si="0"/>
        <v>0</v>
      </c>
      <c r="AF21" s="23">
        <f t="shared" si="1"/>
        <v>28</v>
      </c>
      <c r="AG21" s="33"/>
    </row>
    <row r="22" spans="1:33" x14ac:dyDescent="0.25">
      <c r="A22" s="30"/>
      <c r="B22" s="31" t="s">
        <v>29</v>
      </c>
      <c r="C22" s="32"/>
      <c r="D22" s="32"/>
      <c r="E22" s="33"/>
      <c r="F22" s="33"/>
      <c r="G22" s="34">
        <v>3</v>
      </c>
      <c r="H22" s="34"/>
      <c r="I22" s="33"/>
      <c r="J22" s="33"/>
      <c r="K22" s="35"/>
      <c r="L22" s="35"/>
      <c r="M22" s="33"/>
      <c r="N22" s="33"/>
      <c r="O22" s="36"/>
      <c r="P22" s="36"/>
      <c r="Q22" s="33"/>
      <c r="R22" s="33"/>
      <c r="S22" s="37"/>
      <c r="T22" s="37"/>
      <c r="U22" s="33">
        <v>2</v>
      </c>
      <c r="V22" s="33"/>
      <c r="W22" s="38"/>
      <c r="X22" s="38"/>
      <c r="Y22" s="33">
        <v>12</v>
      </c>
      <c r="Z22" s="33"/>
      <c r="AA22" s="39"/>
      <c r="AB22" s="39"/>
      <c r="AC22" s="33"/>
      <c r="AD22" s="33"/>
      <c r="AE22" s="23">
        <f t="shared" si="0"/>
        <v>0</v>
      </c>
      <c r="AF22" s="23">
        <f t="shared" si="1"/>
        <v>17</v>
      </c>
      <c r="AG22" s="33"/>
    </row>
    <row r="23" spans="1:33" ht="30" x14ac:dyDescent="0.25">
      <c r="A23" s="30"/>
      <c r="B23" s="31" t="s">
        <v>58</v>
      </c>
      <c r="C23" s="32"/>
      <c r="D23" s="32">
        <v>4</v>
      </c>
      <c r="E23" s="33"/>
      <c r="F23" s="33">
        <v>6</v>
      </c>
      <c r="G23" s="34"/>
      <c r="H23" s="34">
        <v>3</v>
      </c>
      <c r="I23" s="33"/>
      <c r="J23" s="33"/>
      <c r="K23" s="35"/>
      <c r="L23" s="35"/>
      <c r="M23" s="33"/>
      <c r="N23" s="33"/>
      <c r="O23" s="36"/>
      <c r="P23" s="36"/>
      <c r="Q23" s="33"/>
      <c r="R23" s="33">
        <v>5</v>
      </c>
      <c r="S23" s="37"/>
      <c r="T23" s="37"/>
      <c r="U23" s="33"/>
      <c r="V23" s="33">
        <v>3</v>
      </c>
      <c r="W23" s="38"/>
      <c r="X23" s="38"/>
      <c r="Y23" s="33"/>
      <c r="Z23" s="33"/>
      <c r="AA23" s="39"/>
      <c r="AB23" s="39"/>
      <c r="AC23" s="33"/>
      <c r="AD23" s="33"/>
      <c r="AE23" s="23">
        <f t="shared" si="0"/>
        <v>21</v>
      </c>
      <c r="AF23" s="23">
        <f t="shared" si="1"/>
        <v>0</v>
      </c>
      <c r="AG23" s="33"/>
    </row>
    <row r="24" spans="1:33" x14ac:dyDescent="0.25">
      <c r="A24" s="30"/>
      <c r="B24" s="31" t="s">
        <v>53</v>
      </c>
      <c r="C24" s="32"/>
      <c r="D24" s="32"/>
      <c r="E24" s="33"/>
      <c r="F24" s="33">
        <v>24</v>
      </c>
      <c r="G24" s="34"/>
      <c r="H24" s="34"/>
      <c r="I24" s="33"/>
      <c r="J24" s="33">
        <v>12</v>
      </c>
      <c r="K24" s="35"/>
      <c r="L24" s="35"/>
      <c r="M24" s="33"/>
      <c r="N24" s="33"/>
      <c r="O24" s="36"/>
      <c r="P24" s="36"/>
      <c r="Q24" s="33"/>
      <c r="R24" s="33"/>
      <c r="S24" s="37"/>
      <c r="T24" s="37"/>
      <c r="U24" s="33"/>
      <c r="V24" s="33"/>
      <c r="W24" s="38"/>
      <c r="X24" s="38"/>
      <c r="Y24" s="33"/>
      <c r="Z24" s="33">
        <v>12</v>
      </c>
      <c r="AA24" s="39"/>
      <c r="AB24" s="39"/>
      <c r="AC24" s="33"/>
      <c r="AD24" s="33"/>
      <c r="AE24" s="23">
        <f t="shared" si="0"/>
        <v>48</v>
      </c>
      <c r="AF24" s="23">
        <f t="shared" si="1"/>
        <v>0</v>
      </c>
      <c r="AG24" s="33"/>
    </row>
    <row r="25" spans="1:33" x14ac:dyDescent="0.25">
      <c r="A25" s="30">
        <v>44144</v>
      </c>
      <c r="B25" s="31" t="s">
        <v>32</v>
      </c>
      <c r="C25" s="32"/>
      <c r="D25" s="32"/>
      <c r="E25" s="33"/>
      <c r="F25" s="33"/>
      <c r="G25" s="34"/>
      <c r="H25" s="34"/>
      <c r="I25" s="33"/>
      <c r="J25" s="33"/>
      <c r="K25" s="35"/>
      <c r="L25" s="35"/>
      <c r="M25" s="33"/>
      <c r="N25" s="33"/>
      <c r="O25" s="36"/>
      <c r="P25" s="36"/>
      <c r="Q25" s="33"/>
      <c r="R25" s="33">
        <v>12</v>
      </c>
      <c r="S25" s="37"/>
      <c r="T25" s="37"/>
      <c r="U25" s="33"/>
      <c r="V25" s="33"/>
      <c r="W25" s="38"/>
      <c r="X25" s="38"/>
      <c r="Y25" s="33"/>
      <c r="Z25" s="33"/>
      <c r="AA25" s="39"/>
      <c r="AB25" s="39"/>
      <c r="AC25" s="33"/>
      <c r="AD25" s="33"/>
      <c r="AE25" s="23">
        <f t="shared" si="0"/>
        <v>12</v>
      </c>
      <c r="AF25" s="23">
        <f t="shared" si="1"/>
        <v>0</v>
      </c>
      <c r="AG25" s="33"/>
    </row>
    <row r="26" spans="1:33" x14ac:dyDescent="0.25">
      <c r="A26" s="30"/>
      <c r="B26" s="31" t="s">
        <v>40</v>
      </c>
      <c r="C26" s="32"/>
      <c r="D26" s="32"/>
      <c r="E26" s="33"/>
      <c r="F26" s="33"/>
      <c r="G26" s="34"/>
      <c r="H26" s="34"/>
      <c r="I26" s="33">
        <v>4</v>
      </c>
      <c r="J26" s="33"/>
      <c r="K26" s="35"/>
      <c r="L26" s="35"/>
      <c r="M26" s="33"/>
      <c r="N26" s="33"/>
      <c r="O26" s="36"/>
      <c r="P26" s="36"/>
      <c r="Q26" s="33"/>
      <c r="R26" s="33"/>
      <c r="S26" s="37"/>
      <c r="T26" s="37"/>
      <c r="U26" s="33"/>
      <c r="V26" s="33"/>
      <c r="W26" s="38">
        <v>2</v>
      </c>
      <c r="X26" s="38"/>
      <c r="Y26" s="33"/>
      <c r="Z26" s="33"/>
      <c r="AA26" s="39"/>
      <c r="AB26" s="39"/>
      <c r="AC26" s="33">
        <v>1</v>
      </c>
      <c r="AD26" s="33"/>
      <c r="AE26" s="23">
        <f t="shared" si="0"/>
        <v>0</v>
      </c>
      <c r="AF26" s="23">
        <f t="shared" si="1"/>
        <v>7</v>
      </c>
      <c r="AG26" s="33"/>
    </row>
    <row r="27" spans="1:33" x14ac:dyDescent="0.25">
      <c r="A27" s="30"/>
      <c r="B27" s="31" t="s">
        <v>59</v>
      </c>
      <c r="C27" s="32"/>
      <c r="D27" s="32"/>
      <c r="E27" s="33"/>
      <c r="F27" s="33"/>
      <c r="G27" s="34"/>
      <c r="H27" s="34"/>
      <c r="I27" s="33"/>
      <c r="J27" s="33">
        <v>2</v>
      </c>
      <c r="K27" s="35"/>
      <c r="L27" s="35"/>
      <c r="M27" s="33"/>
      <c r="N27" s="33"/>
      <c r="O27" s="36"/>
      <c r="P27" s="36"/>
      <c r="Q27" s="33"/>
      <c r="R27" s="33"/>
      <c r="S27" s="37"/>
      <c r="T27" s="37"/>
      <c r="U27" s="33"/>
      <c r="V27" s="33"/>
      <c r="W27" s="38"/>
      <c r="X27" s="38"/>
      <c r="Y27" s="33"/>
      <c r="Z27" s="33"/>
      <c r="AA27" s="39"/>
      <c r="AB27" s="39"/>
      <c r="AC27" s="33"/>
      <c r="AD27" s="33"/>
      <c r="AE27" s="23">
        <f t="shared" si="0"/>
        <v>2</v>
      </c>
      <c r="AF27" s="23">
        <f t="shared" si="1"/>
        <v>0</v>
      </c>
      <c r="AG27" s="33"/>
    </row>
    <row r="28" spans="1:33" ht="30" x14ac:dyDescent="0.25">
      <c r="A28" s="30"/>
      <c r="B28" s="31" t="s">
        <v>60</v>
      </c>
      <c r="C28" s="32"/>
      <c r="D28" s="32"/>
      <c r="E28" s="33"/>
      <c r="F28" s="33"/>
      <c r="G28" s="34"/>
      <c r="H28" s="34"/>
      <c r="I28" s="33"/>
      <c r="J28" s="33">
        <v>2</v>
      </c>
      <c r="K28" s="35"/>
      <c r="L28" s="35"/>
      <c r="M28" s="33"/>
      <c r="N28" s="33"/>
      <c r="O28" s="36"/>
      <c r="P28" s="36"/>
      <c r="Q28" s="33"/>
      <c r="R28" s="33"/>
      <c r="S28" s="37"/>
      <c r="T28" s="37"/>
      <c r="U28" s="33"/>
      <c r="V28" s="33"/>
      <c r="W28" s="38"/>
      <c r="X28" s="38">
        <v>2</v>
      </c>
      <c r="Y28" s="33"/>
      <c r="Z28" s="33"/>
      <c r="AA28" s="39"/>
      <c r="AB28" s="39"/>
      <c r="AC28" s="33"/>
      <c r="AD28" s="33">
        <v>1</v>
      </c>
      <c r="AE28" s="23">
        <f t="shared" si="0"/>
        <v>5</v>
      </c>
      <c r="AF28" s="23">
        <f t="shared" si="1"/>
        <v>0</v>
      </c>
      <c r="AG28" s="33"/>
    </row>
    <row r="29" spans="1:33" ht="30" x14ac:dyDescent="0.25">
      <c r="A29" s="30">
        <v>44142</v>
      </c>
      <c r="B29" s="31" t="s">
        <v>61</v>
      </c>
      <c r="C29" s="32"/>
      <c r="D29" s="32"/>
      <c r="E29" s="33"/>
      <c r="F29" s="33"/>
      <c r="G29" s="34"/>
      <c r="H29" s="34"/>
      <c r="I29" s="33"/>
      <c r="J29" s="33"/>
      <c r="K29" s="35"/>
      <c r="L29" s="35"/>
      <c r="M29" s="33"/>
      <c r="N29" s="33"/>
      <c r="O29" s="36"/>
      <c r="P29" s="36"/>
      <c r="Q29" s="33"/>
      <c r="R29" s="33">
        <v>12</v>
      </c>
      <c r="S29" s="37"/>
      <c r="T29" s="37"/>
      <c r="U29" s="33"/>
      <c r="V29" s="33"/>
      <c r="W29" s="38"/>
      <c r="X29" s="38"/>
      <c r="Y29" s="33"/>
      <c r="Z29" s="33"/>
      <c r="AA29" s="39"/>
      <c r="AB29" s="39"/>
      <c r="AC29" s="33"/>
      <c r="AD29" s="33"/>
      <c r="AE29" s="23">
        <f t="shared" si="0"/>
        <v>12</v>
      </c>
      <c r="AF29" s="23">
        <f t="shared" si="1"/>
        <v>0</v>
      </c>
      <c r="AG29" s="33"/>
    </row>
    <row r="30" spans="1:33" x14ac:dyDescent="0.25">
      <c r="A30" s="30"/>
      <c r="B30" s="31" t="s">
        <v>62</v>
      </c>
      <c r="C30" s="32"/>
      <c r="D30" s="32"/>
      <c r="E30" s="33"/>
      <c r="F30" s="33">
        <f>10*12</f>
        <v>120</v>
      </c>
      <c r="G30" s="34"/>
      <c r="H30" s="34"/>
      <c r="I30" s="33"/>
      <c r="J30" s="33"/>
      <c r="K30" s="35"/>
      <c r="L30" s="35"/>
      <c r="M30" s="33"/>
      <c r="N30" s="33"/>
      <c r="O30" s="36"/>
      <c r="P30" s="36"/>
      <c r="Q30" s="33"/>
      <c r="R30" s="33">
        <f>6*12</f>
        <v>72</v>
      </c>
      <c r="S30" s="37"/>
      <c r="T30" s="37"/>
      <c r="U30" s="33"/>
      <c r="V30" s="33"/>
      <c r="W30" s="38"/>
      <c r="X30" s="38"/>
      <c r="Y30" s="33"/>
      <c r="Z30" s="33"/>
      <c r="AA30" s="39"/>
      <c r="AB30" s="39"/>
      <c r="AC30" s="33"/>
      <c r="AD30" s="33"/>
      <c r="AE30" s="23">
        <f t="shared" si="0"/>
        <v>192</v>
      </c>
      <c r="AF30" s="23">
        <f t="shared" si="1"/>
        <v>0</v>
      </c>
      <c r="AG30" s="33"/>
    </row>
    <row r="31" spans="1:33" x14ac:dyDescent="0.25">
      <c r="A31" s="30">
        <v>44146</v>
      </c>
      <c r="B31" s="31" t="s">
        <v>40</v>
      </c>
      <c r="C31" s="32"/>
      <c r="D31" s="32"/>
      <c r="E31" s="33"/>
      <c r="F31" s="33"/>
      <c r="G31" s="34"/>
      <c r="H31" s="34"/>
      <c r="I31" s="33"/>
      <c r="J31" s="33"/>
      <c r="K31" s="35"/>
      <c r="L31" s="35"/>
      <c r="M31" s="33"/>
      <c r="N31" s="33"/>
      <c r="O31" s="36">
        <v>24</v>
      </c>
      <c r="P31" s="36"/>
      <c r="Q31" s="33"/>
      <c r="R31" s="33"/>
      <c r="S31" s="37"/>
      <c r="T31" s="37"/>
      <c r="U31" s="33"/>
      <c r="V31" s="33"/>
      <c r="W31" s="38">
        <v>36</v>
      </c>
      <c r="X31" s="38"/>
      <c r="Y31" s="33"/>
      <c r="Z31" s="33"/>
      <c r="AA31" s="39"/>
      <c r="AB31" s="39"/>
      <c r="AC31" s="33"/>
      <c r="AD31" s="33"/>
      <c r="AE31" s="23">
        <f t="shared" si="0"/>
        <v>0</v>
      </c>
      <c r="AF31" s="23">
        <f t="shared" si="1"/>
        <v>60</v>
      </c>
      <c r="AG31" s="33"/>
    </row>
    <row r="32" spans="1:33" x14ac:dyDescent="0.25">
      <c r="A32" s="30"/>
      <c r="B32" s="31" t="s">
        <v>62</v>
      </c>
      <c r="C32" s="32"/>
      <c r="D32" s="32">
        <v>120</v>
      </c>
      <c r="E32" s="33"/>
      <c r="F32" s="33">
        <v>24</v>
      </c>
      <c r="G32" s="34"/>
      <c r="H32" s="34"/>
      <c r="I32" s="33"/>
      <c r="J32" s="33"/>
      <c r="K32" s="35"/>
      <c r="L32" s="35"/>
      <c r="M32" s="33"/>
      <c r="N32" s="33"/>
      <c r="O32" s="36"/>
      <c r="P32" s="36">
        <v>24</v>
      </c>
      <c r="Q32" s="33"/>
      <c r="R32" s="33">
        <v>48</v>
      </c>
      <c r="S32" s="37"/>
      <c r="T32" s="37"/>
      <c r="U32" s="33"/>
      <c r="V32" s="33"/>
      <c r="W32" s="38"/>
      <c r="X32" s="38">
        <v>36</v>
      </c>
      <c r="Y32" s="33"/>
      <c r="Z32" s="33"/>
      <c r="AA32" s="39"/>
      <c r="AB32" s="39">
        <v>48</v>
      </c>
      <c r="AC32" s="33"/>
      <c r="AD32" s="33"/>
      <c r="AE32" s="23">
        <f t="shared" si="0"/>
        <v>300</v>
      </c>
      <c r="AF32" s="23">
        <f t="shared" si="1"/>
        <v>0</v>
      </c>
      <c r="AG32" s="33"/>
    </row>
    <row r="33" spans="1:33" x14ac:dyDescent="0.25">
      <c r="A33" s="30"/>
      <c r="B33" s="31" t="s">
        <v>32</v>
      </c>
      <c r="C33" s="32"/>
      <c r="D33" s="32"/>
      <c r="E33" s="33"/>
      <c r="F33" s="33">
        <v>12</v>
      </c>
      <c r="G33" s="34"/>
      <c r="H33" s="34"/>
      <c r="I33" s="33"/>
      <c r="J33" s="33"/>
      <c r="K33" s="35"/>
      <c r="L33" s="35"/>
      <c r="M33" s="33"/>
      <c r="N33" s="33"/>
      <c r="O33" s="36"/>
      <c r="P33" s="36"/>
      <c r="Q33" s="33"/>
      <c r="R33" s="33">
        <v>12</v>
      </c>
      <c r="S33" s="37"/>
      <c r="T33" s="37"/>
      <c r="U33" s="33"/>
      <c r="V33" s="33"/>
      <c r="W33" s="38"/>
      <c r="X33" s="38"/>
      <c r="Y33" s="33"/>
      <c r="Z33" s="33"/>
      <c r="AA33" s="39"/>
      <c r="AB33" s="39"/>
      <c r="AC33" s="33"/>
      <c r="AD33" s="33"/>
      <c r="AE33" s="23">
        <f t="shared" si="0"/>
        <v>24</v>
      </c>
      <c r="AF33" s="23">
        <f t="shared" si="1"/>
        <v>0</v>
      </c>
      <c r="AG33" s="33"/>
    </row>
    <row r="34" spans="1:33" x14ac:dyDescent="0.25">
      <c r="A34" s="30">
        <v>44150</v>
      </c>
      <c r="B34" s="31" t="s">
        <v>51</v>
      </c>
      <c r="C34" s="32">
        <v>24</v>
      </c>
      <c r="D34" s="32"/>
      <c r="E34" s="33"/>
      <c r="F34" s="33"/>
      <c r="G34" s="34">
        <v>240</v>
      </c>
      <c r="H34" s="34"/>
      <c r="I34" s="33"/>
      <c r="J34" s="33"/>
      <c r="K34" s="35"/>
      <c r="L34" s="35"/>
      <c r="M34" s="33">
        <v>180</v>
      </c>
      <c r="N34" s="33"/>
      <c r="O34" s="36">
        <v>96</v>
      </c>
      <c r="P34" s="36"/>
      <c r="Q34" s="33"/>
      <c r="R34" s="33"/>
      <c r="S34" s="37">
        <v>120</v>
      </c>
      <c r="T34" s="37"/>
      <c r="U34" s="33">
        <v>120</v>
      </c>
      <c r="V34" s="33"/>
      <c r="W34" s="38"/>
      <c r="X34" s="38"/>
      <c r="Y34" s="33">
        <v>240</v>
      </c>
      <c r="Z34" s="33"/>
      <c r="AA34" s="39"/>
      <c r="AB34" s="39"/>
      <c r="AC34" s="33"/>
      <c r="AD34" s="33"/>
      <c r="AE34" s="23">
        <f t="shared" si="0"/>
        <v>0</v>
      </c>
      <c r="AF34" s="23">
        <f t="shared" si="1"/>
        <v>1020</v>
      </c>
      <c r="AG34" s="33"/>
    </row>
    <row r="35" spans="1:33" x14ac:dyDescent="0.25">
      <c r="A35" s="30"/>
      <c r="B35" s="31" t="s">
        <v>62</v>
      </c>
      <c r="C35" s="32"/>
      <c r="D35" s="32"/>
      <c r="E35" s="33"/>
      <c r="F35" s="33"/>
      <c r="G35" s="34"/>
      <c r="H35" s="34"/>
      <c r="I35" s="33"/>
      <c r="J35" s="33"/>
      <c r="K35" s="35"/>
      <c r="L35" s="35"/>
      <c r="M35" s="33"/>
      <c r="N35" s="33">
        <v>36</v>
      </c>
      <c r="O35" s="36"/>
      <c r="P35" s="36"/>
      <c r="Q35" s="33"/>
      <c r="R35" s="33"/>
      <c r="S35" s="37"/>
      <c r="T35" s="37"/>
      <c r="U35" s="33"/>
      <c r="V35" s="33">
        <v>24</v>
      </c>
      <c r="W35" s="38"/>
      <c r="X35" s="38"/>
      <c r="Y35" s="33"/>
      <c r="Z35" s="33">
        <v>24</v>
      </c>
      <c r="AA35" s="39"/>
      <c r="AB35" s="39"/>
      <c r="AC35" s="33"/>
      <c r="AD35" s="33"/>
      <c r="AE35" s="23">
        <f t="shared" si="0"/>
        <v>84</v>
      </c>
      <c r="AF35" s="23">
        <f t="shared" si="1"/>
        <v>0</v>
      </c>
      <c r="AG35" s="33"/>
    </row>
    <row r="36" spans="1:33" x14ac:dyDescent="0.25">
      <c r="A36" s="30"/>
      <c r="B36" s="31" t="s">
        <v>32</v>
      </c>
      <c r="C36" s="32"/>
      <c r="D36" s="32"/>
      <c r="E36" s="33"/>
      <c r="F36" s="33"/>
      <c r="G36" s="34"/>
      <c r="H36" s="34"/>
      <c r="I36" s="33"/>
      <c r="J36" s="33"/>
      <c r="K36" s="35"/>
      <c r="L36" s="35"/>
      <c r="M36" s="33"/>
      <c r="N36" s="33"/>
      <c r="O36" s="36"/>
      <c r="P36" s="36"/>
      <c r="Q36" s="33"/>
      <c r="R36" s="33"/>
      <c r="S36" s="37"/>
      <c r="T36" s="37"/>
      <c r="U36" s="33"/>
      <c r="V36" s="33">
        <v>6</v>
      </c>
      <c r="W36" s="38"/>
      <c r="X36" s="38"/>
      <c r="Y36" s="33"/>
      <c r="Z36" s="33">
        <v>12</v>
      </c>
      <c r="AA36" s="39"/>
      <c r="AB36" s="39"/>
      <c r="AC36" s="33"/>
      <c r="AD36" s="33"/>
      <c r="AE36" s="23">
        <f t="shared" si="0"/>
        <v>18</v>
      </c>
      <c r="AF36" s="23">
        <f t="shared" si="1"/>
        <v>0</v>
      </c>
      <c r="AG36" s="33"/>
    </row>
    <row r="37" spans="1:33" x14ac:dyDescent="0.25">
      <c r="A37" s="30"/>
      <c r="B37" s="31" t="s">
        <v>63</v>
      </c>
      <c r="C37" s="32"/>
      <c r="D37" s="32">
        <v>24</v>
      </c>
      <c r="E37" s="33"/>
      <c r="F37" s="33">
        <v>24</v>
      </c>
      <c r="G37" s="34"/>
      <c r="H37" s="34"/>
      <c r="I37" s="33"/>
      <c r="J37" s="33"/>
      <c r="K37" s="35"/>
      <c r="L37" s="35"/>
      <c r="M37" s="33"/>
      <c r="N37" s="33"/>
      <c r="O37" s="36"/>
      <c r="P37" s="36"/>
      <c r="Q37" s="33"/>
      <c r="R37" s="33">
        <v>12</v>
      </c>
      <c r="S37" s="37"/>
      <c r="T37" s="37"/>
      <c r="U37" s="33"/>
      <c r="V37" s="33">
        <v>6</v>
      </c>
      <c r="W37" s="38"/>
      <c r="X37" s="38"/>
      <c r="Y37" s="33"/>
      <c r="Z37" s="33"/>
      <c r="AA37" s="39"/>
      <c r="AB37" s="39"/>
      <c r="AC37" s="33"/>
      <c r="AD37" s="33"/>
      <c r="AE37" s="23">
        <f t="shared" si="0"/>
        <v>66</v>
      </c>
      <c r="AF37" s="23">
        <f t="shared" si="1"/>
        <v>0</v>
      </c>
      <c r="AG37" s="33"/>
    </row>
    <row r="38" spans="1:33" x14ac:dyDescent="0.25">
      <c r="A38" s="30"/>
      <c r="B38" s="31" t="s">
        <v>64</v>
      </c>
      <c r="C38" s="32"/>
      <c r="D38" s="32"/>
      <c r="E38" s="33"/>
      <c r="F38" s="33">
        <v>48</v>
      </c>
      <c r="G38" s="34"/>
      <c r="H38" s="34"/>
      <c r="I38" s="33"/>
      <c r="J38" s="33"/>
      <c r="K38" s="35"/>
      <c r="L38" s="35"/>
      <c r="M38" s="33"/>
      <c r="N38" s="33"/>
      <c r="O38" s="36"/>
      <c r="P38" s="36"/>
      <c r="Q38" s="33"/>
      <c r="R38" s="33">
        <v>12</v>
      </c>
      <c r="S38" s="37"/>
      <c r="T38" s="37"/>
      <c r="U38" s="33"/>
      <c r="V38" s="33"/>
      <c r="W38" s="38"/>
      <c r="X38" s="38"/>
      <c r="Y38" s="33"/>
      <c r="Z38" s="33"/>
      <c r="AA38" s="39"/>
      <c r="AB38" s="39"/>
      <c r="AC38" s="33"/>
      <c r="AD38" s="33"/>
      <c r="AE38" s="23">
        <f t="shared" si="0"/>
        <v>60</v>
      </c>
      <c r="AF38" s="23">
        <f t="shared" si="1"/>
        <v>0</v>
      </c>
      <c r="AG38" s="33"/>
    </row>
    <row r="39" spans="1:33" x14ac:dyDescent="0.25">
      <c r="A39" s="30"/>
      <c r="B39" s="31" t="s">
        <v>40</v>
      </c>
      <c r="C39" s="32"/>
      <c r="D39" s="32"/>
      <c r="E39" s="33">
        <v>12</v>
      </c>
      <c r="F39" s="33"/>
      <c r="G39" s="34"/>
      <c r="H39" s="34"/>
      <c r="I39" s="33"/>
      <c r="J39" s="33"/>
      <c r="K39" s="35"/>
      <c r="L39" s="35"/>
      <c r="M39" s="33"/>
      <c r="N39" s="33"/>
      <c r="O39" s="36"/>
      <c r="P39" s="36"/>
      <c r="Q39" s="33"/>
      <c r="R39" s="33"/>
      <c r="S39" s="37"/>
      <c r="T39" s="37"/>
      <c r="U39" s="33"/>
      <c r="V39" s="33"/>
      <c r="W39" s="38"/>
      <c r="X39" s="38"/>
      <c r="Y39" s="33"/>
      <c r="Z39" s="33"/>
      <c r="AA39" s="39"/>
      <c r="AB39" s="39"/>
      <c r="AC39" s="33"/>
      <c r="AD39" s="33"/>
      <c r="AE39" s="23">
        <f t="shared" si="0"/>
        <v>0</v>
      </c>
      <c r="AF39" s="23">
        <f t="shared" si="1"/>
        <v>12</v>
      </c>
      <c r="AG39" s="33"/>
    </row>
    <row r="40" spans="1:33" x14ac:dyDescent="0.25">
      <c r="A40" s="40">
        <v>44152</v>
      </c>
      <c r="B40" s="50" t="s">
        <v>40</v>
      </c>
      <c r="C40" s="42"/>
      <c r="D40" s="42"/>
      <c r="E40" s="43"/>
      <c r="F40" s="43"/>
      <c r="G40" s="44"/>
      <c r="H40" s="44"/>
      <c r="I40" s="43"/>
      <c r="J40" s="43"/>
      <c r="K40" s="45"/>
      <c r="L40" s="45"/>
      <c r="M40" s="43"/>
      <c r="N40" s="43"/>
      <c r="O40" s="46"/>
      <c r="P40" s="46"/>
      <c r="Q40" s="43">
        <v>3</v>
      </c>
      <c r="R40" s="43"/>
      <c r="S40" s="47"/>
      <c r="T40" s="47"/>
      <c r="U40" s="43"/>
      <c r="V40" s="43"/>
      <c r="W40" s="48"/>
      <c r="X40" s="48"/>
      <c r="Y40" s="43"/>
      <c r="Z40" s="43"/>
      <c r="AA40" s="49"/>
      <c r="AB40" s="49"/>
      <c r="AC40" s="43"/>
      <c r="AD40" s="43"/>
      <c r="AE40" s="23"/>
      <c r="AF40" s="23"/>
      <c r="AG40" s="43"/>
    </row>
    <row r="41" spans="1:33" ht="30" x14ac:dyDescent="0.25">
      <c r="A41" s="40"/>
      <c r="B41" s="50" t="s">
        <v>65</v>
      </c>
      <c r="C41" s="42"/>
      <c r="D41" s="42"/>
      <c r="E41" s="43"/>
      <c r="F41" s="43"/>
      <c r="G41" s="44"/>
      <c r="H41" s="44"/>
      <c r="I41" s="43"/>
      <c r="J41" s="43"/>
      <c r="K41" s="45"/>
      <c r="L41" s="45"/>
      <c r="M41" s="43"/>
      <c r="N41" s="43"/>
      <c r="O41" s="46"/>
      <c r="P41" s="46"/>
      <c r="Q41" s="43"/>
      <c r="R41" s="43">
        <v>3</v>
      </c>
      <c r="S41" s="47"/>
      <c r="T41" s="47"/>
      <c r="U41" s="43"/>
      <c r="V41" s="43"/>
      <c r="W41" s="48"/>
      <c r="X41" s="48"/>
      <c r="Y41" s="43"/>
      <c r="Z41" s="43"/>
      <c r="AA41" s="49"/>
      <c r="AB41" s="49"/>
      <c r="AC41" s="43"/>
      <c r="AD41" s="43"/>
      <c r="AE41" s="23"/>
      <c r="AF41" s="23"/>
      <c r="AG41" s="43"/>
    </row>
    <row r="42" spans="1:33" x14ac:dyDescent="0.25">
      <c r="A42" s="40"/>
      <c r="B42" s="50" t="s">
        <v>32</v>
      </c>
      <c r="C42" s="42"/>
      <c r="D42" s="42"/>
      <c r="E42" s="43"/>
      <c r="F42" s="43"/>
      <c r="G42" s="44"/>
      <c r="H42" s="44">
        <v>24</v>
      </c>
      <c r="I42" s="43"/>
      <c r="J42" s="43"/>
      <c r="K42" s="45"/>
      <c r="L42" s="45"/>
      <c r="M42" s="43"/>
      <c r="N42" s="43"/>
      <c r="O42" s="46"/>
      <c r="P42" s="46"/>
      <c r="Q42" s="43"/>
      <c r="R42" s="43"/>
      <c r="S42" s="47"/>
      <c r="T42" s="47">
        <v>24</v>
      </c>
      <c r="U42" s="43"/>
      <c r="V42" s="43"/>
      <c r="W42" s="48"/>
      <c r="X42" s="48"/>
      <c r="Y42" s="43"/>
      <c r="Z42" s="43"/>
      <c r="AA42" s="49"/>
      <c r="AB42" s="49"/>
      <c r="AC42" s="43"/>
      <c r="AD42" s="43"/>
      <c r="AE42" s="23"/>
      <c r="AF42" s="23"/>
      <c r="AG42" s="43"/>
    </row>
    <row r="43" spans="1:33" ht="30" x14ac:dyDescent="0.25">
      <c r="A43" s="40"/>
      <c r="B43" s="50" t="s">
        <v>66</v>
      </c>
      <c r="C43" s="42"/>
      <c r="D43" s="42"/>
      <c r="E43" s="43"/>
      <c r="F43" s="43"/>
      <c r="G43" s="44"/>
      <c r="H43" s="44"/>
      <c r="I43" s="43"/>
      <c r="J43" s="43"/>
      <c r="K43" s="45"/>
      <c r="L43" s="45"/>
      <c r="M43" s="43">
        <v>36</v>
      </c>
      <c r="N43" s="43"/>
      <c r="O43" s="46"/>
      <c r="P43" s="46"/>
      <c r="Q43" s="43">
        <v>24</v>
      </c>
      <c r="R43" s="43"/>
      <c r="S43" s="47"/>
      <c r="T43" s="47"/>
      <c r="U43" s="43"/>
      <c r="V43" s="43"/>
      <c r="W43" s="48"/>
      <c r="X43" s="48"/>
      <c r="Y43" s="43"/>
      <c r="Z43" s="43"/>
      <c r="AA43" s="49">
        <v>20</v>
      </c>
      <c r="AB43" s="49"/>
      <c r="AC43" s="43"/>
      <c r="AD43" s="43"/>
      <c r="AE43" s="23"/>
      <c r="AF43" s="23"/>
      <c r="AG43" s="43"/>
    </row>
    <row r="44" spans="1:33" x14ac:dyDescent="0.25">
      <c r="A44" s="40"/>
      <c r="B44" s="50" t="s">
        <v>29</v>
      </c>
      <c r="C44" s="42"/>
      <c r="D44" s="42"/>
      <c r="E44" s="43"/>
      <c r="F44" s="43"/>
      <c r="G44" s="44"/>
      <c r="H44" s="44"/>
      <c r="I44" s="43"/>
      <c r="J44" s="43"/>
      <c r="K44" s="45"/>
      <c r="L44" s="45"/>
      <c r="M44" s="43"/>
      <c r="N44" s="43">
        <v>36</v>
      </c>
      <c r="O44" s="46"/>
      <c r="P44" s="46"/>
      <c r="Q44" s="43"/>
      <c r="R44" s="43">
        <v>12</v>
      </c>
      <c r="S44" s="47"/>
      <c r="T44" s="47"/>
      <c r="U44" s="43"/>
      <c r="V44" s="43"/>
      <c r="W44" s="48"/>
      <c r="X44" s="48"/>
      <c r="Y44" s="43"/>
      <c r="Z44" s="43"/>
      <c r="AA44" s="49"/>
      <c r="AB44" s="49">
        <v>20</v>
      </c>
      <c r="AC44" s="43"/>
      <c r="AD44" s="43"/>
      <c r="AE44" s="23"/>
      <c r="AF44" s="23"/>
      <c r="AG44" s="43"/>
    </row>
    <row r="45" spans="1:33" x14ac:dyDescent="0.25">
      <c r="A45" s="40"/>
      <c r="B45" s="50" t="s">
        <v>35</v>
      </c>
      <c r="C45" s="42"/>
      <c r="D45" s="42"/>
      <c r="E45" s="43">
        <v>24</v>
      </c>
      <c r="F45" s="43"/>
      <c r="G45" s="44"/>
      <c r="H45" s="44"/>
      <c r="I45" s="43"/>
      <c r="J45" s="43"/>
      <c r="K45" s="45"/>
      <c r="L45" s="45"/>
      <c r="M45" s="43"/>
      <c r="N45" s="43"/>
      <c r="O45" s="46"/>
      <c r="P45" s="46"/>
      <c r="Q45" s="43"/>
      <c r="R45" s="43"/>
      <c r="S45" s="47"/>
      <c r="T45" s="47"/>
      <c r="U45" s="43"/>
      <c r="V45" s="43"/>
      <c r="W45" s="48"/>
      <c r="X45" s="48"/>
      <c r="Y45" s="43"/>
      <c r="Z45" s="43"/>
      <c r="AA45" s="49"/>
      <c r="AB45" s="49"/>
      <c r="AC45" s="43"/>
      <c r="AD45" s="43"/>
      <c r="AE45" s="23"/>
      <c r="AF45" s="23"/>
      <c r="AG45" s="43"/>
    </row>
    <row r="46" spans="1:33" ht="30" x14ac:dyDescent="0.25">
      <c r="A46" s="40"/>
      <c r="B46" s="50" t="s">
        <v>67</v>
      </c>
      <c r="C46" s="42"/>
      <c r="D46" s="42"/>
      <c r="E46" s="43"/>
      <c r="F46" s="43">
        <v>24</v>
      </c>
      <c r="G46" s="44"/>
      <c r="H46" s="44"/>
      <c r="I46" s="43"/>
      <c r="J46" s="43"/>
      <c r="K46" s="45"/>
      <c r="L46" s="45"/>
      <c r="M46" s="43"/>
      <c r="N46" s="43"/>
      <c r="O46" s="46"/>
      <c r="P46" s="46"/>
      <c r="Q46" s="43"/>
      <c r="R46" s="43">
        <v>12</v>
      </c>
      <c r="S46" s="47"/>
      <c r="T46" s="47"/>
      <c r="U46" s="43"/>
      <c r="V46" s="43"/>
      <c r="W46" s="48"/>
      <c r="X46" s="48"/>
      <c r="Y46" s="43"/>
      <c r="Z46" s="43"/>
      <c r="AA46" s="49"/>
      <c r="AB46" s="49"/>
      <c r="AC46" s="43"/>
      <c r="AD46" s="43"/>
      <c r="AE46" s="23">
        <f t="shared" si="0"/>
        <v>36</v>
      </c>
      <c r="AF46" s="23">
        <f t="shared" si="1"/>
        <v>0</v>
      </c>
      <c r="AG46" s="43"/>
    </row>
    <row r="47" spans="1:33" ht="30" x14ac:dyDescent="0.25">
      <c r="A47" s="40"/>
      <c r="B47" s="50" t="s">
        <v>68</v>
      </c>
      <c r="C47" s="42"/>
      <c r="D47" s="42"/>
      <c r="E47" s="43"/>
      <c r="F47" s="43"/>
      <c r="G47" s="44"/>
      <c r="H47" s="44"/>
      <c r="I47" s="43"/>
      <c r="J47" s="43"/>
      <c r="K47" s="45"/>
      <c r="L47" s="45"/>
      <c r="M47" s="43"/>
      <c r="N47" s="43"/>
      <c r="O47" s="46"/>
      <c r="P47" s="46"/>
      <c r="Q47" s="43"/>
      <c r="R47" s="43"/>
      <c r="S47" s="47"/>
      <c r="T47" s="47"/>
      <c r="U47" s="43"/>
      <c r="V47" s="43"/>
      <c r="W47" s="48"/>
      <c r="X47" s="48"/>
      <c r="Y47" s="43"/>
      <c r="Z47" s="43"/>
      <c r="AA47" s="49"/>
      <c r="AB47" s="49"/>
      <c r="AC47" s="43"/>
      <c r="AD47" s="43"/>
      <c r="AE47" s="23"/>
      <c r="AF47" s="23"/>
      <c r="AG47" s="43"/>
    </row>
    <row r="48" spans="1:33" x14ac:dyDescent="0.25">
      <c r="A48" s="40"/>
      <c r="B48" s="50"/>
      <c r="C48" s="42"/>
      <c r="D48" s="42"/>
      <c r="E48" s="43"/>
      <c r="F48" s="43"/>
      <c r="G48" s="44"/>
      <c r="H48" s="44"/>
      <c r="I48" s="43"/>
      <c r="J48" s="43"/>
      <c r="K48" s="45"/>
      <c r="L48" s="45"/>
      <c r="M48" s="43"/>
      <c r="N48" s="43"/>
      <c r="O48" s="46"/>
      <c r="P48" s="46"/>
      <c r="Q48" s="43"/>
      <c r="R48" s="43"/>
      <c r="S48" s="47"/>
      <c r="T48" s="47"/>
      <c r="U48" s="43"/>
      <c r="V48" s="43"/>
      <c r="W48" s="48"/>
      <c r="X48" s="48"/>
      <c r="Y48" s="43"/>
      <c r="Z48" s="43"/>
      <c r="AA48" s="49"/>
      <c r="AB48" s="49"/>
      <c r="AC48" s="43"/>
      <c r="AD48" s="43"/>
      <c r="AE48" s="23"/>
      <c r="AF48" s="23"/>
      <c r="AG48" s="43"/>
    </row>
    <row r="49" spans="1:33" x14ac:dyDescent="0.25">
      <c r="A49" s="40"/>
      <c r="B49" s="50"/>
      <c r="C49" s="42"/>
      <c r="D49" s="42"/>
      <c r="E49" s="43"/>
      <c r="F49" s="43"/>
      <c r="G49" s="44"/>
      <c r="H49" s="44"/>
      <c r="I49" s="43"/>
      <c r="J49" s="43"/>
      <c r="K49" s="45"/>
      <c r="L49" s="45"/>
      <c r="M49" s="43"/>
      <c r="N49" s="43"/>
      <c r="O49" s="46"/>
      <c r="P49" s="46"/>
      <c r="Q49" s="43"/>
      <c r="R49" s="43"/>
      <c r="S49" s="47"/>
      <c r="T49" s="47"/>
      <c r="U49" s="43"/>
      <c r="V49" s="43"/>
      <c r="W49" s="48"/>
      <c r="X49" s="48"/>
      <c r="Y49" s="43"/>
      <c r="Z49" s="43"/>
      <c r="AA49" s="49"/>
      <c r="AB49" s="49"/>
      <c r="AC49" s="43"/>
      <c r="AD49" s="43"/>
      <c r="AE49" s="23">
        <f t="shared" si="0"/>
        <v>0</v>
      </c>
      <c r="AF49" s="23">
        <f t="shared" si="1"/>
        <v>0</v>
      </c>
      <c r="AG49" s="43"/>
    </row>
    <row r="50" spans="1:33" x14ac:dyDescent="0.25">
      <c r="A50" s="52"/>
      <c r="B50" s="58"/>
      <c r="C50" s="190">
        <f>SUM(C5:C49)-SUM(D5:D49)</f>
        <v>72</v>
      </c>
      <c r="D50" s="191"/>
      <c r="E50" s="162">
        <f>SUM(E5:E49)-SUM(F5:F49)</f>
        <v>0</v>
      </c>
      <c r="F50" s="163"/>
      <c r="G50" s="192">
        <f>SUM(G5:G49)-SUM(H5:H49)</f>
        <v>216</v>
      </c>
      <c r="H50" s="193"/>
      <c r="I50" s="162">
        <f>SUM(I5:I49)-SUM(J6:J50)</f>
        <v>0</v>
      </c>
      <c r="J50" s="163"/>
      <c r="K50" s="194">
        <f>SUM(K5:K49)-SUM(L5:L49)</f>
        <v>0</v>
      </c>
      <c r="L50" s="195"/>
      <c r="M50" s="162">
        <f>SUM(M5:M49)-SUM(N5:N49)</f>
        <v>144</v>
      </c>
      <c r="N50" s="163"/>
      <c r="O50" s="184">
        <f>SUM(O5:O49)-SUM(P5:P49)</f>
        <v>96</v>
      </c>
      <c r="P50" s="185"/>
      <c r="Q50" s="162">
        <f>SUM(Q5:Q49)-SUM(R5:R49)</f>
        <v>0</v>
      </c>
      <c r="R50" s="163"/>
      <c r="S50" s="186">
        <f>SUM(S5:S49)-SUM(T5:T49)</f>
        <v>96</v>
      </c>
      <c r="T50" s="187"/>
      <c r="U50" s="162">
        <f>SUM(U5:U49)-SUM(V5:V49)</f>
        <v>84</v>
      </c>
      <c r="V50" s="163"/>
      <c r="W50" s="188">
        <f>SUM(W5:W49)-SUM(X5:X49)</f>
        <v>0</v>
      </c>
      <c r="X50" s="189"/>
      <c r="Y50" s="162">
        <f>SUM(Y5:Y49)-SUM(Z5:Z49)</f>
        <v>204</v>
      </c>
      <c r="Z50" s="163"/>
      <c r="AA50" s="182">
        <f>SUM(AA5:AA49)-SUM(AB5:AB49)</f>
        <v>0</v>
      </c>
      <c r="AB50" s="183"/>
      <c r="AC50" s="162">
        <f>SUM(AC5:AC49)-SUM(AD5:AD49)</f>
        <v>0</v>
      </c>
      <c r="AD50" s="163"/>
      <c r="AE50" s="23">
        <f>SUM(AE6:AE49)</f>
        <v>1595</v>
      </c>
      <c r="AF50" s="23">
        <f>SUM(AF6:AF49)</f>
        <v>2519</v>
      </c>
    </row>
    <row r="51" spans="1:33" x14ac:dyDescent="0.25">
      <c r="A51" s="159" t="s">
        <v>46</v>
      </c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57">
        <f>AF50-AE50</f>
        <v>924</v>
      </c>
    </row>
  </sheetData>
  <mergeCells count="37">
    <mergeCell ref="A1:AH1"/>
    <mergeCell ref="A2:AD2"/>
    <mergeCell ref="A3:A5"/>
    <mergeCell ref="B3:B5"/>
    <mergeCell ref="C3:AF3"/>
    <mergeCell ref="AG3:AG5"/>
    <mergeCell ref="C4:D4"/>
    <mergeCell ref="E4:F4"/>
    <mergeCell ref="G4:H4"/>
    <mergeCell ref="I4:J4"/>
    <mergeCell ref="AF4:AF5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E5"/>
    <mergeCell ref="AA50:AB50"/>
    <mergeCell ref="AC50:AD50"/>
    <mergeCell ref="A51:AD51"/>
    <mergeCell ref="O50:P50"/>
    <mergeCell ref="Q50:R50"/>
    <mergeCell ref="S50:T50"/>
    <mergeCell ref="U50:V50"/>
    <mergeCell ref="W50:X50"/>
    <mergeCell ref="Y50:Z50"/>
    <mergeCell ref="C50:D50"/>
    <mergeCell ref="E50:F50"/>
    <mergeCell ref="G50:H50"/>
    <mergeCell ref="I50:J50"/>
    <mergeCell ref="K50:L50"/>
    <mergeCell ref="M50:N50"/>
  </mergeCells>
  <pageMargins left="0.12" right="0.2" top="0.34" bottom="0.38" header="0.3" footer="0.3"/>
  <pageSetup orientation="landscape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F10" sqref="F10"/>
    </sheetView>
  </sheetViews>
  <sheetFormatPr defaultRowHeight="15" x14ac:dyDescent="0.25"/>
  <cols>
    <col min="1" max="1" width="9.42578125" customWidth="1"/>
    <col min="2" max="2" width="24" customWidth="1"/>
    <col min="3" max="3" width="14" customWidth="1"/>
    <col min="4" max="4" width="4" customWidth="1"/>
    <col min="5" max="5" width="8.7109375" customWidth="1"/>
    <col min="6" max="6" width="9" customWidth="1"/>
    <col min="7" max="7" width="7.7109375" customWidth="1"/>
    <col min="8" max="8" width="6.7109375" customWidth="1"/>
    <col min="9" max="9" width="8.5703125" customWidth="1"/>
    <col min="10" max="10" width="9.140625" customWidth="1"/>
    <col min="11" max="12" width="8.85546875" customWidth="1"/>
    <col min="13" max="13" width="9.42578125" customWidth="1"/>
    <col min="14" max="14" width="8.140625" customWidth="1"/>
    <col min="15" max="15" width="8.42578125" customWidth="1"/>
  </cols>
  <sheetData>
    <row r="1" spans="1:15" x14ac:dyDescent="0.25">
      <c r="A1" s="60" t="s">
        <v>69</v>
      </c>
      <c r="B1" s="61"/>
      <c r="C1" s="61"/>
      <c r="D1" s="62"/>
      <c r="E1" s="62"/>
      <c r="F1" s="62"/>
      <c r="G1" s="62"/>
      <c r="H1" s="63"/>
      <c r="I1" s="62"/>
      <c r="J1" s="62"/>
      <c r="K1" s="62"/>
      <c r="L1" s="64"/>
      <c r="M1" s="60"/>
      <c r="N1" s="64"/>
      <c r="O1" s="65"/>
    </row>
    <row r="2" spans="1:15" x14ac:dyDescent="0.25">
      <c r="A2" s="66" t="s">
        <v>70</v>
      </c>
      <c r="B2" s="61"/>
      <c r="C2" s="61"/>
      <c r="D2" s="62"/>
      <c r="E2" s="62"/>
      <c r="F2" s="62"/>
      <c r="G2" s="62"/>
      <c r="H2" s="63"/>
      <c r="I2" s="62"/>
      <c r="J2" s="62"/>
      <c r="K2" s="62"/>
      <c r="L2" s="67"/>
      <c r="M2" s="66"/>
      <c r="N2" s="67"/>
      <c r="O2" s="65"/>
    </row>
    <row r="3" spans="1:15" ht="20.25" x14ac:dyDescent="0.25">
      <c r="A3" s="218" t="s">
        <v>71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</row>
    <row r="4" spans="1:15" x14ac:dyDescent="0.2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</row>
    <row r="5" spans="1:15" x14ac:dyDescent="0.25">
      <c r="A5" s="220" t="s">
        <v>72</v>
      </c>
      <c r="B5" s="221" t="s">
        <v>73</v>
      </c>
      <c r="C5" s="224" t="s">
        <v>74</v>
      </c>
      <c r="D5" s="225"/>
      <c r="E5" s="225"/>
      <c r="F5" s="226"/>
      <c r="G5" s="230" t="s">
        <v>75</v>
      </c>
      <c r="H5" s="231"/>
      <c r="I5" s="234" t="s">
        <v>76</v>
      </c>
      <c r="J5" s="237" t="s">
        <v>77</v>
      </c>
      <c r="K5" s="237"/>
      <c r="L5" s="237"/>
      <c r="M5" s="221" t="s">
        <v>78</v>
      </c>
      <c r="N5" s="234" t="s">
        <v>79</v>
      </c>
      <c r="O5" s="238" t="s">
        <v>6</v>
      </c>
    </row>
    <row r="6" spans="1:15" ht="15.75" customHeight="1" x14ac:dyDescent="0.25">
      <c r="A6" s="220"/>
      <c r="B6" s="222"/>
      <c r="C6" s="227"/>
      <c r="D6" s="228"/>
      <c r="E6" s="228"/>
      <c r="F6" s="229"/>
      <c r="G6" s="232"/>
      <c r="H6" s="233"/>
      <c r="I6" s="235"/>
      <c r="J6" s="239" t="s">
        <v>80</v>
      </c>
      <c r="K6" s="234" t="s">
        <v>81</v>
      </c>
      <c r="L6" s="239" t="s">
        <v>82</v>
      </c>
      <c r="M6" s="222"/>
      <c r="N6" s="235"/>
      <c r="O6" s="238"/>
    </row>
    <row r="7" spans="1:15" ht="22.5" customHeight="1" x14ac:dyDescent="0.25">
      <c r="A7" s="220"/>
      <c r="B7" s="223"/>
      <c r="C7" s="68" t="s">
        <v>83</v>
      </c>
      <c r="D7" s="68" t="s">
        <v>84</v>
      </c>
      <c r="E7" s="68" t="s">
        <v>85</v>
      </c>
      <c r="F7" s="69" t="s">
        <v>86</v>
      </c>
      <c r="G7" s="70" t="s">
        <v>87</v>
      </c>
      <c r="H7" s="71" t="s">
        <v>88</v>
      </c>
      <c r="I7" s="236"/>
      <c r="J7" s="239"/>
      <c r="K7" s="236"/>
      <c r="L7" s="239"/>
      <c r="M7" s="223"/>
      <c r="N7" s="236"/>
      <c r="O7" s="238"/>
    </row>
    <row r="8" spans="1:15" ht="31.5" customHeight="1" x14ac:dyDescent="0.25">
      <c r="A8" s="72">
        <v>44138</v>
      </c>
      <c r="B8" s="73" t="s">
        <v>89</v>
      </c>
      <c r="C8" s="74" t="s">
        <v>18</v>
      </c>
      <c r="D8" s="74">
        <v>1</v>
      </c>
      <c r="E8" s="75">
        <v>455000</v>
      </c>
      <c r="F8" s="75">
        <f>E8</f>
        <v>455000</v>
      </c>
      <c r="G8" s="75"/>
      <c r="H8" s="76"/>
      <c r="I8" s="75">
        <f>F8</f>
        <v>455000</v>
      </c>
      <c r="J8" s="75"/>
      <c r="K8" s="75"/>
      <c r="L8" s="75">
        <f>I8</f>
        <v>455000</v>
      </c>
      <c r="M8" s="77" t="s">
        <v>90</v>
      </c>
      <c r="N8" s="75"/>
      <c r="O8" s="74"/>
    </row>
    <row r="9" spans="1:15" ht="31.5" customHeight="1" x14ac:dyDescent="0.25">
      <c r="A9" s="72">
        <v>44141</v>
      </c>
      <c r="B9" s="73" t="s">
        <v>91</v>
      </c>
      <c r="C9" s="74" t="s">
        <v>92</v>
      </c>
      <c r="D9" s="74">
        <v>1</v>
      </c>
      <c r="E9" s="75">
        <v>520000</v>
      </c>
      <c r="F9" s="75">
        <f>E9</f>
        <v>520000</v>
      </c>
      <c r="G9" s="75"/>
      <c r="H9" s="76"/>
      <c r="I9" s="75">
        <f>F9</f>
        <v>520000</v>
      </c>
      <c r="J9" s="75">
        <f>I9</f>
        <v>520000</v>
      </c>
      <c r="K9" s="75"/>
      <c r="L9" s="75"/>
      <c r="M9" s="77" t="s">
        <v>93</v>
      </c>
      <c r="N9" s="75"/>
      <c r="O9" s="74"/>
    </row>
    <row r="10" spans="1:15" ht="31.5" customHeight="1" x14ac:dyDescent="0.25">
      <c r="A10" s="240">
        <v>44142</v>
      </c>
      <c r="B10" s="243" t="s">
        <v>94</v>
      </c>
      <c r="C10" s="78" t="s">
        <v>13</v>
      </c>
      <c r="D10" s="78">
        <v>2</v>
      </c>
      <c r="E10" s="79">
        <v>255000</v>
      </c>
      <c r="F10" s="79">
        <f>D10*E10</f>
        <v>510000</v>
      </c>
      <c r="G10" s="79"/>
      <c r="H10" s="80">
        <v>0.1</v>
      </c>
      <c r="I10" s="79">
        <f>F10*(1-H10)</f>
        <v>459000</v>
      </c>
      <c r="J10" s="79"/>
      <c r="K10" s="79"/>
      <c r="L10" s="81">
        <f>F10*(1-H10)</f>
        <v>459000</v>
      </c>
      <c r="M10" s="246" t="s">
        <v>90</v>
      </c>
      <c r="N10" s="81"/>
      <c r="O10" s="82"/>
    </row>
    <row r="11" spans="1:15" ht="31.5" customHeight="1" x14ac:dyDescent="0.25">
      <c r="A11" s="241"/>
      <c r="B11" s="244"/>
      <c r="C11" s="83" t="s">
        <v>10</v>
      </c>
      <c r="D11" s="83">
        <v>1</v>
      </c>
      <c r="E11" s="84">
        <v>485000</v>
      </c>
      <c r="F11" s="84">
        <f t="shared" ref="F11:F12" si="0">D11*E11</f>
        <v>485000</v>
      </c>
      <c r="G11" s="84"/>
      <c r="H11" s="85">
        <v>0.1</v>
      </c>
      <c r="I11" s="84">
        <f>F11*(1-H11)</f>
        <v>436500</v>
      </c>
      <c r="J11" s="84"/>
      <c r="K11" s="84"/>
      <c r="L11" s="86">
        <f>F11*(1-H11)</f>
        <v>436500</v>
      </c>
      <c r="M11" s="247"/>
      <c r="N11" s="86"/>
      <c r="O11" s="83"/>
    </row>
    <row r="12" spans="1:15" ht="31.5" customHeight="1" x14ac:dyDescent="0.25">
      <c r="A12" s="242"/>
      <c r="B12" s="245"/>
      <c r="C12" s="87" t="s">
        <v>8</v>
      </c>
      <c r="D12" s="87">
        <v>2</v>
      </c>
      <c r="E12" s="88">
        <v>455000</v>
      </c>
      <c r="F12" s="88">
        <f t="shared" si="0"/>
        <v>910000</v>
      </c>
      <c r="G12" s="88"/>
      <c r="H12" s="89">
        <v>0.1</v>
      </c>
      <c r="I12" s="88">
        <f>F12*(1-H12)</f>
        <v>819000</v>
      </c>
      <c r="J12" s="88"/>
      <c r="K12" s="88"/>
      <c r="L12" s="90">
        <f>F12*(1-H12)</f>
        <v>819000</v>
      </c>
      <c r="M12" s="248"/>
      <c r="N12" s="90"/>
      <c r="O12" s="91"/>
    </row>
    <row r="13" spans="1:15" ht="31.5" customHeight="1" x14ac:dyDescent="0.25">
      <c r="A13" s="241">
        <v>44142</v>
      </c>
      <c r="B13" s="249" t="s">
        <v>95</v>
      </c>
      <c r="C13" s="92" t="s">
        <v>10</v>
      </c>
      <c r="D13" s="92">
        <v>1</v>
      </c>
      <c r="E13" s="93">
        <v>465000</v>
      </c>
      <c r="F13" s="84">
        <f>D13*E13</f>
        <v>465000</v>
      </c>
      <c r="G13" s="93">
        <v>50000</v>
      </c>
      <c r="H13" s="94"/>
      <c r="I13" s="84">
        <f t="shared" ref="I13:I18" si="1">F13-G13</f>
        <v>415000</v>
      </c>
      <c r="J13" s="84">
        <f>I13</f>
        <v>415000</v>
      </c>
      <c r="K13" s="93"/>
      <c r="L13" s="95"/>
      <c r="M13" s="247" t="s">
        <v>81</v>
      </c>
      <c r="N13" s="95"/>
      <c r="O13" s="96"/>
    </row>
    <row r="14" spans="1:15" ht="31.5" customHeight="1" x14ac:dyDescent="0.25">
      <c r="A14" s="241"/>
      <c r="B14" s="250"/>
      <c r="C14" s="83" t="s">
        <v>13</v>
      </c>
      <c r="D14" s="83">
        <v>1</v>
      </c>
      <c r="E14" s="84">
        <v>255000</v>
      </c>
      <c r="F14" s="84">
        <f t="shared" ref="F14" si="2">D14*E14</f>
        <v>255000</v>
      </c>
      <c r="G14" s="84">
        <v>25000</v>
      </c>
      <c r="H14" s="85"/>
      <c r="I14" s="84">
        <f t="shared" si="1"/>
        <v>230000</v>
      </c>
      <c r="J14" s="84">
        <f t="shared" ref="J14:J15" si="3">I14</f>
        <v>230000</v>
      </c>
      <c r="K14" s="84"/>
      <c r="L14" s="86"/>
      <c r="M14" s="247"/>
      <c r="N14" s="86"/>
      <c r="O14" s="83"/>
    </row>
    <row r="15" spans="1:15" ht="31.5" customHeight="1" x14ac:dyDescent="0.25">
      <c r="A15" s="242"/>
      <c r="B15" s="251"/>
      <c r="C15" s="87" t="s">
        <v>14</v>
      </c>
      <c r="D15" s="87">
        <v>1</v>
      </c>
      <c r="E15" s="88">
        <v>485000</v>
      </c>
      <c r="F15" s="88">
        <f>D15*E15</f>
        <v>485000</v>
      </c>
      <c r="G15" s="88">
        <v>50000</v>
      </c>
      <c r="H15" s="89"/>
      <c r="I15" s="88">
        <f t="shared" si="1"/>
        <v>435000</v>
      </c>
      <c r="J15" s="88">
        <f t="shared" si="3"/>
        <v>435000</v>
      </c>
      <c r="K15" s="88"/>
      <c r="L15" s="90"/>
      <c r="M15" s="248"/>
      <c r="N15" s="90"/>
      <c r="O15" s="91"/>
    </row>
    <row r="16" spans="1:15" ht="31.5" customHeight="1" x14ac:dyDescent="0.25">
      <c r="A16" s="240">
        <v>44143</v>
      </c>
      <c r="B16" s="249" t="s">
        <v>96</v>
      </c>
      <c r="C16" s="78" t="s">
        <v>13</v>
      </c>
      <c r="D16" s="78">
        <v>1</v>
      </c>
      <c r="E16" s="79">
        <v>255000</v>
      </c>
      <c r="F16" s="79">
        <f t="shared" ref="F16:F29" si="4">D16*E16</f>
        <v>255000</v>
      </c>
      <c r="G16" s="79">
        <v>25000</v>
      </c>
      <c r="H16" s="80"/>
      <c r="I16" s="79">
        <f t="shared" si="1"/>
        <v>230000</v>
      </c>
      <c r="J16" s="79">
        <f>I16</f>
        <v>230000</v>
      </c>
      <c r="K16" s="79"/>
      <c r="L16" s="79"/>
      <c r="M16" s="246" t="s">
        <v>81</v>
      </c>
      <c r="N16" s="79"/>
      <c r="O16" s="78"/>
    </row>
    <row r="17" spans="1:15" ht="31.5" customHeight="1" x14ac:dyDescent="0.25">
      <c r="A17" s="241"/>
      <c r="B17" s="250"/>
      <c r="C17" s="83" t="s">
        <v>97</v>
      </c>
      <c r="D17" s="83">
        <v>1</v>
      </c>
      <c r="E17" s="84">
        <v>520000</v>
      </c>
      <c r="F17" s="84">
        <f t="shared" si="4"/>
        <v>520000</v>
      </c>
      <c r="G17" s="84"/>
      <c r="H17" s="85"/>
      <c r="I17" s="84">
        <f t="shared" si="1"/>
        <v>520000</v>
      </c>
      <c r="J17" s="84">
        <f>I17</f>
        <v>520000</v>
      </c>
      <c r="K17" s="84"/>
      <c r="L17" s="84"/>
      <c r="M17" s="247"/>
      <c r="N17" s="84"/>
      <c r="O17" s="83"/>
    </row>
    <row r="18" spans="1:15" ht="31.5" customHeight="1" x14ac:dyDescent="0.25">
      <c r="A18" s="241"/>
      <c r="B18" s="250"/>
      <c r="C18" s="83" t="s">
        <v>8</v>
      </c>
      <c r="D18" s="83">
        <v>1</v>
      </c>
      <c r="E18" s="84">
        <v>455000</v>
      </c>
      <c r="F18" s="84">
        <f t="shared" si="4"/>
        <v>455000</v>
      </c>
      <c r="G18" s="84">
        <v>45000</v>
      </c>
      <c r="H18" s="85"/>
      <c r="I18" s="84">
        <f t="shared" si="1"/>
        <v>410000</v>
      </c>
      <c r="J18" s="84">
        <f t="shared" ref="J18:J28" si="5">I18</f>
        <v>410000</v>
      </c>
      <c r="K18" s="84"/>
      <c r="L18" s="84"/>
      <c r="M18" s="247"/>
      <c r="N18" s="84"/>
      <c r="O18" s="83"/>
    </row>
    <row r="19" spans="1:15" ht="31.5" customHeight="1" x14ac:dyDescent="0.25">
      <c r="A19" s="241"/>
      <c r="B19" s="250"/>
      <c r="C19" s="83" t="s">
        <v>13</v>
      </c>
      <c r="D19" s="83">
        <v>1</v>
      </c>
      <c r="E19" s="84">
        <v>255000</v>
      </c>
      <c r="F19" s="84">
        <f t="shared" si="4"/>
        <v>255000</v>
      </c>
      <c r="G19" s="84"/>
      <c r="H19" s="85">
        <v>1</v>
      </c>
      <c r="I19" s="84">
        <f>F19*(1-H19)</f>
        <v>0</v>
      </c>
      <c r="J19" s="84">
        <f t="shared" si="5"/>
        <v>0</v>
      </c>
      <c r="K19" s="84"/>
      <c r="L19" s="84"/>
      <c r="M19" s="247"/>
      <c r="N19" s="84"/>
      <c r="O19" s="97" t="s">
        <v>98</v>
      </c>
    </row>
    <row r="20" spans="1:15" ht="31.5" customHeight="1" x14ac:dyDescent="0.25">
      <c r="A20" s="241"/>
      <c r="B20" s="250"/>
      <c r="C20" s="83" t="s">
        <v>99</v>
      </c>
      <c r="D20" s="83">
        <v>1</v>
      </c>
      <c r="E20" s="84">
        <v>110000</v>
      </c>
      <c r="F20" s="84">
        <f t="shared" si="4"/>
        <v>110000</v>
      </c>
      <c r="G20" s="84"/>
      <c r="H20" s="85"/>
      <c r="I20" s="84">
        <f t="shared" ref="I20:I29" si="6">F20-G20</f>
        <v>110000</v>
      </c>
      <c r="J20" s="84">
        <f t="shared" si="5"/>
        <v>110000</v>
      </c>
      <c r="K20" s="84"/>
      <c r="L20" s="84"/>
      <c r="M20" s="247"/>
      <c r="N20" s="84"/>
      <c r="O20" s="83"/>
    </row>
    <row r="21" spans="1:15" ht="31.5" customHeight="1" x14ac:dyDescent="0.25">
      <c r="A21" s="242"/>
      <c r="B21" s="251"/>
      <c r="C21" s="87" t="s">
        <v>100</v>
      </c>
      <c r="D21" s="87">
        <v>1</v>
      </c>
      <c r="E21" s="88">
        <v>580000</v>
      </c>
      <c r="F21" s="88">
        <f t="shared" si="4"/>
        <v>580000</v>
      </c>
      <c r="G21" s="88"/>
      <c r="H21" s="89"/>
      <c r="I21" s="88">
        <f t="shared" si="6"/>
        <v>580000</v>
      </c>
      <c r="J21" s="88">
        <f t="shared" si="5"/>
        <v>580000</v>
      </c>
      <c r="K21" s="88"/>
      <c r="L21" s="88"/>
      <c r="M21" s="248"/>
      <c r="N21" s="88"/>
      <c r="O21" s="87"/>
    </row>
    <row r="22" spans="1:15" ht="31.5" customHeight="1" x14ac:dyDescent="0.25">
      <c r="A22" s="253">
        <v>44144</v>
      </c>
      <c r="B22" s="249" t="s">
        <v>96</v>
      </c>
      <c r="C22" s="98" t="s">
        <v>14</v>
      </c>
      <c r="D22" s="98">
        <v>1</v>
      </c>
      <c r="E22" s="99">
        <v>485000</v>
      </c>
      <c r="F22" s="99">
        <f t="shared" si="4"/>
        <v>485000</v>
      </c>
      <c r="G22" s="99">
        <v>50000</v>
      </c>
      <c r="H22" s="100"/>
      <c r="I22" s="99">
        <f t="shared" si="6"/>
        <v>435000</v>
      </c>
      <c r="J22" s="99">
        <f t="shared" si="5"/>
        <v>435000</v>
      </c>
      <c r="K22" s="99"/>
      <c r="L22" s="99"/>
      <c r="M22" s="255" t="s">
        <v>81</v>
      </c>
      <c r="N22" s="99"/>
      <c r="O22" s="98"/>
    </row>
    <row r="23" spans="1:15" ht="31.5" customHeight="1" x14ac:dyDescent="0.25">
      <c r="A23" s="254"/>
      <c r="B23" s="251"/>
      <c r="C23" s="101" t="s">
        <v>101</v>
      </c>
      <c r="D23" s="101">
        <v>1</v>
      </c>
      <c r="E23" s="102">
        <v>85000</v>
      </c>
      <c r="F23" s="102">
        <f t="shared" si="4"/>
        <v>85000</v>
      </c>
      <c r="G23" s="102"/>
      <c r="H23" s="103"/>
      <c r="I23" s="102">
        <f t="shared" si="6"/>
        <v>85000</v>
      </c>
      <c r="J23" s="102">
        <f t="shared" si="5"/>
        <v>85000</v>
      </c>
      <c r="K23" s="102"/>
      <c r="L23" s="102"/>
      <c r="M23" s="256"/>
      <c r="N23" s="102"/>
      <c r="O23" s="101"/>
    </row>
    <row r="24" spans="1:15" ht="31.5" customHeight="1" x14ac:dyDescent="0.25">
      <c r="A24" s="104">
        <v>44145</v>
      </c>
      <c r="B24" s="73" t="s">
        <v>102</v>
      </c>
      <c r="C24" s="105"/>
      <c r="D24" s="105"/>
      <c r="E24" s="106"/>
      <c r="F24" s="106"/>
      <c r="G24" s="106"/>
      <c r="H24" s="107"/>
      <c r="I24" s="106"/>
      <c r="J24" s="106"/>
      <c r="K24" s="106"/>
      <c r="L24" s="106"/>
      <c r="M24" s="77"/>
      <c r="N24" s="106"/>
      <c r="O24" s="105"/>
    </row>
    <row r="25" spans="1:15" ht="31.5" customHeight="1" x14ac:dyDescent="0.25">
      <c r="A25" s="240">
        <v>44146</v>
      </c>
      <c r="B25" s="257" t="s">
        <v>96</v>
      </c>
      <c r="C25" s="108" t="s">
        <v>103</v>
      </c>
      <c r="D25" s="109">
        <v>1</v>
      </c>
      <c r="E25" s="110">
        <v>275000</v>
      </c>
      <c r="F25" s="110">
        <f t="shared" si="4"/>
        <v>275000</v>
      </c>
      <c r="G25" s="110"/>
      <c r="H25" s="111"/>
      <c r="I25" s="110">
        <f t="shared" si="6"/>
        <v>275000</v>
      </c>
      <c r="J25" s="110">
        <f t="shared" si="5"/>
        <v>275000</v>
      </c>
      <c r="K25" s="110"/>
      <c r="L25" s="110"/>
      <c r="M25" s="247" t="s">
        <v>81</v>
      </c>
      <c r="N25" s="110"/>
      <c r="O25" s="108"/>
    </row>
    <row r="26" spans="1:15" ht="31.5" customHeight="1" x14ac:dyDescent="0.25">
      <c r="A26" s="241"/>
      <c r="B26" s="257"/>
      <c r="C26" s="112" t="s">
        <v>104</v>
      </c>
      <c r="D26" s="113">
        <v>1</v>
      </c>
      <c r="E26" s="114">
        <v>195000</v>
      </c>
      <c r="F26" s="114">
        <f t="shared" si="4"/>
        <v>195000</v>
      </c>
      <c r="G26" s="114"/>
      <c r="H26" s="115"/>
      <c r="I26" s="114">
        <f t="shared" si="6"/>
        <v>195000</v>
      </c>
      <c r="J26" s="114">
        <f t="shared" si="5"/>
        <v>195000</v>
      </c>
      <c r="K26" s="114"/>
      <c r="L26" s="114"/>
      <c r="M26" s="247"/>
      <c r="N26" s="114"/>
      <c r="O26" s="112"/>
    </row>
    <row r="27" spans="1:15" ht="31.5" customHeight="1" x14ac:dyDescent="0.25">
      <c r="A27" s="241"/>
      <c r="B27" s="257"/>
      <c r="C27" s="112" t="s">
        <v>19</v>
      </c>
      <c r="D27" s="113">
        <v>1</v>
      </c>
      <c r="E27" s="114">
        <v>550000</v>
      </c>
      <c r="F27" s="114">
        <f t="shared" si="4"/>
        <v>550000</v>
      </c>
      <c r="G27" s="114"/>
      <c r="H27" s="115"/>
      <c r="I27" s="114">
        <f t="shared" si="6"/>
        <v>550000</v>
      </c>
      <c r="J27" s="114">
        <f t="shared" si="5"/>
        <v>550000</v>
      </c>
      <c r="K27" s="114"/>
      <c r="L27" s="114"/>
      <c r="M27" s="247"/>
      <c r="N27" s="114"/>
      <c r="O27" s="112"/>
    </row>
    <row r="28" spans="1:15" ht="31.5" customHeight="1" x14ac:dyDescent="0.25">
      <c r="A28" s="241"/>
      <c r="B28" s="257"/>
      <c r="C28" s="116" t="s">
        <v>7</v>
      </c>
      <c r="D28" s="117">
        <v>1</v>
      </c>
      <c r="E28" s="118">
        <v>225000</v>
      </c>
      <c r="F28" s="118">
        <f t="shared" si="4"/>
        <v>225000</v>
      </c>
      <c r="G28" s="118"/>
      <c r="H28" s="119"/>
      <c r="I28" s="118">
        <f t="shared" si="6"/>
        <v>225000</v>
      </c>
      <c r="J28" s="118">
        <f t="shared" si="5"/>
        <v>225000</v>
      </c>
      <c r="K28" s="118"/>
      <c r="L28" s="118"/>
      <c r="M28" s="247"/>
      <c r="N28" s="118"/>
      <c r="O28" s="116"/>
    </row>
    <row r="29" spans="1:15" ht="31.5" customHeight="1" x14ac:dyDescent="0.25">
      <c r="A29" s="120">
        <v>12</v>
      </c>
      <c r="B29" s="121" t="s">
        <v>96</v>
      </c>
      <c r="C29" s="105" t="s">
        <v>105</v>
      </c>
      <c r="D29" s="122">
        <v>1</v>
      </c>
      <c r="E29" s="106">
        <v>200000</v>
      </c>
      <c r="F29" s="106">
        <f t="shared" si="4"/>
        <v>200000</v>
      </c>
      <c r="G29" s="106"/>
      <c r="H29" s="107"/>
      <c r="I29" s="106">
        <f t="shared" si="6"/>
        <v>200000</v>
      </c>
      <c r="J29" s="106">
        <v>200000</v>
      </c>
      <c r="K29" s="106"/>
      <c r="L29" s="106"/>
      <c r="M29" s="105" t="s">
        <v>81</v>
      </c>
      <c r="N29" s="106"/>
      <c r="O29" s="105"/>
    </row>
    <row r="30" spans="1:15" ht="31.5" customHeight="1" x14ac:dyDescent="0.25">
      <c r="A30" s="123"/>
      <c r="B30" s="124"/>
      <c r="C30" s="124"/>
      <c r="D30" s="125"/>
      <c r="E30" s="125"/>
      <c r="F30" s="125"/>
      <c r="G30" s="125"/>
      <c r="H30" s="126"/>
      <c r="I30" s="127"/>
      <c r="J30" s="127"/>
      <c r="K30" s="127"/>
      <c r="L30" s="127"/>
      <c r="M30" s="124"/>
      <c r="N30" s="127"/>
      <c r="O30" s="124"/>
    </row>
    <row r="31" spans="1:15" ht="31.5" customHeight="1" x14ac:dyDescent="0.25">
      <c r="A31" s="128"/>
      <c r="B31" s="129"/>
      <c r="C31" s="129"/>
      <c r="D31" s="130"/>
      <c r="E31" s="130"/>
      <c r="F31" s="130"/>
      <c r="G31" s="130"/>
      <c r="H31" s="131"/>
      <c r="I31" s="132"/>
      <c r="J31" s="132"/>
      <c r="K31" s="132"/>
      <c r="L31" s="132"/>
      <c r="M31" s="133"/>
      <c r="N31" s="132"/>
      <c r="O31" s="129"/>
    </row>
    <row r="32" spans="1:15" ht="31.5" customHeight="1" x14ac:dyDescent="0.25">
      <c r="A32" s="134"/>
      <c r="B32" s="129"/>
      <c r="C32" s="129"/>
      <c r="D32" s="130"/>
      <c r="E32" s="130"/>
      <c r="F32" s="130"/>
      <c r="G32" s="130"/>
      <c r="H32" s="131"/>
      <c r="I32" s="132"/>
      <c r="J32" s="132"/>
      <c r="K32" s="132"/>
      <c r="L32" s="132"/>
      <c r="M32" s="135"/>
      <c r="N32" s="132"/>
      <c r="O32" s="129"/>
    </row>
    <row r="33" spans="1:15" ht="31.5" customHeight="1" x14ac:dyDescent="0.25">
      <c r="A33" s="134"/>
      <c r="B33" s="129"/>
      <c r="C33" s="129"/>
      <c r="D33" s="130"/>
      <c r="E33" s="130"/>
      <c r="F33" s="130"/>
      <c r="G33" s="130"/>
      <c r="H33" s="131"/>
      <c r="I33" s="132"/>
      <c r="J33" s="132"/>
      <c r="K33" s="132"/>
      <c r="L33" s="132"/>
      <c r="M33" s="135"/>
      <c r="N33" s="132"/>
      <c r="O33" s="129"/>
    </row>
    <row r="34" spans="1:15" ht="31.5" customHeight="1" x14ac:dyDescent="0.25">
      <c r="A34" s="134"/>
      <c r="B34" s="129"/>
      <c r="C34" s="129"/>
      <c r="D34" s="130"/>
      <c r="E34" s="130"/>
      <c r="F34" s="130"/>
      <c r="G34" s="130"/>
      <c r="H34" s="131"/>
      <c r="I34" s="132"/>
      <c r="J34" s="132"/>
      <c r="K34" s="132"/>
      <c r="L34" s="132"/>
      <c r="M34" s="135"/>
      <c r="N34" s="132"/>
      <c r="O34" s="129"/>
    </row>
    <row r="35" spans="1:15" ht="31.5" customHeight="1" x14ac:dyDescent="0.25">
      <c r="A35" s="134"/>
      <c r="B35" s="129"/>
      <c r="C35" s="129"/>
      <c r="D35" s="130"/>
      <c r="E35" s="130"/>
      <c r="F35" s="130"/>
      <c r="G35" s="130"/>
      <c r="H35" s="131"/>
      <c r="I35" s="132"/>
      <c r="J35" s="132"/>
      <c r="K35" s="132"/>
      <c r="L35" s="132"/>
      <c r="M35" s="135"/>
      <c r="N35" s="132"/>
      <c r="O35" s="129"/>
    </row>
    <row r="36" spans="1:15" ht="31.5" customHeight="1" x14ac:dyDescent="0.25">
      <c r="A36" s="128"/>
      <c r="B36" s="129"/>
      <c r="C36" s="129"/>
      <c r="D36" s="130"/>
      <c r="E36" s="130"/>
      <c r="F36" s="130"/>
      <c r="G36" s="130"/>
      <c r="H36" s="131"/>
      <c r="I36" s="132"/>
      <c r="J36" s="132"/>
      <c r="K36" s="132"/>
      <c r="L36" s="132"/>
      <c r="M36" s="133"/>
      <c r="N36" s="132"/>
      <c r="O36" s="129"/>
    </row>
    <row r="37" spans="1:15" ht="31.5" customHeight="1" x14ac:dyDescent="0.25">
      <c r="A37" s="128"/>
      <c r="B37" s="129"/>
      <c r="C37" s="129"/>
      <c r="D37" s="130"/>
      <c r="E37" s="130"/>
      <c r="F37" s="130"/>
      <c r="G37" s="130"/>
      <c r="H37" s="131"/>
      <c r="I37" s="132"/>
      <c r="J37" s="132"/>
      <c r="K37" s="132"/>
      <c r="L37" s="132"/>
      <c r="M37" s="133"/>
      <c r="N37" s="132"/>
      <c r="O37" s="129"/>
    </row>
    <row r="38" spans="1:15" ht="31.5" customHeight="1" x14ac:dyDescent="0.25">
      <c r="A38" s="128"/>
      <c r="B38" s="129"/>
      <c r="C38" s="129"/>
      <c r="D38" s="130"/>
      <c r="E38" s="130"/>
      <c r="F38" s="130"/>
      <c r="G38" s="130"/>
      <c r="H38" s="131"/>
      <c r="I38" s="132"/>
      <c r="J38" s="132"/>
      <c r="K38" s="132"/>
      <c r="L38" s="132"/>
      <c r="M38" s="133"/>
      <c r="N38" s="132"/>
      <c r="O38" s="129"/>
    </row>
    <row r="39" spans="1:15" ht="31.5" customHeight="1" x14ac:dyDescent="0.25">
      <c r="A39" s="128"/>
      <c r="B39" s="129"/>
      <c r="C39" s="129"/>
      <c r="D39" s="130"/>
      <c r="E39" s="130"/>
      <c r="F39" s="130"/>
      <c r="G39" s="130"/>
      <c r="H39" s="131"/>
      <c r="I39" s="132"/>
      <c r="J39" s="132"/>
      <c r="K39" s="132"/>
      <c r="L39" s="132"/>
      <c r="M39" s="133"/>
      <c r="N39" s="132"/>
      <c r="O39" s="129"/>
    </row>
    <row r="40" spans="1:15" ht="31.5" customHeight="1" x14ac:dyDescent="0.25">
      <c r="A40" s="134"/>
      <c r="B40" s="129"/>
      <c r="C40" s="129"/>
      <c r="D40" s="130"/>
      <c r="E40" s="130"/>
      <c r="F40" s="130"/>
      <c r="G40" s="130"/>
      <c r="H40" s="131"/>
      <c r="I40" s="132"/>
      <c r="J40" s="132"/>
      <c r="K40" s="132"/>
      <c r="L40" s="132"/>
      <c r="M40" s="135"/>
      <c r="N40" s="132"/>
      <c r="O40" s="129"/>
    </row>
    <row r="41" spans="1:15" ht="31.5" customHeight="1" x14ac:dyDescent="0.25">
      <c r="A41" s="134"/>
      <c r="B41" s="129"/>
      <c r="C41" s="129"/>
      <c r="D41" s="130"/>
      <c r="E41" s="130"/>
      <c r="F41" s="130"/>
      <c r="G41" s="130"/>
      <c r="H41" s="131"/>
      <c r="I41" s="130"/>
      <c r="J41" s="130"/>
      <c r="K41" s="130"/>
      <c r="L41" s="130"/>
      <c r="M41" s="135"/>
      <c r="N41" s="130"/>
      <c r="O41" s="129"/>
    </row>
    <row r="42" spans="1:15" ht="31.5" customHeight="1" x14ac:dyDescent="0.25">
      <c r="A42" s="134"/>
      <c r="B42" s="129"/>
      <c r="C42" s="129"/>
      <c r="D42" s="130"/>
      <c r="E42" s="130"/>
      <c r="F42" s="130"/>
      <c r="G42" s="130"/>
      <c r="H42" s="131"/>
      <c r="I42" s="130"/>
      <c r="J42" s="130"/>
      <c r="K42" s="130"/>
      <c r="L42" s="130"/>
      <c r="M42" s="135"/>
      <c r="N42" s="130"/>
      <c r="O42" s="129"/>
    </row>
    <row r="43" spans="1:15" ht="31.5" customHeight="1" x14ac:dyDescent="0.25">
      <c r="A43" s="134"/>
      <c r="B43" s="129"/>
      <c r="C43" s="129"/>
      <c r="D43" s="130"/>
      <c r="E43" s="130"/>
      <c r="F43" s="130"/>
      <c r="G43" s="130"/>
      <c r="H43" s="131"/>
      <c r="I43" s="130"/>
      <c r="J43" s="130"/>
      <c r="K43" s="130"/>
      <c r="L43" s="130"/>
      <c r="M43" s="135"/>
      <c r="N43" s="130"/>
      <c r="O43" s="129"/>
    </row>
    <row r="44" spans="1:15" ht="31.5" customHeight="1" x14ac:dyDescent="0.25">
      <c r="A44" s="134"/>
      <c r="B44" s="129"/>
      <c r="C44" s="129"/>
      <c r="D44" s="130"/>
      <c r="E44" s="130"/>
      <c r="F44" s="130"/>
      <c r="G44" s="130"/>
      <c r="H44" s="131"/>
      <c r="I44" s="130"/>
      <c r="J44" s="130"/>
      <c r="K44" s="130"/>
      <c r="L44" s="130"/>
      <c r="M44" s="135"/>
      <c r="N44" s="130"/>
      <c r="O44" s="136"/>
    </row>
    <row r="45" spans="1:15" ht="31.5" customHeight="1" x14ac:dyDescent="0.25">
      <c r="A45" s="134"/>
      <c r="B45" s="129"/>
      <c r="C45" s="129"/>
      <c r="D45" s="130"/>
      <c r="E45" s="130"/>
      <c r="F45" s="130"/>
      <c r="G45" s="130"/>
      <c r="H45" s="131"/>
      <c r="I45" s="130"/>
      <c r="J45" s="130"/>
      <c r="K45" s="130"/>
      <c r="L45" s="130"/>
      <c r="M45" s="135"/>
      <c r="N45" s="130"/>
      <c r="O45" s="136"/>
    </row>
    <row r="46" spans="1:15" ht="31.5" customHeight="1" x14ac:dyDescent="0.25">
      <c r="A46" s="134"/>
      <c r="B46" s="129"/>
      <c r="C46" s="129"/>
      <c r="D46" s="130"/>
      <c r="E46" s="130"/>
      <c r="F46" s="130"/>
      <c r="G46" s="130"/>
      <c r="H46" s="131"/>
      <c r="I46" s="130"/>
      <c r="J46" s="130"/>
      <c r="K46" s="130"/>
      <c r="L46" s="130"/>
      <c r="M46" s="135"/>
      <c r="N46" s="130"/>
      <c r="O46" s="136"/>
    </row>
    <row r="47" spans="1:15" ht="31.5" customHeight="1" x14ac:dyDescent="0.25">
      <c r="A47" s="134"/>
      <c r="B47" s="129"/>
      <c r="C47" s="129"/>
      <c r="D47" s="130"/>
      <c r="E47" s="130"/>
      <c r="F47" s="130"/>
      <c r="G47" s="130"/>
      <c r="H47" s="131"/>
      <c r="I47" s="130"/>
      <c r="J47" s="130"/>
      <c r="K47" s="130"/>
      <c r="L47" s="130"/>
      <c r="M47" s="135"/>
      <c r="N47" s="130"/>
      <c r="O47" s="136"/>
    </row>
    <row r="48" spans="1:15" ht="31.5" customHeight="1" x14ac:dyDescent="0.25">
      <c r="A48" s="134"/>
      <c r="B48" s="129"/>
      <c r="C48" s="129"/>
      <c r="D48" s="130"/>
      <c r="E48" s="130"/>
      <c r="F48" s="130"/>
      <c r="G48" s="130"/>
      <c r="H48" s="131"/>
      <c r="I48" s="130"/>
      <c r="J48" s="130"/>
      <c r="K48" s="130"/>
      <c r="L48" s="130"/>
      <c r="M48" s="135"/>
      <c r="N48" s="130"/>
      <c r="O48" s="136"/>
    </row>
    <row r="49" spans="1:15" ht="31.5" customHeight="1" x14ac:dyDescent="0.25">
      <c r="A49" s="134"/>
      <c r="B49" s="129"/>
      <c r="C49" s="129"/>
      <c r="D49" s="130"/>
      <c r="E49" s="130"/>
      <c r="F49" s="130"/>
      <c r="G49" s="130"/>
      <c r="H49" s="131"/>
      <c r="I49" s="130"/>
      <c r="J49" s="130"/>
      <c r="K49" s="130"/>
      <c r="L49" s="130"/>
      <c r="M49" s="135"/>
      <c r="N49" s="130"/>
      <c r="O49" s="136"/>
    </row>
    <row r="50" spans="1:15" ht="31.5" customHeight="1" x14ac:dyDescent="0.25">
      <c r="A50" s="128"/>
      <c r="B50" s="129"/>
      <c r="C50" s="129"/>
      <c r="D50" s="130"/>
      <c r="E50" s="130"/>
      <c r="F50" s="130"/>
      <c r="G50" s="130"/>
      <c r="H50" s="131"/>
      <c r="I50" s="130"/>
      <c r="J50" s="130"/>
      <c r="K50" s="130"/>
      <c r="L50" s="130"/>
      <c r="M50" s="133"/>
      <c r="N50" s="130"/>
      <c r="O50" s="136"/>
    </row>
    <row r="51" spans="1:15" ht="31.5" customHeight="1" x14ac:dyDescent="0.25">
      <c r="A51" s="128"/>
      <c r="B51" s="129"/>
      <c r="C51" s="129"/>
      <c r="D51" s="130"/>
      <c r="E51" s="130"/>
      <c r="F51" s="130"/>
      <c r="G51" s="130"/>
      <c r="H51" s="131"/>
      <c r="I51" s="130"/>
      <c r="J51" s="130"/>
      <c r="K51" s="130"/>
      <c r="L51" s="130"/>
      <c r="M51" s="133"/>
      <c r="N51" s="130"/>
      <c r="O51" s="129"/>
    </row>
    <row r="52" spans="1:15" ht="31.5" customHeight="1" x14ac:dyDescent="0.25">
      <c r="A52" s="134"/>
      <c r="B52" s="129"/>
      <c r="C52" s="129"/>
      <c r="D52" s="130"/>
      <c r="E52" s="130"/>
      <c r="F52" s="130"/>
      <c r="G52" s="130"/>
      <c r="H52" s="131"/>
      <c r="I52" s="130"/>
      <c r="J52" s="130"/>
      <c r="K52" s="130"/>
      <c r="L52" s="130"/>
      <c r="M52" s="135"/>
      <c r="N52" s="130"/>
      <c r="O52" s="136"/>
    </row>
    <row r="53" spans="1:15" ht="31.5" customHeight="1" x14ac:dyDescent="0.25">
      <c r="A53" s="134"/>
      <c r="B53" s="129"/>
      <c r="C53" s="129"/>
      <c r="D53" s="130"/>
      <c r="E53" s="130"/>
      <c r="F53" s="130"/>
      <c r="G53" s="130"/>
      <c r="H53" s="131"/>
      <c r="I53" s="130"/>
      <c r="J53" s="130"/>
      <c r="K53" s="130"/>
      <c r="L53" s="130"/>
      <c r="M53" s="135"/>
      <c r="N53" s="130"/>
      <c r="O53" s="136"/>
    </row>
    <row r="54" spans="1:15" ht="31.5" customHeight="1" x14ac:dyDescent="0.25">
      <c r="A54" s="134"/>
      <c r="B54" s="129"/>
      <c r="C54" s="129"/>
      <c r="D54" s="130"/>
      <c r="E54" s="130"/>
      <c r="F54" s="130"/>
      <c r="G54" s="130"/>
      <c r="H54" s="131"/>
      <c r="I54" s="130"/>
      <c r="J54" s="130"/>
      <c r="K54" s="130"/>
      <c r="L54" s="130"/>
      <c r="M54" s="135"/>
      <c r="N54" s="130"/>
      <c r="O54" s="136"/>
    </row>
    <row r="55" spans="1:15" ht="31.5" customHeight="1" x14ac:dyDescent="0.25">
      <c r="A55" s="128"/>
      <c r="B55" s="129"/>
      <c r="C55" s="129"/>
      <c r="D55" s="130"/>
      <c r="E55" s="130"/>
      <c r="F55" s="130"/>
      <c r="G55" s="130"/>
      <c r="H55" s="131"/>
      <c r="I55" s="130"/>
      <c r="J55" s="130"/>
      <c r="K55" s="130"/>
      <c r="L55" s="130"/>
      <c r="M55" s="133"/>
      <c r="N55" s="130"/>
      <c r="O55" s="136"/>
    </row>
    <row r="56" spans="1:15" ht="31.5" customHeight="1" x14ac:dyDescent="0.25">
      <c r="A56" s="128"/>
      <c r="B56" s="129"/>
      <c r="C56" s="129"/>
      <c r="D56" s="130"/>
      <c r="E56" s="130"/>
      <c r="F56" s="130"/>
      <c r="G56" s="130"/>
      <c r="H56" s="131"/>
      <c r="I56" s="130"/>
      <c r="J56" s="130"/>
      <c r="K56" s="130"/>
      <c r="L56" s="130"/>
      <c r="M56" s="133"/>
      <c r="N56" s="130"/>
      <c r="O56" s="129"/>
    </row>
    <row r="57" spans="1:15" ht="31.5" customHeight="1" x14ac:dyDescent="0.25">
      <c r="A57" s="128"/>
      <c r="B57" s="129"/>
      <c r="C57" s="129"/>
      <c r="D57" s="130"/>
      <c r="E57" s="130"/>
      <c r="F57" s="130"/>
      <c r="G57" s="130"/>
      <c r="H57" s="131"/>
      <c r="I57" s="130"/>
      <c r="J57" s="130"/>
      <c r="K57" s="130"/>
      <c r="L57" s="130"/>
      <c r="M57" s="133"/>
      <c r="N57" s="130"/>
      <c r="O57" s="129"/>
    </row>
    <row r="58" spans="1:15" ht="31.5" customHeight="1" x14ac:dyDescent="0.25">
      <c r="A58" s="128"/>
      <c r="B58" s="129"/>
      <c r="C58" s="129"/>
      <c r="D58" s="130"/>
      <c r="E58" s="130"/>
      <c r="F58" s="130"/>
      <c r="G58" s="130"/>
      <c r="H58" s="131"/>
      <c r="I58" s="130"/>
      <c r="J58" s="130"/>
      <c r="K58" s="130"/>
      <c r="L58" s="130"/>
      <c r="M58" s="133"/>
      <c r="N58" s="130"/>
      <c r="O58" s="129"/>
    </row>
    <row r="59" spans="1:15" ht="31.5" customHeight="1" x14ac:dyDescent="0.25">
      <c r="A59" s="128"/>
      <c r="B59" s="129"/>
      <c r="C59" s="129"/>
      <c r="D59" s="130"/>
      <c r="E59" s="130"/>
      <c r="F59" s="130"/>
      <c r="G59" s="130"/>
      <c r="H59" s="131"/>
      <c r="I59" s="130"/>
      <c r="J59" s="130"/>
      <c r="K59" s="130"/>
      <c r="L59" s="130"/>
      <c r="M59" s="133"/>
      <c r="N59" s="130"/>
      <c r="O59" s="129"/>
    </row>
    <row r="60" spans="1:15" ht="31.5" customHeight="1" x14ac:dyDescent="0.25">
      <c r="A60" s="128"/>
      <c r="B60" s="129"/>
      <c r="C60" s="129"/>
      <c r="D60" s="130"/>
      <c r="E60" s="130"/>
      <c r="F60" s="130"/>
      <c r="G60" s="130"/>
      <c r="H60" s="131"/>
      <c r="I60" s="130"/>
      <c r="J60" s="130"/>
      <c r="K60" s="130"/>
      <c r="L60" s="130"/>
      <c r="M60" s="133"/>
      <c r="N60" s="130"/>
      <c r="O60" s="129"/>
    </row>
    <row r="61" spans="1:15" ht="31.5" customHeight="1" x14ac:dyDescent="0.25">
      <c r="A61" s="128"/>
      <c r="B61" s="129"/>
      <c r="C61" s="129"/>
      <c r="D61" s="130"/>
      <c r="E61" s="130"/>
      <c r="F61" s="130"/>
      <c r="G61" s="130"/>
      <c r="H61" s="131"/>
      <c r="I61" s="130"/>
      <c r="J61" s="130"/>
      <c r="K61" s="130"/>
      <c r="L61" s="130"/>
      <c r="M61" s="133"/>
      <c r="N61" s="130"/>
      <c r="O61" s="129"/>
    </row>
    <row r="62" spans="1:15" ht="31.5" customHeight="1" x14ac:dyDescent="0.25">
      <c r="A62" s="134"/>
      <c r="B62" s="129"/>
      <c r="C62" s="129"/>
      <c r="D62" s="130"/>
      <c r="E62" s="130"/>
      <c r="F62" s="130"/>
      <c r="G62" s="130"/>
      <c r="H62" s="131"/>
      <c r="I62" s="130"/>
      <c r="J62" s="130"/>
      <c r="K62" s="130"/>
      <c r="L62" s="130"/>
      <c r="M62" s="135"/>
      <c r="N62" s="130"/>
      <c r="O62" s="129"/>
    </row>
    <row r="63" spans="1:15" ht="31.5" customHeight="1" x14ac:dyDescent="0.25">
      <c r="A63" s="134"/>
      <c r="B63" s="129"/>
      <c r="C63" s="129"/>
      <c r="D63" s="130"/>
      <c r="E63" s="130"/>
      <c r="F63" s="130"/>
      <c r="G63" s="130"/>
      <c r="H63" s="131"/>
      <c r="I63" s="130"/>
      <c r="J63" s="130"/>
      <c r="K63" s="130"/>
      <c r="L63" s="130"/>
      <c r="M63" s="135"/>
      <c r="N63" s="130"/>
      <c r="O63" s="129"/>
    </row>
    <row r="64" spans="1:15" ht="31.5" customHeight="1" x14ac:dyDescent="0.25">
      <c r="A64" s="134"/>
      <c r="B64" s="129"/>
      <c r="C64" s="129"/>
      <c r="D64" s="130"/>
      <c r="E64" s="130"/>
      <c r="F64" s="130"/>
      <c r="G64" s="130"/>
      <c r="H64" s="131"/>
      <c r="I64" s="130"/>
      <c r="J64" s="130"/>
      <c r="K64" s="130"/>
      <c r="L64" s="130"/>
      <c r="M64" s="135"/>
      <c r="N64" s="130"/>
      <c r="O64" s="129"/>
    </row>
    <row r="65" spans="1:17" ht="31.5" customHeight="1" x14ac:dyDescent="0.25">
      <c r="A65" s="134"/>
      <c r="B65" s="129"/>
      <c r="C65" s="129"/>
      <c r="D65" s="130"/>
      <c r="E65" s="130"/>
      <c r="F65" s="130"/>
      <c r="G65" s="130"/>
      <c r="H65" s="131"/>
      <c r="I65" s="130"/>
      <c r="J65" s="130"/>
      <c r="K65" s="130"/>
      <c r="L65" s="130"/>
      <c r="M65" s="135"/>
      <c r="N65" s="130"/>
      <c r="O65" s="129"/>
    </row>
    <row r="66" spans="1:17" ht="31.5" customHeight="1" x14ac:dyDescent="0.25">
      <c r="A66" s="134"/>
      <c r="B66" s="129"/>
      <c r="C66" s="129"/>
      <c r="D66" s="130"/>
      <c r="E66" s="130"/>
      <c r="F66" s="130"/>
      <c r="G66" s="130"/>
      <c r="H66" s="131"/>
      <c r="I66" s="130"/>
      <c r="J66" s="130"/>
      <c r="K66" s="130"/>
      <c r="L66" s="130"/>
      <c r="M66" s="135"/>
      <c r="N66" s="130"/>
      <c r="O66" s="129"/>
    </row>
    <row r="67" spans="1:17" ht="31.5" customHeight="1" x14ac:dyDescent="0.25">
      <c r="A67" s="134"/>
      <c r="B67" s="129"/>
      <c r="C67" s="129"/>
      <c r="D67" s="130"/>
      <c r="E67" s="130"/>
      <c r="F67" s="130"/>
      <c r="G67" s="130"/>
      <c r="H67" s="131"/>
      <c r="I67" s="130"/>
      <c r="J67" s="130"/>
      <c r="K67" s="130"/>
      <c r="L67" s="130"/>
      <c r="M67" s="135"/>
      <c r="N67" s="130"/>
      <c r="O67" s="129"/>
    </row>
    <row r="68" spans="1:17" ht="31.5" customHeight="1" x14ac:dyDescent="0.25">
      <c r="A68" s="134"/>
      <c r="B68" s="129"/>
      <c r="C68" s="129"/>
      <c r="D68" s="130"/>
      <c r="E68" s="130"/>
      <c r="F68" s="130"/>
      <c r="G68" s="130"/>
      <c r="H68" s="131"/>
      <c r="I68" s="130"/>
      <c r="J68" s="130"/>
      <c r="K68" s="130"/>
      <c r="L68" s="130"/>
      <c r="M68" s="135"/>
      <c r="N68" s="130"/>
      <c r="O68" s="129"/>
    </row>
    <row r="69" spans="1:17" ht="31.5" customHeight="1" x14ac:dyDescent="0.25">
      <c r="A69" s="134"/>
      <c r="B69" s="129"/>
      <c r="C69" s="129"/>
      <c r="D69" s="130"/>
      <c r="E69" s="130"/>
      <c r="F69" s="130"/>
      <c r="G69" s="130"/>
      <c r="H69" s="131"/>
      <c r="I69" s="130"/>
      <c r="J69" s="130"/>
      <c r="K69" s="130"/>
      <c r="L69" s="130"/>
      <c r="M69" s="135"/>
      <c r="N69" s="130"/>
      <c r="O69" s="129"/>
    </row>
    <row r="70" spans="1:17" ht="31.5" customHeight="1" x14ac:dyDescent="0.25">
      <c r="A70" s="134"/>
      <c r="B70" s="129"/>
      <c r="C70" s="129"/>
      <c r="D70" s="130"/>
      <c r="E70" s="130"/>
      <c r="F70" s="130"/>
      <c r="G70" s="130"/>
      <c r="H70" s="131"/>
      <c r="I70" s="130"/>
      <c r="J70" s="130"/>
      <c r="K70" s="130"/>
      <c r="L70" s="130"/>
      <c r="M70" s="135"/>
      <c r="N70" s="130"/>
      <c r="O70" s="129"/>
    </row>
    <row r="71" spans="1:17" ht="31.5" customHeight="1" x14ac:dyDescent="0.25">
      <c r="A71" s="134"/>
      <c r="B71" s="129"/>
      <c r="C71" s="129"/>
      <c r="D71" s="130"/>
      <c r="E71" s="130"/>
      <c r="F71" s="130"/>
      <c r="G71" s="130"/>
      <c r="H71" s="131"/>
      <c r="I71" s="130"/>
      <c r="J71" s="130"/>
      <c r="K71" s="130"/>
      <c r="L71" s="130"/>
      <c r="M71" s="135"/>
      <c r="N71" s="130"/>
      <c r="O71" s="129"/>
    </row>
    <row r="72" spans="1:17" ht="31.5" customHeight="1" x14ac:dyDescent="0.25">
      <c r="A72" s="134"/>
      <c r="B72" s="129"/>
      <c r="C72" s="129"/>
      <c r="D72" s="130"/>
      <c r="E72" s="130"/>
      <c r="F72" s="130"/>
      <c r="G72" s="130"/>
      <c r="H72" s="131"/>
      <c r="I72" s="130"/>
      <c r="J72" s="130"/>
      <c r="K72" s="130"/>
      <c r="L72" s="130"/>
      <c r="M72" s="135"/>
      <c r="N72" s="130"/>
      <c r="O72" s="129"/>
    </row>
    <row r="73" spans="1:17" ht="31.5" customHeight="1" x14ac:dyDescent="0.25">
      <c r="A73" s="128"/>
      <c r="B73" s="129"/>
      <c r="C73" s="129"/>
      <c r="D73" s="130"/>
      <c r="E73" s="130"/>
      <c r="F73" s="130"/>
      <c r="G73" s="130"/>
      <c r="H73" s="131"/>
      <c r="I73" s="130"/>
      <c r="J73" s="130"/>
      <c r="K73" s="130"/>
      <c r="L73" s="130"/>
      <c r="M73" s="133"/>
      <c r="N73" s="130"/>
      <c r="O73" s="129"/>
    </row>
    <row r="74" spans="1:17" ht="31.5" customHeight="1" x14ac:dyDescent="0.25">
      <c r="A74" s="134"/>
      <c r="B74" s="129"/>
      <c r="C74" s="129"/>
      <c r="D74" s="130"/>
      <c r="E74" s="130"/>
      <c r="F74" s="130"/>
      <c r="G74" s="130"/>
      <c r="H74" s="131"/>
      <c r="I74" s="130"/>
      <c r="J74" s="130"/>
      <c r="K74" s="130"/>
      <c r="L74" s="130"/>
      <c r="M74" s="135"/>
      <c r="N74" s="130"/>
      <c r="O74" s="129"/>
    </row>
    <row r="75" spans="1:17" ht="31.5" customHeight="1" x14ac:dyDescent="0.25">
      <c r="A75" s="134"/>
      <c r="B75" s="129"/>
      <c r="C75" s="129"/>
      <c r="D75" s="130"/>
      <c r="E75" s="130"/>
      <c r="F75" s="130"/>
      <c r="G75" s="130"/>
      <c r="H75" s="131"/>
      <c r="I75" s="130"/>
      <c r="J75" s="130"/>
      <c r="K75" s="130"/>
      <c r="L75" s="130"/>
      <c r="M75" s="135"/>
      <c r="N75" s="130"/>
      <c r="O75" s="129"/>
    </row>
    <row r="76" spans="1:17" ht="31.5" customHeight="1" x14ac:dyDescent="0.25">
      <c r="A76" s="134"/>
      <c r="B76" s="129"/>
      <c r="C76" s="129"/>
      <c r="D76" s="130"/>
      <c r="E76" s="130"/>
      <c r="F76" s="130"/>
      <c r="G76" s="130"/>
      <c r="H76" s="131"/>
      <c r="I76" s="130"/>
      <c r="J76" s="130"/>
      <c r="K76" s="130"/>
      <c r="L76" s="130"/>
      <c r="M76" s="135"/>
      <c r="N76" s="130"/>
      <c r="O76" s="129"/>
    </row>
    <row r="77" spans="1:17" ht="31.5" customHeight="1" x14ac:dyDescent="0.25">
      <c r="A77" s="128"/>
      <c r="B77" s="129"/>
      <c r="C77" s="129"/>
      <c r="D77" s="130"/>
      <c r="E77" s="130"/>
      <c r="F77" s="130"/>
      <c r="G77" s="130"/>
      <c r="H77" s="131"/>
      <c r="I77" s="130"/>
      <c r="J77" s="130"/>
      <c r="K77" s="130"/>
      <c r="L77" s="130"/>
      <c r="M77" s="133"/>
      <c r="N77" s="130"/>
      <c r="O77" s="136"/>
      <c r="Q77">
        <f>5415000-3000000-2143000</f>
        <v>272000</v>
      </c>
    </row>
    <row r="78" spans="1:17" ht="31.5" customHeight="1" x14ac:dyDescent="0.25">
      <c r="A78" s="128"/>
      <c r="B78" s="129"/>
      <c r="C78" s="129"/>
      <c r="D78" s="130"/>
      <c r="E78" s="130"/>
      <c r="F78" s="130"/>
      <c r="G78" s="130"/>
      <c r="H78" s="131"/>
      <c r="I78" s="130"/>
      <c r="J78" s="130"/>
      <c r="K78" s="130"/>
      <c r="L78" s="130"/>
      <c r="M78" s="133"/>
      <c r="N78" s="130"/>
      <c r="O78" s="129"/>
    </row>
    <row r="79" spans="1:17" ht="31.5" customHeight="1" x14ac:dyDescent="0.25">
      <c r="A79" s="134"/>
      <c r="B79" s="129"/>
      <c r="C79" s="129"/>
      <c r="D79" s="130"/>
      <c r="E79" s="130"/>
      <c r="F79" s="130"/>
      <c r="G79" s="130"/>
      <c r="H79" s="131"/>
      <c r="I79" s="130"/>
      <c r="J79" s="130"/>
      <c r="K79" s="130"/>
      <c r="L79" s="130"/>
      <c r="M79" s="135"/>
      <c r="N79" s="130"/>
      <c r="O79" s="129"/>
    </row>
    <row r="80" spans="1:17" ht="31.5" customHeight="1" x14ac:dyDescent="0.25">
      <c r="A80" s="137"/>
      <c r="B80" s="138"/>
      <c r="C80" s="138"/>
      <c r="D80" s="139"/>
      <c r="E80" s="139"/>
      <c r="F80" s="139"/>
      <c r="G80" s="139"/>
      <c r="H80" s="140"/>
      <c r="I80" s="139"/>
      <c r="J80" s="139"/>
      <c r="K80" s="139"/>
      <c r="L80" s="139"/>
      <c r="M80" s="141"/>
      <c r="N80" s="139"/>
      <c r="O80" s="138"/>
    </row>
    <row r="81" spans="1:15" x14ac:dyDescent="0.25">
      <c r="A81" s="252" t="s">
        <v>106</v>
      </c>
      <c r="B81" s="252"/>
      <c r="C81" s="142">
        <f>SUM(C8:C80)</f>
        <v>0</v>
      </c>
      <c r="D81" s="143"/>
      <c r="E81" s="144">
        <f>SUM(E8:E80)</f>
        <v>7565000</v>
      </c>
      <c r="F81" s="144"/>
      <c r="G81" s="144">
        <f t="shared" ref="G81:L81" si="7">SUM(G8:G80)</f>
        <v>245000</v>
      </c>
      <c r="H81" s="144"/>
      <c r="I81" s="145">
        <f t="shared" si="7"/>
        <v>7584500</v>
      </c>
      <c r="J81" s="144">
        <f t="shared" si="7"/>
        <v>5415000</v>
      </c>
      <c r="K81" s="144"/>
      <c r="L81" s="144">
        <f t="shared" si="7"/>
        <v>2169500</v>
      </c>
      <c r="M81" s="144"/>
      <c r="N81" s="144"/>
      <c r="O81" s="143"/>
    </row>
    <row r="82" spans="1:15" x14ac:dyDescent="0.25">
      <c r="A82" s="146"/>
      <c r="B82" s="146"/>
      <c r="C82" s="147"/>
      <c r="D82" s="147"/>
      <c r="E82" s="148"/>
      <c r="F82" s="148"/>
      <c r="G82" s="147"/>
      <c r="H82" s="149"/>
      <c r="I82" s="150"/>
      <c r="J82" s="147"/>
      <c r="K82" s="147"/>
      <c r="L82" s="147"/>
      <c r="M82" s="146"/>
      <c r="N82" s="147"/>
      <c r="O82" s="151"/>
    </row>
    <row r="83" spans="1:15" x14ac:dyDescent="0.25">
      <c r="A83" s="152"/>
      <c r="B83" s="153"/>
      <c r="C83" s="153"/>
      <c r="D83" s="154"/>
      <c r="E83" s="154"/>
      <c r="F83" s="154"/>
      <c r="G83" s="154"/>
      <c r="H83" s="155"/>
      <c r="I83" s="154"/>
      <c r="J83" s="154"/>
      <c r="K83" s="154"/>
      <c r="L83" s="154"/>
      <c r="M83" s="156"/>
      <c r="N83" s="154"/>
      <c r="O83" s="157"/>
    </row>
    <row r="86" spans="1:15" x14ac:dyDescent="0.25">
      <c r="J86" s="158">
        <f>J81-3000000-2143000</f>
        <v>272000</v>
      </c>
      <c r="K86" s="158"/>
    </row>
  </sheetData>
  <mergeCells count="30">
    <mergeCell ref="A16:A21"/>
    <mergeCell ref="B16:B21"/>
    <mergeCell ref="M16:M21"/>
    <mergeCell ref="A81:B81"/>
    <mergeCell ref="A22:A23"/>
    <mergeCell ref="B22:B23"/>
    <mergeCell ref="M22:M23"/>
    <mergeCell ref="A25:A28"/>
    <mergeCell ref="B25:B28"/>
    <mergeCell ref="M25:M28"/>
    <mergeCell ref="A10:A12"/>
    <mergeCell ref="B10:B12"/>
    <mergeCell ref="M10:M12"/>
    <mergeCell ref="A13:A15"/>
    <mergeCell ref="B13:B15"/>
    <mergeCell ref="M13:M15"/>
    <mergeCell ref="A3:O3"/>
    <mergeCell ref="A4:O4"/>
    <mergeCell ref="A5:A7"/>
    <mergeCell ref="B5:B7"/>
    <mergeCell ref="C5:F6"/>
    <mergeCell ref="G5:H6"/>
    <mergeCell ref="I5:I7"/>
    <mergeCell ref="J5:L5"/>
    <mergeCell ref="M5:M7"/>
    <mergeCell ref="N5:N7"/>
    <mergeCell ref="O5:O7"/>
    <mergeCell ref="J6:J7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2020-12-01T09:23:30Z</dcterms:modified>
</cp:coreProperties>
</file>