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KHO T5" sheetId="1" r:id="rId1"/>
    <sheet name="KHO T6" sheetId="4" r:id="rId2"/>
    <sheet name="Sheet2" sheetId="5" r:id="rId3"/>
    <sheet name="DOANH THU" sheetId="2" r:id="rId4"/>
    <sheet name="CHI PHÍ" sheetId="3" r:id="rId5"/>
  </sheets>
  <calcPr calcId="145621"/>
</workbook>
</file>

<file path=xl/calcChain.xml><?xml version="1.0" encoding="utf-8"?>
<calcChain xmlns="http://schemas.openxmlformats.org/spreadsheetml/2006/main"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D69" i="3" l="1"/>
  <c r="AD33" i="4"/>
  <c r="AB33" i="4"/>
  <c r="Z33" i="4"/>
  <c r="X33" i="4"/>
  <c r="V33" i="4"/>
  <c r="T33" i="4"/>
  <c r="R33" i="4"/>
  <c r="P33" i="4"/>
  <c r="N33" i="4"/>
  <c r="L33" i="4"/>
  <c r="J33" i="4"/>
  <c r="H33" i="4"/>
  <c r="F33" i="4"/>
  <c r="D33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F34" i="4" s="1"/>
  <c r="AG33" i="4" l="1"/>
  <c r="AG34" i="4"/>
  <c r="AF35" i="4" s="1"/>
  <c r="AF42" i="1"/>
  <c r="AG42" i="1"/>
  <c r="D34" i="3" l="1"/>
  <c r="D30" i="3"/>
  <c r="D29" i="3"/>
  <c r="D23" i="3"/>
  <c r="C69" i="3" l="1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<sst xmlns="http://schemas.openxmlformats.org/spreadsheetml/2006/main" count="281" uniqueCount="156">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</sst>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5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5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6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5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65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65" fontId="21" fillId="0" borderId="4" xfId="1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36" activePane="bottomLeft" state="frozen"/>
      <selection pane="bottomLeft" activeCell="R44" sqref="R44:S44"/>
    </sheetView>
  </sheetViews>
  <sheetFormatPr defaultColWidth="9.109375" defaultRowHeight="13.8" x14ac:dyDescent="0.25"/>
  <cols>
    <col min="1" max="1" width="3.5546875" style="6" customWidth="1"/>
    <col min="2" max="2" width="10.6640625" style="68" customWidth="1"/>
    <col min="3" max="3" width="19.6640625" style="130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58" t="s">
        <v>0</v>
      </c>
      <c r="B1" s="258"/>
      <c r="C1" s="258"/>
      <c r="D1" s="258"/>
      <c r="E1" s="258"/>
      <c r="F1" s="258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82" t="s">
        <v>2</v>
      </c>
      <c r="B2" s="282"/>
      <c r="C2" s="282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83" t="s">
        <v>62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</row>
    <row r="4" spans="1:34" x14ac:dyDescent="0.25">
      <c r="A4" s="283" t="s">
        <v>152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</row>
    <row r="5" spans="1:34" ht="15" x14ac:dyDescent="0.2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11"/>
      <c r="AG5" s="11"/>
      <c r="AH5" s="11"/>
    </row>
    <row r="6" spans="1:34" x14ac:dyDescent="0.25">
      <c r="A6" s="261" t="s">
        <v>4</v>
      </c>
      <c r="B6" s="284" t="s">
        <v>5</v>
      </c>
      <c r="C6" s="285" t="s">
        <v>6</v>
      </c>
      <c r="D6" s="286" t="s">
        <v>7</v>
      </c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8"/>
      <c r="AH6" s="261" t="s">
        <v>8</v>
      </c>
    </row>
    <row r="7" spans="1:34" x14ac:dyDescent="0.25">
      <c r="A7" s="261"/>
      <c r="B7" s="284"/>
      <c r="C7" s="285"/>
      <c r="D7" s="289" t="s">
        <v>9</v>
      </c>
      <c r="E7" s="289"/>
      <c r="F7" s="261" t="s">
        <v>10</v>
      </c>
      <c r="G7" s="261"/>
      <c r="H7" s="290" t="s">
        <v>11</v>
      </c>
      <c r="I7" s="290"/>
      <c r="J7" s="261" t="s">
        <v>12</v>
      </c>
      <c r="K7" s="261"/>
      <c r="L7" s="265" t="s">
        <v>13</v>
      </c>
      <c r="M7" s="265"/>
      <c r="N7" s="261" t="s">
        <v>14</v>
      </c>
      <c r="O7" s="261"/>
      <c r="P7" s="260" t="s">
        <v>15</v>
      </c>
      <c r="Q7" s="260"/>
      <c r="R7" s="261" t="s">
        <v>16</v>
      </c>
      <c r="S7" s="261"/>
      <c r="T7" s="262" t="s">
        <v>17</v>
      </c>
      <c r="U7" s="262"/>
      <c r="V7" s="261" t="s">
        <v>18</v>
      </c>
      <c r="W7" s="261"/>
      <c r="X7" s="280" t="s">
        <v>19</v>
      </c>
      <c r="Y7" s="280"/>
      <c r="Z7" s="261" t="s">
        <v>20</v>
      </c>
      <c r="AA7" s="261"/>
      <c r="AB7" s="259" t="s">
        <v>21</v>
      </c>
      <c r="AC7" s="259"/>
      <c r="AD7" s="261" t="s">
        <v>22</v>
      </c>
      <c r="AE7" s="261"/>
      <c r="AF7" s="263" t="s">
        <v>24</v>
      </c>
      <c r="AG7" s="263" t="s">
        <v>23</v>
      </c>
      <c r="AH7" s="261"/>
    </row>
    <row r="8" spans="1:34" x14ac:dyDescent="0.25">
      <c r="A8" s="261"/>
      <c r="B8" s="284"/>
      <c r="C8" s="285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64"/>
      <c r="AG8" s="264"/>
      <c r="AH8" s="261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>
        <v>24</v>
      </c>
      <c r="E9" s="214"/>
      <c r="F9" s="81">
        <v>47</v>
      </c>
      <c r="G9" s="81"/>
      <c r="H9" s="215"/>
      <c r="I9" s="215"/>
      <c r="J9" s="81">
        <v>59</v>
      </c>
      <c r="K9" s="81"/>
      <c r="L9" s="216"/>
      <c r="M9" s="216"/>
      <c r="N9" s="81">
        <v>47</v>
      </c>
      <c r="O9" s="81"/>
      <c r="P9" s="217"/>
      <c r="Q9" s="217"/>
      <c r="R9" s="81">
        <v>59</v>
      </c>
      <c r="S9" s="81"/>
      <c r="T9" s="218"/>
      <c r="U9" s="218"/>
      <c r="V9" s="81">
        <v>11</v>
      </c>
      <c r="W9" s="81"/>
      <c r="X9" s="219">
        <v>35</v>
      </c>
      <c r="Y9" s="219"/>
      <c r="Z9" s="81">
        <v>35</v>
      </c>
      <c r="AA9" s="81"/>
      <c r="AB9" s="220">
        <v>47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1"/>
    </row>
    <row r="10" spans="1:34" s="94" customFormat="1" x14ac:dyDescent="0.25">
      <c r="A10" s="176">
        <v>2</v>
      </c>
      <c r="B10" s="221">
        <v>43957</v>
      </c>
      <c r="C10" s="222" t="s">
        <v>28</v>
      </c>
      <c r="D10" s="223"/>
      <c r="E10" s="223"/>
      <c r="F10" s="176">
        <v>36</v>
      </c>
      <c r="G10" s="176"/>
      <c r="H10" s="224"/>
      <c r="I10" s="224"/>
      <c r="J10" s="176">
        <v>36</v>
      </c>
      <c r="K10" s="176"/>
      <c r="L10" s="225"/>
      <c r="M10" s="225"/>
      <c r="N10" s="176">
        <v>36</v>
      </c>
      <c r="O10" s="176"/>
      <c r="P10" s="226"/>
      <c r="Q10" s="226"/>
      <c r="R10" s="176">
        <v>72</v>
      </c>
      <c r="S10" s="176"/>
      <c r="T10" s="227"/>
      <c r="U10" s="227"/>
      <c r="V10" s="176"/>
      <c r="W10" s="176"/>
      <c r="X10" s="228">
        <v>48</v>
      </c>
      <c r="Y10" s="228"/>
      <c r="Z10" s="176">
        <v>48</v>
      </c>
      <c r="AA10" s="176"/>
      <c r="AB10" s="229">
        <v>24</v>
      </c>
      <c r="AC10" s="229"/>
      <c r="AD10" s="176"/>
      <c r="AE10" s="176"/>
      <c r="AF10" s="91">
        <f t="shared" ref="AF10:AF42" si="0">E10+G10+I10+K10+M10+O10+Q10+S10+U10+W10+Y10+AA10+AC10+AE10</f>
        <v>0</v>
      </c>
      <c r="AG10" s="91">
        <f t="shared" ref="AG10:AG44" si="1">D10+F10+H10+J10+L10+N10+P10+R10+T10+V10+X10+Z10+AB10+AD10</f>
        <v>300</v>
      </c>
      <c r="AH10" s="202"/>
    </row>
    <row r="11" spans="1:34" s="94" customFormat="1" x14ac:dyDescent="0.25">
      <c r="A11" s="81">
        <v>3</v>
      </c>
      <c r="B11" s="203">
        <v>43957</v>
      </c>
      <c r="C11" s="204" t="s">
        <v>29</v>
      </c>
      <c r="D11" s="205"/>
      <c r="E11" s="205"/>
      <c r="F11" s="91"/>
      <c r="G11" s="91"/>
      <c r="H11" s="206"/>
      <c r="I11" s="206"/>
      <c r="J11" s="91"/>
      <c r="K11" s="91"/>
      <c r="L11" s="207"/>
      <c r="M11" s="207"/>
      <c r="N11" s="91"/>
      <c r="O11" s="91"/>
      <c r="P11" s="208"/>
      <c r="Q11" s="208"/>
      <c r="R11" s="91"/>
      <c r="S11" s="91"/>
      <c r="T11" s="209"/>
      <c r="U11" s="209"/>
      <c r="V11" s="91"/>
      <c r="W11" s="91"/>
      <c r="X11" s="210"/>
      <c r="Y11" s="210"/>
      <c r="Z11" s="91"/>
      <c r="AA11" s="91"/>
      <c r="AB11" s="211"/>
      <c r="AC11" s="211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6">
        <v>4</v>
      </c>
      <c r="B12" s="203">
        <v>43958</v>
      </c>
      <c r="C12" s="204" t="s">
        <v>30</v>
      </c>
      <c r="D12" s="205"/>
      <c r="E12" s="205">
        <v>2</v>
      </c>
      <c r="F12" s="91"/>
      <c r="G12" s="91"/>
      <c r="H12" s="206"/>
      <c r="I12" s="206"/>
      <c r="J12" s="91"/>
      <c r="K12" s="91"/>
      <c r="L12" s="207"/>
      <c r="M12" s="207"/>
      <c r="N12" s="91"/>
      <c r="O12" s="91"/>
      <c r="P12" s="208"/>
      <c r="Q12" s="208"/>
      <c r="R12" s="91"/>
      <c r="S12" s="91"/>
      <c r="T12" s="209"/>
      <c r="U12" s="209"/>
      <c r="V12" s="91"/>
      <c r="W12" s="91"/>
      <c r="X12" s="210"/>
      <c r="Y12" s="210"/>
      <c r="Z12" s="91"/>
      <c r="AA12" s="91"/>
      <c r="AB12" s="211"/>
      <c r="AC12" s="211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3">
        <v>43958</v>
      </c>
      <c r="C13" s="204" t="s">
        <v>31</v>
      </c>
      <c r="D13" s="205"/>
      <c r="E13" s="205"/>
      <c r="F13" s="91"/>
      <c r="G13" s="91"/>
      <c r="H13" s="206"/>
      <c r="I13" s="206"/>
      <c r="J13" s="91"/>
      <c r="K13" s="91">
        <v>1</v>
      </c>
      <c r="L13" s="207"/>
      <c r="M13" s="207"/>
      <c r="N13" s="91"/>
      <c r="O13" s="91"/>
      <c r="P13" s="208"/>
      <c r="Q13" s="208"/>
      <c r="R13" s="91"/>
      <c r="S13" s="91">
        <v>10</v>
      </c>
      <c r="T13" s="209"/>
      <c r="U13" s="209"/>
      <c r="V13" s="91"/>
      <c r="W13" s="91"/>
      <c r="X13" s="210"/>
      <c r="Y13" s="210"/>
      <c r="Z13" s="91"/>
      <c r="AA13" s="91"/>
      <c r="AB13" s="211"/>
      <c r="AC13" s="211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ht="15" x14ac:dyDescent="0.25">
      <c r="A14" s="176">
        <v>6</v>
      </c>
      <c r="B14" s="203">
        <v>43958</v>
      </c>
      <c r="C14" s="230" t="s">
        <v>32</v>
      </c>
      <c r="D14" s="231"/>
      <c r="E14" s="231"/>
      <c r="F14" s="232"/>
      <c r="G14" s="232"/>
      <c r="H14" s="233"/>
      <c r="I14" s="233"/>
      <c r="J14" s="232"/>
      <c r="K14" s="232"/>
      <c r="L14" s="234"/>
      <c r="M14" s="234"/>
      <c r="N14" s="232"/>
      <c r="O14" s="232"/>
      <c r="P14" s="235"/>
      <c r="Q14" s="235"/>
      <c r="R14" s="232"/>
      <c r="S14" s="232"/>
      <c r="T14" s="236"/>
      <c r="U14" s="236"/>
      <c r="V14" s="232"/>
      <c r="W14" s="232"/>
      <c r="X14" s="237"/>
      <c r="Y14" s="237"/>
      <c r="Z14" s="232"/>
      <c r="AA14" s="232"/>
      <c r="AB14" s="238"/>
      <c r="AC14" s="238">
        <v>2</v>
      </c>
      <c r="AD14" s="232"/>
      <c r="AE14" s="232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3">
        <v>43958</v>
      </c>
      <c r="C15" s="230" t="s">
        <v>33</v>
      </c>
      <c r="D15" s="231"/>
      <c r="E15" s="231"/>
      <c r="F15" s="232"/>
      <c r="G15" s="232">
        <v>1</v>
      </c>
      <c r="H15" s="233"/>
      <c r="I15" s="233"/>
      <c r="J15" s="232"/>
      <c r="K15" s="232">
        <v>1</v>
      </c>
      <c r="L15" s="234"/>
      <c r="M15" s="234"/>
      <c r="N15" s="232"/>
      <c r="O15" s="232"/>
      <c r="P15" s="235"/>
      <c r="Q15" s="235"/>
      <c r="R15" s="232"/>
      <c r="S15" s="232">
        <v>3</v>
      </c>
      <c r="T15" s="236"/>
      <c r="U15" s="236"/>
      <c r="V15" s="232"/>
      <c r="W15" s="232"/>
      <c r="X15" s="237"/>
      <c r="Y15" s="237"/>
      <c r="Z15" s="232"/>
      <c r="AA15" s="232">
        <v>1</v>
      </c>
      <c r="AB15" s="238"/>
      <c r="AC15" s="238">
        <v>1</v>
      </c>
      <c r="AD15" s="232"/>
      <c r="AE15" s="232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6">
        <v>8</v>
      </c>
      <c r="B16" s="203">
        <v>43958</v>
      </c>
      <c r="C16" s="204" t="s">
        <v>33</v>
      </c>
      <c r="D16" s="205"/>
      <c r="E16" s="205"/>
      <c r="F16" s="91"/>
      <c r="G16" s="91"/>
      <c r="H16" s="206"/>
      <c r="I16" s="206"/>
      <c r="J16" s="91"/>
      <c r="K16" s="91">
        <v>1</v>
      </c>
      <c r="L16" s="207"/>
      <c r="M16" s="207"/>
      <c r="N16" s="91"/>
      <c r="O16" s="91">
        <v>1</v>
      </c>
      <c r="P16" s="208"/>
      <c r="Q16" s="208"/>
      <c r="R16" s="91"/>
      <c r="S16" s="91"/>
      <c r="T16" s="209"/>
      <c r="U16" s="209"/>
      <c r="V16" s="91"/>
      <c r="W16" s="91"/>
      <c r="X16" s="210"/>
      <c r="Y16" s="210"/>
      <c r="Z16" s="91"/>
      <c r="AA16" s="91"/>
      <c r="AB16" s="211"/>
      <c r="AC16" s="211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3">
        <v>43958</v>
      </c>
      <c r="C17" s="204" t="s">
        <v>63</v>
      </c>
      <c r="D17" s="205"/>
      <c r="E17" s="205"/>
      <c r="F17" s="91"/>
      <c r="G17" s="91"/>
      <c r="H17" s="206"/>
      <c r="I17" s="206"/>
      <c r="J17" s="91"/>
      <c r="K17" s="91"/>
      <c r="L17" s="207"/>
      <c r="M17" s="207"/>
      <c r="N17" s="91"/>
      <c r="O17" s="91"/>
      <c r="P17" s="208"/>
      <c r="Q17" s="208"/>
      <c r="R17" s="91"/>
      <c r="S17" s="91"/>
      <c r="T17" s="209"/>
      <c r="U17" s="209"/>
      <c r="V17" s="91"/>
      <c r="W17" s="91"/>
      <c r="X17" s="210"/>
      <c r="Y17" s="210"/>
      <c r="Z17" s="91"/>
      <c r="AA17" s="91"/>
      <c r="AB17" s="211"/>
      <c r="AC17" s="211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6">
        <v>10</v>
      </c>
      <c r="B18" s="203">
        <v>43959</v>
      </c>
      <c r="C18" s="204" t="s">
        <v>34</v>
      </c>
      <c r="D18" s="205"/>
      <c r="E18" s="205"/>
      <c r="F18" s="91"/>
      <c r="G18" s="91"/>
      <c r="H18" s="206"/>
      <c r="I18" s="206"/>
      <c r="J18" s="91"/>
      <c r="K18" s="91"/>
      <c r="L18" s="207"/>
      <c r="M18" s="207"/>
      <c r="N18" s="91"/>
      <c r="O18" s="91"/>
      <c r="P18" s="208"/>
      <c r="Q18" s="208"/>
      <c r="R18" s="91"/>
      <c r="S18" s="91">
        <v>1</v>
      </c>
      <c r="T18" s="209"/>
      <c r="U18" s="209"/>
      <c r="V18" s="91"/>
      <c r="W18" s="91"/>
      <c r="X18" s="210"/>
      <c r="Y18" s="210"/>
      <c r="Z18" s="91"/>
      <c r="AA18" s="91"/>
      <c r="AB18" s="211"/>
      <c r="AC18" s="211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3">
        <v>43959</v>
      </c>
      <c r="C19" s="204" t="s">
        <v>36</v>
      </c>
      <c r="D19" s="205"/>
      <c r="E19" s="205"/>
      <c r="F19" s="91"/>
      <c r="G19" s="91">
        <v>3</v>
      </c>
      <c r="H19" s="206"/>
      <c r="I19" s="206"/>
      <c r="J19" s="91"/>
      <c r="K19" s="91"/>
      <c r="L19" s="207"/>
      <c r="M19" s="207"/>
      <c r="N19" s="91"/>
      <c r="O19" s="91"/>
      <c r="P19" s="208"/>
      <c r="Q19" s="208"/>
      <c r="R19" s="91"/>
      <c r="S19" s="91">
        <v>1</v>
      </c>
      <c r="T19" s="209"/>
      <c r="U19" s="209"/>
      <c r="V19" s="91"/>
      <c r="W19" s="91"/>
      <c r="X19" s="210"/>
      <c r="Y19" s="210">
        <v>1</v>
      </c>
      <c r="Z19" s="91"/>
      <c r="AA19" s="91"/>
      <c r="AB19" s="211"/>
      <c r="AC19" s="211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6">
        <v>12</v>
      </c>
      <c r="B20" s="203">
        <v>43960</v>
      </c>
      <c r="C20" s="204" t="s">
        <v>36</v>
      </c>
      <c r="D20" s="205"/>
      <c r="E20" s="205"/>
      <c r="F20" s="91"/>
      <c r="G20" s="91">
        <v>2</v>
      </c>
      <c r="H20" s="206"/>
      <c r="I20" s="206"/>
      <c r="J20" s="91"/>
      <c r="K20" s="91">
        <v>5</v>
      </c>
      <c r="L20" s="207"/>
      <c r="M20" s="207"/>
      <c r="N20" s="91"/>
      <c r="O20" s="91"/>
      <c r="P20" s="208"/>
      <c r="Q20" s="208"/>
      <c r="R20" s="91"/>
      <c r="S20" s="91"/>
      <c r="T20" s="209"/>
      <c r="U20" s="209"/>
      <c r="V20" s="91"/>
      <c r="W20" s="91"/>
      <c r="X20" s="210"/>
      <c r="Y20" s="210"/>
      <c r="Z20" s="91"/>
      <c r="AA20" s="91"/>
      <c r="AB20" s="211"/>
      <c r="AC20" s="211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3">
        <v>43960</v>
      </c>
      <c r="C21" s="204" t="s">
        <v>35</v>
      </c>
      <c r="D21" s="205"/>
      <c r="E21" s="205"/>
      <c r="F21" s="91">
        <v>5</v>
      </c>
      <c r="G21" s="91"/>
      <c r="H21" s="206"/>
      <c r="I21" s="206"/>
      <c r="J21" s="91">
        <v>5</v>
      </c>
      <c r="K21" s="91"/>
      <c r="L21" s="207"/>
      <c r="M21" s="207"/>
      <c r="N21" s="91"/>
      <c r="O21" s="91"/>
      <c r="P21" s="208"/>
      <c r="Q21" s="208"/>
      <c r="R21" s="91">
        <v>1</v>
      </c>
      <c r="S21" s="91"/>
      <c r="T21" s="209"/>
      <c r="U21" s="209"/>
      <c r="V21" s="91"/>
      <c r="W21" s="91"/>
      <c r="X21" s="210">
        <v>1</v>
      </c>
      <c r="Y21" s="210"/>
      <c r="Z21" s="91"/>
      <c r="AA21" s="91"/>
      <c r="AB21" s="211"/>
      <c r="AC21" s="211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27.6" x14ac:dyDescent="0.25">
      <c r="A22" s="176">
        <v>14</v>
      </c>
      <c r="B22" s="203">
        <v>43962</v>
      </c>
      <c r="C22" s="204" t="s">
        <v>58</v>
      </c>
      <c r="D22" s="205"/>
      <c r="E22" s="205"/>
      <c r="F22" s="91"/>
      <c r="G22" s="91">
        <v>24</v>
      </c>
      <c r="H22" s="206"/>
      <c r="I22" s="206"/>
      <c r="J22" s="91"/>
      <c r="K22" s="91">
        <v>24</v>
      </c>
      <c r="L22" s="207"/>
      <c r="M22" s="207"/>
      <c r="N22" s="91"/>
      <c r="O22" s="91"/>
      <c r="P22" s="208"/>
      <c r="Q22" s="208"/>
      <c r="R22" s="91"/>
      <c r="S22" s="91"/>
      <c r="T22" s="209"/>
      <c r="U22" s="209"/>
      <c r="V22" s="91"/>
      <c r="W22" s="91"/>
      <c r="X22" s="210"/>
      <c r="Y22" s="210"/>
      <c r="Z22" s="91"/>
      <c r="AA22" s="91"/>
      <c r="AB22" s="211"/>
      <c r="AC22" s="211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3">
        <v>43962</v>
      </c>
      <c r="C23" s="204" t="s">
        <v>59</v>
      </c>
      <c r="D23" s="205"/>
      <c r="E23" s="205"/>
      <c r="F23" s="91"/>
      <c r="G23" s="91">
        <v>1</v>
      </c>
      <c r="H23" s="206"/>
      <c r="I23" s="206"/>
      <c r="J23" s="91"/>
      <c r="K23" s="91"/>
      <c r="L23" s="207"/>
      <c r="M23" s="207"/>
      <c r="N23" s="91"/>
      <c r="O23" s="91"/>
      <c r="P23" s="208"/>
      <c r="Q23" s="208"/>
      <c r="R23" s="91"/>
      <c r="S23" s="91"/>
      <c r="T23" s="209"/>
      <c r="U23" s="209"/>
      <c r="V23" s="91"/>
      <c r="W23" s="91"/>
      <c r="X23" s="210"/>
      <c r="Y23" s="210"/>
      <c r="Z23" s="91"/>
      <c r="AA23" s="91">
        <v>1</v>
      </c>
      <c r="AB23" s="211"/>
      <c r="AC23" s="211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6">
        <v>16</v>
      </c>
      <c r="B24" s="203">
        <v>43964</v>
      </c>
      <c r="C24" s="204" t="s">
        <v>59</v>
      </c>
      <c r="D24" s="205"/>
      <c r="E24" s="205"/>
      <c r="F24" s="91"/>
      <c r="G24" s="91"/>
      <c r="H24" s="206"/>
      <c r="I24" s="206"/>
      <c r="J24" s="91"/>
      <c r="K24" s="91"/>
      <c r="L24" s="207"/>
      <c r="M24" s="207"/>
      <c r="N24" s="91"/>
      <c r="O24" s="91">
        <v>1</v>
      </c>
      <c r="P24" s="208"/>
      <c r="Q24" s="208"/>
      <c r="R24" s="91"/>
      <c r="S24" s="91"/>
      <c r="T24" s="209"/>
      <c r="U24" s="209"/>
      <c r="V24" s="91"/>
      <c r="W24" s="91"/>
      <c r="X24" s="210"/>
      <c r="Y24" s="210"/>
      <c r="Z24" s="91"/>
      <c r="AA24" s="91"/>
      <c r="AB24" s="211"/>
      <c r="AC24" s="211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27.6" x14ac:dyDescent="0.25">
      <c r="A25" s="81">
        <v>17</v>
      </c>
      <c r="B25" s="203">
        <v>43965</v>
      </c>
      <c r="C25" s="204" t="s">
        <v>60</v>
      </c>
      <c r="D25" s="205"/>
      <c r="E25" s="205"/>
      <c r="F25" s="91"/>
      <c r="G25" s="91">
        <v>12</v>
      </c>
      <c r="H25" s="206"/>
      <c r="I25" s="206"/>
      <c r="J25" s="91"/>
      <c r="K25" s="91"/>
      <c r="L25" s="207"/>
      <c r="M25" s="207"/>
      <c r="N25" s="91"/>
      <c r="O25" s="91"/>
      <c r="P25" s="208"/>
      <c r="Q25" s="208"/>
      <c r="R25" s="91"/>
      <c r="S25" s="91"/>
      <c r="T25" s="209"/>
      <c r="U25" s="209"/>
      <c r="V25" s="91"/>
      <c r="W25" s="91">
        <v>11</v>
      </c>
      <c r="X25" s="210"/>
      <c r="Y25" s="210">
        <v>24</v>
      </c>
      <c r="Z25" s="91"/>
      <c r="AA25" s="91">
        <v>12</v>
      </c>
      <c r="AB25" s="211"/>
      <c r="AC25" s="211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27.6" x14ac:dyDescent="0.25">
      <c r="A26" s="176">
        <v>18</v>
      </c>
      <c r="B26" s="203">
        <v>43965</v>
      </c>
      <c r="C26" s="204" t="s">
        <v>61</v>
      </c>
      <c r="D26" s="205"/>
      <c r="E26" s="205"/>
      <c r="F26" s="91"/>
      <c r="G26" s="91">
        <v>2</v>
      </c>
      <c r="H26" s="206"/>
      <c r="I26" s="206"/>
      <c r="J26" s="91"/>
      <c r="K26" s="91">
        <v>1</v>
      </c>
      <c r="L26" s="207"/>
      <c r="M26" s="207"/>
      <c r="N26" s="91"/>
      <c r="O26" s="91"/>
      <c r="P26" s="208"/>
      <c r="Q26" s="208"/>
      <c r="R26" s="91"/>
      <c r="S26" s="91"/>
      <c r="T26" s="209"/>
      <c r="U26" s="209"/>
      <c r="V26" s="91"/>
      <c r="W26" s="91"/>
      <c r="X26" s="210"/>
      <c r="Y26" s="210"/>
      <c r="Z26" s="91"/>
      <c r="AA26" s="91">
        <v>1</v>
      </c>
      <c r="AB26" s="211"/>
      <c r="AC26" s="211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27.6" x14ac:dyDescent="0.25">
      <c r="A27" s="81">
        <v>19</v>
      </c>
      <c r="B27" s="203">
        <v>43967</v>
      </c>
      <c r="C27" s="204" t="s">
        <v>118</v>
      </c>
      <c r="D27" s="205"/>
      <c r="E27" s="205"/>
      <c r="F27" s="91"/>
      <c r="G27" s="91">
        <v>10</v>
      </c>
      <c r="H27" s="206"/>
      <c r="I27" s="206"/>
      <c r="J27" s="91"/>
      <c r="K27" s="91">
        <v>16</v>
      </c>
      <c r="L27" s="207"/>
      <c r="M27" s="207"/>
      <c r="N27" s="91"/>
      <c r="O27" s="91"/>
      <c r="P27" s="208"/>
      <c r="Q27" s="208"/>
      <c r="R27" s="91"/>
      <c r="S27" s="91"/>
      <c r="T27" s="209"/>
      <c r="U27" s="209"/>
      <c r="V27" s="91"/>
      <c r="W27" s="91"/>
      <c r="X27" s="210"/>
      <c r="Y27" s="210"/>
      <c r="Z27" s="91"/>
      <c r="AA27" s="91"/>
      <c r="AB27" s="211"/>
      <c r="AC27" s="211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27.6" x14ac:dyDescent="0.25">
      <c r="A28" s="176">
        <v>20</v>
      </c>
      <c r="B28" s="203">
        <v>43967</v>
      </c>
      <c r="C28" s="204" t="s">
        <v>119</v>
      </c>
      <c r="D28" s="205"/>
      <c r="E28" s="205"/>
      <c r="F28" s="91"/>
      <c r="G28" s="91"/>
      <c r="H28" s="206"/>
      <c r="I28" s="206"/>
      <c r="J28" s="91"/>
      <c r="K28" s="91"/>
      <c r="L28" s="207"/>
      <c r="M28" s="207"/>
      <c r="N28" s="91"/>
      <c r="O28" s="91"/>
      <c r="P28" s="208"/>
      <c r="Q28" s="208"/>
      <c r="R28" s="91"/>
      <c r="S28" s="91">
        <v>12</v>
      </c>
      <c r="T28" s="209"/>
      <c r="U28" s="209"/>
      <c r="V28" s="91"/>
      <c r="W28" s="91"/>
      <c r="X28" s="210"/>
      <c r="Y28" s="210"/>
      <c r="Z28" s="91"/>
      <c r="AA28" s="91"/>
      <c r="AB28" s="211"/>
      <c r="AC28" s="211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1.4" x14ac:dyDescent="0.25">
      <c r="A29" s="81">
        <v>21</v>
      </c>
      <c r="B29" s="203">
        <v>43967</v>
      </c>
      <c r="C29" s="204" t="s">
        <v>129</v>
      </c>
      <c r="D29" s="205"/>
      <c r="E29" s="205"/>
      <c r="F29" s="91"/>
      <c r="G29" s="91"/>
      <c r="H29" s="206"/>
      <c r="I29" s="206"/>
      <c r="J29" s="91"/>
      <c r="K29" s="91"/>
      <c r="L29" s="207"/>
      <c r="M29" s="207"/>
      <c r="N29" s="91"/>
      <c r="O29" s="91"/>
      <c r="P29" s="208"/>
      <c r="Q29" s="208"/>
      <c r="R29" s="91"/>
      <c r="S29" s="91">
        <v>1</v>
      </c>
      <c r="T29" s="209"/>
      <c r="U29" s="209"/>
      <c r="V29" s="91"/>
      <c r="W29" s="91"/>
      <c r="X29" s="210"/>
      <c r="Y29" s="210"/>
      <c r="Z29" s="91"/>
      <c r="AA29" s="91"/>
      <c r="AB29" s="211"/>
      <c r="AC29" s="211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27.6" x14ac:dyDescent="0.25">
      <c r="A30" s="176">
        <v>22</v>
      </c>
      <c r="B30" s="203">
        <v>43969</v>
      </c>
      <c r="C30" s="204" t="s">
        <v>128</v>
      </c>
      <c r="D30" s="205"/>
      <c r="E30" s="205"/>
      <c r="F30" s="91"/>
      <c r="G30" s="91">
        <v>12</v>
      </c>
      <c r="H30" s="206"/>
      <c r="I30" s="206"/>
      <c r="J30" s="91"/>
      <c r="K30" s="91"/>
      <c r="L30" s="207"/>
      <c r="M30" s="207"/>
      <c r="N30" s="91"/>
      <c r="O30" s="91"/>
      <c r="P30" s="208"/>
      <c r="Q30" s="208"/>
      <c r="R30" s="91"/>
      <c r="S30" s="91"/>
      <c r="T30" s="209"/>
      <c r="U30" s="209"/>
      <c r="V30" s="91"/>
      <c r="W30" s="91"/>
      <c r="X30" s="210"/>
      <c r="Y30" s="210"/>
      <c r="Z30" s="91"/>
      <c r="AA30" s="91"/>
      <c r="AB30" s="211"/>
      <c r="AC30" s="211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27.6" x14ac:dyDescent="0.25">
      <c r="A31" s="81">
        <v>23</v>
      </c>
      <c r="B31" s="203">
        <v>43971</v>
      </c>
      <c r="C31" s="204" t="s">
        <v>133</v>
      </c>
      <c r="D31" s="205"/>
      <c r="E31" s="205"/>
      <c r="F31" s="91"/>
      <c r="G31" s="91">
        <v>2</v>
      </c>
      <c r="H31" s="206"/>
      <c r="I31" s="206"/>
      <c r="J31" s="91"/>
      <c r="K31" s="91"/>
      <c r="L31" s="207"/>
      <c r="M31" s="207"/>
      <c r="N31" s="91"/>
      <c r="O31" s="91"/>
      <c r="P31" s="208"/>
      <c r="Q31" s="208"/>
      <c r="R31" s="91"/>
      <c r="S31" s="91"/>
      <c r="T31" s="209"/>
      <c r="U31" s="209"/>
      <c r="V31" s="91"/>
      <c r="W31" s="91"/>
      <c r="X31" s="210"/>
      <c r="Y31" s="210"/>
      <c r="Z31" s="91"/>
      <c r="AA31" s="91"/>
      <c r="AB31" s="211"/>
      <c r="AC31" s="211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6">
        <v>24</v>
      </c>
      <c r="B32" s="203">
        <v>43969</v>
      </c>
      <c r="C32" s="204" t="s">
        <v>130</v>
      </c>
      <c r="D32" s="205"/>
      <c r="E32" s="205">
        <v>2</v>
      </c>
      <c r="F32" s="91"/>
      <c r="G32" s="91"/>
      <c r="H32" s="206"/>
      <c r="I32" s="206"/>
      <c r="J32" s="91"/>
      <c r="K32" s="91"/>
      <c r="L32" s="207"/>
      <c r="M32" s="207"/>
      <c r="N32" s="91"/>
      <c r="O32" s="91">
        <v>1</v>
      </c>
      <c r="P32" s="208"/>
      <c r="Q32" s="208"/>
      <c r="R32" s="91"/>
      <c r="S32" s="91"/>
      <c r="T32" s="209"/>
      <c r="U32" s="209"/>
      <c r="V32" s="91"/>
      <c r="W32" s="91"/>
      <c r="X32" s="210"/>
      <c r="Y32" s="210"/>
      <c r="Z32" s="91"/>
      <c r="AA32" s="91"/>
      <c r="AB32" s="211"/>
      <c r="AC32" s="211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27.6" x14ac:dyDescent="0.25">
      <c r="A33" s="81">
        <v>25</v>
      </c>
      <c r="B33" s="203">
        <v>43969</v>
      </c>
      <c r="C33" s="204" t="s">
        <v>131</v>
      </c>
      <c r="D33" s="205"/>
      <c r="E33" s="205"/>
      <c r="F33" s="91"/>
      <c r="G33" s="91"/>
      <c r="H33" s="206"/>
      <c r="I33" s="206"/>
      <c r="J33" s="91"/>
      <c r="K33" s="91"/>
      <c r="L33" s="207"/>
      <c r="M33" s="207"/>
      <c r="N33" s="91"/>
      <c r="O33" s="91"/>
      <c r="P33" s="208"/>
      <c r="Q33" s="208"/>
      <c r="R33" s="91"/>
      <c r="S33" s="91"/>
      <c r="T33" s="209"/>
      <c r="U33" s="209"/>
      <c r="V33" s="91"/>
      <c r="W33" s="91"/>
      <c r="X33" s="210"/>
      <c r="Y33" s="210"/>
      <c r="Z33" s="91"/>
      <c r="AA33" s="91">
        <v>5</v>
      </c>
      <c r="AB33" s="211"/>
      <c r="AC33" s="211"/>
      <c r="AD33" s="91"/>
      <c r="AE33" s="91"/>
      <c r="AF33" s="176">
        <f t="shared" si="0"/>
        <v>5</v>
      </c>
      <c r="AG33" s="176">
        <f t="shared" si="1"/>
        <v>0</v>
      </c>
      <c r="AH33" s="95"/>
    </row>
    <row r="34" spans="1:34" s="94" customFormat="1" ht="27.6" x14ac:dyDescent="0.25">
      <c r="A34" s="176">
        <v>26</v>
      </c>
      <c r="B34" s="203">
        <v>43969</v>
      </c>
      <c r="C34" s="204" t="s">
        <v>132</v>
      </c>
      <c r="D34" s="205"/>
      <c r="E34" s="205"/>
      <c r="F34" s="91"/>
      <c r="G34" s="91"/>
      <c r="H34" s="206"/>
      <c r="I34" s="206"/>
      <c r="J34" s="91"/>
      <c r="K34" s="91">
        <v>1</v>
      </c>
      <c r="L34" s="207"/>
      <c r="M34" s="207"/>
      <c r="N34" s="91"/>
      <c r="O34" s="91">
        <v>1</v>
      </c>
      <c r="P34" s="208"/>
      <c r="Q34" s="208"/>
      <c r="R34" s="91"/>
      <c r="S34" s="91"/>
      <c r="T34" s="209"/>
      <c r="U34" s="209"/>
      <c r="V34" s="91"/>
      <c r="W34" s="91"/>
      <c r="X34" s="210"/>
      <c r="Y34" s="210"/>
      <c r="Z34" s="91"/>
      <c r="AA34" s="91"/>
      <c r="AB34" s="211"/>
      <c r="AC34" s="211"/>
      <c r="AD34" s="91"/>
      <c r="AE34" s="91"/>
      <c r="AF34" s="176">
        <f t="shared" si="0"/>
        <v>2</v>
      </c>
      <c r="AG34" s="176">
        <f t="shared" si="1"/>
        <v>0</v>
      </c>
      <c r="AH34" s="95"/>
    </row>
    <row r="35" spans="1:34" x14ac:dyDescent="0.25">
      <c r="A35" s="81">
        <v>27</v>
      </c>
      <c r="B35" s="203">
        <v>43974</v>
      </c>
      <c r="C35" s="204" t="s">
        <v>139</v>
      </c>
      <c r="D35" s="205"/>
      <c r="E35" s="205"/>
      <c r="F35" s="91"/>
      <c r="G35" s="91"/>
      <c r="H35" s="206"/>
      <c r="I35" s="206"/>
      <c r="J35" s="91"/>
      <c r="K35" s="91"/>
      <c r="L35" s="207"/>
      <c r="M35" s="207"/>
      <c r="N35" s="91"/>
      <c r="O35" s="91">
        <v>3</v>
      </c>
      <c r="P35" s="208"/>
      <c r="Q35" s="208"/>
      <c r="R35" s="91"/>
      <c r="S35" s="91"/>
      <c r="T35" s="209"/>
      <c r="U35" s="209"/>
      <c r="V35" s="91"/>
      <c r="W35" s="91"/>
      <c r="X35" s="210"/>
      <c r="Y35" s="210"/>
      <c r="Z35" s="91"/>
      <c r="AA35" s="91"/>
      <c r="AB35" s="211"/>
      <c r="AC35" s="211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45">
        <v>28</v>
      </c>
      <c r="B36" s="203">
        <v>43974</v>
      </c>
      <c r="C36" s="204" t="s">
        <v>138</v>
      </c>
      <c r="D36" s="205"/>
      <c r="E36" s="205"/>
      <c r="F36" s="91"/>
      <c r="G36" s="91"/>
      <c r="H36" s="206"/>
      <c r="I36" s="206"/>
      <c r="J36" s="91"/>
      <c r="K36" s="91"/>
      <c r="L36" s="207"/>
      <c r="M36" s="207"/>
      <c r="N36" s="91"/>
      <c r="O36" s="91">
        <v>6</v>
      </c>
      <c r="P36" s="208"/>
      <c r="Q36" s="208"/>
      <c r="R36" s="91"/>
      <c r="S36" s="91">
        <v>6</v>
      </c>
      <c r="T36" s="209"/>
      <c r="U36" s="209"/>
      <c r="V36" s="91"/>
      <c r="W36" s="91"/>
      <c r="X36" s="210"/>
      <c r="Y36" s="210"/>
      <c r="Z36" s="91"/>
      <c r="AA36" s="91"/>
      <c r="AB36" s="211"/>
      <c r="AC36" s="211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3">
        <v>43976</v>
      </c>
      <c r="C37" s="204" t="s">
        <v>140</v>
      </c>
      <c r="D37" s="205"/>
      <c r="E37" s="205">
        <v>21</v>
      </c>
      <c r="F37" s="91"/>
      <c r="G37" s="91"/>
      <c r="H37" s="206"/>
      <c r="I37" s="206"/>
      <c r="J37" s="91"/>
      <c r="K37" s="91"/>
      <c r="L37" s="207"/>
      <c r="M37" s="207"/>
      <c r="N37" s="91"/>
      <c r="O37" s="91"/>
      <c r="P37" s="208"/>
      <c r="Q37" s="208"/>
      <c r="R37" s="91"/>
      <c r="S37" s="91"/>
      <c r="T37" s="209"/>
      <c r="U37" s="209"/>
      <c r="V37" s="91"/>
      <c r="W37" s="91"/>
      <c r="X37" s="210"/>
      <c r="Y37" s="210">
        <v>12</v>
      </c>
      <c r="Z37" s="91"/>
      <c r="AA37" s="91"/>
      <c r="AB37" s="211"/>
      <c r="AC37" s="211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6">
        <v>30</v>
      </c>
      <c r="B38" s="203">
        <v>43981</v>
      </c>
      <c r="C38" s="204" t="s">
        <v>141</v>
      </c>
      <c r="D38" s="205"/>
      <c r="E38" s="205"/>
      <c r="F38" s="91"/>
      <c r="G38" s="91"/>
      <c r="H38" s="206"/>
      <c r="I38" s="206"/>
      <c r="J38" s="91"/>
      <c r="K38" s="91"/>
      <c r="L38" s="207"/>
      <c r="M38" s="207"/>
      <c r="N38" s="91"/>
      <c r="O38" s="91"/>
      <c r="P38" s="208"/>
      <c r="Q38" s="208"/>
      <c r="R38" s="91"/>
      <c r="S38" s="91"/>
      <c r="T38" s="209"/>
      <c r="U38" s="209"/>
      <c r="V38" s="91">
        <v>12</v>
      </c>
      <c r="W38" s="91"/>
      <c r="X38" s="210">
        <v>24</v>
      </c>
      <c r="Y38" s="210"/>
      <c r="Z38" s="91"/>
      <c r="AA38" s="91"/>
      <c r="AB38" s="211"/>
      <c r="AC38" s="211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3">
        <v>43976</v>
      </c>
      <c r="C39" s="204" t="s">
        <v>142</v>
      </c>
      <c r="D39" s="205">
        <v>1</v>
      </c>
      <c r="E39" s="205"/>
      <c r="F39" s="91"/>
      <c r="G39" s="91"/>
      <c r="H39" s="206"/>
      <c r="I39" s="206"/>
      <c r="J39" s="91"/>
      <c r="K39" s="91"/>
      <c r="L39" s="207"/>
      <c r="M39" s="207"/>
      <c r="N39" s="91"/>
      <c r="O39" s="91"/>
      <c r="P39" s="208"/>
      <c r="Q39" s="208"/>
      <c r="R39" s="91"/>
      <c r="S39" s="91"/>
      <c r="T39" s="209"/>
      <c r="U39" s="209"/>
      <c r="V39" s="91"/>
      <c r="W39" s="91"/>
      <c r="X39" s="210"/>
      <c r="Y39" s="210"/>
      <c r="Z39" s="91"/>
      <c r="AA39" s="91"/>
      <c r="AB39" s="211"/>
      <c r="AC39" s="211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6">
        <v>32</v>
      </c>
      <c r="B40" s="239">
        <v>43976</v>
      </c>
      <c r="C40" s="230" t="s">
        <v>144</v>
      </c>
      <c r="D40" s="231"/>
      <c r="E40" s="231"/>
      <c r="F40" s="232"/>
      <c r="G40" s="232"/>
      <c r="H40" s="233"/>
      <c r="I40" s="233"/>
      <c r="J40" s="232"/>
      <c r="K40" s="232">
        <v>24</v>
      </c>
      <c r="L40" s="234"/>
      <c r="M40" s="234"/>
      <c r="N40" s="232"/>
      <c r="O40" s="232">
        <v>18</v>
      </c>
      <c r="P40" s="235"/>
      <c r="Q40" s="235"/>
      <c r="R40" s="232"/>
      <c r="S40" s="232"/>
      <c r="T40" s="236"/>
      <c r="U40" s="236"/>
      <c r="V40" s="232"/>
      <c r="W40" s="232"/>
      <c r="X40" s="237"/>
      <c r="Y40" s="237"/>
      <c r="Z40" s="232"/>
      <c r="AA40" s="232"/>
      <c r="AB40" s="238"/>
      <c r="AC40" s="238"/>
      <c r="AD40" s="232"/>
      <c r="AE40" s="232"/>
      <c r="AF40" s="81">
        <f t="shared" si="0"/>
        <v>42</v>
      </c>
      <c r="AG40" s="81">
        <f t="shared" si="1"/>
        <v>0</v>
      </c>
      <c r="AH40" s="40">
        <v>554</v>
      </c>
    </row>
    <row r="41" spans="1:34" ht="27.6" x14ac:dyDescent="0.25">
      <c r="A41" s="81">
        <v>33</v>
      </c>
      <c r="B41" s="239">
        <v>43980</v>
      </c>
      <c r="C41" s="230" t="s">
        <v>143</v>
      </c>
      <c r="D41" s="231"/>
      <c r="E41" s="231"/>
      <c r="F41" s="232"/>
      <c r="G41" s="232"/>
      <c r="H41" s="233"/>
      <c r="I41" s="233"/>
      <c r="J41" s="232"/>
      <c r="K41" s="232"/>
      <c r="L41" s="234"/>
      <c r="M41" s="234"/>
      <c r="N41" s="232"/>
      <c r="O41" s="232"/>
      <c r="P41" s="235"/>
      <c r="Q41" s="235"/>
      <c r="R41" s="232"/>
      <c r="S41" s="232">
        <v>24</v>
      </c>
      <c r="T41" s="236"/>
      <c r="U41" s="236"/>
      <c r="V41" s="232"/>
      <c r="W41" s="232"/>
      <c r="X41" s="237"/>
      <c r="Y41" s="237"/>
      <c r="Z41" s="232"/>
      <c r="AA41" s="232"/>
      <c r="AB41" s="238"/>
      <c r="AC41" s="238"/>
      <c r="AD41" s="232"/>
      <c r="AE41" s="232"/>
      <c r="AF41" s="81">
        <f t="shared" si="0"/>
        <v>24</v>
      </c>
      <c r="AG41" s="81">
        <f t="shared" si="1"/>
        <v>0</v>
      </c>
      <c r="AH41" s="40">
        <v>476</v>
      </c>
    </row>
    <row r="42" spans="1:34" x14ac:dyDescent="0.25">
      <c r="A42" s="176">
        <v>34</v>
      </c>
      <c r="B42" s="239">
        <v>43982</v>
      </c>
      <c r="C42" s="230" t="s">
        <v>145</v>
      </c>
      <c r="D42" s="231"/>
      <c r="E42" s="231"/>
      <c r="F42" s="232"/>
      <c r="G42" s="232"/>
      <c r="H42" s="233"/>
      <c r="I42" s="233"/>
      <c r="J42" s="232"/>
      <c r="K42" s="232"/>
      <c r="L42" s="234"/>
      <c r="M42" s="234"/>
      <c r="N42" s="232"/>
      <c r="O42" s="232"/>
      <c r="P42" s="235"/>
      <c r="Q42" s="235"/>
      <c r="R42" s="232"/>
      <c r="S42" s="232"/>
      <c r="T42" s="236"/>
      <c r="U42" s="236"/>
      <c r="V42" s="232"/>
      <c r="W42" s="232"/>
      <c r="X42" s="237"/>
      <c r="Y42" s="237"/>
      <c r="Z42" s="232"/>
      <c r="AA42" s="232">
        <v>2</v>
      </c>
      <c r="AB42" s="238"/>
      <c r="AC42" s="238"/>
      <c r="AD42" s="232"/>
      <c r="AE42" s="232"/>
      <c r="AF42" s="240">
        <f t="shared" si="0"/>
        <v>2</v>
      </c>
      <c r="AG42" s="240">
        <f t="shared" si="1"/>
        <v>0</v>
      </c>
      <c r="AH42" s="40"/>
    </row>
    <row r="43" spans="1:34" s="62" customFormat="1" ht="15" x14ac:dyDescent="0.25">
      <c r="A43" s="58"/>
      <c r="B43" s="59"/>
      <c r="C43" s="129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1"/>
      <c r="AH43" s="60"/>
    </row>
    <row r="44" spans="1:34" ht="15" x14ac:dyDescent="0.25">
      <c r="A44" s="63"/>
      <c r="B44" s="277"/>
      <c r="C44" s="278"/>
      <c r="D44" s="279">
        <f>SUM(D9:D42)-SUM(E9:E42)</f>
        <v>0</v>
      </c>
      <c r="E44" s="279"/>
      <c r="F44" s="268">
        <f>SUM(F9:F42)-SUM(G9:G42)</f>
        <v>19</v>
      </c>
      <c r="G44" s="268"/>
      <c r="H44" s="281">
        <f>SUM(H9:H42)-SUM(I9:I42)</f>
        <v>0</v>
      </c>
      <c r="I44" s="281"/>
      <c r="J44" s="268">
        <f>SUM(J9:J42)-SUM(K9:K42)</f>
        <v>26</v>
      </c>
      <c r="K44" s="268"/>
      <c r="L44" s="276">
        <f>SUM(L9:L42)-SUM(M9:M42)</f>
        <v>0</v>
      </c>
      <c r="M44" s="276"/>
      <c r="N44" s="268">
        <f>SUM(N9:N42)-SUM(O9:O42)</f>
        <v>52</v>
      </c>
      <c r="O44" s="268"/>
      <c r="P44" s="269">
        <f>SUM(P9:P42)-SUM(Q9:Q42)</f>
        <v>0</v>
      </c>
      <c r="Q44" s="269"/>
      <c r="R44" s="268">
        <f>SUM(R9:R42)-SUM(S9:S42)</f>
        <v>74</v>
      </c>
      <c r="S44" s="268"/>
      <c r="T44" s="270">
        <f>SUM(T9:T42)-SUM(U9:U42)</f>
        <v>0</v>
      </c>
      <c r="U44" s="270"/>
      <c r="V44" s="268">
        <f>SUM(V9:V42)-SUM(W9:W42)</f>
        <v>12</v>
      </c>
      <c r="W44" s="268"/>
      <c r="X44" s="271">
        <f>SUM(X9:X42)-SUM(Y9:Y42)</f>
        <v>71</v>
      </c>
      <c r="Y44" s="271"/>
      <c r="Z44" s="268">
        <f>SUM(Z9:Z42)-SUM(AA9:AA42)</f>
        <v>61</v>
      </c>
      <c r="AA44" s="268"/>
      <c r="AB44" s="272">
        <f>SUM(AB9:AB42)-SUM(AC9:AC42)</f>
        <v>57</v>
      </c>
      <c r="AC44" s="272"/>
      <c r="AD44" s="268">
        <f>SUM(AD9:AD42)-SUM(AE9:AE42)</f>
        <v>0</v>
      </c>
      <c r="AE44" s="268"/>
      <c r="AF44" s="48"/>
      <c r="AG44" s="20">
        <f t="shared" si="1"/>
        <v>372</v>
      </c>
      <c r="AH44" s="64"/>
    </row>
    <row r="45" spans="1:34" s="67" customFormat="1" x14ac:dyDescent="0.25">
      <c r="A45" s="273" t="s">
        <v>25</v>
      </c>
      <c r="B45" s="274"/>
      <c r="C45" s="274"/>
      <c r="D45" s="274"/>
      <c r="E45" s="274"/>
      <c r="F45" s="274"/>
      <c r="G45" s="274"/>
      <c r="H45" s="274"/>
      <c r="I45" s="274"/>
      <c r="J45" s="274"/>
      <c r="K45" s="274"/>
      <c r="L45" s="274"/>
      <c r="M45" s="274"/>
      <c r="N45" s="274"/>
      <c r="O45" s="274"/>
      <c r="P45" s="274"/>
      <c r="Q45" s="274"/>
      <c r="R45" s="274"/>
      <c r="S45" s="274"/>
      <c r="T45" s="274"/>
      <c r="U45" s="274"/>
      <c r="V45" s="274"/>
      <c r="W45" s="274"/>
      <c r="X45" s="274"/>
      <c r="Y45" s="274"/>
      <c r="Z45" s="274"/>
      <c r="AA45" s="274"/>
      <c r="AB45" s="274"/>
      <c r="AC45" s="274"/>
      <c r="AD45" s="274"/>
      <c r="AE45" s="275"/>
      <c r="AF45" s="65">
        <f>SUM(AF9:AF42)</f>
        <v>341</v>
      </c>
      <c r="AG45" s="65">
        <f>SUM(AG9:AG42)</f>
        <v>713</v>
      </c>
      <c r="AH45" s="66"/>
    </row>
    <row r="46" spans="1:34" x14ac:dyDescent="0.25">
      <c r="A46" s="273" t="s">
        <v>26</v>
      </c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  <c r="AB46" s="274"/>
      <c r="AC46" s="274"/>
      <c r="AD46" s="274"/>
      <c r="AE46" s="275"/>
      <c r="AF46" s="266">
        <f>AG45-AF45</f>
        <v>372</v>
      </c>
      <c r="AG46" s="267"/>
      <c r="AH46" s="66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5"/>
  <sheetViews>
    <sheetView tabSelected="1" workbookViewId="0">
      <pane ySplit="8" topLeftCell="A15" activePane="bottomLeft" state="frozen"/>
      <selection pane="bottomLeft" activeCell="B18" sqref="B18"/>
    </sheetView>
  </sheetViews>
  <sheetFormatPr defaultColWidth="9.109375" defaultRowHeight="13.8" x14ac:dyDescent="0.25"/>
  <cols>
    <col min="1" max="1" width="3.5546875" style="6" customWidth="1"/>
    <col min="2" max="2" width="10.6640625" style="68" customWidth="1"/>
    <col min="3" max="3" width="19.6640625" style="130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58" t="s">
        <v>0</v>
      </c>
      <c r="B1" s="258"/>
      <c r="C1" s="258"/>
      <c r="D1" s="258"/>
      <c r="E1" s="258"/>
      <c r="F1" s="258"/>
      <c r="G1" s="246"/>
      <c r="H1" s="246"/>
      <c r="I1" s="246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6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82" t="s">
        <v>2</v>
      </c>
      <c r="B2" s="282"/>
      <c r="C2" s="282"/>
      <c r="D2" s="253"/>
      <c r="E2" s="253"/>
      <c r="F2" s="253"/>
      <c r="G2" s="253"/>
      <c r="H2" s="253"/>
      <c r="I2" s="25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5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83" t="s">
        <v>62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</row>
    <row r="4" spans="1:34" x14ac:dyDescent="0.25">
      <c r="A4" s="283" t="s">
        <v>152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</row>
    <row r="5" spans="1:34" x14ac:dyDescent="0.2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  <c r="AD5" s="283"/>
      <c r="AE5" s="283"/>
      <c r="AF5" s="254"/>
      <c r="AG5" s="254"/>
      <c r="AH5" s="254"/>
    </row>
    <row r="6" spans="1:34" x14ac:dyDescent="0.25">
      <c r="A6" s="261" t="s">
        <v>4</v>
      </c>
      <c r="B6" s="284" t="s">
        <v>5</v>
      </c>
      <c r="C6" s="285" t="s">
        <v>6</v>
      </c>
      <c r="D6" s="286" t="s">
        <v>7</v>
      </c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/>
      <c r="S6" s="287"/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8"/>
      <c r="AH6" s="261" t="s">
        <v>8</v>
      </c>
    </row>
    <row r="7" spans="1:34" x14ac:dyDescent="0.25">
      <c r="A7" s="261"/>
      <c r="B7" s="284"/>
      <c r="C7" s="285"/>
      <c r="D7" s="289" t="s">
        <v>9</v>
      </c>
      <c r="E7" s="289"/>
      <c r="F7" s="261" t="s">
        <v>10</v>
      </c>
      <c r="G7" s="261"/>
      <c r="H7" s="290" t="s">
        <v>11</v>
      </c>
      <c r="I7" s="290"/>
      <c r="J7" s="261" t="s">
        <v>12</v>
      </c>
      <c r="K7" s="261"/>
      <c r="L7" s="265" t="s">
        <v>13</v>
      </c>
      <c r="M7" s="265"/>
      <c r="N7" s="261" t="s">
        <v>14</v>
      </c>
      <c r="O7" s="261"/>
      <c r="P7" s="260" t="s">
        <v>15</v>
      </c>
      <c r="Q7" s="260"/>
      <c r="R7" s="261" t="s">
        <v>16</v>
      </c>
      <c r="S7" s="261"/>
      <c r="T7" s="262" t="s">
        <v>17</v>
      </c>
      <c r="U7" s="262"/>
      <c r="V7" s="261" t="s">
        <v>18</v>
      </c>
      <c r="W7" s="261"/>
      <c r="X7" s="280" t="s">
        <v>19</v>
      </c>
      <c r="Y7" s="280"/>
      <c r="Z7" s="261" t="s">
        <v>20</v>
      </c>
      <c r="AA7" s="261"/>
      <c r="AB7" s="259" t="s">
        <v>21</v>
      </c>
      <c r="AC7" s="259"/>
      <c r="AD7" s="261" t="s">
        <v>22</v>
      </c>
      <c r="AE7" s="261"/>
      <c r="AF7" s="263" t="s">
        <v>24</v>
      </c>
      <c r="AG7" s="263" t="s">
        <v>23</v>
      </c>
      <c r="AH7" s="261"/>
    </row>
    <row r="8" spans="1:34" x14ac:dyDescent="0.25">
      <c r="A8" s="261"/>
      <c r="B8" s="284"/>
      <c r="C8" s="285"/>
      <c r="D8" s="255" t="s">
        <v>23</v>
      </c>
      <c r="E8" s="255" t="s">
        <v>24</v>
      </c>
      <c r="F8" s="249" t="s">
        <v>23</v>
      </c>
      <c r="G8" s="249" t="s">
        <v>24</v>
      </c>
      <c r="H8" s="256" t="s">
        <v>23</v>
      </c>
      <c r="I8" s="256" t="s">
        <v>24</v>
      </c>
      <c r="J8" s="249" t="s">
        <v>23</v>
      </c>
      <c r="K8" s="249" t="s">
        <v>24</v>
      </c>
      <c r="L8" s="251" t="s">
        <v>23</v>
      </c>
      <c r="M8" s="251" t="s">
        <v>24</v>
      </c>
      <c r="N8" s="249" t="s">
        <v>23</v>
      </c>
      <c r="O8" s="249" t="s">
        <v>24</v>
      </c>
      <c r="P8" s="248" t="s">
        <v>23</v>
      </c>
      <c r="Q8" s="248" t="s">
        <v>24</v>
      </c>
      <c r="R8" s="249" t="s">
        <v>23</v>
      </c>
      <c r="S8" s="249" t="s">
        <v>24</v>
      </c>
      <c r="T8" s="250" t="s">
        <v>23</v>
      </c>
      <c r="U8" s="250" t="s">
        <v>24</v>
      </c>
      <c r="V8" s="249" t="s">
        <v>23</v>
      </c>
      <c r="W8" s="249" t="s">
        <v>24</v>
      </c>
      <c r="X8" s="252" t="s">
        <v>23</v>
      </c>
      <c r="Y8" s="252" t="s">
        <v>24</v>
      </c>
      <c r="Z8" s="249" t="s">
        <v>23</v>
      </c>
      <c r="AA8" s="249" t="s">
        <v>24</v>
      </c>
      <c r="AB8" s="247" t="s">
        <v>23</v>
      </c>
      <c r="AC8" s="247" t="s">
        <v>24</v>
      </c>
      <c r="AD8" s="249" t="s">
        <v>23</v>
      </c>
      <c r="AE8" s="249" t="s">
        <v>24</v>
      </c>
      <c r="AF8" s="264"/>
      <c r="AG8" s="264"/>
      <c r="AH8" s="261"/>
    </row>
    <row r="9" spans="1:34" s="94" customFormat="1" x14ac:dyDescent="0.25">
      <c r="A9" s="81">
        <v>1</v>
      </c>
      <c r="B9" s="212">
        <v>43956</v>
      </c>
      <c r="C9" s="213" t="s">
        <v>27</v>
      </c>
      <c r="D9" s="214"/>
      <c r="E9" s="214"/>
      <c r="F9" s="81">
        <v>19</v>
      </c>
      <c r="G9" s="81"/>
      <c r="H9" s="215"/>
      <c r="I9" s="215"/>
      <c r="J9" s="81">
        <v>26</v>
      </c>
      <c r="K9" s="81"/>
      <c r="L9" s="216"/>
      <c r="M9" s="216"/>
      <c r="N9" s="81">
        <v>52</v>
      </c>
      <c r="O9" s="81"/>
      <c r="P9" s="217"/>
      <c r="Q9" s="217"/>
      <c r="R9" s="81">
        <v>74</v>
      </c>
      <c r="S9" s="81"/>
      <c r="T9" s="218"/>
      <c r="U9" s="218"/>
      <c r="V9" s="81">
        <v>12</v>
      </c>
      <c r="W9" s="81"/>
      <c r="X9" s="219">
        <v>71</v>
      </c>
      <c r="Y9" s="219"/>
      <c r="Z9" s="81">
        <v>61</v>
      </c>
      <c r="AA9" s="81"/>
      <c r="AB9" s="220">
        <v>57</v>
      </c>
      <c r="AC9" s="220"/>
      <c r="AD9" s="81"/>
      <c r="AE9" s="81"/>
      <c r="AF9" s="91">
        <f>E9+G9+I9+K9+M9+O9+Q9+S9+U9+W9+Y9+AA9+AC9+AE9</f>
        <v>0</v>
      </c>
      <c r="AG9" s="91">
        <f>D9+F9+H9+J9+L9+N9+P9+R9+T9+V9+X9+Z9+AB9+AD9</f>
        <v>372</v>
      </c>
      <c r="AH9" s="201"/>
    </row>
    <row r="10" spans="1:34" x14ac:dyDescent="0.25">
      <c r="A10" s="20">
        <v>2</v>
      </c>
      <c r="B10" s="23">
        <v>43983</v>
      </c>
      <c r="C10" s="125" t="s">
        <v>146</v>
      </c>
      <c r="D10" s="24"/>
      <c r="E10" s="24"/>
      <c r="F10" s="22"/>
      <c r="G10" s="22"/>
      <c r="H10" s="25"/>
      <c r="I10" s="25"/>
      <c r="J10" s="22"/>
      <c r="K10" s="22"/>
      <c r="L10" s="26"/>
      <c r="M10" s="26"/>
      <c r="N10" s="22"/>
      <c r="O10" s="22"/>
      <c r="P10" s="27"/>
      <c r="Q10" s="27"/>
      <c r="R10" s="22"/>
      <c r="S10" s="22"/>
      <c r="T10" s="28"/>
      <c r="U10" s="28"/>
      <c r="V10" s="22"/>
      <c r="W10" s="22"/>
      <c r="X10" s="29"/>
      <c r="Y10" s="29">
        <v>12</v>
      </c>
      <c r="Z10" s="22"/>
      <c r="AA10" s="22"/>
      <c r="AB10" s="30"/>
      <c r="AC10" s="30"/>
      <c r="AD10" s="22"/>
      <c r="AE10" s="22"/>
      <c r="AF10" s="20">
        <f t="shared" ref="AF10:AF31" si="0">E10+G10+I10+K10+M10+O10+Q10+S10+U10+W10+Y10+AA10+AC10+AE10</f>
        <v>12</v>
      </c>
      <c r="AG10" s="20">
        <f t="shared" ref="AG10:AG33" si="1">D10+F10+H10+J10+L10+N10+P10+R10+T10+V10+X10+Z10+AB10+AD10</f>
        <v>0</v>
      </c>
      <c r="AH10" s="22"/>
    </row>
    <row r="11" spans="1:34" x14ac:dyDescent="0.25">
      <c r="A11" s="81">
        <v>3</v>
      </c>
      <c r="B11" s="31">
        <v>43987</v>
      </c>
      <c r="C11" s="126" t="s">
        <v>147</v>
      </c>
      <c r="D11" s="32"/>
      <c r="E11" s="32"/>
      <c r="F11" s="21"/>
      <c r="G11" s="21"/>
      <c r="H11" s="33"/>
      <c r="I11" s="33"/>
      <c r="J11" s="21"/>
      <c r="K11" s="21"/>
      <c r="L11" s="34"/>
      <c r="M11" s="34"/>
      <c r="N11" s="21"/>
      <c r="O11" s="21">
        <v>12</v>
      </c>
      <c r="P11" s="35"/>
      <c r="Q11" s="35"/>
      <c r="R11" s="21"/>
      <c r="S11" s="21"/>
      <c r="T11" s="36"/>
      <c r="U11" s="36"/>
      <c r="V11" s="21"/>
      <c r="W11" s="21"/>
      <c r="X11" s="37"/>
      <c r="Y11" s="37"/>
      <c r="Z11" s="21"/>
      <c r="AA11" s="21"/>
      <c r="AB11" s="38"/>
      <c r="AC11" s="38"/>
      <c r="AD11" s="21"/>
      <c r="AE11" s="21"/>
      <c r="AF11" s="20">
        <f t="shared" si="0"/>
        <v>12</v>
      </c>
      <c r="AG11" s="20">
        <f t="shared" si="1"/>
        <v>0</v>
      </c>
      <c r="AH11" s="21"/>
    </row>
    <row r="12" spans="1:34" x14ac:dyDescent="0.25">
      <c r="A12" s="20">
        <v>4</v>
      </c>
      <c r="B12" s="31">
        <v>43990</v>
      </c>
      <c r="C12" s="126" t="s">
        <v>148</v>
      </c>
      <c r="D12" s="32"/>
      <c r="E12" s="32"/>
      <c r="F12" s="21"/>
      <c r="G12" s="21">
        <v>24</v>
      </c>
      <c r="H12" s="33"/>
      <c r="I12" s="33"/>
      <c r="J12" s="21"/>
      <c r="K12" s="21"/>
      <c r="L12" s="34"/>
      <c r="M12" s="34"/>
      <c r="N12" s="21"/>
      <c r="O12" s="21"/>
      <c r="P12" s="35"/>
      <c r="Q12" s="35"/>
      <c r="R12" s="21"/>
      <c r="S12" s="21"/>
      <c r="T12" s="36"/>
      <c r="U12" s="36"/>
      <c r="V12" s="21"/>
      <c r="W12" s="21"/>
      <c r="X12" s="37"/>
      <c r="Y12" s="37"/>
      <c r="Z12" s="21"/>
      <c r="AA12" s="21"/>
      <c r="AB12" s="38"/>
      <c r="AC12" s="38"/>
      <c r="AD12" s="21"/>
      <c r="AE12" s="21"/>
      <c r="AF12" s="20">
        <f t="shared" si="0"/>
        <v>24</v>
      </c>
      <c r="AG12" s="20">
        <f t="shared" si="1"/>
        <v>0</v>
      </c>
      <c r="AH12" s="21"/>
    </row>
    <row r="13" spans="1:34" x14ac:dyDescent="0.25">
      <c r="A13" s="81">
        <v>5</v>
      </c>
      <c r="B13" s="31">
        <v>43990</v>
      </c>
      <c r="C13" s="126" t="s">
        <v>149</v>
      </c>
      <c r="D13" s="32"/>
      <c r="E13" s="32"/>
      <c r="F13" s="21"/>
      <c r="G13" s="21">
        <v>9</v>
      </c>
      <c r="H13" s="33"/>
      <c r="I13" s="33"/>
      <c r="J13" s="21"/>
      <c r="K13" s="21"/>
      <c r="L13" s="34"/>
      <c r="M13" s="34"/>
      <c r="N13" s="21"/>
      <c r="O13" s="21"/>
      <c r="P13" s="35"/>
      <c r="Q13" s="35"/>
      <c r="R13" s="21"/>
      <c r="S13" s="21"/>
      <c r="T13" s="36"/>
      <c r="U13" s="36"/>
      <c r="V13" s="21"/>
      <c r="W13" s="21"/>
      <c r="X13" s="37"/>
      <c r="Y13" s="37"/>
      <c r="Z13" s="21"/>
      <c r="AA13" s="21">
        <v>3</v>
      </c>
      <c r="AB13" s="38"/>
      <c r="AC13" s="38"/>
      <c r="AD13" s="21"/>
      <c r="AE13" s="21"/>
      <c r="AF13" s="20">
        <f t="shared" si="0"/>
        <v>12</v>
      </c>
      <c r="AG13" s="20">
        <f t="shared" si="1"/>
        <v>0</v>
      </c>
      <c r="AH13" s="21"/>
    </row>
    <row r="14" spans="1:34" x14ac:dyDescent="0.25">
      <c r="A14" s="20">
        <v>6</v>
      </c>
      <c r="B14" s="39">
        <v>43990</v>
      </c>
      <c r="C14" s="127" t="s">
        <v>150</v>
      </c>
      <c r="D14" s="41"/>
      <c r="E14" s="41"/>
      <c r="F14" s="40">
        <v>15</v>
      </c>
      <c r="G14" s="40"/>
      <c r="H14" s="42"/>
      <c r="I14" s="42"/>
      <c r="J14" s="40"/>
      <c r="K14" s="40"/>
      <c r="L14" s="43"/>
      <c r="M14" s="43"/>
      <c r="N14" s="40"/>
      <c r="O14" s="40"/>
      <c r="P14" s="44"/>
      <c r="Q14" s="44"/>
      <c r="R14" s="40"/>
      <c r="S14" s="40"/>
      <c r="T14" s="45"/>
      <c r="U14" s="45"/>
      <c r="V14" s="40"/>
      <c r="W14" s="40"/>
      <c r="X14" s="46"/>
      <c r="Y14" s="46"/>
      <c r="Z14" s="40"/>
      <c r="AA14" s="40"/>
      <c r="AB14" s="47"/>
      <c r="AC14" s="47"/>
      <c r="AD14" s="40"/>
      <c r="AE14" s="40"/>
      <c r="AF14" s="20">
        <f t="shared" si="0"/>
        <v>0</v>
      </c>
      <c r="AG14" s="20">
        <f t="shared" si="1"/>
        <v>15</v>
      </c>
      <c r="AH14" s="21"/>
    </row>
    <row r="15" spans="1:34" x14ac:dyDescent="0.25">
      <c r="A15" s="81">
        <v>7</v>
      </c>
      <c r="B15" s="39">
        <v>43991</v>
      </c>
      <c r="C15" s="127" t="s">
        <v>151</v>
      </c>
      <c r="D15" s="41"/>
      <c r="E15" s="41"/>
      <c r="F15" s="40"/>
      <c r="G15" s="40"/>
      <c r="H15" s="42"/>
      <c r="I15" s="42"/>
      <c r="J15" s="40"/>
      <c r="K15" s="40">
        <v>3</v>
      </c>
      <c r="L15" s="43"/>
      <c r="M15" s="43"/>
      <c r="N15" s="40"/>
      <c r="O15" s="40"/>
      <c r="P15" s="44"/>
      <c r="Q15" s="44"/>
      <c r="R15" s="40"/>
      <c r="S15" s="40"/>
      <c r="T15" s="45"/>
      <c r="U15" s="45"/>
      <c r="V15" s="40"/>
      <c r="W15" s="40">
        <v>2</v>
      </c>
      <c r="X15" s="46"/>
      <c r="Y15" s="46"/>
      <c r="Z15" s="40"/>
      <c r="AA15" s="40">
        <v>3</v>
      </c>
      <c r="AB15" s="47"/>
      <c r="AC15" s="47"/>
      <c r="AD15" s="40"/>
      <c r="AE15" s="40"/>
      <c r="AF15" s="20">
        <f t="shared" si="0"/>
        <v>8</v>
      </c>
      <c r="AG15" s="20">
        <f>D15+F15+H15+J15+L15+N15+P15+R15+T15+V15+X15+Z15+AB15+AD15</f>
        <v>0</v>
      </c>
      <c r="AH15" s="21"/>
    </row>
    <row r="16" spans="1:34" x14ac:dyDescent="0.25">
      <c r="A16" s="20">
        <v>8</v>
      </c>
      <c r="B16" s="39">
        <v>43993</v>
      </c>
      <c r="C16" s="127" t="s">
        <v>155</v>
      </c>
      <c r="D16" s="41"/>
      <c r="E16" s="41"/>
      <c r="F16" s="40"/>
      <c r="G16" s="40"/>
      <c r="H16" s="42"/>
      <c r="I16" s="42"/>
      <c r="J16" s="40"/>
      <c r="K16" s="40"/>
      <c r="L16" s="43"/>
      <c r="M16" s="43"/>
      <c r="N16" s="40"/>
      <c r="O16" s="40"/>
      <c r="P16" s="44"/>
      <c r="Q16" s="44"/>
      <c r="R16" s="40"/>
      <c r="S16" s="40"/>
      <c r="T16" s="45"/>
      <c r="U16" s="45"/>
      <c r="V16" s="40"/>
      <c r="W16" s="40"/>
      <c r="X16" s="46"/>
      <c r="Y16" s="46"/>
      <c r="Z16" s="40"/>
      <c r="AA16" s="40"/>
      <c r="AB16" s="47"/>
      <c r="AC16" s="47">
        <v>1</v>
      </c>
      <c r="AD16" s="40"/>
      <c r="AE16" s="40"/>
      <c r="AF16" s="20">
        <f t="shared" si="0"/>
        <v>1</v>
      </c>
      <c r="AG16" s="20">
        <f t="shared" ref="AG16:AG31" si="2">D16+F16+H16+J16+L16+N16+P16+R16+T16+V16+X16+Z16+AB16+AD16</f>
        <v>0</v>
      </c>
      <c r="AH16" s="21"/>
    </row>
    <row r="17" spans="1:34" x14ac:dyDescent="0.25">
      <c r="A17" s="81">
        <v>9</v>
      </c>
      <c r="B17" s="39">
        <v>43993</v>
      </c>
      <c r="C17" s="127" t="s">
        <v>137</v>
      </c>
      <c r="D17" s="41"/>
      <c r="E17" s="41"/>
      <c r="F17" s="40"/>
      <c r="G17" s="40"/>
      <c r="H17" s="42"/>
      <c r="I17" s="42"/>
      <c r="J17" s="40"/>
      <c r="K17" s="40"/>
      <c r="L17" s="43"/>
      <c r="M17" s="43"/>
      <c r="N17" s="40"/>
      <c r="O17" s="40"/>
      <c r="P17" s="44"/>
      <c r="Q17" s="44"/>
      <c r="R17" s="40"/>
      <c r="S17" s="40"/>
      <c r="T17" s="45"/>
      <c r="U17" s="45"/>
      <c r="V17" s="40"/>
      <c r="W17" s="40"/>
      <c r="X17" s="46"/>
      <c r="Y17" s="46"/>
      <c r="Z17" s="40"/>
      <c r="AA17" s="40"/>
      <c r="AB17" s="47"/>
      <c r="AC17" s="47">
        <v>1</v>
      </c>
      <c r="AD17" s="40"/>
      <c r="AE17" s="40"/>
      <c r="AF17" s="20">
        <f t="shared" si="0"/>
        <v>1</v>
      </c>
      <c r="AG17" s="20">
        <f t="shared" si="2"/>
        <v>0</v>
      </c>
      <c r="AH17" s="21"/>
    </row>
    <row r="18" spans="1:34" x14ac:dyDescent="0.25">
      <c r="A18" s="20">
        <v>10</v>
      </c>
      <c r="B18" s="39">
        <v>43993</v>
      </c>
      <c r="C18" s="127" t="s">
        <v>137</v>
      </c>
      <c r="D18" s="41"/>
      <c r="E18" s="41"/>
      <c r="F18" s="40"/>
      <c r="G18" s="40"/>
      <c r="H18" s="42"/>
      <c r="I18" s="42"/>
      <c r="J18" s="40"/>
      <c r="K18" s="40"/>
      <c r="L18" s="43"/>
      <c r="M18" s="43"/>
      <c r="N18" s="40"/>
      <c r="O18" s="40"/>
      <c r="P18" s="44"/>
      <c r="Q18" s="44"/>
      <c r="R18" s="40"/>
      <c r="S18" s="40"/>
      <c r="T18" s="45"/>
      <c r="U18" s="45"/>
      <c r="V18" s="40"/>
      <c r="W18" s="40"/>
      <c r="X18" s="46"/>
      <c r="Y18" s="46"/>
      <c r="Z18" s="40"/>
      <c r="AA18" s="40">
        <v>2</v>
      </c>
      <c r="AB18" s="47"/>
      <c r="AC18" s="47"/>
      <c r="AD18" s="40"/>
      <c r="AE18" s="40"/>
      <c r="AF18" s="20">
        <f t="shared" si="0"/>
        <v>2</v>
      </c>
      <c r="AG18" s="20">
        <f t="shared" si="2"/>
        <v>0</v>
      </c>
      <c r="AH18" s="21"/>
    </row>
    <row r="19" spans="1:34" x14ac:dyDescent="0.25">
      <c r="A19" s="81">
        <v>11</v>
      </c>
      <c r="B19" s="39">
        <v>43994</v>
      </c>
      <c r="C19" s="127" t="s">
        <v>137</v>
      </c>
      <c r="D19" s="41"/>
      <c r="E19" s="41"/>
      <c r="F19" s="40"/>
      <c r="G19" s="40"/>
      <c r="H19" s="42"/>
      <c r="I19" s="42"/>
      <c r="J19" s="40"/>
      <c r="K19" s="40"/>
      <c r="L19" s="43"/>
      <c r="M19" s="43"/>
      <c r="N19" s="40"/>
      <c r="O19" s="40"/>
      <c r="P19" s="44"/>
      <c r="Q19" s="44"/>
      <c r="R19" s="40"/>
      <c r="S19" s="40"/>
      <c r="T19" s="45"/>
      <c r="U19" s="45"/>
      <c r="V19" s="40"/>
      <c r="W19" s="40"/>
      <c r="X19" s="46"/>
      <c r="Y19" s="46"/>
      <c r="Z19" s="40"/>
      <c r="AA19" s="40">
        <v>1</v>
      </c>
      <c r="AB19" s="47"/>
      <c r="AC19" s="47"/>
      <c r="AD19" s="40"/>
      <c r="AE19" s="40"/>
      <c r="AF19" s="20">
        <f t="shared" si="0"/>
        <v>1</v>
      </c>
      <c r="AG19" s="20">
        <f t="shared" si="2"/>
        <v>0</v>
      </c>
      <c r="AH19" s="21"/>
    </row>
    <row r="20" spans="1:34" x14ac:dyDescent="0.25">
      <c r="A20" s="20">
        <v>12</v>
      </c>
      <c r="B20" s="39"/>
      <c r="C20" s="127"/>
      <c r="D20" s="41"/>
      <c r="E20" s="41"/>
      <c r="F20" s="40"/>
      <c r="G20" s="40"/>
      <c r="H20" s="42"/>
      <c r="I20" s="42"/>
      <c r="J20" s="40"/>
      <c r="K20" s="40"/>
      <c r="L20" s="43"/>
      <c r="M20" s="43"/>
      <c r="N20" s="40"/>
      <c r="O20" s="40"/>
      <c r="P20" s="44"/>
      <c r="Q20" s="44"/>
      <c r="R20" s="40"/>
      <c r="S20" s="40"/>
      <c r="T20" s="45"/>
      <c r="U20" s="45"/>
      <c r="V20" s="40"/>
      <c r="W20" s="40"/>
      <c r="X20" s="46"/>
      <c r="Y20" s="46"/>
      <c r="Z20" s="40"/>
      <c r="AA20" s="40"/>
      <c r="AB20" s="47"/>
      <c r="AC20" s="47"/>
      <c r="AD20" s="40"/>
      <c r="AE20" s="40"/>
      <c r="AF20" s="20">
        <f t="shared" si="0"/>
        <v>0</v>
      </c>
      <c r="AG20" s="20">
        <f t="shared" si="2"/>
        <v>0</v>
      </c>
      <c r="AH20" s="21"/>
    </row>
    <row r="21" spans="1:34" x14ac:dyDescent="0.25">
      <c r="A21" s="81">
        <v>13</v>
      </c>
      <c r="B21" s="39"/>
      <c r="C21" s="127"/>
      <c r="D21" s="41"/>
      <c r="E21" s="41"/>
      <c r="F21" s="40"/>
      <c r="G21" s="40"/>
      <c r="H21" s="42"/>
      <c r="I21" s="42"/>
      <c r="J21" s="40"/>
      <c r="K21" s="40"/>
      <c r="L21" s="43"/>
      <c r="M21" s="43"/>
      <c r="N21" s="40"/>
      <c r="O21" s="40"/>
      <c r="P21" s="44"/>
      <c r="Q21" s="44"/>
      <c r="R21" s="40"/>
      <c r="S21" s="40"/>
      <c r="T21" s="45"/>
      <c r="U21" s="45"/>
      <c r="V21" s="40"/>
      <c r="W21" s="40"/>
      <c r="X21" s="46"/>
      <c r="Y21" s="46"/>
      <c r="Z21" s="40"/>
      <c r="AA21" s="40"/>
      <c r="AB21" s="47"/>
      <c r="AC21" s="47"/>
      <c r="AD21" s="40"/>
      <c r="AE21" s="40"/>
      <c r="AF21" s="20">
        <f t="shared" si="0"/>
        <v>0</v>
      </c>
      <c r="AG21" s="20">
        <f t="shared" si="2"/>
        <v>0</v>
      </c>
      <c r="AH21" s="21"/>
    </row>
    <row r="22" spans="1:34" x14ac:dyDescent="0.25">
      <c r="A22" s="20">
        <v>14</v>
      </c>
      <c r="B22" s="39"/>
      <c r="C22" s="127"/>
      <c r="D22" s="41"/>
      <c r="E22" s="41"/>
      <c r="F22" s="40"/>
      <c r="G22" s="40"/>
      <c r="H22" s="42"/>
      <c r="I22" s="42"/>
      <c r="J22" s="40"/>
      <c r="K22" s="40"/>
      <c r="L22" s="43"/>
      <c r="M22" s="43"/>
      <c r="N22" s="40"/>
      <c r="O22" s="40"/>
      <c r="P22" s="44"/>
      <c r="Q22" s="44"/>
      <c r="R22" s="40"/>
      <c r="S22" s="40"/>
      <c r="T22" s="45"/>
      <c r="U22" s="45"/>
      <c r="V22" s="40"/>
      <c r="W22" s="40"/>
      <c r="X22" s="46"/>
      <c r="Y22" s="46"/>
      <c r="Z22" s="40"/>
      <c r="AA22" s="40"/>
      <c r="AB22" s="47"/>
      <c r="AC22" s="47"/>
      <c r="AD22" s="40"/>
      <c r="AE22" s="40"/>
      <c r="AF22" s="20">
        <f t="shared" si="0"/>
        <v>0</v>
      </c>
      <c r="AG22" s="20">
        <f t="shared" si="2"/>
        <v>0</v>
      </c>
      <c r="AH22" s="21"/>
    </row>
    <row r="23" spans="1:34" x14ac:dyDescent="0.25">
      <c r="A23" s="81">
        <v>15</v>
      </c>
      <c r="B23" s="39"/>
      <c r="C23" s="127"/>
      <c r="D23" s="41"/>
      <c r="E23" s="41"/>
      <c r="F23" s="40"/>
      <c r="G23" s="40"/>
      <c r="H23" s="42"/>
      <c r="I23" s="42"/>
      <c r="J23" s="40"/>
      <c r="K23" s="40"/>
      <c r="L23" s="43"/>
      <c r="M23" s="43"/>
      <c r="N23" s="40"/>
      <c r="O23" s="40"/>
      <c r="P23" s="44"/>
      <c r="Q23" s="44"/>
      <c r="R23" s="40"/>
      <c r="S23" s="40"/>
      <c r="T23" s="45"/>
      <c r="U23" s="45"/>
      <c r="V23" s="40"/>
      <c r="W23" s="40"/>
      <c r="X23" s="46"/>
      <c r="Y23" s="46"/>
      <c r="Z23" s="40"/>
      <c r="AA23" s="40"/>
      <c r="AB23" s="47"/>
      <c r="AC23" s="47"/>
      <c r="AD23" s="40"/>
      <c r="AE23" s="40"/>
      <c r="AF23" s="20">
        <f t="shared" si="0"/>
        <v>0</v>
      </c>
      <c r="AG23" s="20">
        <f t="shared" si="2"/>
        <v>0</v>
      </c>
      <c r="AH23" s="21"/>
    </row>
    <row r="24" spans="1:34" x14ac:dyDescent="0.25">
      <c r="A24" s="20">
        <v>16</v>
      </c>
      <c r="B24" s="39"/>
      <c r="C24" s="127"/>
      <c r="D24" s="41"/>
      <c r="E24" s="41"/>
      <c r="F24" s="40"/>
      <c r="G24" s="40"/>
      <c r="H24" s="42"/>
      <c r="I24" s="42"/>
      <c r="J24" s="40"/>
      <c r="K24" s="40"/>
      <c r="L24" s="43"/>
      <c r="M24" s="43"/>
      <c r="N24" s="40"/>
      <c r="O24" s="40"/>
      <c r="P24" s="44"/>
      <c r="Q24" s="44"/>
      <c r="R24" s="40"/>
      <c r="S24" s="40"/>
      <c r="T24" s="45"/>
      <c r="U24" s="45"/>
      <c r="V24" s="40"/>
      <c r="W24" s="40"/>
      <c r="X24" s="46"/>
      <c r="Y24" s="46"/>
      <c r="Z24" s="40"/>
      <c r="AA24" s="40"/>
      <c r="AB24" s="47"/>
      <c r="AC24" s="47"/>
      <c r="AD24" s="40"/>
      <c r="AE24" s="40"/>
      <c r="AF24" s="20">
        <f t="shared" si="0"/>
        <v>0</v>
      </c>
      <c r="AG24" s="20">
        <f t="shared" si="2"/>
        <v>0</v>
      </c>
      <c r="AH24" s="21"/>
    </row>
    <row r="25" spans="1:34" x14ac:dyDescent="0.25">
      <c r="A25" s="81">
        <v>17</v>
      </c>
      <c r="B25" s="39"/>
      <c r="C25" s="127"/>
      <c r="D25" s="41"/>
      <c r="E25" s="41"/>
      <c r="F25" s="40"/>
      <c r="G25" s="40"/>
      <c r="H25" s="42"/>
      <c r="I25" s="42"/>
      <c r="J25" s="40"/>
      <c r="K25" s="40"/>
      <c r="L25" s="43"/>
      <c r="M25" s="43"/>
      <c r="N25" s="40"/>
      <c r="O25" s="40"/>
      <c r="P25" s="44"/>
      <c r="Q25" s="44"/>
      <c r="R25" s="40"/>
      <c r="S25" s="40"/>
      <c r="T25" s="45"/>
      <c r="U25" s="45"/>
      <c r="V25" s="40"/>
      <c r="W25" s="40"/>
      <c r="X25" s="46"/>
      <c r="Y25" s="46"/>
      <c r="Z25" s="40"/>
      <c r="AA25" s="40"/>
      <c r="AB25" s="47"/>
      <c r="AC25" s="47"/>
      <c r="AD25" s="40"/>
      <c r="AE25" s="40"/>
      <c r="AF25" s="20">
        <f t="shared" si="0"/>
        <v>0</v>
      </c>
      <c r="AG25" s="20">
        <f t="shared" si="2"/>
        <v>0</v>
      </c>
      <c r="AH25" s="21"/>
    </row>
    <row r="26" spans="1:34" x14ac:dyDescent="0.25">
      <c r="A26" s="20">
        <v>18</v>
      </c>
      <c r="B26" s="39"/>
      <c r="C26" s="127"/>
      <c r="D26" s="41"/>
      <c r="E26" s="41"/>
      <c r="F26" s="40"/>
      <c r="G26" s="40"/>
      <c r="H26" s="42"/>
      <c r="I26" s="42"/>
      <c r="J26" s="40"/>
      <c r="K26" s="40"/>
      <c r="L26" s="43"/>
      <c r="M26" s="43"/>
      <c r="N26" s="40"/>
      <c r="O26" s="40"/>
      <c r="P26" s="44"/>
      <c r="Q26" s="44"/>
      <c r="R26" s="40"/>
      <c r="S26" s="40"/>
      <c r="T26" s="45"/>
      <c r="U26" s="45"/>
      <c r="V26" s="40"/>
      <c r="W26" s="40"/>
      <c r="X26" s="46"/>
      <c r="Y26" s="46"/>
      <c r="Z26" s="40"/>
      <c r="AA26" s="40"/>
      <c r="AB26" s="47"/>
      <c r="AC26" s="47"/>
      <c r="AD26" s="40"/>
      <c r="AE26" s="40"/>
      <c r="AF26" s="20">
        <f t="shared" si="0"/>
        <v>0</v>
      </c>
      <c r="AG26" s="20">
        <f t="shared" si="2"/>
        <v>0</v>
      </c>
      <c r="AH26" s="21"/>
    </row>
    <row r="27" spans="1:34" x14ac:dyDescent="0.25">
      <c r="A27" s="81">
        <v>19</v>
      </c>
      <c r="B27" s="39"/>
      <c r="C27" s="127"/>
      <c r="D27" s="41"/>
      <c r="E27" s="41"/>
      <c r="F27" s="40"/>
      <c r="G27" s="40"/>
      <c r="H27" s="42"/>
      <c r="I27" s="42"/>
      <c r="J27" s="40"/>
      <c r="K27" s="40"/>
      <c r="L27" s="43"/>
      <c r="M27" s="43"/>
      <c r="N27" s="40"/>
      <c r="O27" s="40"/>
      <c r="P27" s="44"/>
      <c r="Q27" s="44"/>
      <c r="R27" s="40"/>
      <c r="S27" s="40"/>
      <c r="T27" s="45"/>
      <c r="U27" s="45"/>
      <c r="V27" s="40"/>
      <c r="W27" s="40"/>
      <c r="X27" s="46"/>
      <c r="Y27" s="46"/>
      <c r="Z27" s="40"/>
      <c r="AA27" s="40"/>
      <c r="AB27" s="47"/>
      <c r="AC27" s="47"/>
      <c r="AD27" s="40"/>
      <c r="AE27" s="40"/>
      <c r="AF27" s="20">
        <f t="shared" si="0"/>
        <v>0</v>
      </c>
      <c r="AG27" s="20">
        <f t="shared" si="2"/>
        <v>0</v>
      </c>
      <c r="AH27" s="21"/>
    </row>
    <row r="28" spans="1:34" x14ac:dyDescent="0.25">
      <c r="A28" s="20">
        <v>20</v>
      </c>
      <c r="B28" s="39"/>
      <c r="C28" s="127"/>
      <c r="D28" s="41"/>
      <c r="E28" s="41"/>
      <c r="F28" s="40"/>
      <c r="G28" s="40"/>
      <c r="H28" s="42"/>
      <c r="I28" s="42"/>
      <c r="J28" s="40"/>
      <c r="K28" s="40"/>
      <c r="L28" s="43"/>
      <c r="M28" s="43"/>
      <c r="N28" s="40"/>
      <c r="O28" s="40"/>
      <c r="P28" s="44"/>
      <c r="Q28" s="44"/>
      <c r="R28" s="40"/>
      <c r="S28" s="40"/>
      <c r="T28" s="45"/>
      <c r="U28" s="45"/>
      <c r="V28" s="40"/>
      <c r="W28" s="40"/>
      <c r="X28" s="46"/>
      <c r="Y28" s="46"/>
      <c r="Z28" s="40"/>
      <c r="AA28" s="40"/>
      <c r="AB28" s="47"/>
      <c r="AC28" s="47"/>
      <c r="AD28" s="40"/>
      <c r="AE28" s="40"/>
      <c r="AF28" s="20">
        <f t="shared" si="0"/>
        <v>0</v>
      </c>
      <c r="AG28" s="20">
        <f t="shared" si="2"/>
        <v>0</v>
      </c>
      <c r="AH28" s="21"/>
    </row>
    <row r="29" spans="1:34" x14ac:dyDescent="0.25">
      <c r="A29" s="81">
        <v>21</v>
      </c>
      <c r="B29" s="39"/>
      <c r="C29" s="127"/>
      <c r="D29" s="41"/>
      <c r="E29" s="41"/>
      <c r="F29" s="40"/>
      <c r="G29" s="40"/>
      <c r="H29" s="42"/>
      <c r="I29" s="42"/>
      <c r="J29" s="40"/>
      <c r="K29" s="40"/>
      <c r="L29" s="43"/>
      <c r="M29" s="43"/>
      <c r="N29" s="40"/>
      <c r="O29" s="40"/>
      <c r="P29" s="44"/>
      <c r="Q29" s="44"/>
      <c r="R29" s="40"/>
      <c r="S29" s="40"/>
      <c r="T29" s="45"/>
      <c r="U29" s="45"/>
      <c r="V29" s="40"/>
      <c r="W29" s="40"/>
      <c r="X29" s="46"/>
      <c r="Y29" s="46"/>
      <c r="Z29" s="40"/>
      <c r="AA29" s="40"/>
      <c r="AB29" s="47"/>
      <c r="AC29" s="47"/>
      <c r="AD29" s="40"/>
      <c r="AE29" s="40"/>
      <c r="AF29" s="20">
        <f t="shared" si="0"/>
        <v>0</v>
      </c>
      <c r="AG29" s="20">
        <f t="shared" si="2"/>
        <v>0</v>
      </c>
      <c r="AH29" s="21"/>
    </row>
    <row r="30" spans="1:34" x14ac:dyDescent="0.25">
      <c r="A30" s="20">
        <v>22</v>
      </c>
      <c r="B30" s="31"/>
      <c r="C30" s="126"/>
      <c r="D30" s="32"/>
      <c r="E30" s="32"/>
      <c r="F30" s="21"/>
      <c r="G30" s="21"/>
      <c r="H30" s="33"/>
      <c r="I30" s="33"/>
      <c r="J30" s="21"/>
      <c r="K30" s="21"/>
      <c r="L30" s="34"/>
      <c r="M30" s="34"/>
      <c r="N30" s="21"/>
      <c r="O30" s="21"/>
      <c r="P30" s="35"/>
      <c r="Q30" s="35"/>
      <c r="R30" s="21"/>
      <c r="S30" s="21"/>
      <c r="T30" s="36"/>
      <c r="U30" s="36"/>
      <c r="V30" s="21"/>
      <c r="W30" s="21"/>
      <c r="X30" s="37"/>
      <c r="Y30" s="37"/>
      <c r="Z30" s="21"/>
      <c r="AA30" s="21"/>
      <c r="AB30" s="38"/>
      <c r="AC30" s="38"/>
      <c r="AD30" s="21"/>
      <c r="AE30" s="21"/>
      <c r="AF30" s="20">
        <f t="shared" si="0"/>
        <v>0</v>
      </c>
      <c r="AG30" s="20">
        <f t="shared" si="2"/>
        <v>0</v>
      </c>
      <c r="AH30" s="21"/>
    </row>
    <row r="31" spans="1:34" x14ac:dyDescent="0.25">
      <c r="A31" s="81">
        <v>23</v>
      </c>
      <c r="B31" s="49"/>
      <c r="C31" s="128"/>
      <c r="D31" s="51"/>
      <c r="E31" s="51"/>
      <c r="F31" s="50"/>
      <c r="G31" s="50"/>
      <c r="H31" s="52"/>
      <c r="I31" s="52"/>
      <c r="J31" s="50"/>
      <c r="K31" s="50"/>
      <c r="L31" s="53"/>
      <c r="M31" s="53"/>
      <c r="N31" s="50"/>
      <c r="O31" s="50"/>
      <c r="P31" s="54"/>
      <c r="Q31" s="54"/>
      <c r="R31" s="50"/>
      <c r="S31" s="50"/>
      <c r="T31" s="55"/>
      <c r="U31" s="55"/>
      <c r="V31" s="50"/>
      <c r="W31" s="50"/>
      <c r="X31" s="56"/>
      <c r="Y31" s="56"/>
      <c r="Z31" s="50"/>
      <c r="AA31" s="50"/>
      <c r="AB31" s="57"/>
      <c r="AC31" s="57"/>
      <c r="AD31" s="50"/>
      <c r="AE31" s="50"/>
      <c r="AF31" s="20">
        <f t="shared" si="0"/>
        <v>0</v>
      </c>
      <c r="AG31" s="20">
        <f t="shared" si="2"/>
        <v>0</v>
      </c>
      <c r="AH31" s="50"/>
    </row>
    <row r="32" spans="1:34" s="62" customFormat="1" x14ac:dyDescent="0.25">
      <c r="A32" s="58"/>
      <c r="B32" s="59"/>
      <c r="C32" s="129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0"/>
    </row>
    <row r="33" spans="1:34" x14ac:dyDescent="0.25">
      <c r="A33" s="63"/>
      <c r="B33" s="277"/>
      <c r="C33" s="278"/>
      <c r="D33" s="279">
        <f>SUM(D9:D31)-SUM(E9:E31)</f>
        <v>0</v>
      </c>
      <c r="E33" s="279"/>
      <c r="F33" s="268">
        <f>SUM(F9:F31)-SUM(G9:G31)</f>
        <v>1</v>
      </c>
      <c r="G33" s="268"/>
      <c r="H33" s="281">
        <f>SUM(H9:H31)-SUM(I9:I31)</f>
        <v>0</v>
      </c>
      <c r="I33" s="281"/>
      <c r="J33" s="268">
        <f>SUM(J9:J31)-SUM(K9:K31)</f>
        <v>23</v>
      </c>
      <c r="K33" s="268"/>
      <c r="L33" s="276">
        <f>SUM(L9:L31)-SUM(M9:M31)</f>
        <v>0</v>
      </c>
      <c r="M33" s="276"/>
      <c r="N33" s="268">
        <f>SUM(N9:N31)-SUM(O9:O31)</f>
        <v>40</v>
      </c>
      <c r="O33" s="268"/>
      <c r="P33" s="269">
        <f>SUM(P9:P31)-SUM(Q9:Q31)</f>
        <v>0</v>
      </c>
      <c r="Q33" s="269"/>
      <c r="R33" s="268">
        <f>SUM(R9:R31)-SUM(S9:S31)</f>
        <v>74</v>
      </c>
      <c r="S33" s="268"/>
      <c r="T33" s="270">
        <f>SUM(T9:T31)-SUM(U9:U31)</f>
        <v>0</v>
      </c>
      <c r="U33" s="270"/>
      <c r="V33" s="268">
        <f>SUM(V9:V31)-SUM(W9:W31)</f>
        <v>10</v>
      </c>
      <c r="W33" s="268"/>
      <c r="X33" s="271">
        <f>SUM(X9:X31)-SUM(Y9:Y31)</f>
        <v>59</v>
      </c>
      <c r="Y33" s="271"/>
      <c r="Z33" s="268">
        <f>SUM(Z9:Z31)-SUM(AA9:AA31)</f>
        <v>52</v>
      </c>
      <c r="AA33" s="268"/>
      <c r="AB33" s="272">
        <f>SUM(AB9:AB31)-SUM(AC9:AC31)</f>
        <v>55</v>
      </c>
      <c r="AC33" s="272"/>
      <c r="AD33" s="268">
        <f>SUM(AD9:AD31)-SUM(AE9:AE31)</f>
        <v>0</v>
      </c>
      <c r="AE33" s="268"/>
      <c r="AF33" s="48"/>
      <c r="AG33" s="257">
        <f t="shared" si="1"/>
        <v>314</v>
      </c>
      <c r="AH33" s="64"/>
    </row>
    <row r="34" spans="1:34" s="67" customFormat="1" x14ac:dyDescent="0.25">
      <c r="A34" s="273" t="s">
        <v>25</v>
      </c>
      <c r="B34" s="274"/>
      <c r="C34" s="274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5"/>
      <c r="AF34" s="65">
        <f>SUM(AF9:AF31)</f>
        <v>73</v>
      </c>
      <c r="AG34" s="65">
        <f>SUM(AG9:AG31)</f>
        <v>387</v>
      </c>
      <c r="AH34" s="66"/>
    </row>
    <row r="35" spans="1:34" x14ac:dyDescent="0.25">
      <c r="A35" s="273" t="s">
        <v>26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5"/>
      <c r="AF35" s="266">
        <f>AG34-AF34</f>
        <v>314</v>
      </c>
      <c r="AG35" s="267"/>
      <c r="AH35" s="66"/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33:C33"/>
    <mergeCell ref="D33:E33"/>
    <mergeCell ref="F33:G33"/>
    <mergeCell ref="H33:I33"/>
    <mergeCell ref="J33:K33"/>
    <mergeCell ref="L33:M33"/>
    <mergeCell ref="P7:Q7"/>
    <mergeCell ref="R7:S7"/>
    <mergeCell ref="T7:U7"/>
    <mergeCell ref="V7:W7"/>
    <mergeCell ref="X7:Y7"/>
    <mergeCell ref="Z7:AA7"/>
    <mergeCell ref="AF35:AG35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34:AE34"/>
    <mergeCell ref="A35:AE35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4" workbookViewId="0">
      <selection activeCell="N26" sqref="N26"/>
    </sheetView>
  </sheetViews>
  <sheetFormatPr defaultColWidth="9.109375" defaultRowHeight="13.8" x14ac:dyDescent="0.25"/>
  <cols>
    <col min="1" max="1" width="10.33203125" style="112" customWidth="1"/>
    <col min="2" max="2" width="7.88671875" style="111" customWidth="1"/>
    <col min="3" max="3" width="12.44140625" style="111" bestFit="1" customWidth="1"/>
    <col min="4" max="4" width="6.6640625" style="80" customWidth="1"/>
    <col min="5" max="5" width="5" style="80" customWidth="1"/>
    <col min="6" max="6" width="10.88671875" style="113" customWidth="1"/>
    <col min="7" max="7" width="12.109375" style="113" customWidth="1"/>
    <col min="8" max="8" width="10.6640625" style="113" bestFit="1" customWidth="1"/>
    <col min="9" max="9" width="9.109375" style="114"/>
    <col min="10" max="10" width="13" style="113" customWidth="1"/>
    <col min="11" max="11" width="11.88671875" style="113" customWidth="1"/>
    <col min="12" max="12" width="9.88671875" style="113" customWidth="1"/>
    <col min="13" max="13" width="10.33203125" style="113" customWidth="1"/>
    <col min="14" max="14" width="11.5546875" style="80" customWidth="1"/>
    <col min="15" max="16384" width="9.109375" style="80"/>
  </cols>
  <sheetData>
    <row r="1" spans="1:17" s="69" customFormat="1" x14ac:dyDescent="0.3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3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3">
      <c r="A3" s="319" t="s">
        <v>57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124"/>
      <c r="P3" s="124"/>
      <c r="Q3" s="124"/>
    </row>
    <row r="4" spans="1:17" s="69" customFormat="1" ht="15.75" customHeight="1" x14ac:dyDescent="0.3">
      <c r="A4" s="319" t="s">
        <v>120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124"/>
      <c r="P4" s="124"/>
      <c r="Q4" s="124"/>
    </row>
    <row r="5" spans="1:17" s="69" customFormat="1" ht="15" x14ac:dyDescent="0.25">
      <c r="A5" s="319"/>
      <c r="B5" s="319"/>
      <c r="C5" s="319"/>
      <c r="D5" s="319"/>
      <c r="E5" s="319"/>
      <c r="F5" s="319"/>
      <c r="G5" s="319"/>
      <c r="H5" s="319"/>
      <c r="I5" s="320"/>
      <c r="J5" s="320"/>
      <c r="K5" s="73"/>
      <c r="L5" s="73"/>
      <c r="M5" s="73"/>
      <c r="N5" s="74"/>
    </row>
    <row r="6" spans="1:17" s="77" customFormat="1" ht="12.75" customHeight="1" x14ac:dyDescent="0.3">
      <c r="A6" s="321" t="s">
        <v>37</v>
      </c>
      <c r="B6" s="323" t="s">
        <v>38</v>
      </c>
      <c r="C6" s="323"/>
      <c r="D6" s="324" t="s">
        <v>39</v>
      </c>
      <c r="E6" s="324"/>
      <c r="F6" s="324"/>
      <c r="G6" s="324"/>
      <c r="H6" s="324"/>
      <c r="I6" s="324"/>
      <c r="J6" s="324"/>
      <c r="K6" s="327" t="s">
        <v>56</v>
      </c>
      <c r="L6" s="327"/>
      <c r="M6" s="327"/>
      <c r="N6" s="328" t="s">
        <v>8</v>
      </c>
    </row>
    <row r="7" spans="1:17" s="77" customFormat="1" ht="13.2" x14ac:dyDescent="0.3">
      <c r="A7" s="322"/>
      <c r="B7" s="325" t="s">
        <v>40</v>
      </c>
      <c r="C7" s="325" t="s">
        <v>41</v>
      </c>
      <c r="D7" s="325" t="s">
        <v>42</v>
      </c>
      <c r="E7" s="325" t="s">
        <v>43</v>
      </c>
      <c r="F7" s="291" t="s">
        <v>44</v>
      </c>
      <c r="G7" s="291" t="s">
        <v>45</v>
      </c>
      <c r="H7" s="302" t="s">
        <v>46</v>
      </c>
      <c r="I7" s="302"/>
      <c r="J7" s="291" t="s">
        <v>47</v>
      </c>
      <c r="K7" s="291" t="s">
        <v>48</v>
      </c>
      <c r="L7" s="291" t="s">
        <v>49</v>
      </c>
      <c r="M7" s="291" t="s">
        <v>50</v>
      </c>
      <c r="N7" s="329"/>
    </row>
    <row r="8" spans="1:17" s="77" customFormat="1" ht="13.2" x14ac:dyDescent="0.3">
      <c r="A8" s="322"/>
      <c r="B8" s="326"/>
      <c r="C8" s="326"/>
      <c r="D8" s="326"/>
      <c r="E8" s="326"/>
      <c r="F8" s="292"/>
      <c r="G8" s="292"/>
      <c r="H8" s="78" t="s">
        <v>55</v>
      </c>
      <c r="I8" s="79" t="s">
        <v>51</v>
      </c>
      <c r="J8" s="292"/>
      <c r="K8" s="292"/>
      <c r="L8" s="292"/>
      <c r="M8" s="292"/>
      <c r="N8" s="329"/>
    </row>
    <row r="9" spans="1:17" x14ac:dyDescent="0.25">
      <c r="A9" s="132">
        <v>43957</v>
      </c>
      <c r="B9" s="133" t="s">
        <v>64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135</v>
      </c>
    </row>
    <row r="10" spans="1:17" x14ac:dyDescent="0.25">
      <c r="A10" s="299">
        <v>43958</v>
      </c>
      <c r="B10" s="293" t="s">
        <v>65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301"/>
      <c r="B11" s="295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299">
        <v>43958</v>
      </c>
      <c r="B12" s="293" t="s">
        <v>66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301"/>
      <c r="B13" s="295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ht="15" x14ac:dyDescent="0.25">
      <c r="A14" s="142">
        <v>43958</v>
      </c>
      <c r="B14" s="143" t="s">
        <v>67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299">
        <v>43958</v>
      </c>
      <c r="B15" s="293" t="s">
        <v>68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296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06" t="s">
        <v>136</v>
      </c>
    </row>
    <row r="16" spans="1:17" x14ac:dyDescent="0.25">
      <c r="A16" s="300"/>
      <c r="B16" s="294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297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07"/>
    </row>
    <row r="17" spans="1:14" x14ac:dyDescent="0.25">
      <c r="A17" s="300"/>
      <c r="B17" s="294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297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07"/>
    </row>
    <row r="18" spans="1:14" x14ac:dyDescent="0.25">
      <c r="A18" s="301"/>
      <c r="B18" s="295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298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08"/>
    </row>
    <row r="19" spans="1:14" x14ac:dyDescent="0.25">
      <c r="A19" s="299">
        <v>43958</v>
      </c>
      <c r="B19" s="293" t="s">
        <v>68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10" t="s">
        <v>135</v>
      </c>
    </row>
    <row r="20" spans="1:14" x14ac:dyDescent="0.25">
      <c r="A20" s="300"/>
      <c r="B20" s="294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11"/>
    </row>
    <row r="21" spans="1:14" x14ac:dyDescent="0.25">
      <c r="A21" s="301"/>
      <c r="B21" s="295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12"/>
    </row>
    <row r="22" spans="1:14" x14ac:dyDescent="0.25">
      <c r="A22" s="142">
        <v>43958</v>
      </c>
      <c r="B22" s="143" t="s">
        <v>69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134</v>
      </c>
    </row>
    <row r="23" spans="1:14" x14ac:dyDescent="0.25">
      <c r="A23" s="142">
        <v>43959</v>
      </c>
      <c r="B23" s="143" t="s">
        <v>70</v>
      </c>
      <c r="C23" s="143" t="s">
        <v>71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72</v>
      </c>
    </row>
    <row r="24" spans="1:14" x14ac:dyDescent="0.25">
      <c r="A24" s="299">
        <v>43962</v>
      </c>
      <c r="B24" s="177" t="s">
        <v>68</v>
      </c>
      <c r="C24" s="177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13" t="s">
        <v>137</v>
      </c>
    </row>
    <row r="25" spans="1:14" x14ac:dyDescent="0.25">
      <c r="A25" s="301"/>
      <c r="B25" s="90" t="s">
        <v>68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14"/>
    </row>
    <row r="26" spans="1:14" x14ac:dyDescent="0.25">
      <c r="A26" s="142">
        <v>43964</v>
      </c>
      <c r="B26" s="143" t="s">
        <v>68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137</v>
      </c>
    </row>
    <row r="27" spans="1:14" s="94" customFormat="1" ht="15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ht="15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17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17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17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17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17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17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18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18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18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1.4" x14ac:dyDescent="0.2">
      <c r="A72" s="315" t="s">
        <v>73</v>
      </c>
      <c r="B72" s="316"/>
      <c r="C72" s="316"/>
      <c r="D72" s="316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79"/>
      <c r="O72" s="303"/>
    </row>
    <row r="73" spans="1:15" s="101" customFormat="1" ht="11.4" x14ac:dyDescent="0.2">
      <c r="A73" s="304" t="s">
        <v>77</v>
      </c>
      <c r="B73" s="305"/>
      <c r="C73" s="305"/>
      <c r="D73" s="305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79"/>
      <c r="O73" s="303"/>
    </row>
    <row r="74" spans="1:15" s="101" customFormat="1" ht="11.4" x14ac:dyDescent="0.2">
      <c r="A74" s="304" t="s">
        <v>121</v>
      </c>
      <c r="B74" s="305"/>
      <c r="C74" s="305"/>
      <c r="D74" s="309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79"/>
      <c r="O74" s="163"/>
    </row>
    <row r="75" spans="1:15" s="101" customFormat="1" ht="11.4" x14ac:dyDescent="0.2">
      <c r="A75" s="304" t="s">
        <v>74</v>
      </c>
      <c r="B75" s="305"/>
      <c r="C75" s="305"/>
      <c r="D75" s="305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79"/>
    </row>
    <row r="76" spans="1:15" s="101" customFormat="1" ht="11.4" x14ac:dyDescent="0.2">
      <c r="A76" s="304" t="s">
        <v>75</v>
      </c>
      <c r="B76" s="305"/>
      <c r="C76" s="305"/>
      <c r="D76" s="305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79"/>
    </row>
    <row r="77" spans="1:15" s="101" customFormat="1" ht="11.4" x14ac:dyDescent="0.2">
      <c r="A77" s="304" t="s">
        <v>76</v>
      </c>
      <c r="B77" s="305"/>
      <c r="C77" s="305"/>
      <c r="D77" s="305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79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G56" sqref="G56"/>
    </sheetView>
  </sheetViews>
  <sheetFormatPr defaultColWidth="9.109375" defaultRowHeight="13.8" x14ac:dyDescent="0.3"/>
  <cols>
    <col min="1" max="1" width="10.109375" style="199" customWidth="1"/>
    <col min="2" max="2" width="20.88671875" style="200" customWidth="1"/>
    <col min="3" max="3" width="13.44140625" style="182" bestFit="1" customWidth="1"/>
    <col min="4" max="4" width="14.5546875" style="182" bestFit="1" customWidth="1"/>
    <col min="5" max="5" width="20.88671875" style="183" customWidth="1"/>
    <col min="6" max="6" width="16" style="183" customWidth="1"/>
    <col min="7" max="16384" width="9.109375" style="183"/>
  </cols>
  <sheetData>
    <row r="1" spans="1:16" x14ac:dyDescent="0.3">
      <c r="A1" s="331" t="s">
        <v>0</v>
      </c>
      <c r="B1" s="331"/>
      <c r="G1" s="164"/>
      <c r="H1" s="164"/>
      <c r="I1" s="164"/>
      <c r="J1" s="165"/>
      <c r="K1" s="164"/>
      <c r="L1" s="164"/>
      <c r="M1" s="164"/>
      <c r="N1" s="166"/>
      <c r="O1" s="167"/>
      <c r="P1" s="168"/>
    </row>
    <row r="2" spans="1:16" x14ac:dyDescent="0.3">
      <c r="A2" s="174" t="s">
        <v>2</v>
      </c>
      <c r="B2" s="181"/>
      <c r="G2" s="164"/>
      <c r="H2" s="164"/>
      <c r="I2" s="164"/>
      <c r="J2" s="165"/>
      <c r="K2" s="164"/>
      <c r="L2" s="164"/>
      <c r="M2" s="164"/>
      <c r="N2" s="169"/>
      <c r="O2" s="167"/>
      <c r="P2" s="168"/>
    </row>
    <row r="3" spans="1:16" ht="15.75" x14ac:dyDescent="0.25">
      <c r="A3" s="174"/>
      <c r="B3" s="181"/>
      <c r="C3" s="175"/>
      <c r="D3" s="175"/>
      <c r="E3" s="170"/>
      <c r="F3" s="170"/>
      <c r="G3" s="164"/>
      <c r="H3" s="164"/>
      <c r="I3" s="164"/>
      <c r="J3" s="165"/>
      <c r="K3" s="164"/>
      <c r="L3" s="164"/>
      <c r="M3" s="164"/>
      <c r="N3" s="169"/>
      <c r="O3" s="167"/>
      <c r="P3" s="168"/>
    </row>
    <row r="4" spans="1:16" ht="17.399999999999999" x14ac:dyDescent="0.3">
      <c r="A4" s="332" t="s">
        <v>78</v>
      </c>
      <c r="B4" s="332"/>
      <c r="C4" s="332"/>
      <c r="D4" s="332"/>
      <c r="E4" s="332"/>
      <c r="F4" s="332"/>
      <c r="G4" s="171"/>
      <c r="H4" s="171"/>
      <c r="I4" s="172"/>
      <c r="J4" s="172"/>
      <c r="K4" s="172"/>
      <c r="L4" s="172"/>
      <c r="M4" s="172"/>
      <c r="N4" s="172"/>
      <c r="O4" s="172"/>
      <c r="P4" s="172"/>
    </row>
    <row r="5" spans="1:16" ht="17.399999999999999" x14ac:dyDescent="0.3">
      <c r="A5" s="333" t="s">
        <v>127</v>
      </c>
      <c r="B5" s="333"/>
      <c r="C5" s="333"/>
      <c r="D5" s="333"/>
      <c r="E5" s="333"/>
      <c r="F5" s="333"/>
      <c r="G5" s="171"/>
      <c r="H5" s="171"/>
      <c r="I5" s="172"/>
      <c r="J5" s="172"/>
      <c r="K5" s="172"/>
      <c r="L5" s="172"/>
      <c r="M5" s="172"/>
      <c r="N5" s="172"/>
      <c r="O5" s="172"/>
      <c r="P5" s="172"/>
    </row>
    <row r="7" spans="1:16" s="173" customFormat="1" ht="15.6" x14ac:dyDescent="0.3">
      <c r="A7" s="334" t="s">
        <v>79</v>
      </c>
      <c r="B7" s="335" t="s">
        <v>80</v>
      </c>
      <c r="C7" s="336" t="s">
        <v>81</v>
      </c>
      <c r="D7" s="337"/>
      <c r="E7" s="338" t="s">
        <v>8</v>
      </c>
      <c r="F7" s="335" t="s">
        <v>82</v>
      </c>
    </row>
    <row r="8" spans="1:16" s="178" customFormat="1" ht="15.6" x14ac:dyDescent="0.3">
      <c r="A8" s="334"/>
      <c r="B8" s="335"/>
      <c r="C8" s="180" t="s">
        <v>83</v>
      </c>
      <c r="D8" s="180" t="s">
        <v>84</v>
      </c>
      <c r="E8" s="338"/>
      <c r="F8" s="335"/>
    </row>
    <row r="9" spans="1:16" x14ac:dyDescent="0.3">
      <c r="A9" s="184">
        <v>43955</v>
      </c>
      <c r="B9" s="185" t="s">
        <v>86</v>
      </c>
      <c r="C9" s="186"/>
      <c r="D9" s="186">
        <v>700000</v>
      </c>
      <c r="E9" s="187"/>
      <c r="F9" s="187"/>
    </row>
    <row r="10" spans="1:16" x14ac:dyDescent="0.3">
      <c r="A10" s="188"/>
      <c r="B10" s="189" t="s">
        <v>87</v>
      </c>
      <c r="C10" s="190"/>
      <c r="D10" s="190">
        <v>150000</v>
      </c>
      <c r="E10" s="191"/>
      <c r="F10" s="191"/>
    </row>
    <row r="11" spans="1:16" ht="15" x14ac:dyDescent="0.25">
      <c r="A11" s="188"/>
      <c r="B11" s="189" t="s">
        <v>88</v>
      </c>
      <c r="C11" s="190"/>
      <c r="D11" s="190">
        <v>24000</v>
      </c>
      <c r="E11" s="191"/>
      <c r="F11" s="191"/>
    </row>
    <row r="12" spans="1:16" x14ac:dyDescent="0.3">
      <c r="A12" s="188"/>
      <c r="B12" s="189" t="s">
        <v>89</v>
      </c>
      <c r="C12" s="190"/>
      <c r="D12" s="190">
        <v>60000</v>
      </c>
      <c r="E12" s="191"/>
      <c r="F12" s="191"/>
    </row>
    <row r="13" spans="1:16" ht="15" x14ac:dyDescent="0.25">
      <c r="A13" s="188"/>
      <c r="B13" s="189" t="s">
        <v>90</v>
      </c>
      <c r="C13" s="190"/>
      <c r="D13" s="190">
        <v>55000</v>
      </c>
      <c r="E13" s="191"/>
      <c r="F13" s="191"/>
    </row>
    <row r="14" spans="1:16" x14ac:dyDescent="0.3">
      <c r="A14" s="188"/>
      <c r="B14" s="189" t="s">
        <v>91</v>
      </c>
      <c r="C14" s="190"/>
      <c r="D14" s="190">
        <v>4000</v>
      </c>
      <c r="E14" s="191"/>
      <c r="F14" s="191"/>
    </row>
    <row r="15" spans="1:16" ht="15" x14ac:dyDescent="0.25">
      <c r="A15" s="188"/>
      <c r="B15" s="189" t="s">
        <v>92</v>
      </c>
      <c r="C15" s="190"/>
      <c r="D15" s="190">
        <v>75000</v>
      </c>
      <c r="E15" s="191"/>
      <c r="F15" s="191"/>
    </row>
    <row r="16" spans="1:16" x14ac:dyDescent="0.3">
      <c r="A16" s="188"/>
      <c r="B16" s="189" t="s">
        <v>93</v>
      </c>
      <c r="C16" s="190"/>
      <c r="D16" s="190">
        <v>80000</v>
      </c>
      <c r="E16" s="191"/>
      <c r="F16" s="191"/>
    </row>
    <row r="17" spans="1:6" x14ac:dyDescent="0.3">
      <c r="A17" s="188"/>
      <c r="B17" s="189" t="s">
        <v>94</v>
      </c>
      <c r="C17" s="190"/>
      <c r="D17" s="190">
        <v>30000</v>
      </c>
      <c r="E17" s="191"/>
      <c r="F17" s="191"/>
    </row>
    <row r="18" spans="1:6" x14ac:dyDescent="0.3">
      <c r="A18" s="188"/>
      <c r="B18" s="189" t="s">
        <v>95</v>
      </c>
      <c r="C18" s="190"/>
      <c r="D18" s="190">
        <v>45000</v>
      </c>
      <c r="E18" s="191"/>
      <c r="F18" s="191"/>
    </row>
    <row r="19" spans="1:6" x14ac:dyDescent="0.3">
      <c r="A19" s="188"/>
      <c r="B19" s="189" t="s">
        <v>96</v>
      </c>
      <c r="C19" s="190"/>
      <c r="D19" s="190">
        <v>35000</v>
      </c>
      <c r="E19" s="191"/>
      <c r="F19" s="191"/>
    </row>
    <row r="20" spans="1:6" x14ac:dyDescent="0.3">
      <c r="A20" s="188"/>
      <c r="B20" s="189" t="s">
        <v>97</v>
      </c>
      <c r="C20" s="190"/>
      <c r="D20" s="190">
        <v>100000</v>
      </c>
      <c r="E20" s="191"/>
      <c r="F20" s="191"/>
    </row>
    <row r="21" spans="1:6" x14ac:dyDescent="0.3">
      <c r="A21" s="188"/>
      <c r="B21" s="189" t="s">
        <v>98</v>
      </c>
      <c r="C21" s="190"/>
      <c r="D21" s="190">
        <v>60000</v>
      </c>
      <c r="E21" s="191"/>
      <c r="F21" s="191"/>
    </row>
    <row r="22" spans="1:6" x14ac:dyDescent="0.3">
      <c r="A22" s="188"/>
      <c r="B22" s="189" t="s">
        <v>99</v>
      </c>
      <c r="C22" s="190"/>
      <c r="D22" s="190">
        <v>35000</v>
      </c>
      <c r="E22" s="191"/>
      <c r="F22" s="191"/>
    </row>
    <row r="23" spans="1:6" x14ac:dyDescent="0.3">
      <c r="A23" s="188"/>
      <c r="B23" s="189" t="s">
        <v>100</v>
      </c>
      <c r="C23" s="190"/>
      <c r="D23" s="190">
        <f>15000+20000+5000+10000</f>
        <v>50000</v>
      </c>
      <c r="E23" s="191"/>
      <c r="F23" s="191"/>
    </row>
    <row r="24" spans="1:6" x14ac:dyDescent="0.3">
      <c r="A24" s="188">
        <v>43957</v>
      </c>
      <c r="B24" s="189" t="s">
        <v>101</v>
      </c>
      <c r="C24" s="190"/>
      <c r="D24" s="190">
        <v>15000</v>
      </c>
      <c r="E24" s="191"/>
      <c r="F24" s="191"/>
    </row>
    <row r="25" spans="1:6" x14ac:dyDescent="0.3">
      <c r="A25" s="188"/>
      <c r="B25" s="189" t="s">
        <v>102</v>
      </c>
      <c r="C25" s="190"/>
      <c r="D25" s="190">
        <v>55000</v>
      </c>
      <c r="E25" s="191"/>
      <c r="F25" s="191"/>
    </row>
    <row r="26" spans="1:6" x14ac:dyDescent="0.3">
      <c r="A26" s="188"/>
      <c r="B26" s="189" t="s">
        <v>103</v>
      </c>
      <c r="C26" s="190"/>
      <c r="D26" s="190">
        <v>4000</v>
      </c>
      <c r="E26" s="191"/>
      <c r="F26" s="191"/>
    </row>
    <row r="27" spans="1:6" x14ac:dyDescent="0.3">
      <c r="A27" s="188"/>
      <c r="B27" s="189" t="s">
        <v>104</v>
      </c>
      <c r="C27" s="190"/>
      <c r="D27" s="190">
        <v>100000</v>
      </c>
      <c r="E27" s="191"/>
      <c r="F27" s="191"/>
    </row>
    <row r="28" spans="1:6" x14ac:dyDescent="0.3">
      <c r="A28" s="188"/>
      <c r="B28" s="189" t="s">
        <v>105</v>
      </c>
      <c r="C28" s="190"/>
      <c r="D28" s="190">
        <v>25000</v>
      </c>
      <c r="E28" s="191"/>
      <c r="F28" s="191"/>
    </row>
    <row r="29" spans="1:6" x14ac:dyDescent="0.3">
      <c r="A29" s="188"/>
      <c r="B29" s="189" t="s">
        <v>106</v>
      </c>
      <c r="C29" s="190"/>
      <c r="D29" s="190">
        <f>45000+26000</f>
        <v>71000</v>
      </c>
      <c r="E29" s="191"/>
      <c r="F29" s="191"/>
    </row>
    <row r="30" spans="1:6" x14ac:dyDescent="0.3">
      <c r="A30" s="188"/>
      <c r="B30" s="189" t="s">
        <v>107</v>
      </c>
      <c r="C30" s="190"/>
      <c r="D30" s="190">
        <f>25000</f>
        <v>25000</v>
      </c>
      <c r="E30" s="191"/>
      <c r="F30" s="191"/>
    </row>
    <row r="31" spans="1:6" ht="15" x14ac:dyDescent="0.25">
      <c r="A31" s="188"/>
      <c r="B31" s="189" t="s">
        <v>108</v>
      </c>
      <c r="C31" s="190"/>
      <c r="D31" s="190">
        <v>45000</v>
      </c>
      <c r="E31" s="191"/>
      <c r="F31" s="191"/>
    </row>
    <row r="32" spans="1:6" x14ac:dyDescent="0.3">
      <c r="A32" s="188"/>
      <c r="B32" s="189" t="s">
        <v>109</v>
      </c>
      <c r="C32" s="190"/>
      <c r="D32" s="190">
        <v>18000</v>
      </c>
      <c r="E32" s="191"/>
      <c r="F32" s="191"/>
    </row>
    <row r="33" spans="1:6" x14ac:dyDescent="0.3">
      <c r="A33" s="188"/>
      <c r="B33" s="189" t="s">
        <v>110</v>
      </c>
      <c r="C33" s="190"/>
      <c r="D33" s="190">
        <v>62000</v>
      </c>
      <c r="E33" s="191"/>
      <c r="F33" s="191"/>
    </row>
    <row r="34" spans="1:6" x14ac:dyDescent="0.3">
      <c r="A34" s="188"/>
      <c r="B34" s="189" t="s">
        <v>111</v>
      </c>
      <c r="C34" s="190"/>
      <c r="D34" s="190">
        <f>60000+35000+66000</f>
        <v>161000</v>
      </c>
      <c r="E34" s="191"/>
      <c r="F34" s="191"/>
    </row>
    <row r="35" spans="1:6" x14ac:dyDescent="0.3">
      <c r="A35" s="188"/>
      <c r="B35" s="189" t="s">
        <v>91</v>
      </c>
      <c r="C35" s="190"/>
      <c r="D35" s="190">
        <v>90000</v>
      </c>
      <c r="E35" s="191"/>
      <c r="F35" s="191"/>
    </row>
    <row r="36" spans="1:6" ht="27.6" x14ac:dyDescent="0.3">
      <c r="A36" s="188">
        <v>43958</v>
      </c>
      <c r="B36" s="189" t="s">
        <v>112</v>
      </c>
      <c r="C36" s="190">
        <v>2749000</v>
      </c>
      <c r="D36" s="190"/>
      <c r="E36" s="191"/>
      <c r="F36" s="191"/>
    </row>
    <row r="37" spans="1:6" ht="27.6" x14ac:dyDescent="0.3">
      <c r="A37" s="188">
        <v>43959</v>
      </c>
      <c r="B37" s="189" t="s">
        <v>113</v>
      </c>
      <c r="C37" s="190">
        <v>1630000</v>
      </c>
      <c r="D37" s="190"/>
      <c r="E37" s="191"/>
      <c r="F37" s="191"/>
    </row>
    <row r="38" spans="1:6" ht="41.4" x14ac:dyDescent="0.3">
      <c r="A38" s="188">
        <v>43959</v>
      </c>
      <c r="B38" s="189" t="s">
        <v>114</v>
      </c>
      <c r="C38" s="190">
        <v>990000</v>
      </c>
      <c r="D38" s="190"/>
      <c r="E38" s="191"/>
      <c r="F38" s="191"/>
    </row>
    <row r="39" spans="1:6" x14ac:dyDescent="0.3">
      <c r="A39" s="188">
        <v>43959</v>
      </c>
      <c r="B39" s="189" t="s">
        <v>86</v>
      </c>
      <c r="C39" s="190">
        <v>185000</v>
      </c>
      <c r="D39" s="190"/>
      <c r="E39" s="191"/>
      <c r="F39" s="191"/>
    </row>
    <row r="40" spans="1:6" x14ac:dyDescent="0.3">
      <c r="A40" s="188">
        <v>43962</v>
      </c>
      <c r="B40" s="189" t="s">
        <v>115</v>
      </c>
      <c r="C40" s="190">
        <v>835000</v>
      </c>
      <c r="D40" s="190"/>
      <c r="E40" s="191"/>
      <c r="F40" s="191"/>
    </row>
    <row r="41" spans="1:6" x14ac:dyDescent="0.3">
      <c r="A41" s="188">
        <v>43964</v>
      </c>
      <c r="B41" s="189" t="s">
        <v>115</v>
      </c>
      <c r="C41" s="190">
        <v>475000</v>
      </c>
      <c r="D41" s="190"/>
      <c r="E41" s="191"/>
      <c r="F41" s="191"/>
    </row>
    <row r="42" spans="1:6" x14ac:dyDescent="0.3">
      <c r="A42" s="188">
        <v>43964</v>
      </c>
      <c r="B42" s="189" t="s">
        <v>122</v>
      </c>
      <c r="C42" s="190"/>
      <c r="D42" s="190">
        <v>75000</v>
      </c>
      <c r="E42" s="191"/>
      <c r="F42" s="191"/>
    </row>
    <row r="43" spans="1:6" ht="15" hidden="1" x14ac:dyDescent="0.25">
      <c r="A43" s="188"/>
      <c r="B43" s="189"/>
      <c r="C43" s="190"/>
      <c r="D43" s="190"/>
      <c r="E43" s="191"/>
      <c r="F43" s="191"/>
    </row>
    <row r="44" spans="1:6" ht="15" hidden="1" x14ac:dyDescent="0.25">
      <c r="A44" s="188"/>
      <c r="B44" s="189"/>
      <c r="C44" s="190"/>
      <c r="D44" s="190"/>
      <c r="E44" s="191"/>
      <c r="F44" s="191"/>
    </row>
    <row r="45" spans="1:6" ht="15" hidden="1" x14ac:dyDescent="0.25">
      <c r="A45" s="188"/>
      <c r="B45" s="189"/>
      <c r="C45" s="190"/>
      <c r="D45" s="190"/>
      <c r="E45" s="191"/>
      <c r="F45" s="191"/>
    </row>
    <row r="46" spans="1:6" ht="15" hidden="1" x14ac:dyDescent="0.25">
      <c r="A46" s="192"/>
      <c r="B46" s="193"/>
      <c r="C46" s="194"/>
      <c r="D46" s="194"/>
      <c r="E46" s="195"/>
      <c r="F46" s="195"/>
    </row>
    <row r="47" spans="1:6" x14ac:dyDescent="0.3">
      <c r="A47" s="188">
        <v>43962</v>
      </c>
      <c r="B47" s="189" t="s">
        <v>116</v>
      </c>
      <c r="C47" s="190"/>
      <c r="D47" s="190">
        <v>1314000</v>
      </c>
      <c r="E47" s="191"/>
      <c r="F47" s="191"/>
    </row>
    <row r="48" spans="1:6" ht="15" x14ac:dyDescent="0.25">
      <c r="A48" s="188"/>
      <c r="B48" s="189" t="s">
        <v>123</v>
      </c>
      <c r="C48" s="190"/>
      <c r="D48" s="190">
        <v>1150000</v>
      </c>
      <c r="E48" s="191"/>
      <c r="F48" s="191"/>
    </row>
    <row r="49" spans="1:6" x14ac:dyDescent="0.3">
      <c r="A49" s="188"/>
      <c r="B49" s="189" t="s">
        <v>124</v>
      </c>
      <c r="C49" s="190"/>
      <c r="D49" s="190">
        <v>14657500</v>
      </c>
      <c r="E49" s="191"/>
      <c r="F49" s="191"/>
    </row>
    <row r="50" spans="1:6" x14ac:dyDescent="0.3">
      <c r="A50" s="188"/>
      <c r="B50" s="189" t="s">
        <v>125</v>
      </c>
      <c r="C50" s="190"/>
      <c r="D50" s="190">
        <v>18000000</v>
      </c>
      <c r="E50" s="191"/>
      <c r="F50" s="191"/>
    </row>
    <row r="51" spans="1:6" ht="15" x14ac:dyDescent="0.25">
      <c r="A51" s="188"/>
      <c r="B51" s="189" t="s">
        <v>154</v>
      </c>
      <c r="C51" s="190"/>
      <c r="D51" s="190">
        <v>1000000</v>
      </c>
      <c r="E51" s="191"/>
      <c r="F51" s="191"/>
    </row>
    <row r="52" spans="1:6" x14ac:dyDescent="0.3">
      <c r="A52" s="188"/>
      <c r="B52" s="189" t="s">
        <v>126</v>
      </c>
      <c r="C52" s="190"/>
      <c r="D52" s="190">
        <v>2000000</v>
      </c>
      <c r="E52" s="191"/>
      <c r="F52" s="191"/>
    </row>
    <row r="53" spans="1:6" x14ac:dyDescent="0.3">
      <c r="A53" s="241">
        <v>43987</v>
      </c>
      <c r="B53" s="242" t="s">
        <v>153</v>
      </c>
      <c r="C53" s="243"/>
      <c r="D53" s="243">
        <v>1512000</v>
      </c>
      <c r="E53" s="244"/>
      <c r="F53" s="244"/>
    </row>
    <row r="54" spans="1:6" ht="15" x14ac:dyDescent="0.25">
      <c r="A54" s="241"/>
      <c r="B54" s="242"/>
      <c r="C54" s="243"/>
      <c r="D54" s="243"/>
      <c r="E54" s="244"/>
      <c r="F54" s="244"/>
    </row>
    <row r="55" spans="1:6" ht="15" x14ac:dyDescent="0.25">
      <c r="A55" s="241"/>
      <c r="B55" s="242"/>
      <c r="C55" s="243"/>
      <c r="D55" s="243"/>
      <c r="E55" s="244"/>
      <c r="F55" s="244"/>
    </row>
    <row r="56" spans="1:6" ht="15" x14ac:dyDescent="0.25">
      <c r="A56" s="241"/>
      <c r="B56" s="242"/>
      <c r="C56" s="243"/>
      <c r="D56" s="243"/>
      <c r="E56" s="244"/>
      <c r="F56" s="244"/>
    </row>
    <row r="57" spans="1:6" ht="15" x14ac:dyDescent="0.25">
      <c r="A57" s="241"/>
      <c r="B57" s="242"/>
      <c r="C57" s="243"/>
      <c r="D57" s="243"/>
      <c r="E57" s="244"/>
      <c r="F57" s="244"/>
    </row>
    <row r="58" spans="1:6" ht="15" x14ac:dyDescent="0.25">
      <c r="A58" s="241"/>
      <c r="B58" s="242"/>
      <c r="C58" s="243"/>
      <c r="D58" s="243"/>
      <c r="E58" s="244"/>
      <c r="F58" s="244"/>
    </row>
    <row r="59" spans="1:6" ht="15" x14ac:dyDescent="0.25">
      <c r="A59" s="241"/>
      <c r="B59" s="242"/>
      <c r="C59" s="243"/>
      <c r="D59" s="243"/>
      <c r="E59" s="244"/>
      <c r="F59" s="244"/>
    </row>
    <row r="60" spans="1:6" ht="15" x14ac:dyDescent="0.25">
      <c r="A60" s="241"/>
      <c r="B60" s="242"/>
      <c r="C60" s="243"/>
      <c r="D60" s="243"/>
      <c r="E60" s="244"/>
      <c r="F60" s="244"/>
    </row>
    <row r="61" spans="1:6" ht="15" x14ac:dyDescent="0.25">
      <c r="A61" s="241"/>
      <c r="B61" s="242"/>
      <c r="C61" s="243"/>
      <c r="D61" s="243"/>
      <c r="E61" s="244"/>
      <c r="F61" s="244"/>
    </row>
    <row r="62" spans="1:6" ht="15" x14ac:dyDescent="0.25">
      <c r="A62" s="241"/>
      <c r="B62" s="242"/>
      <c r="C62" s="243"/>
      <c r="D62" s="243"/>
      <c r="E62" s="244"/>
      <c r="F62" s="244"/>
    </row>
    <row r="63" spans="1:6" x14ac:dyDescent="0.3">
      <c r="A63" s="241"/>
      <c r="B63" s="242"/>
      <c r="C63" s="243"/>
      <c r="D63" s="243"/>
      <c r="E63" s="244"/>
      <c r="F63" s="244"/>
    </row>
    <row r="64" spans="1:6" x14ac:dyDescent="0.3">
      <c r="A64" s="241"/>
      <c r="B64" s="242"/>
      <c r="C64" s="243"/>
      <c r="D64" s="243"/>
      <c r="E64" s="244"/>
      <c r="F64" s="244"/>
    </row>
    <row r="65" spans="1:6" x14ac:dyDescent="0.3">
      <c r="A65" s="241"/>
      <c r="B65" s="242"/>
      <c r="C65" s="243"/>
      <c r="D65" s="243"/>
      <c r="E65" s="244"/>
      <c r="F65" s="244"/>
    </row>
    <row r="66" spans="1:6" x14ac:dyDescent="0.3">
      <c r="A66" s="241"/>
      <c r="B66" s="242"/>
      <c r="C66" s="243"/>
      <c r="D66" s="243"/>
      <c r="E66" s="244"/>
      <c r="F66" s="244"/>
    </row>
    <row r="67" spans="1:6" x14ac:dyDescent="0.3">
      <c r="A67" s="241"/>
      <c r="B67" s="242"/>
      <c r="C67" s="243"/>
      <c r="D67" s="243"/>
      <c r="E67" s="244"/>
      <c r="F67" s="244"/>
    </row>
    <row r="68" spans="1:6" x14ac:dyDescent="0.3">
      <c r="A68" s="241"/>
      <c r="B68" s="242"/>
      <c r="C68" s="243"/>
      <c r="D68" s="243"/>
      <c r="E68" s="244"/>
      <c r="F68" s="244"/>
    </row>
    <row r="69" spans="1:6" s="198" customFormat="1" x14ac:dyDescent="0.3">
      <c r="A69" s="330" t="s">
        <v>117</v>
      </c>
      <c r="B69" s="330"/>
      <c r="C69" s="196">
        <f>SUM(C9:C52)</f>
        <v>6864000</v>
      </c>
      <c r="D69" s="196">
        <f>SUM(D9:D68)</f>
        <v>41882500</v>
      </c>
      <c r="E69" s="197"/>
      <c r="F69" s="197"/>
    </row>
    <row r="84" spans="6:6" x14ac:dyDescent="0.3">
      <c r="F84" s="183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Sheet2</vt:lpstr>
      <vt:lpstr>DOANH THU</vt:lpstr>
      <vt:lpstr>CHI PHÍ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2020-06-12T08:03:49Z</dcterms:modified>
</cp:coreProperties>
</file>