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3"/>
  </bookViews>
  <sheets>
    <sheet name="Nhập Hàng" sheetId="1" r:id="rId1"/>
    <sheet name="Trả hàng" sheetId="2" r:id="rId2"/>
    <sheet name="Ghi Chú" sheetId="3" r:id="rId3"/>
    <sheet name="Sheet3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3" i="1" l="1"/>
  <c r="J23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20" i="1" l="1"/>
  <c r="J24" i="1" s="1"/>
  <c r="J25" i="1" s="1"/>
</calcChain>
</file>

<file path=xl/sharedStrings.xml><?xml version="1.0" encoding="utf-8"?>
<sst xmlns="http://schemas.openxmlformats.org/spreadsheetml/2006/main" count="47" uniqueCount="39">
  <si>
    <t>CÔNG TY CỔ PHẦN ĐT &amp; PT NANO MILK</t>
  </si>
  <si>
    <t xml:space="preserve"> Số:………./PKD. MST: 0108806878</t>
  </si>
  <si>
    <t>BẢNG TỔNG HỢP 3S NHẬP HÀNG</t>
  </si>
  <si>
    <t>Số HĐ</t>
  </si>
  <si>
    <t>Ngày</t>
  </si>
  <si>
    <t>Người bán</t>
  </si>
  <si>
    <t>Thông tin khách hàng</t>
  </si>
  <si>
    <t>Thông tin về sản phẩm</t>
  </si>
  <si>
    <t>Tên khách hàng</t>
  </si>
  <si>
    <t>Địa chỉ</t>
  </si>
  <si>
    <t>Số điện thoại</t>
  </si>
  <si>
    <t>Mã sản phẩm</t>
  </si>
  <si>
    <t>Số lượng (hộp)</t>
  </si>
  <si>
    <t>Đơn giá (VNĐ)</t>
  </si>
  <si>
    <t>Thành tiền (VNĐ)</t>
  </si>
  <si>
    <t>A Sơn</t>
  </si>
  <si>
    <t>1CX45</t>
  </si>
  <si>
    <t>1CX90</t>
  </si>
  <si>
    <t>2CX90</t>
  </si>
  <si>
    <t>3CX90</t>
  </si>
  <si>
    <t>GCX90</t>
  </si>
  <si>
    <t>BCX90</t>
  </si>
  <si>
    <t>SN45</t>
  </si>
  <si>
    <t>GC90</t>
  </si>
  <si>
    <t>TĐ90</t>
  </si>
  <si>
    <t>Tổng cộng</t>
  </si>
  <si>
    <t>Như vậy:</t>
  </si>
  <si>
    <t>Số hàng đã chuyển cho đại lý</t>
  </si>
  <si>
    <t>Công ty cần chuyển cho đại lý số hàng</t>
  </si>
  <si>
    <t>Tình trạng thanh toán</t>
  </si>
  <si>
    <t>Cần phải thanh toán</t>
  </si>
  <si>
    <t>Còn nợ công ty</t>
  </si>
  <si>
    <t>Là đại Lý Anh Sơn liên kết</t>
  </si>
  <si>
    <t>Anh sơn hưởng 50 %</t>
  </si>
  <si>
    <t>Đại lý 38 %</t>
  </si>
  <si>
    <t>Đại lý kí HĐ 200 triệu</t>
  </si>
  <si>
    <t>Hà Linh</t>
  </si>
  <si>
    <t>Thanh Hóa</t>
  </si>
  <si>
    <t>Số hàng đại lý nhập hàng theo hợp đồng  200.000.000+200.000.000*38%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</si>
</sst>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-* #,##0\ _₫_-;\-* #,##0\ _₫_-;_-* &quot;-&quot;??\ _₫_-;_-@_-"/>
    <numFmt numFmtId="165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b/>
      <sz val="14"/>
      <color theme="1"/>
      <name val="Times New Roman"/>
      <family val="1"/>
    </font>
    <font>
      <b/>
      <i/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5">
    <xf numFmtId="0" fontId="0" fillId="0" borderId="0" xfId="0"/>
    <xf numFmtId="0" fontId="2" fillId="0" borderId="0" xfId="0" applyFont="1" applyAlignment="1">
      <alignment vertical="center"/>
    </xf>
    <xf numFmtId="1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/>
    <xf numFmtId="0" fontId="3" fillId="0" borderId="0" xfId="0" applyFont="1" applyAlignment="1">
      <alignment horizontal="center"/>
    </xf>
    <xf numFmtId="164" fontId="3" fillId="0" borderId="0" xfId="1" applyNumberFormat="1" applyFont="1" applyAlignment="1">
      <alignment horizontal="center"/>
    </xf>
    <xf numFmtId="0" fontId="4" fillId="0" borderId="0" xfId="0" applyFont="1" applyAlignment="1">
      <alignment vertical="center"/>
    </xf>
    <xf numFmtId="14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164" fontId="3" fillId="0" borderId="0" xfId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9" fontId="4" fillId="0" borderId="0" xfId="2" applyFont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14" fontId="5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6" fillId="0" borderId="0" xfId="0" applyFont="1"/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164" fontId="5" fillId="0" borderId="1" xfId="1" applyNumberFormat="1" applyFont="1" applyBorder="1" applyAlignment="1">
      <alignment horizontal="center" vertical="center" wrapText="1"/>
    </xf>
    <xf numFmtId="164" fontId="2" fillId="0" borderId="1" xfId="1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14" fontId="3" fillId="0" borderId="2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2" xfId="0" applyFont="1" applyBorder="1"/>
    <xf numFmtId="164" fontId="3" fillId="0" borderId="2" xfId="1" applyNumberFormat="1" applyFont="1" applyBorder="1"/>
    <xf numFmtId="0" fontId="3" fillId="0" borderId="3" xfId="0" applyFont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/>
    </xf>
    <xf numFmtId="0" fontId="3" fillId="0" borderId="3" xfId="0" applyFont="1" applyBorder="1"/>
    <xf numFmtId="164" fontId="3" fillId="0" borderId="3" xfId="1" applyNumberFormat="1" applyFont="1" applyBorder="1"/>
    <xf numFmtId="0" fontId="3" fillId="0" borderId="4" xfId="0" applyFont="1" applyBorder="1" applyAlignment="1">
      <alignment horizontal="center" vertical="center"/>
    </xf>
    <xf numFmtId="14" fontId="3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/>
    </xf>
    <xf numFmtId="0" fontId="3" fillId="0" borderId="4" xfId="0" applyFont="1" applyBorder="1"/>
    <xf numFmtId="164" fontId="3" fillId="0" borderId="4" xfId="1" applyNumberFormat="1" applyFont="1" applyBorder="1"/>
    <xf numFmtId="0" fontId="7" fillId="0" borderId="5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4" fontId="7" fillId="0" borderId="1" xfId="1" applyNumberFormat="1" applyFont="1" applyBorder="1"/>
    <xf numFmtId="0" fontId="7" fillId="0" borderId="0" xfId="0" applyFont="1"/>
    <xf numFmtId="14" fontId="3" fillId="0" borderId="0" xfId="0" applyNumberFormat="1" applyFont="1"/>
    <xf numFmtId="164" fontId="3" fillId="0" borderId="0" xfId="1" applyNumberFormat="1" applyFont="1"/>
    <xf numFmtId="14" fontId="2" fillId="0" borderId="8" xfId="0" applyNumberFormat="1" applyFont="1" applyBorder="1" applyAlignment="1">
      <alignment horizontal="left"/>
    </xf>
    <xf numFmtId="14" fontId="2" fillId="0" borderId="9" xfId="0" applyNumberFormat="1" applyFont="1" applyBorder="1" applyAlignment="1">
      <alignment horizontal="left"/>
    </xf>
    <xf numFmtId="14" fontId="2" fillId="0" borderId="10" xfId="0" applyNumberFormat="1" applyFont="1" applyBorder="1" applyAlignment="1">
      <alignment horizontal="left"/>
    </xf>
    <xf numFmtId="164" fontId="2" fillId="0" borderId="2" xfId="1" applyNumberFormat="1" applyFont="1" applyBorder="1"/>
    <xf numFmtId="14" fontId="2" fillId="0" borderId="11" xfId="0" applyNumberFormat="1" applyFont="1" applyBorder="1" applyAlignment="1">
      <alignment horizontal="left"/>
    </xf>
    <xf numFmtId="14" fontId="2" fillId="0" borderId="12" xfId="0" applyNumberFormat="1" applyFont="1" applyBorder="1" applyAlignment="1">
      <alignment horizontal="left"/>
    </xf>
    <xf numFmtId="14" fontId="2" fillId="0" borderId="13" xfId="0" applyNumberFormat="1" applyFont="1" applyBorder="1" applyAlignment="1">
      <alignment horizontal="left"/>
    </xf>
    <xf numFmtId="164" fontId="2" fillId="0" borderId="3" xfId="1" applyNumberFormat="1" applyFont="1" applyBorder="1"/>
    <xf numFmtId="14" fontId="2" fillId="0" borderId="14" xfId="0" applyNumberFormat="1" applyFont="1" applyBorder="1" applyAlignment="1">
      <alignment horizontal="left"/>
    </xf>
    <xf numFmtId="14" fontId="2" fillId="0" borderId="15" xfId="0" applyNumberFormat="1" applyFont="1" applyBorder="1" applyAlignment="1">
      <alignment horizontal="left"/>
    </xf>
    <xf numFmtId="14" fontId="2" fillId="0" borderId="16" xfId="0" applyNumberFormat="1" applyFont="1" applyBorder="1" applyAlignment="1">
      <alignment horizontal="left"/>
    </xf>
    <xf numFmtId="164" fontId="2" fillId="0" borderId="4" xfId="1" applyNumberFormat="1" applyFont="1" applyBorder="1"/>
    <xf numFmtId="165" fontId="8" fillId="0" borderId="2" xfId="1" applyNumberFormat="1" applyFont="1" applyBorder="1"/>
    <xf numFmtId="165" fontId="8" fillId="0" borderId="3" xfId="1" applyNumberFormat="1" applyFont="1" applyBorder="1"/>
    <xf numFmtId="0" fontId="8" fillId="0" borderId="2" xfId="0" applyFont="1" applyBorder="1" applyAlignment="1">
      <alignment horizontal="left"/>
    </xf>
    <xf numFmtId="14" fontId="8" fillId="0" borderId="3" xfId="0" applyNumberFormat="1" applyFont="1" applyBorder="1"/>
    <xf numFmtId="14" fontId="8" fillId="0" borderId="4" xfId="0" applyNumberFormat="1" applyFont="1" applyBorder="1" applyAlignment="1">
      <alignment horizontal="left"/>
    </xf>
    <xf numFmtId="14" fontId="8" fillId="0" borderId="3" xfId="0" applyNumberFormat="1" applyFont="1" applyBorder="1" applyAlignment="1">
      <alignment horizontal="left" vertical="center" wrapText="1"/>
    </xf>
    <xf numFmtId="165" fontId="8" fillId="3" borderId="4" xfId="0" applyNumberFormat="1" applyFont="1" applyFill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197899</xdr:colOff>
      <xdr:row>12</xdr:row>
      <xdr:rowOff>161925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465099" cy="2447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</xdr:row>
      <xdr:rowOff>57151</xdr:rowOff>
    </xdr:from>
    <xdr:to>
      <xdr:col>7</xdr:col>
      <xdr:colOff>188063</xdr:colOff>
      <xdr:row>31</xdr:row>
      <xdr:rowOff>171450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533651"/>
          <a:ext cx="4455263" cy="35432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33</xdr:row>
      <xdr:rowOff>1</xdr:rowOff>
    </xdr:from>
    <xdr:to>
      <xdr:col>7</xdr:col>
      <xdr:colOff>233224</xdr:colOff>
      <xdr:row>53</xdr:row>
      <xdr:rowOff>152400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6286501"/>
          <a:ext cx="4500424" cy="39623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topLeftCell="A19" workbookViewId="0">
      <selection activeCell="J33" sqref="J33"/>
    </sheetView>
  </sheetViews>
  <sheetFormatPr defaultRowHeight="15.75" x14ac:dyDescent="0.25"/>
  <cols>
    <col min="1" max="1" width="6.140625" style="4" customWidth="1"/>
    <col min="2" max="2" width="11.85546875" style="44" bestFit="1" customWidth="1"/>
    <col min="3" max="3" width="7" style="4" customWidth="1"/>
    <col min="4" max="4" width="8.85546875" style="4" customWidth="1"/>
    <col min="5" max="5" width="12.140625" style="4" bestFit="1" customWidth="1"/>
    <col min="6" max="6" width="16.5703125" style="4" bestFit="1" customWidth="1"/>
    <col min="7" max="7" width="7.42578125" style="4" customWidth="1"/>
    <col min="8" max="8" width="7.28515625" style="4" bestFit="1" customWidth="1"/>
    <col min="9" max="9" width="12.42578125" style="45" bestFit="1" customWidth="1"/>
    <col min="10" max="10" width="19.7109375" style="45" bestFit="1" customWidth="1"/>
    <col min="11" max="12" width="9.140625" style="4"/>
    <col min="13" max="13" width="16.7109375" style="4" bestFit="1" customWidth="1"/>
    <col min="14" max="15" width="9.140625" style="4"/>
    <col min="16" max="16" width="19" style="4" bestFit="1" customWidth="1"/>
    <col min="17" max="16384" width="9.140625" style="4"/>
  </cols>
  <sheetData>
    <row r="1" spans="1:10" x14ac:dyDescent="0.25">
      <c r="A1" s="1" t="s">
        <v>0</v>
      </c>
      <c r="B1" s="2"/>
      <c r="C1" s="3"/>
      <c r="D1" s="3"/>
      <c r="E1" s="3"/>
      <c r="H1" s="5"/>
      <c r="I1" s="6"/>
      <c r="J1" s="6"/>
    </row>
    <row r="2" spans="1:10" x14ac:dyDescent="0.25">
      <c r="A2" s="7" t="s">
        <v>1</v>
      </c>
      <c r="B2" s="8"/>
      <c r="C2" s="9"/>
      <c r="D2" s="9"/>
      <c r="E2" s="9"/>
      <c r="H2" s="10"/>
      <c r="I2" s="11"/>
      <c r="J2" s="11"/>
    </row>
    <row r="3" spans="1:10" x14ac:dyDescent="0.25">
      <c r="A3" s="12" t="s">
        <v>2</v>
      </c>
      <c r="B3" s="12"/>
      <c r="C3" s="12"/>
      <c r="D3" s="12"/>
      <c r="E3" s="12"/>
      <c r="F3" s="12"/>
      <c r="G3" s="12"/>
      <c r="H3" s="12"/>
      <c r="I3" s="12"/>
      <c r="J3" s="12"/>
    </row>
    <row r="4" spans="1:10" x14ac:dyDescent="0.25">
      <c r="A4" s="13"/>
      <c r="B4" s="13"/>
      <c r="C4" s="13"/>
      <c r="D4" s="13"/>
      <c r="E4" s="13"/>
      <c r="F4" s="13"/>
      <c r="G4" s="13"/>
      <c r="H4" s="13"/>
      <c r="I4" s="13"/>
      <c r="J4" s="14"/>
    </row>
    <row r="5" spans="1:10" s="18" customFormat="1" x14ac:dyDescent="0.25">
      <c r="A5" s="15" t="s">
        <v>3</v>
      </c>
      <c r="B5" s="16" t="s">
        <v>4</v>
      </c>
      <c r="C5" s="15" t="s">
        <v>5</v>
      </c>
      <c r="D5" s="15" t="s">
        <v>6</v>
      </c>
      <c r="E5" s="15"/>
      <c r="F5" s="15"/>
      <c r="G5" s="17" t="s">
        <v>7</v>
      </c>
      <c r="H5" s="17"/>
      <c r="I5" s="17"/>
      <c r="J5" s="17"/>
    </row>
    <row r="6" spans="1:10" s="18" customFormat="1" ht="47.25" x14ac:dyDescent="0.25">
      <c r="A6" s="15"/>
      <c r="B6" s="16"/>
      <c r="C6" s="15"/>
      <c r="D6" s="19" t="s">
        <v>8</v>
      </c>
      <c r="E6" s="20" t="s">
        <v>9</v>
      </c>
      <c r="F6" s="20" t="s">
        <v>10</v>
      </c>
      <c r="G6" s="20" t="s">
        <v>11</v>
      </c>
      <c r="H6" s="21" t="s">
        <v>12</v>
      </c>
      <c r="I6" s="22" t="s">
        <v>13</v>
      </c>
      <c r="J6" s="23" t="s">
        <v>14</v>
      </c>
    </row>
    <row r="7" spans="1:10" x14ac:dyDescent="0.25">
      <c r="A7" s="24">
        <v>638</v>
      </c>
      <c r="B7" s="25">
        <v>44048</v>
      </c>
      <c r="C7" s="24" t="s">
        <v>15</v>
      </c>
      <c r="D7" s="24" t="s">
        <v>36</v>
      </c>
      <c r="E7" s="24" t="s">
        <v>37</v>
      </c>
      <c r="F7" s="26"/>
      <c r="G7" s="27" t="s">
        <v>16</v>
      </c>
      <c r="H7" s="27">
        <v>48</v>
      </c>
      <c r="I7" s="28">
        <v>225000</v>
      </c>
      <c r="J7" s="28">
        <f>H7*I7</f>
        <v>10800000</v>
      </c>
    </row>
    <row r="8" spans="1:10" x14ac:dyDescent="0.25">
      <c r="A8" s="29"/>
      <c r="B8" s="30"/>
      <c r="C8" s="29"/>
      <c r="D8" s="29"/>
      <c r="E8" s="29"/>
      <c r="F8" s="31"/>
      <c r="G8" s="32" t="s">
        <v>17</v>
      </c>
      <c r="H8" s="32">
        <v>36</v>
      </c>
      <c r="I8" s="33">
        <v>455000</v>
      </c>
      <c r="J8" s="33">
        <f t="shared" ref="J8:J19" si="0">H8*I8</f>
        <v>16380000</v>
      </c>
    </row>
    <row r="9" spans="1:10" x14ac:dyDescent="0.25">
      <c r="A9" s="29"/>
      <c r="B9" s="30"/>
      <c r="C9" s="29"/>
      <c r="D9" s="29"/>
      <c r="E9" s="29"/>
      <c r="F9" s="31"/>
      <c r="G9" s="32" t="s">
        <v>18</v>
      </c>
      <c r="H9" s="32">
        <v>48</v>
      </c>
      <c r="I9" s="33">
        <v>465000</v>
      </c>
      <c r="J9" s="33">
        <f t="shared" si="0"/>
        <v>22320000</v>
      </c>
    </row>
    <row r="10" spans="1:10" x14ac:dyDescent="0.25">
      <c r="A10" s="29"/>
      <c r="B10" s="30"/>
      <c r="C10" s="29"/>
      <c r="D10" s="29"/>
      <c r="E10" s="29"/>
      <c r="F10" s="31"/>
      <c r="G10" s="32" t="s">
        <v>19</v>
      </c>
      <c r="H10" s="32">
        <v>24</v>
      </c>
      <c r="I10" s="33">
        <v>475000</v>
      </c>
      <c r="J10" s="33">
        <f t="shared" si="0"/>
        <v>11400000</v>
      </c>
    </row>
    <row r="11" spans="1:10" x14ac:dyDescent="0.25">
      <c r="A11" s="29"/>
      <c r="B11" s="30"/>
      <c r="C11" s="29"/>
      <c r="D11" s="29"/>
      <c r="E11" s="29"/>
      <c r="F11" s="31"/>
      <c r="G11" s="32" t="s">
        <v>20</v>
      </c>
      <c r="H11" s="32">
        <v>36</v>
      </c>
      <c r="I11" s="33">
        <v>485000</v>
      </c>
      <c r="J11" s="33">
        <f t="shared" si="0"/>
        <v>17460000</v>
      </c>
    </row>
    <row r="12" spans="1:10" x14ac:dyDescent="0.25">
      <c r="A12" s="29"/>
      <c r="B12" s="30"/>
      <c r="C12" s="29"/>
      <c r="D12" s="29"/>
      <c r="E12" s="29"/>
      <c r="F12" s="31"/>
      <c r="G12" s="32" t="s">
        <v>21</v>
      </c>
      <c r="H12" s="32">
        <v>24</v>
      </c>
      <c r="I12" s="33">
        <v>485000</v>
      </c>
      <c r="J12" s="33">
        <f t="shared" si="0"/>
        <v>11640000</v>
      </c>
    </row>
    <row r="13" spans="1:10" x14ac:dyDescent="0.25">
      <c r="A13" s="29"/>
      <c r="B13" s="30"/>
      <c r="C13" s="29"/>
      <c r="D13" s="29"/>
      <c r="E13" s="29"/>
      <c r="F13" s="31"/>
      <c r="G13" s="32" t="s">
        <v>24</v>
      </c>
      <c r="H13" s="32">
        <v>24</v>
      </c>
      <c r="I13" s="33">
        <v>455000</v>
      </c>
      <c r="J13" s="33">
        <f t="shared" si="0"/>
        <v>10920000</v>
      </c>
    </row>
    <row r="14" spans="1:10" x14ac:dyDescent="0.25">
      <c r="A14" s="29">
        <v>622</v>
      </c>
      <c r="B14" s="30">
        <v>44040</v>
      </c>
      <c r="C14" s="29" t="s">
        <v>15</v>
      </c>
      <c r="D14" s="29" t="s">
        <v>36</v>
      </c>
      <c r="E14" s="29" t="s">
        <v>37</v>
      </c>
      <c r="F14" s="31"/>
      <c r="G14" s="32" t="s">
        <v>18</v>
      </c>
      <c r="H14" s="32">
        <v>24</v>
      </c>
      <c r="I14" s="33">
        <v>465000</v>
      </c>
      <c r="J14" s="33">
        <f t="shared" si="0"/>
        <v>11160000</v>
      </c>
    </row>
    <row r="15" spans="1:10" x14ac:dyDescent="0.25">
      <c r="A15" s="29"/>
      <c r="B15" s="30"/>
      <c r="C15" s="29"/>
      <c r="D15" s="29"/>
      <c r="E15" s="29"/>
      <c r="F15" s="31"/>
      <c r="G15" s="32" t="s">
        <v>19</v>
      </c>
      <c r="H15" s="32">
        <v>36</v>
      </c>
      <c r="I15" s="33">
        <v>475000</v>
      </c>
      <c r="J15" s="33">
        <f t="shared" si="0"/>
        <v>17100000</v>
      </c>
    </row>
    <row r="16" spans="1:10" x14ac:dyDescent="0.25">
      <c r="A16" s="29"/>
      <c r="B16" s="30"/>
      <c r="C16" s="29"/>
      <c r="D16" s="29"/>
      <c r="E16" s="29"/>
      <c r="F16" s="31"/>
      <c r="G16" s="32" t="s">
        <v>21</v>
      </c>
      <c r="H16" s="32">
        <v>24</v>
      </c>
      <c r="I16" s="33">
        <v>485000</v>
      </c>
      <c r="J16" s="33">
        <f t="shared" si="0"/>
        <v>11640000</v>
      </c>
    </row>
    <row r="17" spans="1:10" x14ac:dyDescent="0.25">
      <c r="A17" s="29"/>
      <c r="B17" s="30"/>
      <c r="C17" s="29"/>
      <c r="D17" s="29"/>
      <c r="E17" s="29"/>
      <c r="F17" s="31"/>
      <c r="G17" s="32" t="s">
        <v>22</v>
      </c>
      <c r="H17" s="32">
        <v>48</v>
      </c>
      <c r="I17" s="33">
        <v>550000</v>
      </c>
      <c r="J17" s="33">
        <f t="shared" si="0"/>
        <v>26400000</v>
      </c>
    </row>
    <row r="18" spans="1:10" x14ac:dyDescent="0.25">
      <c r="A18" s="29"/>
      <c r="B18" s="30"/>
      <c r="C18" s="29"/>
      <c r="D18" s="29"/>
      <c r="E18" s="29"/>
      <c r="F18" s="31"/>
      <c r="G18" s="32" t="s">
        <v>23</v>
      </c>
      <c r="H18" s="32">
        <v>48</v>
      </c>
      <c r="I18" s="33">
        <v>455000</v>
      </c>
      <c r="J18" s="33">
        <f t="shared" si="0"/>
        <v>21840000</v>
      </c>
    </row>
    <row r="19" spans="1:10" x14ac:dyDescent="0.25">
      <c r="A19" s="34"/>
      <c r="B19" s="35"/>
      <c r="C19" s="34"/>
      <c r="D19" s="34"/>
      <c r="E19" s="34"/>
      <c r="F19" s="36"/>
      <c r="G19" s="37" t="s">
        <v>24</v>
      </c>
      <c r="H19" s="37">
        <v>36</v>
      </c>
      <c r="I19" s="38">
        <v>455000</v>
      </c>
      <c r="J19" s="38">
        <f t="shared" si="0"/>
        <v>16380000</v>
      </c>
    </row>
    <row r="20" spans="1:10" s="43" customFormat="1" ht="18.75" x14ac:dyDescent="0.3">
      <c r="A20" s="39" t="s">
        <v>25</v>
      </c>
      <c r="B20" s="40"/>
      <c r="C20" s="40"/>
      <c r="D20" s="40"/>
      <c r="E20" s="40"/>
      <c r="F20" s="40"/>
      <c r="G20" s="40"/>
      <c r="H20" s="40"/>
      <c r="I20" s="41"/>
      <c r="J20" s="42">
        <f>SUM(J7:J19)</f>
        <v>205440000</v>
      </c>
    </row>
    <row r="22" spans="1:10" ht="18.75" x14ac:dyDescent="0.3">
      <c r="A22" s="43" t="s">
        <v>26</v>
      </c>
    </row>
    <row r="23" spans="1:10" x14ac:dyDescent="0.25">
      <c r="B23" s="46" t="s">
        <v>38</v>
      </c>
      <c r="C23" s="47"/>
      <c r="D23" s="47"/>
      <c r="E23" s="47"/>
      <c r="F23" s="47"/>
      <c r="G23" s="47"/>
      <c r="H23" s="47"/>
      <c r="I23" s="48"/>
      <c r="J23" s="49">
        <f>200000000+200000000*38%</f>
        <v>276000000</v>
      </c>
    </row>
    <row r="24" spans="1:10" x14ac:dyDescent="0.25">
      <c r="B24" s="50" t="s">
        <v>27</v>
      </c>
      <c r="C24" s="51"/>
      <c r="D24" s="51"/>
      <c r="E24" s="51"/>
      <c r="F24" s="51"/>
      <c r="G24" s="51"/>
      <c r="H24" s="51"/>
      <c r="I24" s="52"/>
      <c r="J24" s="53">
        <f>J20</f>
        <v>205440000</v>
      </c>
    </row>
    <row r="25" spans="1:10" x14ac:dyDescent="0.25">
      <c r="B25" s="54" t="s">
        <v>28</v>
      </c>
      <c r="C25" s="55"/>
      <c r="D25" s="55"/>
      <c r="E25" s="55"/>
      <c r="F25" s="55"/>
      <c r="G25" s="55"/>
      <c r="H25" s="55"/>
      <c r="I25" s="56"/>
      <c r="J25" s="57">
        <f>J23-J24</f>
        <v>70560000</v>
      </c>
    </row>
    <row r="27" spans="1:10" ht="18.75" x14ac:dyDescent="0.3">
      <c r="A27" s="43" t="s">
        <v>29</v>
      </c>
    </row>
    <row r="28" spans="1:10" x14ac:dyDescent="0.25">
      <c r="B28" s="60" t="s">
        <v>30</v>
      </c>
      <c r="C28" s="60"/>
      <c r="D28" s="60"/>
      <c r="E28" s="60"/>
      <c r="F28" s="58">
        <v>200000000</v>
      </c>
    </row>
    <row r="29" spans="1:10" x14ac:dyDescent="0.25">
      <c r="B29" s="63" t="s">
        <v>29</v>
      </c>
      <c r="C29" s="63"/>
      <c r="D29" s="63"/>
      <c r="E29" s="61">
        <v>44040</v>
      </c>
      <c r="F29" s="59">
        <v>5000000</v>
      </c>
    </row>
    <row r="30" spans="1:10" x14ac:dyDescent="0.25">
      <c r="B30" s="63"/>
      <c r="C30" s="63"/>
      <c r="D30" s="63"/>
      <c r="E30" s="61">
        <v>44040</v>
      </c>
      <c r="F30" s="59">
        <v>10000000</v>
      </c>
    </row>
    <row r="31" spans="1:10" x14ac:dyDescent="0.25">
      <c r="B31" s="63"/>
      <c r="C31" s="63"/>
      <c r="D31" s="63"/>
      <c r="E31" s="61">
        <v>44049</v>
      </c>
      <c r="F31" s="59">
        <v>30000000</v>
      </c>
    </row>
    <row r="32" spans="1:10" x14ac:dyDescent="0.25">
      <c r="B32" s="63"/>
      <c r="C32" s="63"/>
      <c r="D32" s="63"/>
      <c r="E32" s="61">
        <v>44054</v>
      </c>
      <c r="F32" s="59">
        <v>20000000</v>
      </c>
    </row>
    <row r="33" spans="2:6" x14ac:dyDescent="0.25">
      <c r="B33" s="62" t="s">
        <v>31</v>
      </c>
      <c r="C33" s="62"/>
      <c r="D33" s="62"/>
      <c r="E33" s="62"/>
      <c r="F33" s="64">
        <f>F28-F29-F30-F31-F32</f>
        <v>135000000</v>
      </c>
    </row>
    <row r="34" spans="2:6" x14ac:dyDescent="0.25">
      <c r="E34" s="44"/>
    </row>
  </sheetData>
  <mergeCells count="26">
    <mergeCell ref="B29:D32"/>
    <mergeCell ref="B28:E28"/>
    <mergeCell ref="B33:E33"/>
    <mergeCell ref="A20:I20"/>
    <mergeCell ref="B23:I23"/>
    <mergeCell ref="B24:I24"/>
    <mergeCell ref="B25:I25"/>
    <mergeCell ref="A14:A19"/>
    <mergeCell ref="B14:B19"/>
    <mergeCell ref="C14:C19"/>
    <mergeCell ref="D14:D19"/>
    <mergeCell ref="E14:E19"/>
    <mergeCell ref="F14:F19"/>
    <mergeCell ref="A7:A13"/>
    <mergeCell ref="B7:B13"/>
    <mergeCell ref="C7:C13"/>
    <mergeCell ref="D7:D13"/>
    <mergeCell ref="E7:E13"/>
    <mergeCell ref="F7:F13"/>
    <mergeCell ref="A3:J3"/>
    <mergeCell ref="A4:J4"/>
    <mergeCell ref="A5:A6"/>
    <mergeCell ref="B5:B6"/>
    <mergeCell ref="C5:C6"/>
    <mergeCell ref="D5:F5"/>
    <mergeCell ref="G5:J5"/>
  </mergeCells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8:C11"/>
  <sheetViews>
    <sheetView workbookViewId="0">
      <selection activeCell="E17" sqref="E17"/>
    </sheetView>
  </sheetViews>
  <sheetFormatPr defaultRowHeight="15" x14ac:dyDescent="0.25"/>
  <sheetData>
    <row r="8" spans="3:3" x14ac:dyDescent="0.25">
      <c r="C8" t="s">
        <v>35</v>
      </c>
    </row>
    <row r="9" spans="3:3" x14ac:dyDescent="0.25">
      <c r="C9" t="s">
        <v>32</v>
      </c>
    </row>
    <row r="10" spans="3:3" x14ac:dyDescent="0.25">
      <c r="C10" t="s">
        <v>33</v>
      </c>
    </row>
    <row r="11" spans="3:3" x14ac:dyDescent="0.25">
      <c r="C11" t="s">
        <v>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M20" sqref="M20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Nhập Hàng</vt:lpstr>
      <vt:lpstr>Trả hàng</vt:lpstr>
      <vt:lpstr>Ghi Chú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2020-08-14T09:17:11Z</dcterms:modified>
</cp:coreProperties>
</file>