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HangWorkspace\KẾ TOÁN - THÁI HẰNG\SHOWROOM\"/>
    </mc:Choice>
  </mc:AlternateContent>
  <bookViews>
    <workbookView xWindow="0" yWindow="0" windowWidth="20490" windowHeight="7635" activeTab="1"/>
  </bookViews>
  <sheets>
    <sheet name="Tháng 11_2020" sheetId="1" r:id="rId1"/>
    <sheet name="Tháng 12_2020" sheetId="2" r:id="rId2"/>
    <sheet name="Tháng 1_202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I42" i="2" s="1"/>
  <c r="J42" i="2" s="1"/>
  <c r="F40" i="2"/>
  <c r="I40" i="2" s="1"/>
  <c r="F13" i="2"/>
  <c r="I13" i="2" s="1"/>
  <c r="J13" i="2" s="1"/>
  <c r="F11" i="2"/>
  <c r="I11" i="2" s="1"/>
  <c r="J11" i="2" s="1"/>
  <c r="G55" i="2"/>
  <c r="D55" i="2"/>
  <c r="F54" i="2"/>
  <c r="I54" i="2" s="1"/>
  <c r="J54" i="2" s="1"/>
  <c r="F53" i="2"/>
  <c r="I53" i="2" s="1"/>
  <c r="F52" i="2"/>
  <c r="I52" i="2" s="1"/>
  <c r="J52" i="2" s="1"/>
  <c r="F51" i="2"/>
  <c r="I51" i="2" s="1"/>
  <c r="J51" i="2" s="1"/>
  <c r="F50" i="2"/>
  <c r="I50" i="2" s="1"/>
  <c r="J50" i="2" s="1"/>
  <c r="F49" i="2"/>
  <c r="I49" i="2" s="1"/>
  <c r="J49" i="2" s="1"/>
  <c r="F48" i="2"/>
  <c r="I48" i="2" s="1"/>
  <c r="J48" i="2" s="1"/>
  <c r="F47" i="2"/>
  <c r="I47" i="2" s="1"/>
  <c r="F46" i="2"/>
  <c r="I46" i="2" s="1"/>
  <c r="J46" i="2" s="1"/>
  <c r="F45" i="2"/>
  <c r="I45" i="2" s="1"/>
  <c r="J45" i="2" s="1"/>
  <c r="F44" i="2"/>
  <c r="I44" i="2" s="1"/>
  <c r="J44" i="2" s="1"/>
  <c r="F43" i="2"/>
  <c r="I43" i="2" s="1"/>
  <c r="J43" i="2" s="1"/>
  <c r="F41" i="2"/>
  <c r="I41" i="2" s="1"/>
  <c r="J41" i="2" s="1"/>
  <c r="F39" i="2"/>
  <c r="I39" i="2" s="1"/>
  <c r="J39" i="2" s="1"/>
  <c r="F38" i="2"/>
  <c r="I38" i="2" s="1"/>
  <c r="F37" i="2"/>
  <c r="I37" i="2" s="1"/>
  <c r="J37" i="2" s="1"/>
  <c r="F36" i="2"/>
  <c r="I36" i="2" s="1"/>
  <c r="J36" i="2" s="1"/>
  <c r="F35" i="2"/>
  <c r="I35" i="2"/>
  <c r="J35" i="2" s="1"/>
  <c r="F34" i="2"/>
  <c r="I34" i="2" s="1"/>
  <c r="J34" i="2" s="1"/>
  <c r="F33" i="2"/>
  <c r="I33" i="2" s="1"/>
  <c r="J33" i="2" s="1"/>
  <c r="F32" i="2"/>
  <c r="I32" i="2" s="1"/>
  <c r="F31" i="2"/>
  <c r="I31" i="2" s="1"/>
  <c r="F30" i="2"/>
  <c r="I30" i="2" s="1"/>
  <c r="J30" i="2" s="1"/>
  <c r="F29" i="2"/>
  <c r="I29" i="2" s="1"/>
  <c r="J29" i="2" s="1"/>
  <c r="F28" i="2"/>
  <c r="I28" i="2" s="1"/>
  <c r="J28" i="2" s="1"/>
  <c r="F27" i="2"/>
  <c r="I27" i="2" s="1"/>
  <c r="K27" i="2" s="1"/>
  <c r="F26" i="2"/>
  <c r="I26" i="2" s="1"/>
  <c r="J26" i="2" s="1"/>
  <c r="F25" i="2"/>
  <c r="I25" i="2" s="1"/>
  <c r="J25" i="2" s="1"/>
  <c r="F24" i="2"/>
  <c r="I24" i="2" s="1"/>
  <c r="J24" i="2" s="1"/>
  <c r="F23" i="2"/>
  <c r="I23" i="2" s="1"/>
  <c r="J23" i="2" s="1"/>
  <c r="F22" i="2"/>
  <c r="I22" i="2" s="1"/>
  <c r="J22" i="2" s="1"/>
  <c r="F21" i="2"/>
  <c r="I21" i="2" s="1"/>
  <c r="J21" i="2" s="1"/>
  <c r="F20" i="2"/>
  <c r="I20" i="2" s="1"/>
  <c r="K20" i="2" s="1"/>
  <c r="F63" i="2" l="1"/>
  <c r="K55" i="2"/>
  <c r="J47" i="2"/>
  <c r="J40" i="2"/>
  <c r="J32" i="2"/>
  <c r="J53" i="2"/>
  <c r="J38" i="2"/>
  <c r="J31" i="2"/>
  <c r="F19" i="2"/>
  <c r="I19" i="2" s="1"/>
  <c r="J19" i="2" s="1"/>
  <c r="F18" i="2"/>
  <c r="I18" i="2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J14" i="2" s="1"/>
  <c r="F12" i="2"/>
  <c r="I12" i="2" s="1"/>
  <c r="J12" i="2" s="1"/>
  <c r="F10" i="2"/>
  <c r="I10" i="2" s="1"/>
  <c r="F9" i="2"/>
  <c r="I9" i="2"/>
  <c r="J9" i="2" s="1"/>
  <c r="I55" i="2" l="1"/>
  <c r="I57" i="2" s="1"/>
  <c r="F61" i="2" s="1"/>
  <c r="J10" i="2"/>
  <c r="J55" i="2" s="1"/>
  <c r="F116" i="1"/>
  <c r="K12" i="1"/>
  <c r="J50" i="1"/>
  <c r="J53" i="1"/>
  <c r="J52" i="1"/>
  <c r="I51" i="1"/>
  <c r="J51" i="1" s="1"/>
  <c r="F53" i="1"/>
  <c r="F52" i="1"/>
  <c r="F51" i="1"/>
  <c r="F50" i="1"/>
  <c r="F49" i="1"/>
  <c r="I49" i="1" s="1"/>
  <c r="J49" i="1" s="1"/>
  <c r="F48" i="1"/>
  <c r="I48" i="1" s="1"/>
  <c r="K48" i="1" s="1"/>
  <c r="F47" i="1"/>
  <c r="I47" i="1" s="1"/>
  <c r="J47" i="1" s="1"/>
  <c r="F46" i="1"/>
  <c r="I46" i="1" s="1"/>
  <c r="K46" i="1" s="1"/>
  <c r="F45" i="1"/>
  <c r="I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J40" i="1" s="1"/>
  <c r="F39" i="1"/>
  <c r="I39" i="1" s="1"/>
  <c r="J39" i="1" s="1"/>
  <c r="F38" i="1"/>
  <c r="J38" i="1" s="1"/>
  <c r="F37" i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J45" i="1" l="1"/>
  <c r="J37" i="1"/>
  <c r="G103" i="1"/>
  <c r="D103" i="1"/>
  <c r="F24" i="1"/>
  <c r="I24" i="1" s="1"/>
  <c r="J24" i="1" s="1"/>
  <c r="F23" i="1"/>
  <c r="I23" i="1" s="1"/>
  <c r="J23" i="1" s="1"/>
  <c r="F17" i="1"/>
  <c r="I17" i="1" s="1"/>
  <c r="J17" i="1" s="1"/>
  <c r="F18" i="1"/>
  <c r="I18" i="1" s="1"/>
  <c r="J18" i="1" s="1"/>
  <c r="F19" i="1"/>
  <c r="I19" i="1" s="1"/>
  <c r="J19" i="1" s="1"/>
  <c r="F20" i="1"/>
  <c r="I20" i="1" s="1"/>
  <c r="J20" i="1" s="1"/>
  <c r="F21" i="1"/>
  <c r="I21" i="1" s="1"/>
  <c r="J21" i="1" s="1"/>
  <c r="F22" i="1"/>
  <c r="I22" i="1" s="1"/>
  <c r="J22" i="1" s="1"/>
  <c r="F16" i="1"/>
  <c r="I16" i="1" s="1"/>
  <c r="J16" i="1" s="1"/>
  <c r="F15" i="1"/>
  <c r="I15" i="1" s="1"/>
  <c r="J15" i="1" s="1"/>
  <c r="F14" i="1"/>
  <c r="I14" i="1" s="1"/>
  <c r="J14" i="1" s="1"/>
  <c r="F12" i="1"/>
  <c r="F13" i="1"/>
  <c r="I13" i="1" s="1"/>
  <c r="F11" i="1"/>
  <c r="I11" i="1" s="1"/>
  <c r="F10" i="1"/>
  <c r="I10" i="1" s="1"/>
  <c r="J10" i="1" s="1"/>
  <c r="F9" i="1"/>
  <c r="I9" i="1" s="1"/>
  <c r="K9" i="1" s="1"/>
  <c r="I103" i="1" l="1"/>
  <c r="K13" i="1"/>
  <c r="J103" i="1"/>
  <c r="K11" i="1"/>
  <c r="F103" i="1"/>
  <c r="K103" i="1" l="1"/>
</calcChain>
</file>

<file path=xl/sharedStrings.xml><?xml version="1.0" encoding="utf-8"?>
<sst xmlns="http://schemas.openxmlformats.org/spreadsheetml/2006/main" count="237" uniqueCount="109">
  <si>
    <t>CÔNG TY CỔ PHẦN ĐT &amp; PT NANO MILK</t>
  </si>
  <si>
    <t>Tháng 11/2020</t>
  </si>
  <si>
    <t>Ngày, tháng</t>
  </si>
  <si>
    <t>Người bán</t>
  </si>
  <si>
    <t>Thông tin về sản phẩm</t>
  </si>
  <si>
    <t>Ghi chú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</si>
  <si>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</si>
  <si>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</si>
  <si>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</si>
  <si>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</si>
  <si>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</si>
  <si>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</si>
  <si>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Giảm giá</t>
  </si>
  <si>
    <t>%</t>
  </si>
  <si>
    <t>Giám đốc</t>
  </si>
  <si>
    <t>(Ký tên, đóng dấu)</t>
  </si>
  <si>
    <t>SỔ THEO DÕI DOANH THU SHOWROOM</t>
  </si>
  <si>
    <t>TÌNH trang thanh toán</t>
  </si>
  <si>
    <t>Hằng KT</t>
  </si>
  <si>
    <t>Anh Lâm GĐ</t>
  </si>
  <si>
    <t>A Lâm</t>
  </si>
  <si>
    <t>TĐ90</t>
  </si>
  <si>
    <t xml:space="preserve">Hằng </t>
  </si>
  <si>
    <t>Blackmore1</t>
  </si>
  <si>
    <t>GCX45</t>
  </si>
  <si>
    <t>2CX90</t>
  </si>
  <si>
    <t>1CX90</t>
  </si>
  <si>
    <t>Thơm HC</t>
  </si>
  <si>
    <t>GCX90</t>
  </si>
  <si>
    <t>Blackmore3</t>
  </si>
  <si>
    <t>Bobby dán42</t>
  </si>
  <si>
    <t>Meije 09</t>
  </si>
  <si>
    <t>A.L Tặng Khách</t>
  </si>
  <si>
    <t>Bobby NB1 64</t>
  </si>
  <si>
    <t>Tổng cộng</t>
  </si>
  <si>
    <t>Kết luận:</t>
  </si>
  <si>
    <t>Growplus 2</t>
  </si>
  <si>
    <t>Bobby Q.L38</t>
  </si>
  <si>
    <t>SN45</t>
  </si>
  <si>
    <t>1CX45</t>
  </si>
  <si>
    <t>Tặng lợn</t>
  </si>
  <si>
    <t>Huggues Q.L38</t>
  </si>
  <si>
    <t>Merries S</t>
  </si>
  <si>
    <t>Bán Thơm</t>
  </si>
  <si>
    <t>Bbby NB1 64</t>
  </si>
  <si>
    <t>Huggies S</t>
  </si>
  <si>
    <t>Optimun 4</t>
  </si>
  <si>
    <t>Hikid</t>
  </si>
  <si>
    <t>Nan nga 1</t>
  </si>
  <si>
    <t>Grow 1</t>
  </si>
  <si>
    <t>Khách xe đạp đổi</t>
  </si>
  <si>
    <t>Núm</t>
  </si>
  <si>
    <t>Huggies M22</t>
  </si>
  <si>
    <t>tặng gấu</t>
  </si>
  <si>
    <t>trừ tiền trả số 1 và trừ công nợ đã lấy 1 hộp ngày 25/11</t>
  </si>
  <si>
    <t>Lợn đất</t>
  </si>
  <si>
    <t>- Tổng doanh thu showroom tháng 11 là : 14.631.000, trong đó:</t>
  </si>
  <si>
    <t>Chuyển khoản/tiền mặt anh lâm nhận từ khách: 3.155.000</t>
  </si>
  <si>
    <t>CK anh Lâm 10/11:</t>
  </si>
  <si>
    <t xml:space="preserve">Chi phí hương hoa lễ quả,  bánh kẹo khai trương: </t>
  </si>
  <si>
    <t xml:space="preserve">Tiếp khách ăn trưa + ăn trưa nhân viên: </t>
  </si>
  <si>
    <t xml:space="preserve">Tủ giày: </t>
  </si>
  <si>
    <t xml:space="preserve">Cây cảnh: </t>
  </si>
  <si>
    <t xml:space="preserve">Ship hàng + Vận chuyển : </t>
  </si>
  <si>
    <t>- Số tiền còn lại: 12.276.000 - 7.389.000 = 4.897.000</t>
  </si>
  <si>
    <t xml:space="preserve">Chuyển khoản/tiền mặt Hằng nhận từ khách: 11.476.000+800.000 = 12.276.000 tiền bán gà cho hàng xóm </t>
  </si>
  <si>
    <t xml:space="preserve"> Số:112020/DTSR. MST: 0108806878</t>
  </si>
  <si>
    <t>- Chi tiết tiền Hăng thu: 12.276.000 (CÓ bản chi tiết)</t>
  </si>
  <si>
    <t>- Số tiền Hoa hồng của chị Thơm HC (Chưa thanh toán, Cộng vào tiền thưởng (Bảng lương): 19h Nanomilk * 50.000 = 950.000</t>
  </si>
  <si>
    <t>Tháng 12/2020</t>
  </si>
  <si>
    <t xml:space="preserve"> Số:122020/DTSR. MST: 0108806878</t>
  </si>
  <si>
    <t>2CX45</t>
  </si>
  <si>
    <t>Huggeis Dán M</t>
  </si>
  <si>
    <t>BCX45</t>
  </si>
  <si>
    <t>Tặng cốc</t>
  </si>
  <si>
    <t>C Thơm</t>
  </si>
  <si>
    <t>Tặng mũ</t>
  </si>
  <si>
    <t>Grow2</t>
  </si>
  <si>
    <t>Ensuregold</t>
  </si>
  <si>
    <t>Merries XL</t>
  </si>
  <si>
    <t>Bobby dán S</t>
  </si>
  <si>
    <t>Monny XL</t>
  </si>
  <si>
    <t>Nan nga 4</t>
  </si>
  <si>
    <t>Merries M</t>
  </si>
  <si>
    <t>Friso nga 3</t>
  </si>
  <si>
    <t>Bột cà rốt</t>
  </si>
  <si>
    <t>Optimum3</t>
  </si>
  <si>
    <t>Ensure</t>
  </si>
  <si>
    <t>Pediasure Mỹ</t>
  </si>
  <si>
    <t>Ti ngậm</t>
  </si>
  <si>
    <t>Meije 1-3</t>
  </si>
  <si>
    <t>Tặng gấu</t>
  </si>
  <si>
    <t>Tồn tháng 11</t>
  </si>
  <si>
    <t xml:space="preserve">Tổng tiền </t>
  </si>
  <si>
    <t>- Tổng doanh thu showroom tháng 12 là : 20,406,550 + 4,897,000 (tồn T11) = 25,303,550, trong đó:</t>
  </si>
  <si>
    <t>Tổng tiền</t>
  </si>
  <si>
    <t>Anh Lâm thu tiền mặt/CK từ khách</t>
  </si>
  <si>
    <t>Tiền hàng cá nhân chị thơm Anh Lâm thu bằng TM từ đơn hàng công ty</t>
  </si>
  <si>
    <t>Anh Lâm lấy bằng TM hoặc CK</t>
  </si>
  <si>
    <t>Đi chợ</t>
  </si>
  <si>
    <t>Vận chuyển gửi hàng</t>
  </si>
  <si>
    <t>Hương hoa</t>
  </si>
  <si>
    <t>Văn phòng phẩm</t>
  </si>
  <si>
    <t>Chi phí khác</t>
  </si>
  <si>
    <t>Tháng 1/2021</t>
  </si>
  <si>
    <t xml:space="preserve"> Số:12021/DTSR. MST: 0108806878</t>
  </si>
  <si>
    <t>- Số tiền còn lại: 25,303,550 - 24,695,550 = 608,000</t>
  </si>
  <si>
    <t>- Số tiền Hoa hồng của chị Thơm HC (Chưa thanh toán, Cộng vào tiền thưởng (Bảng lương): 31h Nanomilk * 50.000 + 10h sữa ngoại trừ vinamilk và bỉm*10,000= 1,650,000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</si>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</sst>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d/mm/yyyy;@"/>
    <numFmt numFmtId="166" formatCode="_(* #,##0_);_(* \(#,##0\);_(* &quot;-&quot;??_);_(@_)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b/>
      <sz val="16"/>
      <color theme="1" tint="4.9989318521683403E-2"/>
      <name val="Times New Roman"/>
      <family val="1"/>
    </font>
    <font>
      <b/>
      <i/>
      <sz val="10"/>
      <color theme="1" tint="4.9989318521683403E-2"/>
      <name val="Times New Roman"/>
      <family val="1"/>
    </font>
    <font>
      <b/>
      <i/>
      <sz val="9"/>
      <color theme="1" tint="-0.499984740745262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b/>
      <i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i/>
      <sz val="12"/>
      <color theme="1" tint="4.9989318521683403E-2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22">
    <xf numFmtId="0" fontId="0" fillId="0" borderId="0" xfId="0"/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1" applyNumberFormat="1" applyFont="1" applyFill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164" fontId="3" fillId="2" borderId="2" xfId="1" applyNumberFormat="1" applyFont="1" applyFill="1" applyBorder="1"/>
    <xf numFmtId="9" fontId="3" fillId="2" borderId="2" xfId="2" applyFont="1" applyFill="1" applyBorder="1"/>
    <xf numFmtId="0" fontId="3" fillId="2" borderId="0" xfId="0" applyFont="1" applyFill="1"/>
    <xf numFmtId="0" fontId="3" fillId="2" borderId="3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/>
    <xf numFmtId="164" fontId="3" fillId="2" borderId="3" xfId="1" applyNumberFormat="1" applyFont="1" applyFill="1" applyBorder="1"/>
    <xf numFmtId="9" fontId="3" fillId="2" borderId="3" xfId="2" applyFont="1" applyFill="1" applyBorder="1"/>
    <xf numFmtId="0" fontId="3" fillId="2" borderId="4" xfId="0" applyFont="1" applyFill="1" applyBorder="1" applyAlignment="1">
      <alignment vertical="center"/>
    </xf>
    <xf numFmtId="165" fontId="3" fillId="2" borderId="4" xfId="0" applyNumberFormat="1" applyFont="1" applyFill="1" applyBorder="1" applyAlignment="1">
      <alignment vertical="center"/>
    </xf>
    <xf numFmtId="0" fontId="3" fillId="2" borderId="4" xfId="0" applyFont="1" applyFill="1" applyBorder="1"/>
    <xf numFmtId="164" fontId="3" fillId="2" borderId="4" xfId="1" applyNumberFormat="1" applyFont="1" applyFill="1" applyBorder="1"/>
    <xf numFmtId="9" fontId="3" fillId="2" borderId="4" xfId="2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1" applyNumberFormat="1" applyFont="1" applyFill="1" applyBorder="1"/>
    <xf numFmtId="9" fontId="3" fillId="2" borderId="1" xfId="2" applyFont="1" applyFill="1" applyBorder="1"/>
    <xf numFmtId="164" fontId="3" fillId="2" borderId="2" xfId="1" applyNumberFormat="1" applyFont="1" applyFill="1" applyBorder="1" applyAlignment="1"/>
    <xf numFmtId="164" fontId="3" fillId="2" borderId="4" xfId="1" applyNumberFormat="1" applyFont="1" applyFill="1" applyBorder="1" applyAlignment="1"/>
    <xf numFmtId="0" fontId="3" fillId="2" borderId="5" xfId="0" applyFont="1" applyFill="1" applyBorder="1"/>
    <xf numFmtId="164" fontId="3" fillId="2" borderId="5" xfId="1" applyNumberFormat="1" applyFont="1" applyFill="1" applyBorder="1"/>
    <xf numFmtId="9" fontId="3" fillId="2" borderId="5" xfId="2" applyFont="1" applyFill="1" applyBorder="1"/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9" fontId="3" fillId="2" borderId="3" xfId="2" applyFont="1" applyFill="1" applyBorder="1" applyAlignment="1">
      <alignment vertical="center"/>
    </xf>
    <xf numFmtId="0" fontId="3" fillId="2" borderId="3" xfId="0" applyFont="1" applyFill="1" applyBorder="1" applyAlignment="1">
      <alignment wrapText="1"/>
    </xf>
    <xf numFmtId="1" fontId="6" fillId="2" borderId="1" xfId="0" applyNumberFormat="1" applyFont="1" applyFill="1" applyBorder="1"/>
    <xf numFmtId="166" fontId="6" fillId="2" borderId="1" xfId="3" applyNumberFormat="1" applyFont="1" applyFill="1" applyBorder="1"/>
    <xf numFmtId="166" fontId="6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3" fillId="2" borderId="0" xfId="1" applyNumberFormat="1" applyFont="1" applyFill="1"/>
    <xf numFmtId="165" fontId="3" fillId="2" borderId="0" xfId="0" applyNumberFormat="1" applyFont="1" applyFill="1" applyAlignment="1">
      <alignment horizontal="center" vertical="center"/>
    </xf>
    <xf numFmtId="9" fontId="3" fillId="2" borderId="0" xfId="2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64" fontId="3" fillId="2" borderId="3" xfId="1" applyNumberFormat="1" applyFont="1" applyFill="1" applyBorder="1" applyAlignment="1"/>
    <xf numFmtId="164" fontId="3" fillId="2" borderId="5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/>
    <xf numFmtId="9" fontId="3" fillId="2" borderId="5" xfId="2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wrapText="1"/>
    </xf>
    <xf numFmtId="165" fontId="3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9" fontId="3" fillId="2" borderId="2" xfId="2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9" fontId="3" fillId="2" borderId="4" xfId="2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166" fontId="6" fillId="2" borderId="0" xfId="3" applyNumberFormat="1" applyFont="1" applyFill="1" applyBorder="1"/>
    <xf numFmtId="166" fontId="6" fillId="2" borderId="0" xfId="0" applyNumberFormat="1" applyFont="1" applyFill="1" applyBorder="1"/>
    <xf numFmtId="164" fontId="6" fillId="2" borderId="0" xfId="0" applyNumberFormat="1" applyFont="1" applyFill="1" applyBorder="1"/>
    <xf numFmtId="0" fontId="6" fillId="2" borderId="0" xfId="0" applyFont="1" applyFill="1" applyBorder="1" applyAlignment="1">
      <alignment vertical="center"/>
    </xf>
    <xf numFmtId="166" fontId="6" fillId="2" borderId="0" xfId="0" applyNumberFormat="1" applyFont="1" applyFill="1" applyAlignment="1"/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5" fontId="2" fillId="2" borderId="0" xfId="0" quotePrefix="1" applyNumberFormat="1" applyFont="1" applyFill="1" applyAlignment="1">
      <alignment horizontal="left" vertical="center"/>
    </xf>
    <xf numFmtId="0" fontId="6" fillId="2" borderId="0" xfId="0" quotePrefix="1" applyFont="1" applyFill="1"/>
    <xf numFmtId="0" fontId="3" fillId="2" borderId="3" xfId="0" applyFont="1" applyFill="1" applyBorder="1" applyAlignment="1">
      <alignment vertical="center" wrapText="1"/>
    </xf>
    <xf numFmtId="166" fontId="3" fillId="2" borderId="1" xfId="1" applyNumberFormat="1" applyFont="1" applyFill="1" applyBorder="1" applyAlignment="1">
      <alignment horizontal="right"/>
    </xf>
    <xf numFmtId="164" fontId="3" fillId="2" borderId="0" xfId="1" applyNumberFormat="1" applyFont="1" applyFill="1" applyBorder="1"/>
    <xf numFmtId="164" fontId="2" fillId="2" borderId="1" xfId="1" applyNumberFormat="1" applyFont="1" applyFill="1" applyBorder="1"/>
    <xf numFmtId="0" fontId="11" fillId="2" borderId="0" xfId="0" applyFont="1" applyFill="1" applyAlignment="1"/>
    <xf numFmtId="0" fontId="6" fillId="2" borderId="0" xfId="0" applyFont="1" applyFill="1"/>
    <xf numFmtId="165" fontId="13" fillId="3" borderId="0" xfId="0" quotePrefix="1" applyNumberFormat="1" applyFont="1" applyFill="1" applyAlignment="1">
      <alignment horizontal="left" vertical="center"/>
    </xf>
    <xf numFmtId="0" fontId="13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6" fontId="6" fillId="3" borderId="0" xfId="0" applyNumberFormat="1" applyFont="1" applyFill="1" applyAlignment="1"/>
    <xf numFmtId="164" fontId="3" fillId="3" borderId="0" xfId="1" applyNumberFormat="1" applyFont="1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/>
    <xf numFmtId="164" fontId="12" fillId="2" borderId="0" xfId="1" applyNumberFormat="1" applyFont="1" applyFill="1"/>
    <xf numFmtId="165" fontId="14" fillId="2" borderId="0" xfId="0" quotePrefix="1" applyNumberFormat="1" applyFont="1" applyFill="1" applyAlignment="1">
      <alignment horizontal="left" vertical="center"/>
    </xf>
    <xf numFmtId="9" fontId="2" fillId="2" borderId="1" xfId="2" applyFont="1" applyFill="1" applyBorder="1" applyAlignment="1">
      <alignment horizontal="center" vertical="center" wrapText="1"/>
    </xf>
    <xf numFmtId="166" fontId="3" fillId="2" borderId="0" xfId="1" applyNumberFormat="1" applyFont="1" applyFill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 wrapText="1"/>
    </xf>
    <xf numFmtId="166" fontId="2" fillId="2" borderId="0" xfId="1" applyNumberFormat="1" applyFont="1" applyFill="1" applyAlignment="1">
      <alignment horizontal="center" vertical="center"/>
    </xf>
    <xf numFmtId="166" fontId="5" fillId="2" borderId="0" xfId="1" applyNumberFormat="1" applyFont="1" applyFill="1" applyAlignment="1">
      <alignment horizontal="center" vertical="center"/>
    </xf>
    <xf numFmtId="0" fontId="15" fillId="0" borderId="0" xfId="0" applyFont="1"/>
    <xf numFmtId="166" fontId="15" fillId="0" borderId="0" xfId="1" applyNumberFormat="1" applyFont="1"/>
    <xf numFmtId="9" fontId="15" fillId="0" borderId="0" xfId="2" applyFont="1"/>
    <xf numFmtId="0" fontId="15" fillId="0" borderId="1" xfId="0" applyFont="1" applyBorder="1"/>
    <xf numFmtId="166" fontId="15" fillId="0" borderId="1" xfId="1" applyNumberFormat="1" applyFont="1" applyBorder="1"/>
    <xf numFmtId="9" fontId="15" fillId="0" borderId="1" xfId="2" applyFont="1" applyBorder="1"/>
    <xf numFmtId="0" fontId="15" fillId="0" borderId="0" xfId="0" applyFont="1" applyAlignment="1">
      <alignment horizontal="center"/>
    </xf>
    <xf numFmtId="0" fontId="15" fillId="0" borderId="2" xfId="0" applyFont="1" applyBorder="1"/>
    <xf numFmtId="166" fontId="15" fillId="0" borderId="2" xfId="1" applyNumberFormat="1" applyFont="1" applyBorder="1"/>
    <xf numFmtId="9" fontId="15" fillId="0" borderId="2" xfId="2" applyFont="1" applyBorder="1"/>
    <xf numFmtId="0" fontId="15" fillId="0" borderId="3" xfId="0" applyFont="1" applyBorder="1"/>
    <xf numFmtId="166" fontId="15" fillId="0" borderId="3" xfId="1" applyNumberFormat="1" applyFont="1" applyBorder="1"/>
    <xf numFmtId="9" fontId="15" fillId="0" borderId="3" xfId="2" applyFont="1" applyBorder="1"/>
    <xf numFmtId="0" fontId="15" fillId="0" borderId="4" xfId="0" applyFont="1" applyBorder="1"/>
    <xf numFmtId="166" fontId="15" fillId="0" borderId="4" xfId="1" applyNumberFormat="1" applyFont="1" applyBorder="1"/>
    <xf numFmtId="9" fontId="15" fillId="0" borderId="4" xfId="2" applyFont="1" applyBorder="1"/>
    <xf numFmtId="14" fontId="15" fillId="0" borderId="1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9" fontId="2" fillId="2" borderId="1" xfId="2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0" fontId="15" fillId="0" borderId="7" xfId="0" applyFont="1" applyBorder="1"/>
    <xf numFmtId="14" fontId="15" fillId="0" borderId="1" xfId="0" applyNumberFormat="1" applyFont="1" applyBorder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2" xfId="0" applyNumberFormat="1" applyFont="1" applyBorder="1"/>
    <xf numFmtId="14" fontId="15" fillId="0" borderId="4" xfId="0" applyNumberFormat="1" applyFont="1" applyBorder="1"/>
    <xf numFmtId="0" fontId="18" fillId="0" borderId="1" xfId="0" applyFont="1" applyBorder="1" applyAlignment="1">
      <alignment horizontal="center"/>
    </xf>
    <xf numFmtId="166" fontId="18" fillId="0" borderId="1" xfId="1" applyNumberFormat="1" applyFont="1" applyBorder="1"/>
    <xf numFmtId="9" fontId="18" fillId="0" borderId="1" xfId="2" applyFont="1" applyBorder="1"/>
    <xf numFmtId="0" fontId="18" fillId="0" borderId="1" xfId="0" applyFont="1" applyBorder="1"/>
    <xf numFmtId="0" fontId="18" fillId="0" borderId="0" xfId="0" applyFont="1"/>
    <xf numFmtId="0" fontId="15" fillId="0" borderId="9" xfId="0" applyFont="1" applyBorder="1"/>
    <xf numFmtId="0" fontId="15" fillId="0" borderId="9" xfId="0" applyFont="1" applyBorder="1" applyAlignment="1">
      <alignment horizontal="center"/>
    </xf>
    <xf numFmtId="166" fontId="15" fillId="0" borderId="9" xfId="1" applyNumberFormat="1" applyFont="1" applyBorder="1"/>
    <xf numFmtId="9" fontId="15" fillId="0" borderId="9" xfId="2" applyFont="1" applyBorder="1"/>
    <xf numFmtId="166" fontId="18" fillId="0" borderId="2" xfId="1" applyNumberFormat="1" applyFont="1" applyBorder="1"/>
    <xf numFmtId="9" fontId="18" fillId="0" borderId="2" xfId="2" applyFont="1" applyBorder="1"/>
    <xf numFmtId="166" fontId="18" fillId="3" borderId="4" xfId="1" applyNumberFormat="1" applyFont="1" applyFill="1" applyBorder="1"/>
    <xf numFmtId="9" fontId="18" fillId="3" borderId="4" xfId="2" applyFont="1" applyFill="1" applyBorder="1"/>
    <xf numFmtId="166" fontId="15" fillId="3" borderId="4" xfId="1" applyNumberFormat="1" applyFont="1" applyFill="1" applyBorder="1"/>
    <xf numFmtId="0" fontId="15" fillId="3" borderId="4" xfId="0" applyFont="1" applyFill="1" applyBorder="1"/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horizontal="right"/>
    </xf>
    <xf numFmtId="166" fontId="15" fillId="0" borderId="0" xfId="1" quotePrefix="1" applyNumberFormat="1" applyFont="1"/>
    <xf numFmtId="166" fontId="15" fillId="0" borderId="0" xfId="0" applyNumberFormat="1" applyFont="1"/>
    <xf numFmtId="165" fontId="3" fillId="2" borderId="8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right" vertical="center"/>
    </xf>
    <xf numFmtId="14" fontId="15" fillId="0" borderId="3" xfId="0" applyNumberFormat="1" applyFont="1" applyBorder="1" applyAlignment="1">
      <alignment horizontal="right" vertical="center"/>
    </xf>
    <xf numFmtId="14" fontId="15" fillId="0" borderId="4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66" fontId="15" fillId="0" borderId="6" xfId="1" applyNumberFormat="1" applyFont="1" applyBorder="1" applyAlignment="1">
      <alignment horizontal="center" vertical="center" wrapText="1"/>
    </xf>
    <xf numFmtId="166" fontId="15" fillId="0" borderId="8" xfId="1" applyNumberFormat="1" applyFont="1" applyBorder="1" applyAlignment="1">
      <alignment horizontal="center" vertical="center" wrapText="1"/>
    </xf>
    <xf numFmtId="166" fontId="15" fillId="0" borderId="7" xfId="1" applyNumberFormat="1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166" fontId="15" fillId="3" borderId="0" xfId="1" applyNumberFormat="1" applyFont="1" applyFill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A31" workbookViewId="0">
      <selection activeCell="A117" sqref="A117:A118"/>
    </sheetView>
  </sheetViews>
  <sheetFormatPr defaultColWidth="7.5" defaultRowHeight="12" x14ac:dyDescent="0.2"/>
  <cols>
    <col min="1" max="1" width="7.5" style="49"/>
    <col min="2" max="2" width="6.625" style="5" customWidth="1"/>
    <col min="3" max="3" width="10.5" style="14" customWidth="1"/>
    <col min="4" max="4" width="4" style="14" customWidth="1"/>
    <col min="5" max="5" width="9.75" style="48" customWidth="1"/>
    <col min="6" max="6" width="9.75" style="48" bestFit="1" customWidth="1"/>
    <col min="7" max="7" width="7.875" style="48" bestFit="1" customWidth="1"/>
    <col min="8" max="8" width="7.5" style="50"/>
    <col min="9" max="9" width="14.375" style="48" bestFit="1" customWidth="1"/>
    <col min="10" max="10" width="9.5" style="48" customWidth="1"/>
    <col min="11" max="11" width="9.75" style="48" customWidth="1"/>
    <col min="12" max="12" width="12.375" style="14" bestFit="1" customWidth="1"/>
    <col min="13" max="16384" width="7.5" style="14"/>
  </cols>
  <sheetData>
    <row r="1" spans="1:12" s="1" customFormat="1" x14ac:dyDescent="0.25">
      <c r="A1" s="51" t="s">
        <v>0</v>
      </c>
      <c r="B1" s="51"/>
      <c r="E1" s="2"/>
      <c r="F1" s="2"/>
      <c r="G1" s="2"/>
      <c r="H1" s="3"/>
      <c r="I1" s="2"/>
      <c r="J1" s="2"/>
      <c r="K1" s="4"/>
      <c r="L1" s="5"/>
    </row>
    <row r="2" spans="1:12" s="1" customFormat="1" x14ac:dyDescent="0.25">
      <c r="A2" s="6" t="s">
        <v>66</v>
      </c>
      <c r="B2" s="6"/>
      <c r="E2" s="2"/>
      <c r="F2" s="2"/>
      <c r="G2" s="2"/>
      <c r="H2" s="3"/>
      <c r="I2" s="2"/>
      <c r="J2" s="2"/>
      <c r="K2" s="7"/>
      <c r="L2" s="5"/>
    </row>
    <row r="3" spans="1:12" s="1" customFormat="1" ht="20.25" x14ac:dyDescent="0.25">
      <c r="A3" s="158" t="s">
        <v>16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2" s="1" customFormat="1" ht="12" customHeight="1" x14ac:dyDescent="0.25">
      <c r="A4" s="159" t="s">
        <v>1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</row>
    <row r="5" spans="1:12" s="1" customFormat="1" x14ac:dyDescent="0.25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</row>
    <row r="6" spans="1:12" s="1" customFormat="1" ht="25.5" customHeight="1" x14ac:dyDescent="0.25">
      <c r="A6" s="166" t="s">
        <v>2</v>
      </c>
      <c r="B6" s="167" t="s">
        <v>3</v>
      </c>
      <c r="C6" s="168" t="s">
        <v>4</v>
      </c>
      <c r="D6" s="168"/>
      <c r="E6" s="168"/>
      <c r="F6" s="168"/>
      <c r="G6" s="168"/>
      <c r="H6" s="168"/>
      <c r="I6" s="168"/>
      <c r="J6" s="169" t="s">
        <v>17</v>
      </c>
      <c r="K6" s="169"/>
      <c r="L6" s="168" t="s">
        <v>5</v>
      </c>
    </row>
    <row r="7" spans="1:12" s="1" customFormat="1" ht="22.5" customHeight="1" x14ac:dyDescent="0.25">
      <c r="A7" s="166"/>
      <c r="B7" s="167"/>
      <c r="C7" s="167" t="s">
        <v>6</v>
      </c>
      <c r="D7" s="167" t="s">
        <v>7</v>
      </c>
      <c r="E7" s="171" t="s">
        <v>8</v>
      </c>
      <c r="F7" s="171" t="s">
        <v>9</v>
      </c>
      <c r="G7" s="170" t="s">
        <v>10</v>
      </c>
      <c r="H7" s="170"/>
      <c r="I7" s="171" t="s">
        <v>11</v>
      </c>
      <c r="J7" s="171" t="s">
        <v>18</v>
      </c>
      <c r="K7" s="171" t="s">
        <v>19</v>
      </c>
      <c r="L7" s="168"/>
    </row>
    <row r="8" spans="1:12" s="1" customFormat="1" x14ac:dyDescent="0.25">
      <c r="A8" s="166"/>
      <c r="B8" s="167"/>
      <c r="C8" s="167"/>
      <c r="D8" s="167"/>
      <c r="E8" s="171"/>
      <c r="F8" s="171"/>
      <c r="G8" s="8" t="s">
        <v>12</v>
      </c>
      <c r="H8" s="9" t="s">
        <v>13</v>
      </c>
      <c r="I8" s="171"/>
      <c r="J8" s="171"/>
      <c r="K8" s="171"/>
      <c r="L8" s="168"/>
    </row>
    <row r="9" spans="1:12" x14ac:dyDescent="0.2">
      <c r="A9" s="57">
        <v>44138</v>
      </c>
      <c r="B9" s="25" t="s">
        <v>20</v>
      </c>
      <c r="C9" s="26" t="s">
        <v>21</v>
      </c>
      <c r="D9" s="26">
        <v>1</v>
      </c>
      <c r="E9" s="27">
        <v>455000</v>
      </c>
      <c r="F9" s="27">
        <f>E9</f>
        <v>455000</v>
      </c>
      <c r="G9" s="27"/>
      <c r="H9" s="28"/>
      <c r="I9" s="27">
        <f>F9</f>
        <v>455000</v>
      </c>
      <c r="J9" s="27"/>
      <c r="K9" s="27">
        <f>I9</f>
        <v>455000</v>
      </c>
      <c r="L9" s="26"/>
    </row>
    <row r="10" spans="1:12" ht="14.25" customHeight="1" x14ac:dyDescent="0.2">
      <c r="A10" s="57">
        <v>44141</v>
      </c>
      <c r="B10" s="25" t="s">
        <v>22</v>
      </c>
      <c r="C10" s="26" t="s">
        <v>23</v>
      </c>
      <c r="D10" s="26">
        <v>1</v>
      </c>
      <c r="E10" s="27">
        <v>520000</v>
      </c>
      <c r="F10" s="27">
        <f>E10</f>
        <v>520000</v>
      </c>
      <c r="G10" s="27"/>
      <c r="H10" s="28"/>
      <c r="I10" s="27">
        <f>F10</f>
        <v>520000</v>
      </c>
      <c r="J10" s="27">
        <f>I10</f>
        <v>520000</v>
      </c>
      <c r="K10" s="27"/>
      <c r="L10" s="26"/>
    </row>
    <row r="11" spans="1:12" ht="15" customHeight="1" x14ac:dyDescent="0.2">
      <c r="A11" s="153">
        <v>44142</v>
      </c>
      <c r="B11" s="150" t="s">
        <v>20</v>
      </c>
      <c r="C11" s="11" t="s">
        <v>24</v>
      </c>
      <c r="D11" s="11">
        <v>2</v>
      </c>
      <c r="E11" s="12">
        <v>255000</v>
      </c>
      <c r="F11" s="12">
        <f>D11*E11</f>
        <v>510000</v>
      </c>
      <c r="G11" s="12"/>
      <c r="H11" s="13">
        <v>0.1</v>
      </c>
      <c r="I11" s="12">
        <f>F11*(1-H11)</f>
        <v>459000</v>
      </c>
      <c r="J11" s="12"/>
      <c r="K11" s="29">
        <f>F11*(1-H11)</f>
        <v>459000</v>
      </c>
      <c r="L11" s="29"/>
    </row>
    <row r="12" spans="1:12" ht="15.75" customHeight="1" x14ac:dyDescent="0.2">
      <c r="A12" s="148"/>
      <c r="B12" s="151"/>
      <c r="C12" s="17" t="s">
        <v>25</v>
      </c>
      <c r="D12" s="17">
        <v>1</v>
      </c>
      <c r="E12" s="18">
        <v>485000</v>
      </c>
      <c r="F12" s="18">
        <f t="shared" ref="F12:F13" si="0">D12*E12</f>
        <v>485000</v>
      </c>
      <c r="G12" s="18"/>
      <c r="H12" s="19">
        <v>0.1</v>
      </c>
      <c r="I12" s="18">
        <v>437000</v>
      </c>
      <c r="J12" s="18"/>
      <c r="K12" s="53">
        <f>I12</f>
        <v>437000</v>
      </c>
      <c r="L12" s="17"/>
    </row>
    <row r="13" spans="1:12" ht="15.75" customHeight="1" x14ac:dyDescent="0.2">
      <c r="A13" s="149"/>
      <c r="B13" s="152"/>
      <c r="C13" s="22" t="s">
        <v>26</v>
      </c>
      <c r="D13" s="22">
        <v>2</v>
      </c>
      <c r="E13" s="23">
        <v>455000</v>
      </c>
      <c r="F13" s="23">
        <f t="shared" si="0"/>
        <v>910000</v>
      </c>
      <c r="G13" s="23"/>
      <c r="H13" s="24">
        <v>0.1</v>
      </c>
      <c r="I13" s="23">
        <f t="shared" ref="I13" si="1">F13*(1-H13)</f>
        <v>819000</v>
      </c>
      <c r="J13" s="23"/>
      <c r="K13" s="30">
        <f>I13</f>
        <v>819000</v>
      </c>
      <c r="L13" s="58"/>
    </row>
    <row r="14" spans="1:12" x14ac:dyDescent="0.2">
      <c r="A14" s="148">
        <v>44142</v>
      </c>
      <c r="B14" s="151" t="s">
        <v>27</v>
      </c>
      <c r="C14" s="31" t="s">
        <v>25</v>
      </c>
      <c r="D14" s="31">
        <v>1</v>
      </c>
      <c r="E14" s="32">
        <v>465000</v>
      </c>
      <c r="F14" s="18">
        <f>D14*E14</f>
        <v>465000</v>
      </c>
      <c r="G14" s="32">
        <v>50000</v>
      </c>
      <c r="H14" s="33"/>
      <c r="I14" s="18">
        <f>F14-G14</f>
        <v>415000</v>
      </c>
      <c r="J14" s="18">
        <f>I14</f>
        <v>415000</v>
      </c>
      <c r="K14" s="55"/>
      <c r="L14" s="55"/>
    </row>
    <row r="15" spans="1:12" ht="15" customHeight="1" x14ac:dyDescent="0.2">
      <c r="A15" s="148"/>
      <c r="B15" s="151"/>
      <c r="C15" s="17" t="s">
        <v>24</v>
      </c>
      <c r="D15" s="17">
        <v>1</v>
      </c>
      <c r="E15" s="18">
        <v>255000</v>
      </c>
      <c r="F15" s="18">
        <f t="shared" ref="F15" si="2">D15*E15</f>
        <v>255000</v>
      </c>
      <c r="G15" s="18">
        <v>25000</v>
      </c>
      <c r="H15" s="19"/>
      <c r="I15" s="18">
        <f t="shared" ref="I15:I16" si="3">F15-G15</f>
        <v>230000</v>
      </c>
      <c r="J15" s="18">
        <f t="shared" ref="J15:J16" si="4">I15</f>
        <v>230000</v>
      </c>
      <c r="K15" s="53"/>
      <c r="L15" s="17"/>
    </row>
    <row r="16" spans="1:12" ht="15.75" customHeight="1" x14ac:dyDescent="0.2">
      <c r="A16" s="149"/>
      <c r="B16" s="152"/>
      <c r="C16" s="22" t="s">
        <v>28</v>
      </c>
      <c r="D16" s="22">
        <v>1</v>
      </c>
      <c r="E16" s="23">
        <v>485000</v>
      </c>
      <c r="F16" s="23">
        <f>D16*E16</f>
        <v>485000</v>
      </c>
      <c r="G16" s="23">
        <v>50000</v>
      </c>
      <c r="H16" s="24"/>
      <c r="I16" s="23">
        <f t="shared" si="3"/>
        <v>435000</v>
      </c>
      <c r="J16" s="23">
        <f t="shared" si="4"/>
        <v>435000</v>
      </c>
      <c r="K16" s="30"/>
      <c r="L16" s="58"/>
    </row>
    <row r="17" spans="1:12" x14ac:dyDescent="0.2">
      <c r="A17" s="153">
        <v>44143</v>
      </c>
      <c r="B17" s="150" t="s">
        <v>27</v>
      </c>
      <c r="C17" s="11" t="s">
        <v>24</v>
      </c>
      <c r="D17" s="11">
        <v>1</v>
      </c>
      <c r="E17" s="12">
        <v>255000</v>
      </c>
      <c r="F17" s="12">
        <f t="shared" ref="F17:F53" si="5">D17*E17</f>
        <v>255000</v>
      </c>
      <c r="G17" s="12">
        <v>25000</v>
      </c>
      <c r="H17" s="13"/>
      <c r="I17" s="12">
        <f>F17-G17</f>
        <v>230000</v>
      </c>
      <c r="J17" s="12">
        <f>I17</f>
        <v>230000</v>
      </c>
      <c r="K17" s="12"/>
      <c r="L17" s="11"/>
    </row>
    <row r="18" spans="1:12" ht="15.75" customHeight="1" x14ac:dyDescent="0.2">
      <c r="A18" s="148"/>
      <c r="B18" s="151"/>
      <c r="C18" s="17" t="s">
        <v>29</v>
      </c>
      <c r="D18" s="17">
        <v>1</v>
      </c>
      <c r="E18" s="18">
        <v>520000</v>
      </c>
      <c r="F18" s="18">
        <f t="shared" si="5"/>
        <v>520000</v>
      </c>
      <c r="G18" s="18"/>
      <c r="H18" s="19"/>
      <c r="I18" s="18">
        <f t="shared" ref="I18:I30" si="6">F18-G18</f>
        <v>520000</v>
      </c>
      <c r="J18" s="18">
        <f>I18</f>
        <v>520000</v>
      </c>
      <c r="K18" s="18"/>
      <c r="L18" s="17"/>
    </row>
    <row r="19" spans="1:12" ht="15" customHeight="1" x14ac:dyDescent="0.2">
      <c r="A19" s="148"/>
      <c r="B19" s="151"/>
      <c r="C19" s="17" t="s">
        <v>26</v>
      </c>
      <c r="D19" s="17">
        <v>1</v>
      </c>
      <c r="E19" s="18">
        <v>455000</v>
      </c>
      <c r="F19" s="18">
        <f t="shared" si="5"/>
        <v>455000</v>
      </c>
      <c r="G19" s="18">
        <v>45000</v>
      </c>
      <c r="H19" s="19"/>
      <c r="I19" s="18">
        <f t="shared" si="6"/>
        <v>410000</v>
      </c>
      <c r="J19" s="18">
        <f t="shared" ref="J19:J32" si="7">I19</f>
        <v>410000</v>
      </c>
      <c r="K19" s="18"/>
      <c r="L19" s="17"/>
    </row>
    <row r="20" spans="1:12" ht="15" customHeight="1" x14ac:dyDescent="0.2">
      <c r="A20" s="148"/>
      <c r="B20" s="151"/>
      <c r="C20" s="17" t="s">
        <v>24</v>
      </c>
      <c r="D20" s="17">
        <v>1</v>
      </c>
      <c r="E20" s="18">
        <v>255000</v>
      </c>
      <c r="F20" s="18">
        <f t="shared" si="5"/>
        <v>255000</v>
      </c>
      <c r="G20" s="18"/>
      <c r="H20" s="19">
        <v>1</v>
      </c>
      <c r="I20" s="18">
        <f>F20*(1-H20)</f>
        <v>0</v>
      </c>
      <c r="J20" s="18">
        <f t="shared" si="7"/>
        <v>0</v>
      </c>
      <c r="K20" s="18"/>
      <c r="L20" s="17" t="s">
        <v>32</v>
      </c>
    </row>
    <row r="21" spans="1:12" ht="15.75" customHeight="1" x14ac:dyDescent="0.2">
      <c r="A21" s="148"/>
      <c r="B21" s="151"/>
      <c r="C21" s="17" t="s">
        <v>30</v>
      </c>
      <c r="D21" s="17">
        <v>1</v>
      </c>
      <c r="E21" s="18">
        <v>110000</v>
      </c>
      <c r="F21" s="18">
        <f t="shared" si="5"/>
        <v>110000</v>
      </c>
      <c r="G21" s="18"/>
      <c r="H21" s="19"/>
      <c r="I21" s="18">
        <f t="shared" si="6"/>
        <v>110000</v>
      </c>
      <c r="J21" s="18">
        <f t="shared" si="7"/>
        <v>110000</v>
      </c>
      <c r="K21" s="18"/>
      <c r="L21" s="17"/>
    </row>
    <row r="22" spans="1:12" ht="15.75" customHeight="1" x14ac:dyDescent="0.2">
      <c r="A22" s="149"/>
      <c r="B22" s="152"/>
      <c r="C22" s="22" t="s">
        <v>31</v>
      </c>
      <c r="D22" s="22">
        <v>1</v>
      </c>
      <c r="E22" s="23">
        <v>580000</v>
      </c>
      <c r="F22" s="23">
        <f t="shared" si="5"/>
        <v>580000</v>
      </c>
      <c r="G22" s="23"/>
      <c r="H22" s="24"/>
      <c r="I22" s="23">
        <f t="shared" si="6"/>
        <v>580000</v>
      </c>
      <c r="J22" s="23">
        <f t="shared" si="7"/>
        <v>580000</v>
      </c>
      <c r="K22" s="23"/>
      <c r="L22" s="22"/>
    </row>
    <row r="23" spans="1:12" x14ac:dyDescent="0.2">
      <c r="A23" s="156">
        <v>44144</v>
      </c>
      <c r="B23" s="154" t="s">
        <v>27</v>
      </c>
      <c r="C23" s="10" t="s">
        <v>28</v>
      </c>
      <c r="D23" s="10">
        <v>1</v>
      </c>
      <c r="E23" s="61">
        <v>485000</v>
      </c>
      <c r="F23" s="61">
        <f t="shared" si="5"/>
        <v>485000</v>
      </c>
      <c r="G23" s="61">
        <v>50000</v>
      </c>
      <c r="H23" s="62"/>
      <c r="I23" s="61">
        <f t="shared" si="6"/>
        <v>435000</v>
      </c>
      <c r="J23" s="61">
        <f t="shared" si="7"/>
        <v>435000</v>
      </c>
      <c r="K23" s="61"/>
      <c r="L23" s="10"/>
    </row>
    <row r="24" spans="1:12" ht="15.75" customHeight="1" x14ac:dyDescent="0.2">
      <c r="A24" s="157"/>
      <c r="B24" s="155"/>
      <c r="C24" s="20" t="s">
        <v>33</v>
      </c>
      <c r="D24" s="20">
        <v>1</v>
      </c>
      <c r="E24" s="63">
        <v>85000</v>
      </c>
      <c r="F24" s="63">
        <f t="shared" si="5"/>
        <v>85000</v>
      </c>
      <c r="G24" s="63"/>
      <c r="H24" s="64"/>
      <c r="I24" s="63">
        <f t="shared" si="6"/>
        <v>85000</v>
      </c>
      <c r="J24" s="63">
        <f t="shared" si="7"/>
        <v>85000</v>
      </c>
      <c r="K24" s="63"/>
      <c r="L24" s="20"/>
    </row>
    <row r="25" spans="1:12" x14ac:dyDescent="0.2">
      <c r="A25" s="153">
        <v>44146</v>
      </c>
      <c r="B25" s="150" t="s">
        <v>27</v>
      </c>
      <c r="C25" s="60" t="s">
        <v>36</v>
      </c>
      <c r="D25" s="60">
        <v>1</v>
      </c>
      <c r="E25" s="54">
        <v>275000</v>
      </c>
      <c r="F25" s="54">
        <f t="shared" si="5"/>
        <v>275000</v>
      </c>
      <c r="G25" s="54"/>
      <c r="H25" s="56"/>
      <c r="I25" s="54">
        <f t="shared" si="6"/>
        <v>275000</v>
      </c>
      <c r="J25" s="54">
        <f t="shared" si="7"/>
        <v>275000</v>
      </c>
      <c r="K25" s="54"/>
      <c r="L25" s="60"/>
    </row>
    <row r="26" spans="1:12" ht="15.75" customHeight="1" x14ac:dyDescent="0.2">
      <c r="A26" s="148"/>
      <c r="B26" s="151"/>
      <c r="C26" s="60" t="s">
        <v>37</v>
      </c>
      <c r="D26" s="60">
        <v>1</v>
      </c>
      <c r="E26" s="54">
        <v>195000</v>
      </c>
      <c r="F26" s="54">
        <f t="shared" si="5"/>
        <v>195000</v>
      </c>
      <c r="G26" s="54"/>
      <c r="H26" s="56"/>
      <c r="I26" s="54">
        <f t="shared" si="6"/>
        <v>195000</v>
      </c>
      <c r="J26" s="54">
        <f t="shared" si="7"/>
        <v>195000</v>
      </c>
      <c r="K26" s="54"/>
      <c r="L26" s="60"/>
    </row>
    <row r="27" spans="1:12" ht="15.75" customHeight="1" x14ac:dyDescent="0.2">
      <c r="A27" s="148"/>
      <c r="B27" s="151"/>
      <c r="C27" s="60" t="s">
        <v>38</v>
      </c>
      <c r="D27" s="60">
        <v>1</v>
      </c>
      <c r="E27" s="54">
        <v>550000</v>
      </c>
      <c r="F27" s="54">
        <f t="shared" si="5"/>
        <v>550000</v>
      </c>
      <c r="G27" s="54"/>
      <c r="H27" s="56"/>
      <c r="I27" s="54">
        <f t="shared" si="6"/>
        <v>550000</v>
      </c>
      <c r="J27" s="54">
        <f t="shared" si="7"/>
        <v>550000</v>
      </c>
      <c r="K27" s="54"/>
      <c r="L27" s="162" t="s">
        <v>40</v>
      </c>
    </row>
    <row r="28" spans="1:12" ht="15.75" customHeight="1" x14ac:dyDescent="0.2">
      <c r="A28" s="164"/>
      <c r="B28" s="163"/>
      <c r="C28" s="60" t="s">
        <v>39</v>
      </c>
      <c r="D28" s="60">
        <v>1</v>
      </c>
      <c r="E28" s="54">
        <v>225000</v>
      </c>
      <c r="F28" s="54">
        <f t="shared" si="5"/>
        <v>225000</v>
      </c>
      <c r="G28" s="54"/>
      <c r="H28" s="56"/>
      <c r="I28" s="54">
        <f t="shared" si="6"/>
        <v>225000</v>
      </c>
      <c r="J28" s="54">
        <f t="shared" si="7"/>
        <v>225000</v>
      </c>
      <c r="K28" s="54"/>
      <c r="L28" s="163"/>
    </row>
    <row r="29" spans="1:12" x14ac:dyDescent="0.2">
      <c r="A29" s="59">
        <v>44147</v>
      </c>
      <c r="B29" s="60" t="s">
        <v>27</v>
      </c>
      <c r="C29" s="60" t="s">
        <v>41</v>
      </c>
      <c r="D29" s="60">
        <v>1</v>
      </c>
      <c r="E29" s="54">
        <v>200000</v>
      </c>
      <c r="F29" s="54">
        <f t="shared" si="5"/>
        <v>200000</v>
      </c>
      <c r="G29" s="54"/>
      <c r="H29" s="56"/>
      <c r="I29" s="54">
        <f t="shared" si="6"/>
        <v>200000</v>
      </c>
      <c r="J29" s="54">
        <f t="shared" si="7"/>
        <v>200000</v>
      </c>
      <c r="K29" s="54"/>
      <c r="L29" s="60"/>
    </row>
    <row r="30" spans="1:12" x14ac:dyDescent="0.2">
      <c r="A30" s="165">
        <v>44149</v>
      </c>
      <c r="B30" s="162" t="s">
        <v>27</v>
      </c>
      <c r="C30" s="60" t="s">
        <v>42</v>
      </c>
      <c r="D30" s="60">
        <v>1</v>
      </c>
      <c r="E30" s="54">
        <v>340000</v>
      </c>
      <c r="F30" s="54">
        <f t="shared" si="5"/>
        <v>340000</v>
      </c>
      <c r="G30" s="54"/>
      <c r="H30" s="56"/>
      <c r="I30" s="54">
        <f t="shared" si="6"/>
        <v>340000</v>
      </c>
      <c r="J30" s="54">
        <f t="shared" si="7"/>
        <v>340000</v>
      </c>
      <c r="K30" s="54"/>
      <c r="L30" s="60"/>
    </row>
    <row r="31" spans="1:12" ht="15.75" customHeight="1" x14ac:dyDescent="0.2">
      <c r="A31" s="164"/>
      <c r="B31" s="163"/>
      <c r="C31" s="60" t="s">
        <v>38</v>
      </c>
      <c r="D31" s="60">
        <v>1</v>
      </c>
      <c r="E31" s="54">
        <v>550000</v>
      </c>
      <c r="F31" s="54">
        <f t="shared" si="5"/>
        <v>550000</v>
      </c>
      <c r="G31" s="54"/>
      <c r="H31" s="56">
        <v>0.41</v>
      </c>
      <c r="I31" s="54">
        <v>325000</v>
      </c>
      <c r="J31" s="54">
        <f t="shared" si="7"/>
        <v>325000</v>
      </c>
      <c r="K31" s="54"/>
      <c r="L31" s="60" t="s">
        <v>43</v>
      </c>
    </row>
    <row r="32" spans="1:12" x14ac:dyDescent="0.2">
      <c r="A32" s="165">
        <v>44151</v>
      </c>
      <c r="B32" s="162" t="s">
        <v>27</v>
      </c>
      <c r="C32" s="15" t="s">
        <v>44</v>
      </c>
      <c r="D32" s="15">
        <v>1</v>
      </c>
      <c r="E32" s="36">
        <v>85000</v>
      </c>
      <c r="F32" s="36">
        <f t="shared" si="5"/>
        <v>85000</v>
      </c>
      <c r="G32" s="36"/>
      <c r="H32" s="37"/>
      <c r="I32" s="36">
        <f>F32</f>
        <v>85000</v>
      </c>
      <c r="J32" s="36">
        <f t="shared" si="7"/>
        <v>85000</v>
      </c>
      <c r="K32" s="36"/>
      <c r="L32" s="15"/>
    </row>
    <row r="33" spans="1:12" ht="15.75" customHeight="1" x14ac:dyDescent="0.2">
      <c r="A33" s="148"/>
      <c r="B33" s="151"/>
      <c r="C33" s="15" t="s">
        <v>45</v>
      </c>
      <c r="D33" s="15">
        <v>1</v>
      </c>
      <c r="E33" s="36">
        <v>180000</v>
      </c>
      <c r="F33" s="36">
        <f t="shared" si="5"/>
        <v>180000</v>
      </c>
      <c r="G33" s="36"/>
      <c r="H33" s="37"/>
      <c r="I33" s="36">
        <f>F33</f>
        <v>180000</v>
      </c>
      <c r="J33" s="36">
        <f t="shared" ref="J33:J45" si="8">I33</f>
        <v>180000</v>
      </c>
      <c r="K33" s="36"/>
      <c r="L33" s="15"/>
    </row>
    <row r="34" spans="1:12" ht="15.75" customHeight="1" x14ac:dyDescent="0.2">
      <c r="A34" s="164"/>
      <c r="B34" s="163"/>
      <c r="C34" s="15" t="s">
        <v>46</v>
      </c>
      <c r="D34" s="15">
        <v>1</v>
      </c>
      <c r="E34" s="36">
        <v>310000</v>
      </c>
      <c r="F34" s="36">
        <f t="shared" si="5"/>
        <v>310000</v>
      </c>
      <c r="G34" s="36"/>
      <c r="H34" s="37"/>
      <c r="I34" s="36">
        <f>F34</f>
        <v>310000</v>
      </c>
      <c r="J34" s="36">
        <f t="shared" si="8"/>
        <v>310000</v>
      </c>
      <c r="K34" s="36"/>
      <c r="L34" s="15"/>
    </row>
    <row r="35" spans="1:12" x14ac:dyDescent="0.2">
      <c r="A35" s="16">
        <v>44152</v>
      </c>
      <c r="B35" s="15" t="s">
        <v>27</v>
      </c>
      <c r="C35" s="15" t="s">
        <v>25</v>
      </c>
      <c r="D35" s="15">
        <v>1</v>
      </c>
      <c r="E35" s="36">
        <v>465000</v>
      </c>
      <c r="F35" s="36">
        <f t="shared" si="5"/>
        <v>465000</v>
      </c>
      <c r="G35" s="36"/>
      <c r="H35" s="37"/>
      <c r="I35" s="36">
        <f>F35</f>
        <v>465000</v>
      </c>
      <c r="J35" s="36">
        <f t="shared" si="8"/>
        <v>465000</v>
      </c>
      <c r="K35" s="36"/>
      <c r="L35" s="15" t="s">
        <v>40</v>
      </c>
    </row>
    <row r="36" spans="1:12" x14ac:dyDescent="0.2">
      <c r="A36" s="16">
        <v>44155</v>
      </c>
      <c r="B36" s="15"/>
      <c r="C36" s="15" t="s">
        <v>47</v>
      </c>
      <c r="D36" s="15">
        <v>1</v>
      </c>
      <c r="E36" s="36">
        <v>485000</v>
      </c>
      <c r="F36" s="36">
        <f t="shared" si="5"/>
        <v>485000</v>
      </c>
      <c r="G36" s="36"/>
      <c r="H36" s="37"/>
      <c r="I36" s="36">
        <f>F36</f>
        <v>485000</v>
      </c>
      <c r="J36" s="36">
        <f t="shared" si="8"/>
        <v>485000</v>
      </c>
      <c r="K36" s="36"/>
      <c r="L36" s="15"/>
    </row>
    <row r="37" spans="1:12" x14ac:dyDescent="0.2">
      <c r="A37" s="165">
        <v>44156</v>
      </c>
      <c r="B37" s="162" t="s">
        <v>27</v>
      </c>
      <c r="C37" s="15" t="s">
        <v>39</v>
      </c>
      <c r="D37" s="15">
        <v>1</v>
      </c>
      <c r="E37" s="36">
        <v>225000</v>
      </c>
      <c r="F37" s="36">
        <f t="shared" si="5"/>
        <v>225000</v>
      </c>
      <c r="G37" s="36"/>
      <c r="H37" s="37">
        <v>0.41</v>
      </c>
      <c r="I37" s="36">
        <v>133000</v>
      </c>
      <c r="J37" s="36">
        <f t="shared" si="8"/>
        <v>133000</v>
      </c>
      <c r="K37" s="36"/>
      <c r="L37" s="15" t="s">
        <v>43</v>
      </c>
    </row>
    <row r="38" spans="1:12" ht="15.75" customHeight="1" x14ac:dyDescent="0.2">
      <c r="A38" s="164"/>
      <c r="B38" s="163"/>
      <c r="C38" s="15" t="s">
        <v>38</v>
      </c>
      <c r="D38" s="15">
        <v>1</v>
      </c>
      <c r="E38" s="36">
        <v>550000</v>
      </c>
      <c r="F38" s="36">
        <f t="shared" si="5"/>
        <v>550000</v>
      </c>
      <c r="G38" s="36"/>
      <c r="H38" s="37">
        <v>0.41</v>
      </c>
      <c r="I38" s="36">
        <v>325000</v>
      </c>
      <c r="J38" s="36">
        <f t="shared" si="8"/>
        <v>325000</v>
      </c>
      <c r="K38" s="36"/>
      <c r="L38" s="15" t="s">
        <v>43</v>
      </c>
    </row>
    <row r="39" spans="1:12" x14ac:dyDescent="0.2">
      <c r="A39" s="165">
        <v>44160</v>
      </c>
      <c r="B39" s="15" t="s">
        <v>27</v>
      </c>
      <c r="C39" s="15" t="s">
        <v>48</v>
      </c>
      <c r="D39" s="15">
        <v>1</v>
      </c>
      <c r="E39" s="36">
        <v>380000</v>
      </c>
      <c r="F39" s="36">
        <f t="shared" si="5"/>
        <v>380000</v>
      </c>
      <c r="G39" s="36"/>
      <c r="H39" s="37"/>
      <c r="I39" s="36">
        <f>F39</f>
        <v>380000</v>
      </c>
      <c r="J39" s="36">
        <f t="shared" si="8"/>
        <v>380000</v>
      </c>
      <c r="K39" s="36"/>
      <c r="L39" s="15"/>
    </row>
    <row r="40" spans="1:12" ht="15.75" customHeight="1" x14ac:dyDescent="0.2">
      <c r="A40" s="164"/>
      <c r="B40" s="15" t="s">
        <v>20</v>
      </c>
      <c r="C40" s="15" t="s">
        <v>49</v>
      </c>
      <c r="D40" s="15">
        <v>1</v>
      </c>
      <c r="E40" s="36">
        <v>235000</v>
      </c>
      <c r="F40" s="36">
        <f t="shared" si="5"/>
        <v>235000</v>
      </c>
      <c r="G40" s="36"/>
      <c r="H40" s="37"/>
      <c r="I40" s="36">
        <v>0</v>
      </c>
      <c r="J40" s="36">
        <f t="shared" si="8"/>
        <v>0</v>
      </c>
      <c r="K40" s="36"/>
      <c r="L40" s="15" t="s">
        <v>50</v>
      </c>
    </row>
    <row r="41" spans="1:12" x14ac:dyDescent="0.2">
      <c r="A41" s="165">
        <v>44161</v>
      </c>
      <c r="B41" s="162" t="s">
        <v>27</v>
      </c>
      <c r="C41" s="15" t="s">
        <v>26</v>
      </c>
      <c r="D41" s="15">
        <v>1</v>
      </c>
      <c r="E41" s="36">
        <v>455000</v>
      </c>
      <c r="F41" s="36">
        <f t="shared" si="5"/>
        <v>455000</v>
      </c>
      <c r="G41" s="36"/>
      <c r="H41" s="37"/>
      <c r="I41" s="36">
        <f>F41</f>
        <v>455000</v>
      </c>
      <c r="J41" s="36">
        <f t="shared" si="8"/>
        <v>455000</v>
      </c>
      <c r="K41" s="36"/>
      <c r="L41" s="15"/>
    </row>
    <row r="42" spans="1:12" ht="15.75" customHeight="1" x14ac:dyDescent="0.2">
      <c r="A42" s="148"/>
      <c r="B42" s="151"/>
      <c r="C42" s="15" t="s">
        <v>29</v>
      </c>
      <c r="D42" s="15">
        <v>1</v>
      </c>
      <c r="E42" s="36">
        <v>520000</v>
      </c>
      <c r="F42" s="36">
        <f t="shared" si="5"/>
        <v>520000</v>
      </c>
      <c r="G42" s="36"/>
      <c r="H42" s="37"/>
      <c r="I42" s="36">
        <f>F42</f>
        <v>520000</v>
      </c>
      <c r="J42" s="36">
        <f t="shared" si="8"/>
        <v>520000</v>
      </c>
      <c r="K42" s="36"/>
      <c r="L42" s="15"/>
    </row>
    <row r="43" spans="1:12" ht="15.75" customHeight="1" x14ac:dyDescent="0.2">
      <c r="A43" s="148"/>
      <c r="B43" s="151"/>
      <c r="C43" s="15" t="s">
        <v>39</v>
      </c>
      <c r="D43" s="15">
        <v>1</v>
      </c>
      <c r="E43" s="36">
        <v>225000</v>
      </c>
      <c r="F43" s="36">
        <f t="shared" si="5"/>
        <v>225000</v>
      </c>
      <c r="G43" s="36"/>
      <c r="H43" s="37"/>
      <c r="I43" s="36">
        <f>F43</f>
        <v>225000</v>
      </c>
      <c r="J43" s="36">
        <f t="shared" si="8"/>
        <v>225000</v>
      </c>
      <c r="K43" s="36"/>
      <c r="L43" s="15"/>
    </row>
    <row r="44" spans="1:12" ht="15.75" customHeight="1" x14ac:dyDescent="0.2">
      <c r="A44" s="148"/>
      <c r="B44" s="151"/>
      <c r="C44" s="15" t="s">
        <v>51</v>
      </c>
      <c r="D44" s="15">
        <v>1</v>
      </c>
      <c r="E44" s="36">
        <v>35000</v>
      </c>
      <c r="F44" s="36">
        <f t="shared" si="5"/>
        <v>35000</v>
      </c>
      <c r="G44" s="36"/>
      <c r="H44" s="37"/>
      <c r="I44" s="36">
        <f>F44</f>
        <v>35000</v>
      </c>
      <c r="J44" s="36">
        <f t="shared" si="8"/>
        <v>35000</v>
      </c>
      <c r="K44" s="36"/>
      <c r="L44" s="15"/>
    </row>
    <row r="45" spans="1:12" ht="15.75" customHeight="1" x14ac:dyDescent="0.2">
      <c r="A45" s="148"/>
      <c r="B45" s="163"/>
      <c r="C45" s="15" t="s">
        <v>26</v>
      </c>
      <c r="D45" s="15">
        <v>1</v>
      </c>
      <c r="E45" s="36">
        <v>455000</v>
      </c>
      <c r="F45" s="36">
        <f t="shared" si="5"/>
        <v>455000</v>
      </c>
      <c r="G45" s="36">
        <v>25000</v>
      </c>
      <c r="H45" s="37"/>
      <c r="I45" s="36">
        <f>F45-G45</f>
        <v>430000</v>
      </c>
      <c r="J45" s="36">
        <f t="shared" si="8"/>
        <v>430000</v>
      </c>
      <c r="K45" s="36"/>
      <c r="L45" s="15"/>
    </row>
    <row r="46" spans="1:12" ht="15.75" customHeight="1" x14ac:dyDescent="0.2">
      <c r="A46" s="164"/>
      <c r="B46" s="15" t="s">
        <v>20</v>
      </c>
      <c r="C46" s="15" t="s">
        <v>29</v>
      </c>
      <c r="D46" s="15">
        <v>1</v>
      </c>
      <c r="E46" s="36">
        <v>520000</v>
      </c>
      <c r="F46" s="36">
        <f t="shared" si="5"/>
        <v>520000</v>
      </c>
      <c r="G46" s="36"/>
      <c r="H46" s="37"/>
      <c r="I46" s="36">
        <f>F46</f>
        <v>520000</v>
      </c>
      <c r="J46" s="36"/>
      <c r="K46" s="36">
        <f>I46</f>
        <v>520000</v>
      </c>
      <c r="L46" s="15"/>
    </row>
    <row r="47" spans="1:12" x14ac:dyDescent="0.2">
      <c r="A47" s="16">
        <v>44163</v>
      </c>
      <c r="B47" s="15" t="s">
        <v>27</v>
      </c>
      <c r="C47" s="15" t="s">
        <v>52</v>
      </c>
      <c r="D47" s="15">
        <v>1</v>
      </c>
      <c r="E47" s="36">
        <v>110000</v>
      </c>
      <c r="F47" s="36">
        <f t="shared" si="5"/>
        <v>110000</v>
      </c>
      <c r="G47" s="36"/>
      <c r="H47" s="37"/>
      <c r="I47" s="36">
        <f>F47</f>
        <v>110000</v>
      </c>
      <c r="J47" s="36">
        <f>I47</f>
        <v>110000</v>
      </c>
      <c r="K47" s="36"/>
      <c r="L47" s="15"/>
    </row>
    <row r="48" spans="1:12" x14ac:dyDescent="0.2">
      <c r="A48" s="16">
        <v>44164</v>
      </c>
      <c r="B48" s="15" t="s">
        <v>20</v>
      </c>
      <c r="C48" s="15" t="s">
        <v>25</v>
      </c>
      <c r="D48" s="15">
        <v>1</v>
      </c>
      <c r="E48" s="36">
        <v>465000</v>
      </c>
      <c r="F48" s="36">
        <f t="shared" si="5"/>
        <v>465000</v>
      </c>
      <c r="G48" s="36"/>
      <c r="H48" s="37"/>
      <c r="I48" s="36">
        <f>F48</f>
        <v>465000</v>
      </c>
      <c r="J48" s="36"/>
      <c r="K48" s="36">
        <f>I48</f>
        <v>465000</v>
      </c>
      <c r="L48" s="15" t="s">
        <v>53</v>
      </c>
    </row>
    <row r="49" spans="1:12" x14ac:dyDescent="0.2">
      <c r="A49" s="165">
        <v>44165</v>
      </c>
      <c r="B49" s="162" t="s">
        <v>27</v>
      </c>
      <c r="C49" s="15" t="s">
        <v>42</v>
      </c>
      <c r="D49" s="15">
        <v>1</v>
      </c>
      <c r="E49" s="36">
        <v>340000</v>
      </c>
      <c r="F49" s="36">
        <f t="shared" si="5"/>
        <v>340000</v>
      </c>
      <c r="G49" s="36"/>
      <c r="H49" s="37"/>
      <c r="I49" s="36">
        <f>F49</f>
        <v>340000</v>
      </c>
      <c r="J49" s="36">
        <f>I49</f>
        <v>340000</v>
      </c>
      <c r="K49" s="36"/>
      <c r="L49" s="15"/>
    </row>
    <row r="50" spans="1:12" ht="36" x14ac:dyDescent="0.2">
      <c r="A50" s="148"/>
      <c r="B50" s="151"/>
      <c r="C50" s="15" t="s">
        <v>49</v>
      </c>
      <c r="D50" s="15">
        <v>2</v>
      </c>
      <c r="E50" s="36">
        <v>235000</v>
      </c>
      <c r="F50" s="36">
        <f t="shared" si="5"/>
        <v>470000</v>
      </c>
      <c r="G50" s="36"/>
      <c r="H50" s="37"/>
      <c r="I50" s="36">
        <v>295000</v>
      </c>
      <c r="J50" s="36">
        <f>I50</f>
        <v>295000</v>
      </c>
      <c r="K50" s="36"/>
      <c r="L50" s="76" t="s">
        <v>54</v>
      </c>
    </row>
    <row r="51" spans="1:12" ht="15.75" customHeight="1" x14ac:dyDescent="0.2">
      <c r="A51" s="148"/>
      <c r="B51" s="151"/>
      <c r="C51" s="15" t="s">
        <v>55</v>
      </c>
      <c r="D51" s="15">
        <v>1</v>
      </c>
      <c r="E51" s="36">
        <v>30000</v>
      </c>
      <c r="F51" s="36">
        <f t="shared" si="5"/>
        <v>30000</v>
      </c>
      <c r="G51" s="36"/>
      <c r="H51" s="37"/>
      <c r="I51" s="36">
        <f>F51</f>
        <v>30000</v>
      </c>
      <c r="J51" s="36">
        <f>I51</f>
        <v>30000</v>
      </c>
      <c r="K51" s="36"/>
      <c r="L51" s="15"/>
    </row>
    <row r="52" spans="1:12" ht="15.75" customHeight="1" x14ac:dyDescent="0.2">
      <c r="A52" s="148"/>
      <c r="B52" s="151"/>
      <c r="C52" s="15" t="s">
        <v>38</v>
      </c>
      <c r="D52" s="15">
        <v>1</v>
      </c>
      <c r="E52" s="36">
        <v>550000</v>
      </c>
      <c r="F52" s="36">
        <f t="shared" si="5"/>
        <v>550000</v>
      </c>
      <c r="G52" s="36"/>
      <c r="H52" s="37">
        <v>0.41</v>
      </c>
      <c r="I52" s="36">
        <v>325000</v>
      </c>
      <c r="J52" s="36">
        <f>I52</f>
        <v>325000</v>
      </c>
      <c r="K52" s="36"/>
      <c r="L52" s="15"/>
    </row>
    <row r="53" spans="1:12" ht="15.75" customHeight="1" x14ac:dyDescent="0.2">
      <c r="A53" s="164"/>
      <c r="B53" s="163"/>
      <c r="C53" s="15" t="s">
        <v>21</v>
      </c>
      <c r="D53" s="15">
        <v>1</v>
      </c>
      <c r="E53" s="36">
        <v>455000</v>
      </c>
      <c r="F53" s="36">
        <f t="shared" si="5"/>
        <v>455000</v>
      </c>
      <c r="G53" s="36"/>
      <c r="H53" s="37">
        <v>0.41</v>
      </c>
      <c r="I53" s="36">
        <v>268000</v>
      </c>
      <c r="J53" s="36">
        <f>I53</f>
        <v>268000</v>
      </c>
      <c r="K53" s="36"/>
      <c r="L53" s="15"/>
    </row>
    <row r="54" spans="1:12" hidden="1" x14ac:dyDescent="0.2">
      <c r="A54" s="16"/>
      <c r="B54" s="15"/>
      <c r="C54" s="17"/>
      <c r="D54" s="17"/>
      <c r="E54" s="18"/>
      <c r="F54" s="18"/>
      <c r="G54" s="18"/>
      <c r="H54" s="19"/>
      <c r="I54" s="18"/>
      <c r="J54" s="18"/>
      <c r="K54" s="18"/>
      <c r="L54" s="17"/>
    </row>
    <row r="55" spans="1:12" hidden="1" x14ac:dyDescent="0.2">
      <c r="A55" s="16"/>
      <c r="B55" s="15"/>
      <c r="C55" s="17"/>
      <c r="D55" s="17"/>
      <c r="E55" s="18"/>
      <c r="F55" s="18"/>
      <c r="G55" s="18"/>
      <c r="H55" s="19"/>
      <c r="I55" s="18"/>
      <c r="J55" s="18"/>
      <c r="K55" s="18"/>
      <c r="L55" s="17"/>
    </row>
    <row r="56" spans="1:12" hidden="1" x14ac:dyDescent="0.2">
      <c r="A56" s="16"/>
      <c r="B56" s="15"/>
      <c r="C56" s="17"/>
      <c r="D56" s="17"/>
      <c r="E56" s="18"/>
      <c r="F56" s="18"/>
      <c r="G56" s="18"/>
      <c r="H56" s="19"/>
      <c r="I56" s="18"/>
      <c r="J56" s="18"/>
      <c r="K56" s="18"/>
      <c r="L56" s="17"/>
    </row>
    <row r="57" spans="1:12" hidden="1" x14ac:dyDescent="0.2">
      <c r="A57" s="16"/>
      <c r="B57" s="15"/>
      <c r="C57" s="17"/>
      <c r="D57" s="17"/>
      <c r="E57" s="18"/>
      <c r="F57" s="18"/>
      <c r="G57" s="18"/>
      <c r="H57" s="19"/>
      <c r="I57" s="18"/>
      <c r="J57" s="18"/>
      <c r="K57" s="18"/>
      <c r="L57" s="17"/>
    </row>
    <row r="58" spans="1:12" hidden="1" x14ac:dyDescent="0.2">
      <c r="A58" s="35"/>
      <c r="B58" s="34"/>
      <c r="C58" s="17"/>
      <c r="D58" s="17"/>
      <c r="E58" s="18"/>
      <c r="F58" s="18"/>
      <c r="G58" s="18"/>
      <c r="H58" s="19"/>
      <c r="I58" s="18"/>
      <c r="J58" s="18"/>
      <c r="K58" s="18"/>
      <c r="L58" s="17"/>
    </row>
    <row r="59" spans="1:12" hidden="1" x14ac:dyDescent="0.2">
      <c r="A59" s="35"/>
      <c r="B59" s="34"/>
      <c r="C59" s="17"/>
      <c r="D59" s="17"/>
      <c r="E59" s="18"/>
      <c r="F59" s="18"/>
      <c r="G59" s="18"/>
      <c r="H59" s="19"/>
      <c r="I59" s="18"/>
      <c r="J59" s="18"/>
      <c r="K59" s="18"/>
      <c r="L59" s="17"/>
    </row>
    <row r="60" spans="1:12" hidden="1" x14ac:dyDescent="0.2">
      <c r="A60" s="35"/>
      <c r="B60" s="34"/>
      <c r="C60" s="17"/>
      <c r="D60" s="17"/>
      <c r="E60" s="18"/>
      <c r="F60" s="18"/>
      <c r="G60" s="18"/>
      <c r="H60" s="19"/>
      <c r="I60" s="18"/>
      <c r="J60" s="18"/>
      <c r="K60" s="18"/>
      <c r="L60" s="17"/>
    </row>
    <row r="61" spans="1:12" hidden="1" x14ac:dyDescent="0.2">
      <c r="A61" s="35"/>
      <c r="B61" s="34"/>
      <c r="C61" s="17"/>
      <c r="D61" s="17"/>
      <c r="E61" s="18"/>
      <c r="F61" s="18"/>
      <c r="G61" s="18"/>
      <c r="H61" s="19"/>
      <c r="I61" s="18"/>
      <c r="J61" s="18"/>
      <c r="K61" s="18"/>
      <c r="L61" s="17"/>
    </row>
    <row r="62" spans="1:12" hidden="1" x14ac:dyDescent="0.2">
      <c r="A62" s="16"/>
      <c r="B62" s="15"/>
      <c r="C62" s="17"/>
      <c r="D62" s="17"/>
      <c r="E62" s="18"/>
      <c r="F62" s="18"/>
      <c r="G62" s="18"/>
      <c r="H62" s="19"/>
      <c r="I62" s="18"/>
      <c r="J62" s="18"/>
      <c r="K62" s="18"/>
      <c r="L62" s="17"/>
    </row>
    <row r="63" spans="1:12" hidden="1" x14ac:dyDescent="0.2">
      <c r="A63" s="16"/>
      <c r="B63" s="15"/>
      <c r="C63" s="17"/>
      <c r="D63" s="17"/>
      <c r="E63" s="18"/>
      <c r="F63" s="18"/>
      <c r="G63" s="18"/>
      <c r="H63" s="19"/>
      <c r="I63" s="18"/>
      <c r="J63" s="18"/>
      <c r="K63" s="18"/>
      <c r="L63" s="17"/>
    </row>
    <row r="64" spans="1:12" hidden="1" x14ac:dyDescent="0.2">
      <c r="A64" s="16"/>
      <c r="B64" s="15"/>
      <c r="C64" s="17"/>
      <c r="D64" s="17"/>
      <c r="E64" s="18"/>
      <c r="F64" s="18"/>
      <c r="G64" s="18"/>
      <c r="H64" s="19"/>
      <c r="I64" s="18"/>
      <c r="J64" s="18"/>
      <c r="K64" s="18"/>
      <c r="L64" s="17"/>
    </row>
    <row r="65" spans="1:12" hidden="1" x14ac:dyDescent="0.2">
      <c r="A65" s="16"/>
      <c r="B65" s="15"/>
      <c r="C65" s="17"/>
      <c r="D65" s="17"/>
      <c r="E65" s="18"/>
      <c r="F65" s="18"/>
      <c r="G65" s="18"/>
      <c r="H65" s="19"/>
      <c r="I65" s="18"/>
      <c r="J65" s="18"/>
      <c r="K65" s="18"/>
      <c r="L65" s="17"/>
    </row>
    <row r="66" spans="1:12" hidden="1" x14ac:dyDescent="0.2">
      <c r="A66" s="16"/>
      <c r="B66" s="15"/>
      <c r="C66" s="17"/>
      <c r="D66" s="17"/>
      <c r="E66" s="18"/>
      <c r="F66" s="18"/>
      <c r="G66" s="18"/>
      <c r="H66" s="19"/>
      <c r="I66" s="18"/>
      <c r="J66" s="18"/>
      <c r="K66" s="18"/>
      <c r="L66" s="160"/>
    </row>
    <row r="67" spans="1:12" hidden="1" x14ac:dyDescent="0.2">
      <c r="A67" s="16"/>
      <c r="B67" s="15"/>
      <c r="C67" s="17"/>
      <c r="D67" s="17"/>
      <c r="E67" s="18"/>
      <c r="F67" s="18"/>
      <c r="G67" s="18"/>
      <c r="H67" s="19"/>
      <c r="I67" s="18"/>
      <c r="J67" s="18"/>
      <c r="K67" s="18"/>
      <c r="L67" s="160"/>
    </row>
    <row r="68" spans="1:12" hidden="1" x14ac:dyDescent="0.2">
      <c r="A68" s="16"/>
      <c r="B68" s="15"/>
      <c r="C68" s="17"/>
      <c r="D68" s="17"/>
      <c r="E68" s="18"/>
      <c r="F68" s="18"/>
      <c r="G68" s="18"/>
      <c r="H68" s="19"/>
      <c r="I68" s="18"/>
      <c r="J68" s="18"/>
      <c r="K68" s="18"/>
      <c r="L68" s="160"/>
    </row>
    <row r="69" spans="1:12" hidden="1" x14ac:dyDescent="0.2">
      <c r="A69" s="16"/>
      <c r="B69" s="15"/>
      <c r="C69" s="17"/>
      <c r="D69" s="17"/>
      <c r="E69" s="18"/>
      <c r="F69" s="18"/>
      <c r="G69" s="18"/>
      <c r="H69" s="19"/>
      <c r="I69" s="18"/>
      <c r="J69" s="18"/>
      <c r="K69" s="18"/>
      <c r="L69" s="160"/>
    </row>
    <row r="70" spans="1:12" ht="15" hidden="1" customHeight="1" x14ac:dyDescent="0.2">
      <c r="A70" s="16"/>
      <c r="B70" s="15"/>
      <c r="C70" s="17"/>
      <c r="D70" s="17"/>
      <c r="E70" s="18"/>
      <c r="F70" s="18"/>
      <c r="G70" s="18"/>
      <c r="H70" s="19"/>
      <c r="I70" s="18"/>
      <c r="J70" s="18"/>
      <c r="K70" s="18"/>
      <c r="L70" s="160"/>
    </row>
    <row r="71" spans="1:12" ht="15" hidden="1" customHeight="1" x14ac:dyDescent="0.2">
      <c r="A71" s="16"/>
      <c r="B71" s="15"/>
      <c r="C71" s="17"/>
      <c r="D71" s="17"/>
      <c r="E71" s="18"/>
      <c r="F71" s="18"/>
      <c r="G71" s="18"/>
      <c r="H71" s="19"/>
      <c r="I71" s="18"/>
      <c r="J71" s="18"/>
      <c r="K71" s="18"/>
      <c r="L71" s="160"/>
    </row>
    <row r="72" spans="1:12" hidden="1" x14ac:dyDescent="0.2">
      <c r="A72" s="35"/>
      <c r="B72" s="34"/>
      <c r="C72" s="17"/>
      <c r="D72" s="17"/>
      <c r="E72" s="18"/>
      <c r="F72" s="18"/>
      <c r="G72" s="18"/>
      <c r="H72" s="19"/>
      <c r="I72" s="18"/>
      <c r="J72" s="18"/>
      <c r="K72" s="18"/>
      <c r="L72" s="38"/>
    </row>
    <row r="73" spans="1:12" hidden="1" x14ac:dyDescent="0.2">
      <c r="A73" s="35"/>
      <c r="B73" s="34"/>
      <c r="C73" s="17"/>
      <c r="D73" s="17"/>
      <c r="E73" s="18"/>
      <c r="F73" s="18"/>
      <c r="G73" s="18"/>
      <c r="H73" s="19"/>
      <c r="I73" s="18"/>
      <c r="J73" s="18"/>
      <c r="K73" s="18"/>
      <c r="L73" s="17"/>
    </row>
    <row r="74" spans="1:12" hidden="1" x14ac:dyDescent="0.2">
      <c r="A74" s="16"/>
      <c r="B74" s="15"/>
      <c r="C74" s="17"/>
      <c r="D74" s="17"/>
      <c r="E74" s="18"/>
      <c r="F74" s="18"/>
      <c r="G74" s="18"/>
      <c r="H74" s="19"/>
      <c r="I74" s="18"/>
      <c r="J74" s="18"/>
      <c r="K74" s="18"/>
      <c r="L74" s="160"/>
    </row>
    <row r="75" spans="1:12" hidden="1" x14ac:dyDescent="0.2">
      <c r="A75" s="16"/>
      <c r="B75" s="15"/>
      <c r="C75" s="17"/>
      <c r="D75" s="17"/>
      <c r="E75" s="18"/>
      <c r="F75" s="18"/>
      <c r="G75" s="18"/>
      <c r="H75" s="19"/>
      <c r="I75" s="18"/>
      <c r="J75" s="18"/>
      <c r="K75" s="18"/>
      <c r="L75" s="160"/>
    </row>
    <row r="76" spans="1:12" hidden="1" x14ac:dyDescent="0.2">
      <c r="A76" s="16"/>
      <c r="B76" s="15"/>
      <c r="C76" s="17"/>
      <c r="D76" s="17"/>
      <c r="E76" s="18"/>
      <c r="F76" s="18"/>
      <c r="G76" s="18"/>
      <c r="H76" s="19"/>
      <c r="I76" s="18"/>
      <c r="J76" s="18"/>
      <c r="K76" s="18"/>
      <c r="L76" s="160"/>
    </row>
    <row r="77" spans="1:12" hidden="1" x14ac:dyDescent="0.2">
      <c r="A77" s="35"/>
      <c r="B77" s="34"/>
      <c r="C77" s="17"/>
      <c r="D77" s="17"/>
      <c r="E77" s="18"/>
      <c r="F77" s="18"/>
      <c r="G77" s="18"/>
      <c r="H77" s="19"/>
      <c r="I77" s="18"/>
      <c r="J77" s="18"/>
      <c r="K77" s="18"/>
      <c r="L77" s="38"/>
    </row>
    <row r="78" spans="1:12" hidden="1" x14ac:dyDescent="0.2">
      <c r="A78" s="35"/>
      <c r="B78" s="34"/>
      <c r="C78" s="17"/>
      <c r="D78" s="17"/>
      <c r="E78" s="18"/>
      <c r="F78" s="18"/>
      <c r="G78" s="18"/>
      <c r="H78" s="19"/>
      <c r="I78" s="18"/>
      <c r="J78" s="18"/>
      <c r="K78" s="18"/>
      <c r="L78" s="17"/>
    </row>
    <row r="79" spans="1:12" hidden="1" x14ac:dyDescent="0.2">
      <c r="A79" s="35"/>
      <c r="B79" s="34"/>
      <c r="C79" s="17"/>
      <c r="D79" s="17"/>
      <c r="E79" s="18"/>
      <c r="F79" s="18"/>
      <c r="G79" s="18"/>
      <c r="H79" s="19"/>
      <c r="I79" s="18"/>
      <c r="J79" s="18"/>
      <c r="K79" s="18"/>
      <c r="L79" s="17"/>
    </row>
    <row r="80" spans="1:12" hidden="1" x14ac:dyDescent="0.2">
      <c r="A80" s="35"/>
      <c r="B80" s="34"/>
      <c r="C80" s="17"/>
      <c r="D80" s="17"/>
      <c r="E80" s="18"/>
      <c r="F80" s="18"/>
      <c r="G80" s="18"/>
      <c r="H80" s="19"/>
      <c r="I80" s="18"/>
      <c r="J80" s="18"/>
      <c r="K80" s="18"/>
      <c r="L80" s="17"/>
    </row>
    <row r="81" spans="1:12" hidden="1" x14ac:dyDescent="0.2">
      <c r="A81" s="35"/>
      <c r="B81" s="34"/>
      <c r="C81" s="17"/>
      <c r="D81" s="17"/>
      <c r="E81" s="18"/>
      <c r="F81" s="18"/>
      <c r="G81" s="18"/>
      <c r="H81" s="19"/>
      <c r="I81" s="18"/>
      <c r="J81" s="18"/>
      <c r="K81" s="18"/>
      <c r="L81" s="17"/>
    </row>
    <row r="82" spans="1:12" hidden="1" x14ac:dyDescent="0.2">
      <c r="A82" s="35"/>
      <c r="B82" s="34"/>
      <c r="C82" s="17"/>
      <c r="D82" s="17"/>
      <c r="E82" s="18"/>
      <c r="F82" s="18"/>
      <c r="G82" s="18"/>
      <c r="H82" s="19"/>
      <c r="I82" s="18"/>
      <c r="J82" s="18"/>
      <c r="K82" s="18"/>
      <c r="L82" s="17"/>
    </row>
    <row r="83" spans="1:12" hidden="1" x14ac:dyDescent="0.2">
      <c r="A83" s="35"/>
      <c r="B83" s="34"/>
      <c r="C83" s="17"/>
      <c r="D83" s="17"/>
      <c r="E83" s="18"/>
      <c r="F83" s="18"/>
      <c r="G83" s="18"/>
      <c r="H83" s="19"/>
      <c r="I83" s="18"/>
      <c r="J83" s="18"/>
      <c r="K83" s="18"/>
      <c r="L83" s="17"/>
    </row>
    <row r="84" spans="1:12" hidden="1" x14ac:dyDescent="0.2">
      <c r="A84" s="16"/>
      <c r="B84" s="15"/>
      <c r="C84" s="17"/>
      <c r="D84" s="17"/>
      <c r="E84" s="18"/>
      <c r="F84" s="18"/>
      <c r="G84" s="18"/>
      <c r="H84" s="19"/>
      <c r="I84" s="18"/>
      <c r="J84" s="18"/>
      <c r="K84" s="18"/>
      <c r="L84" s="17"/>
    </row>
    <row r="85" spans="1:12" hidden="1" x14ac:dyDescent="0.2">
      <c r="A85" s="16"/>
      <c r="B85" s="15"/>
      <c r="C85" s="17"/>
      <c r="D85" s="17"/>
      <c r="E85" s="18"/>
      <c r="F85" s="18"/>
      <c r="G85" s="18"/>
      <c r="H85" s="19"/>
      <c r="I85" s="18"/>
      <c r="J85" s="18"/>
      <c r="K85" s="18"/>
      <c r="L85" s="17"/>
    </row>
    <row r="86" spans="1:12" hidden="1" x14ac:dyDescent="0.2">
      <c r="A86" s="16"/>
      <c r="B86" s="15"/>
      <c r="C86" s="17"/>
      <c r="D86" s="17"/>
      <c r="E86" s="18"/>
      <c r="F86" s="18"/>
      <c r="G86" s="18"/>
      <c r="H86" s="19"/>
      <c r="I86" s="18"/>
      <c r="J86" s="18"/>
      <c r="K86" s="18"/>
      <c r="L86" s="17"/>
    </row>
    <row r="87" spans="1:12" hidden="1" x14ac:dyDescent="0.2">
      <c r="A87" s="16"/>
      <c r="B87" s="15"/>
      <c r="C87" s="17"/>
      <c r="D87" s="17"/>
      <c r="E87" s="18"/>
      <c r="F87" s="18"/>
      <c r="G87" s="18"/>
      <c r="H87" s="19"/>
      <c r="I87" s="18"/>
      <c r="J87" s="18"/>
      <c r="K87" s="18"/>
      <c r="L87" s="17"/>
    </row>
    <row r="88" spans="1:12" hidden="1" x14ac:dyDescent="0.2">
      <c r="A88" s="16"/>
      <c r="B88" s="15"/>
      <c r="C88" s="17"/>
      <c r="D88" s="17"/>
      <c r="E88" s="18"/>
      <c r="F88" s="18"/>
      <c r="G88" s="18"/>
      <c r="H88" s="19"/>
      <c r="I88" s="18"/>
      <c r="J88" s="18"/>
      <c r="K88" s="18"/>
      <c r="L88" s="17"/>
    </row>
    <row r="89" spans="1:12" hidden="1" x14ac:dyDescent="0.2">
      <c r="A89" s="16"/>
      <c r="B89" s="15"/>
      <c r="C89" s="17"/>
      <c r="D89" s="17"/>
      <c r="E89" s="18"/>
      <c r="F89" s="18"/>
      <c r="G89" s="18"/>
      <c r="H89" s="19"/>
      <c r="I89" s="18"/>
      <c r="J89" s="18"/>
      <c r="K89" s="18"/>
      <c r="L89" s="17"/>
    </row>
    <row r="90" spans="1:12" hidden="1" x14ac:dyDescent="0.2">
      <c r="A90" s="16"/>
      <c r="B90" s="15"/>
      <c r="C90" s="17"/>
      <c r="D90" s="17"/>
      <c r="E90" s="18"/>
      <c r="F90" s="18"/>
      <c r="G90" s="18"/>
      <c r="H90" s="19"/>
      <c r="I90" s="18"/>
      <c r="J90" s="18"/>
      <c r="K90" s="18"/>
      <c r="L90" s="17"/>
    </row>
    <row r="91" spans="1:12" hidden="1" x14ac:dyDescent="0.2">
      <c r="A91" s="16"/>
      <c r="B91" s="15"/>
      <c r="C91" s="17"/>
      <c r="D91" s="17"/>
      <c r="E91" s="18"/>
      <c r="F91" s="18"/>
      <c r="G91" s="18"/>
      <c r="H91" s="19"/>
      <c r="I91" s="18"/>
      <c r="J91" s="18"/>
      <c r="K91" s="18"/>
      <c r="L91" s="17"/>
    </row>
    <row r="92" spans="1:12" hidden="1" x14ac:dyDescent="0.2">
      <c r="A92" s="16"/>
      <c r="B92" s="15"/>
      <c r="C92" s="17"/>
      <c r="D92" s="17"/>
      <c r="E92" s="18"/>
      <c r="F92" s="18"/>
      <c r="G92" s="18"/>
      <c r="H92" s="19"/>
      <c r="I92" s="18"/>
      <c r="J92" s="18"/>
      <c r="K92" s="18"/>
      <c r="L92" s="17"/>
    </row>
    <row r="93" spans="1:12" hidden="1" x14ac:dyDescent="0.2">
      <c r="A93" s="16"/>
      <c r="B93" s="15"/>
      <c r="C93" s="17"/>
      <c r="D93" s="17"/>
      <c r="E93" s="18"/>
      <c r="F93" s="18"/>
      <c r="G93" s="18"/>
      <c r="H93" s="19"/>
      <c r="I93" s="18"/>
      <c r="J93" s="18"/>
      <c r="K93" s="18"/>
      <c r="L93" s="17"/>
    </row>
    <row r="94" spans="1:12" hidden="1" x14ac:dyDescent="0.2">
      <c r="A94" s="16"/>
      <c r="B94" s="15"/>
      <c r="C94" s="17"/>
      <c r="D94" s="17"/>
      <c r="E94" s="18"/>
      <c r="F94" s="18"/>
      <c r="G94" s="18"/>
      <c r="H94" s="19"/>
      <c r="I94" s="18"/>
      <c r="J94" s="18"/>
      <c r="K94" s="18"/>
      <c r="L94" s="17"/>
    </row>
    <row r="95" spans="1:12" hidden="1" x14ac:dyDescent="0.2">
      <c r="A95" s="35"/>
      <c r="B95" s="34"/>
      <c r="C95" s="17"/>
      <c r="D95" s="17"/>
      <c r="E95" s="18"/>
      <c r="F95" s="18"/>
      <c r="G95" s="18"/>
      <c r="H95" s="19"/>
      <c r="I95" s="18"/>
      <c r="J95" s="18"/>
      <c r="K95" s="18"/>
      <c r="L95" s="17"/>
    </row>
    <row r="96" spans="1:12" hidden="1" x14ac:dyDescent="0.2">
      <c r="A96" s="16"/>
      <c r="B96" s="15"/>
      <c r="C96" s="17"/>
      <c r="D96" s="17"/>
      <c r="E96" s="18"/>
      <c r="F96" s="18"/>
      <c r="G96" s="18"/>
      <c r="H96" s="19"/>
      <c r="I96" s="18"/>
      <c r="J96" s="18"/>
      <c r="K96" s="18"/>
      <c r="L96" s="17"/>
    </row>
    <row r="97" spans="1:12" hidden="1" x14ac:dyDescent="0.2">
      <c r="A97" s="16"/>
      <c r="B97" s="15"/>
      <c r="C97" s="17"/>
      <c r="D97" s="17"/>
      <c r="E97" s="18"/>
      <c r="F97" s="18"/>
      <c r="G97" s="18"/>
      <c r="H97" s="19"/>
      <c r="I97" s="18"/>
      <c r="J97" s="18"/>
      <c r="K97" s="18"/>
      <c r="L97" s="17"/>
    </row>
    <row r="98" spans="1:12" hidden="1" x14ac:dyDescent="0.2">
      <c r="A98" s="16"/>
      <c r="B98" s="15"/>
      <c r="C98" s="17"/>
      <c r="D98" s="17"/>
      <c r="E98" s="18"/>
      <c r="F98" s="18"/>
      <c r="G98" s="18"/>
      <c r="H98" s="19"/>
      <c r="I98" s="18"/>
      <c r="J98" s="18"/>
      <c r="K98" s="18"/>
      <c r="L98" s="17"/>
    </row>
    <row r="99" spans="1:12" hidden="1" x14ac:dyDescent="0.2">
      <c r="A99" s="35"/>
      <c r="B99" s="34"/>
      <c r="C99" s="17"/>
      <c r="D99" s="17"/>
      <c r="E99" s="18"/>
      <c r="F99" s="18"/>
      <c r="G99" s="18"/>
      <c r="H99" s="19"/>
      <c r="I99" s="18"/>
      <c r="J99" s="18"/>
      <c r="K99" s="18"/>
      <c r="L99" s="38"/>
    </row>
    <row r="100" spans="1:12" hidden="1" x14ac:dyDescent="0.2">
      <c r="A100" s="35"/>
      <c r="B100" s="34"/>
      <c r="C100" s="17"/>
      <c r="D100" s="17"/>
      <c r="E100" s="18"/>
      <c r="F100" s="18"/>
      <c r="G100" s="18"/>
      <c r="H100" s="19"/>
      <c r="I100" s="18"/>
      <c r="J100" s="18"/>
      <c r="K100" s="18"/>
      <c r="L100" s="17"/>
    </row>
    <row r="101" spans="1:12" hidden="1" x14ac:dyDescent="0.2">
      <c r="A101" s="16"/>
      <c r="B101" s="15"/>
      <c r="C101" s="17"/>
      <c r="D101" s="17"/>
      <c r="E101" s="18"/>
      <c r="F101" s="18"/>
      <c r="G101" s="18"/>
      <c r="H101" s="19"/>
      <c r="I101" s="18"/>
      <c r="J101" s="18"/>
      <c r="K101" s="18"/>
      <c r="L101" s="17"/>
    </row>
    <row r="102" spans="1:12" hidden="1" x14ac:dyDescent="0.2">
      <c r="A102" s="21"/>
      <c r="B102" s="20"/>
      <c r="C102" s="22"/>
      <c r="D102" s="22"/>
      <c r="E102" s="23"/>
      <c r="F102" s="23"/>
      <c r="G102" s="23"/>
      <c r="H102" s="24"/>
      <c r="I102" s="23"/>
      <c r="J102" s="23"/>
      <c r="K102" s="23"/>
      <c r="L102" s="22"/>
    </row>
    <row r="103" spans="1:12" s="43" customFormat="1" x14ac:dyDescent="0.2">
      <c r="A103" s="172" t="s">
        <v>34</v>
      </c>
      <c r="B103" s="172"/>
      <c r="C103" s="172"/>
      <c r="D103" s="39">
        <f>SUM(D9:D102)</f>
        <v>48</v>
      </c>
      <c r="E103" s="40"/>
      <c r="F103" s="41">
        <f>SUM(F9:F102)</f>
        <v>16710000</v>
      </c>
      <c r="G103" s="41">
        <f t="shared" ref="G103:K103" si="9">SUM(G9:G102)</f>
        <v>270000</v>
      </c>
      <c r="H103" s="41"/>
      <c r="I103" s="42">
        <f>SUM(I9:I102)</f>
        <v>14631000</v>
      </c>
      <c r="J103" s="41">
        <f t="shared" si="9"/>
        <v>11476000</v>
      </c>
      <c r="K103" s="41">
        <f t="shared" si="9"/>
        <v>3155000</v>
      </c>
      <c r="L103" s="40"/>
    </row>
    <row r="104" spans="1:12" s="43" customFormat="1" x14ac:dyDescent="0.2">
      <c r="A104" s="65"/>
      <c r="B104" s="65"/>
      <c r="C104" s="65"/>
      <c r="D104" s="66"/>
      <c r="E104" s="66"/>
      <c r="F104" s="67"/>
      <c r="G104" s="66"/>
      <c r="H104" s="68"/>
      <c r="I104" s="69"/>
      <c r="J104" s="66"/>
      <c r="K104" s="66"/>
      <c r="L104" s="70"/>
    </row>
    <row r="105" spans="1:12" x14ac:dyDescent="0.2">
      <c r="A105" s="72" t="s">
        <v>35</v>
      </c>
      <c r="B105" s="52"/>
      <c r="C105" s="73"/>
      <c r="D105" s="73"/>
    </row>
    <row r="106" spans="1:12" x14ac:dyDescent="0.2">
      <c r="A106" s="82" t="s">
        <v>56</v>
      </c>
      <c r="B106" s="84"/>
      <c r="C106" s="85"/>
      <c r="D106" s="85"/>
      <c r="E106" s="86"/>
      <c r="F106" s="87"/>
    </row>
    <row r="107" spans="1:12" x14ac:dyDescent="0.2">
      <c r="A107" s="74" t="s">
        <v>57</v>
      </c>
      <c r="B107" s="52"/>
      <c r="C107" s="73"/>
      <c r="D107" s="73"/>
      <c r="E107" s="71"/>
    </row>
    <row r="108" spans="1:12" s="44" customFormat="1" x14ac:dyDescent="0.2">
      <c r="A108" s="75" t="s">
        <v>65</v>
      </c>
      <c r="B108" s="45"/>
      <c r="C108" s="45"/>
      <c r="D108" s="45"/>
      <c r="E108" s="71"/>
      <c r="F108" s="45"/>
    </row>
    <row r="109" spans="1:12" s="81" customFormat="1" x14ac:dyDescent="0.2">
      <c r="A109" s="75" t="s">
        <v>67</v>
      </c>
      <c r="B109" s="80"/>
      <c r="C109" s="80"/>
      <c r="D109" s="80"/>
      <c r="E109" s="80"/>
      <c r="F109" s="80"/>
    </row>
    <row r="110" spans="1:12" x14ac:dyDescent="0.2">
      <c r="B110" s="173" t="s">
        <v>58</v>
      </c>
      <c r="C110" s="174"/>
      <c r="D110" s="174"/>
      <c r="E110" s="175"/>
      <c r="F110" s="77">
        <v>3000000</v>
      </c>
    </row>
    <row r="111" spans="1:12" x14ac:dyDescent="0.2">
      <c r="B111" s="173" t="s">
        <v>59</v>
      </c>
      <c r="C111" s="174"/>
      <c r="D111" s="174"/>
      <c r="E111" s="175"/>
      <c r="F111" s="77">
        <v>721000</v>
      </c>
      <c r="I111" s="14"/>
    </row>
    <row r="112" spans="1:12" x14ac:dyDescent="0.2">
      <c r="A112" s="14"/>
      <c r="B112" s="173" t="s">
        <v>63</v>
      </c>
      <c r="C112" s="174"/>
      <c r="D112" s="174"/>
      <c r="E112" s="175"/>
      <c r="F112" s="77">
        <v>910000</v>
      </c>
      <c r="G112" s="14"/>
      <c r="H112" s="14"/>
      <c r="I112" s="14"/>
      <c r="J112" s="14"/>
      <c r="K112" s="14"/>
    </row>
    <row r="113" spans="1:9" x14ac:dyDescent="0.2">
      <c r="B113" s="173" t="s">
        <v>62</v>
      </c>
      <c r="C113" s="174"/>
      <c r="D113" s="174"/>
      <c r="E113" s="175"/>
      <c r="F113" s="77">
        <v>300000</v>
      </c>
    </row>
    <row r="114" spans="1:9" x14ac:dyDescent="0.2">
      <c r="B114" s="173" t="s">
        <v>61</v>
      </c>
      <c r="C114" s="174"/>
      <c r="D114" s="174"/>
      <c r="E114" s="175"/>
      <c r="F114" s="77">
        <v>235000</v>
      </c>
    </row>
    <row r="115" spans="1:9" x14ac:dyDescent="0.2">
      <c r="B115" s="173" t="s">
        <v>60</v>
      </c>
      <c r="C115" s="174"/>
      <c r="D115" s="174"/>
      <c r="E115" s="175"/>
      <c r="F115" s="77">
        <v>2223000</v>
      </c>
    </row>
    <row r="116" spans="1:9" x14ac:dyDescent="0.2">
      <c r="B116" s="176" t="s">
        <v>34</v>
      </c>
      <c r="C116" s="177"/>
      <c r="D116" s="177"/>
      <c r="E116" s="178"/>
      <c r="F116" s="79">
        <f>SUM(F110:F115)</f>
        <v>7389000</v>
      </c>
    </row>
    <row r="117" spans="1:9" x14ac:dyDescent="0.2">
      <c r="A117" s="82" t="s">
        <v>64</v>
      </c>
      <c r="B117" s="83"/>
      <c r="C117" s="83"/>
      <c r="D117" s="83"/>
      <c r="E117" s="83"/>
      <c r="F117" s="78"/>
    </row>
    <row r="118" spans="1:9" x14ac:dyDescent="0.2">
      <c r="A118" s="91" t="s">
        <v>68</v>
      </c>
      <c r="B118" s="88"/>
      <c r="C118" s="89"/>
      <c r="D118" s="89"/>
      <c r="E118" s="90"/>
      <c r="I118" s="14"/>
    </row>
    <row r="119" spans="1:9" x14ac:dyDescent="0.2">
      <c r="I119" s="46" t="s">
        <v>14</v>
      </c>
    </row>
    <row r="120" spans="1:9" x14ac:dyDescent="0.2">
      <c r="I120" s="47" t="s">
        <v>15</v>
      </c>
    </row>
  </sheetData>
  <mergeCells count="49">
    <mergeCell ref="B114:E114"/>
    <mergeCell ref="B115:E115"/>
    <mergeCell ref="B116:E116"/>
    <mergeCell ref="A49:A53"/>
    <mergeCell ref="B49:B53"/>
    <mergeCell ref="B110:E110"/>
    <mergeCell ref="B111:E111"/>
    <mergeCell ref="B112:E112"/>
    <mergeCell ref="B113:E113"/>
    <mergeCell ref="A39:A40"/>
    <mergeCell ref="B41:B45"/>
    <mergeCell ref="A41:A46"/>
    <mergeCell ref="L74:L76"/>
    <mergeCell ref="A103:C103"/>
    <mergeCell ref="L66:L69"/>
    <mergeCell ref="A6:A8"/>
    <mergeCell ref="B6:B8"/>
    <mergeCell ref="C6:I6"/>
    <mergeCell ref="J6:K6"/>
    <mergeCell ref="L6:L8"/>
    <mergeCell ref="G7:H7"/>
    <mergeCell ref="I7:I8"/>
    <mergeCell ref="J7:J8"/>
    <mergeCell ref="K7:K8"/>
    <mergeCell ref="C7:C8"/>
    <mergeCell ref="D7:D8"/>
    <mergeCell ref="E7:E8"/>
    <mergeCell ref="F7:F8"/>
    <mergeCell ref="B11:B13"/>
    <mergeCell ref="A11:A13"/>
    <mergeCell ref="A3:L3"/>
    <mergeCell ref="A4:L4"/>
    <mergeCell ref="L70:L71"/>
    <mergeCell ref="A5:L5"/>
    <mergeCell ref="L27:L28"/>
    <mergeCell ref="B25:B28"/>
    <mergeCell ref="A25:A28"/>
    <mergeCell ref="B30:B31"/>
    <mergeCell ref="A30:A31"/>
    <mergeCell ref="B32:B34"/>
    <mergeCell ref="A32:A34"/>
    <mergeCell ref="B37:B38"/>
    <mergeCell ref="A37:A38"/>
    <mergeCell ref="B14:B16"/>
    <mergeCell ref="A14:A16"/>
    <mergeCell ref="B17:B22"/>
    <mergeCell ref="A17:A22"/>
    <mergeCell ref="B23:B24"/>
    <mergeCell ref="A23:A24"/>
  </mergeCell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52" zoomScaleNormal="100" workbookViewId="0">
      <selection activeCell="F62" sqref="F62:F69"/>
    </sheetView>
  </sheetViews>
  <sheetFormatPr defaultRowHeight="12" x14ac:dyDescent="0.2"/>
  <cols>
    <col min="1" max="1" width="8.125" style="97" customWidth="1"/>
    <col min="2" max="2" width="7" style="97" customWidth="1"/>
    <col min="3" max="3" width="10.375" style="97" bestFit="1" customWidth="1"/>
    <col min="4" max="4" width="6.875" style="103" customWidth="1"/>
    <col min="5" max="5" width="11.125" style="98" bestFit="1" customWidth="1"/>
    <col min="6" max="6" width="10.5" style="98" bestFit="1" customWidth="1"/>
    <col min="7" max="7" width="8.625" style="98" bestFit="1" customWidth="1"/>
    <col min="8" max="8" width="3.625" style="99" bestFit="1" customWidth="1"/>
    <col min="9" max="9" width="12.625" style="98" bestFit="1" customWidth="1"/>
    <col min="10" max="10" width="11.125" style="98" bestFit="1" customWidth="1"/>
    <col min="11" max="11" width="9" style="98"/>
    <col min="12" max="16384" width="9" style="97"/>
  </cols>
  <sheetData>
    <row r="1" spans="1:12" x14ac:dyDescent="0.2">
      <c r="A1" s="51" t="s">
        <v>0</v>
      </c>
      <c r="B1" s="51"/>
      <c r="C1" s="1"/>
      <c r="D1" s="5"/>
      <c r="E1" s="93"/>
      <c r="F1" s="93"/>
      <c r="G1" s="93"/>
      <c r="H1" s="3"/>
      <c r="I1" s="93"/>
      <c r="J1" s="93"/>
      <c r="K1" s="95"/>
      <c r="L1" s="5"/>
    </row>
    <row r="2" spans="1:12" x14ac:dyDescent="0.2">
      <c r="A2" s="6" t="s">
        <v>70</v>
      </c>
      <c r="B2" s="6"/>
      <c r="C2" s="1"/>
      <c r="D2" s="5"/>
      <c r="E2" s="93"/>
      <c r="F2" s="93"/>
      <c r="G2" s="93"/>
      <c r="H2" s="3"/>
      <c r="I2" s="93"/>
      <c r="J2" s="93"/>
      <c r="K2" s="96"/>
      <c r="L2" s="5"/>
    </row>
    <row r="3" spans="1:12" ht="15.75" x14ac:dyDescent="0.2">
      <c r="A3" s="180" t="s">
        <v>16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</row>
    <row r="4" spans="1:12" ht="15.75" x14ac:dyDescent="0.2">
      <c r="A4" s="181" t="s">
        <v>69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</row>
    <row r="5" spans="1:12" x14ac:dyDescent="0.2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</row>
    <row r="6" spans="1:12" x14ac:dyDescent="0.2">
      <c r="A6" s="166" t="s">
        <v>2</v>
      </c>
      <c r="B6" s="167" t="s">
        <v>3</v>
      </c>
      <c r="C6" s="168" t="s">
        <v>4</v>
      </c>
      <c r="D6" s="168"/>
      <c r="E6" s="168"/>
      <c r="F6" s="168"/>
      <c r="G6" s="168"/>
      <c r="H6" s="168"/>
      <c r="I6" s="168"/>
      <c r="J6" s="182" t="s">
        <v>17</v>
      </c>
      <c r="K6" s="182"/>
      <c r="L6" s="168" t="s">
        <v>5</v>
      </c>
    </row>
    <row r="7" spans="1:12" x14ac:dyDescent="0.2">
      <c r="A7" s="166"/>
      <c r="B7" s="167"/>
      <c r="C7" s="167" t="s">
        <v>6</v>
      </c>
      <c r="D7" s="167" t="s">
        <v>7</v>
      </c>
      <c r="E7" s="179" t="s">
        <v>8</v>
      </c>
      <c r="F7" s="179" t="s">
        <v>9</v>
      </c>
      <c r="G7" s="170" t="s">
        <v>10</v>
      </c>
      <c r="H7" s="170"/>
      <c r="I7" s="179" t="s">
        <v>11</v>
      </c>
      <c r="J7" s="179" t="s">
        <v>18</v>
      </c>
      <c r="K7" s="179" t="s">
        <v>19</v>
      </c>
      <c r="L7" s="168"/>
    </row>
    <row r="8" spans="1:12" x14ac:dyDescent="0.2">
      <c r="A8" s="166"/>
      <c r="B8" s="167"/>
      <c r="C8" s="167"/>
      <c r="D8" s="167"/>
      <c r="E8" s="179"/>
      <c r="F8" s="179"/>
      <c r="G8" s="94" t="s">
        <v>12</v>
      </c>
      <c r="H8" s="92" t="s">
        <v>13</v>
      </c>
      <c r="I8" s="179"/>
      <c r="J8" s="179"/>
      <c r="K8" s="179"/>
      <c r="L8" s="168"/>
    </row>
    <row r="9" spans="1:12" x14ac:dyDescent="0.2">
      <c r="A9" s="113">
        <v>44166</v>
      </c>
      <c r="B9" s="100" t="s">
        <v>75</v>
      </c>
      <c r="C9" s="100" t="s">
        <v>39</v>
      </c>
      <c r="D9" s="121">
        <v>1</v>
      </c>
      <c r="E9" s="101">
        <v>225000</v>
      </c>
      <c r="F9" s="101">
        <f t="shared" ref="F9:F54" si="0">D9*E9</f>
        <v>225000</v>
      </c>
      <c r="G9" s="101"/>
      <c r="H9" s="102"/>
      <c r="I9" s="101">
        <f>E9</f>
        <v>225000</v>
      </c>
      <c r="J9" s="101">
        <f t="shared" ref="J9:J19" si="1">I9</f>
        <v>225000</v>
      </c>
      <c r="K9" s="101"/>
      <c r="L9" s="100"/>
    </row>
    <row r="10" spans="1:12" x14ac:dyDescent="0.2">
      <c r="A10" s="113">
        <v>44168</v>
      </c>
      <c r="B10" s="100" t="s">
        <v>75</v>
      </c>
      <c r="C10" s="100" t="s">
        <v>71</v>
      </c>
      <c r="D10" s="121">
        <v>1</v>
      </c>
      <c r="E10" s="101">
        <v>235000</v>
      </c>
      <c r="F10" s="101">
        <f t="shared" si="0"/>
        <v>235000</v>
      </c>
      <c r="G10" s="101"/>
      <c r="H10" s="102"/>
      <c r="I10" s="101">
        <f>F10</f>
        <v>235000</v>
      </c>
      <c r="J10" s="101">
        <f t="shared" si="1"/>
        <v>235000</v>
      </c>
      <c r="K10" s="101"/>
      <c r="L10" s="100"/>
    </row>
    <row r="11" spans="1:12" x14ac:dyDescent="0.2">
      <c r="A11" s="113">
        <v>44169</v>
      </c>
      <c r="B11" s="100" t="s">
        <v>75</v>
      </c>
      <c r="C11" s="100" t="s">
        <v>26</v>
      </c>
      <c r="D11" s="121">
        <v>1</v>
      </c>
      <c r="E11" s="101">
        <v>455000</v>
      </c>
      <c r="F11" s="101">
        <f>D11*E11</f>
        <v>455000</v>
      </c>
      <c r="G11" s="101"/>
      <c r="H11" s="102">
        <v>0.41</v>
      </c>
      <c r="I11" s="101">
        <f>F11*(1-H11)</f>
        <v>268450.00000000006</v>
      </c>
      <c r="J11" s="101">
        <f>I11</f>
        <v>268450.00000000006</v>
      </c>
      <c r="K11" s="101"/>
      <c r="L11" s="100"/>
    </row>
    <row r="12" spans="1:12" x14ac:dyDescent="0.2">
      <c r="A12" s="183">
        <v>44170</v>
      </c>
      <c r="B12" s="205" t="s">
        <v>75</v>
      </c>
      <c r="C12" s="104" t="s">
        <v>28</v>
      </c>
      <c r="D12" s="122">
        <v>4</v>
      </c>
      <c r="E12" s="105">
        <v>485000</v>
      </c>
      <c r="F12" s="105">
        <f t="shared" si="0"/>
        <v>1940000</v>
      </c>
      <c r="G12" s="105"/>
      <c r="H12" s="106">
        <v>0.05</v>
      </c>
      <c r="I12" s="105">
        <f>F12*(1-H12)</f>
        <v>1843000</v>
      </c>
      <c r="J12" s="105">
        <f t="shared" si="1"/>
        <v>1843000</v>
      </c>
      <c r="K12" s="105"/>
      <c r="L12" s="104"/>
    </row>
    <row r="13" spans="1:12" x14ac:dyDescent="0.2">
      <c r="A13" s="186"/>
      <c r="B13" s="206"/>
      <c r="C13" s="110" t="s">
        <v>21</v>
      </c>
      <c r="D13" s="124">
        <v>1</v>
      </c>
      <c r="E13" s="111">
        <v>455000</v>
      </c>
      <c r="F13" s="111">
        <f t="shared" si="0"/>
        <v>455000</v>
      </c>
      <c r="G13" s="111"/>
      <c r="H13" s="112">
        <v>0.41</v>
      </c>
      <c r="I13" s="111">
        <f>F13*(1-H13)</f>
        <v>268450.00000000006</v>
      </c>
      <c r="J13" s="111">
        <f>I13</f>
        <v>268450.00000000006</v>
      </c>
      <c r="K13" s="111"/>
      <c r="L13" s="110"/>
    </row>
    <row r="14" spans="1:12" x14ac:dyDescent="0.2">
      <c r="A14" s="113">
        <v>44171</v>
      </c>
      <c r="B14" s="100" t="s">
        <v>75</v>
      </c>
      <c r="C14" s="100" t="s">
        <v>72</v>
      </c>
      <c r="D14" s="121">
        <v>1</v>
      </c>
      <c r="E14" s="101">
        <v>190000</v>
      </c>
      <c r="F14" s="101">
        <f t="shared" si="0"/>
        <v>190000</v>
      </c>
      <c r="G14" s="101"/>
      <c r="H14" s="102"/>
      <c r="I14" s="101">
        <f t="shared" ref="I14:I19" si="2">F14</f>
        <v>190000</v>
      </c>
      <c r="J14" s="101">
        <f t="shared" si="1"/>
        <v>190000</v>
      </c>
      <c r="K14" s="101"/>
      <c r="L14" s="100"/>
    </row>
    <row r="15" spans="1:12" x14ac:dyDescent="0.2">
      <c r="A15" s="193">
        <v>44172</v>
      </c>
      <c r="B15" s="196" t="s">
        <v>75</v>
      </c>
      <c r="C15" s="104" t="s">
        <v>73</v>
      </c>
      <c r="D15" s="122">
        <v>1</v>
      </c>
      <c r="E15" s="105">
        <v>255000</v>
      </c>
      <c r="F15" s="105">
        <f t="shared" si="0"/>
        <v>255000</v>
      </c>
      <c r="G15" s="105"/>
      <c r="H15" s="106"/>
      <c r="I15" s="105">
        <f t="shared" si="2"/>
        <v>255000</v>
      </c>
      <c r="J15" s="105">
        <f t="shared" si="1"/>
        <v>255000</v>
      </c>
      <c r="K15" s="105"/>
      <c r="L15" s="114" t="s">
        <v>74</v>
      </c>
    </row>
    <row r="16" spans="1:12" x14ac:dyDescent="0.2">
      <c r="A16" s="194"/>
      <c r="B16" s="197"/>
      <c r="C16" s="107" t="s">
        <v>39</v>
      </c>
      <c r="D16" s="123">
        <v>1</v>
      </c>
      <c r="E16" s="108">
        <v>225000</v>
      </c>
      <c r="F16" s="108">
        <f t="shared" si="0"/>
        <v>225000</v>
      </c>
      <c r="G16" s="108"/>
      <c r="H16" s="109"/>
      <c r="I16" s="108">
        <f t="shared" si="2"/>
        <v>225000</v>
      </c>
      <c r="J16" s="108">
        <f t="shared" si="1"/>
        <v>225000</v>
      </c>
      <c r="K16" s="108"/>
      <c r="L16" s="115"/>
    </row>
    <row r="17" spans="1:12" x14ac:dyDescent="0.2">
      <c r="A17" s="195"/>
      <c r="B17" s="198"/>
      <c r="C17" s="110" t="s">
        <v>39</v>
      </c>
      <c r="D17" s="124">
        <v>1</v>
      </c>
      <c r="E17" s="111">
        <v>225000</v>
      </c>
      <c r="F17" s="111">
        <f t="shared" si="0"/>
        <v>225000</v>
      </c>
      <c r="G17" s="111"/>
      <c r="H17" s="112"/>
      <c r="I17" s="111">
        <f t="shared" si="2"/>
        <v>225000</v>
      </c>
      <c r="J17" s="111">
        <f t="shared" si="1"/>
        <v>225000</v>
      </c>
      <c r="K17" s="111"/>
      <c r="L17" s="116"/>
    </row>
    <row r="18" spans="1:12" x14ac:dyDescent="0.2">
      <c r="A18" s="183">
        <v>44173</v>
      </c>
      <c r="B18" s="199" t="s">
        <v>75</v>
      </c>
      <c r="C18" s="104" t="s">
        <v>21</v>
      </c>
      <c r="D18" s="122">
        <v>1</v>
      </c>
      <c r="E18" s="105">
        <v>455000</v>
      </c>
      <c r="F18" s="105">
        <f t="shared" si="0"/>
        <v>455000</v>
      </c>
      <c r="G18" s="105"/>
      <c r="H18" s="106"/>
      <c r="I18" s="105">
        <f t="shared" si="2"/>
        <v>455000</v>
      </c>
      <c r="J18" s="105">
        <f t="shared" si="1"/>
        <v>455000</v>
      </c>
      <c r="K18" s="105"/>
      <c r="L18" s="104"/>
    </row>
    <row r="19" spans="1:12" x14ac:dyDescent="0.2">
      <c r="A19" s="184"/>
      <c r="B19" s="200"/>
      <c r="C19" s="107" t="s">
        <v>26</v>
      </c>
      <c r="D19" s="123">
        <v>1</v>
      </c>
      <c r="E19" s="108">
        <v>455000</v>
      </c>
      <c r="F19" s="108">
        <f t="shared" si="0"/>
        <v>455000</v>
      </c>
      <c r="G19" s="108"/>
      <c r="H19" s="109"/>
      <c r="I19" s="108">
        <f t="shared" si="2"/>
        <v>455000</v>
      </c>
      <c r="J19" s="108">
        <f t="shared" si="1"/>
        <v>455000</v>
      </c>
      <c r="K19" s="108"/>
      <c r="L19" s="110" t="s">
        <v>76</v>
      </c>
    </row>
    <row r="20" spans="1:12" x14ac:dyDescent="0.2">
      <c r="A20" s="186"/>
      <c r="B20" s="201"/>
      <c r="C20" s="110" t="s">
        <v>24</v>
      </c>
      <c r="D20" s="124">
        <v>4</v>
      </c>
      <c r="E20" s="111">
        <v>255000</v>
      </c>
      <c r="F20" s="111">
        <f t="shared" si="0"/>
        <v>1020000</v>
      </c>
      <c r="G20" s="111">
        <v>20000</v>
      </c>
      <c r="H20" s="112"/>
      <c r="I20" s="111">
        <f>F20-G20</f>
        <v>1000000</v>
      </c>
      <c r="J20" s="111"/>
      <c r="K20" s="111">
        <f>I20</f>
        <v>1000000</v>
      </c>
      <c r="L20" s="119"/>
    </row>
    <row r="21" spans="1:12" x14ac:dyDescent="0.2">
      <c r="A21" s="120">
        <v>44174</v>
      </c>
      <c r="B21" s="100" t="s">
        <v>75</v>
      </c>
      <c r="C21" s="100" t="s">
        <v>77</v>
      </c>
      <c r="D21" s="121">
        <v>1</v>
      </c>
      <c r="E21" s="101">
        <v>230000</v>
      </c>
      <c r="F21" s="101">
        <f t="shared" si="0"/>
        <v>230000</v>
      </c>
      <c r="G21" s="101"/>
      <c r="H21" s="102"/>
      <c r="I21" s="101">
        <f>F21</f>
        <v>230000</v>
      </c>
      <c r="J21" s="101">
        <f>I21</f>
        <v>230000</v>
      </c>
      <c r="K21" s="101"/>
      <c r="L21" s="100"/>
    </row>
    <row r="22" spans="1:12" x14ac:dyDescent="0.2">
      <c r="A22" s="190">
        <v>44175</v>
      </c>
      <c r="B22" s="187" t="s">
        <v>75</v>
      </c>
      <c r="C22" s="104" t="s">
        <v>38</v>
      </c>
      <c r="D22" s="122">
        <v>2</v>
      </c>
      <c r="E22" s="105">
        <v>550000</v>
      </c>
      <c r="F22" s="105">
        <f t="shared" si="0"/>
        <v>1100000</v>
      </c>
      <c r="G22" s="105">
        <v>95000</v>
      </c>
      <c r="H22" s="106"/>
      <c r="I22" s="105">
        <f>F22-G22</f>
        <v>1005000</v>
      </c>
      <c r="J22" s="105">
        <f>I22</f>
        <v>1005000</v>
      </c>
      <c r="K22" s="105"/>
      <c r="L22" s="104"/>
    </row>
    <row r="23" spans="1:12" x14ac:dyDescent="0.2">
      <c r="A23" s="191"/>
      <c r="B23" s="188"/>
      <c r="C23" s="107" t="s">
        <v>71</v>
      </c>
      <c r="D23" s="123">
        <v>1</v>
      </c>
      <c r="E23" s="108">
        <v>235000</v>
      </c>
      <c r="F23" s="108">
        <f t="shared" si="0"/>
        <v>235000</v>
      </c>
      <c r="G23" s="108"/>
      <c r="H23" s="109"/>
      <c r="I23" s="108">
        <f>F23</f>
        <v>235000</v>
      </c>
      <c r="J23" s="108">
        <f>I23</f>
        <v>235000</v>
      </c>
      <c r="K23" s="108"/>
      <c r="L23" s="107"/>
    </row>
    <row r="24" spans="1:12" x14ac:dyDescent="0.2">
      <c r="A24" s="191"/>
      <c r="B24" s="188"/>
      <c r="C24" s="107" t="s">
        <v>29</v>
      </c>
      <c r="D24" s="123">
        <v>1</v>
      </c>
      <c r="E24" s="108">
        <v>520000</v>
      </c>
      <c r="F24" s="108">
        <f t="shared" si="0"/>
        <v>520000</v>
      </c>
      <c r="G24" s="108"/>
      <c r="H24" s="109"/>
      <c r="I24" s="108">
        <f t="shared" ref="I24:I52" si="3">F24</f>
        <v>520000</v>
      </c>
      <c r="J24" s="108">
        <f t="shared" ref="J24:J54" si="4">I24</f>
        <v>520000</v>
      </c>
      <c r="K24" s="108"/>
      <c r="L24" s="107"/>
    </row>
    <row r="25" spans="1:12" x14ac:dyDescent="0.2">
      <c r="A25" s="191"/>
      <c r="B25" s="188"/>
      <c r="C25" s="107" t="s">
        <v>78</v>
      </c>
      <c r="D25" s="123">
        <v>1</v>
      </c>
      <c r="E25" s="108">
        <v>680000</v>
      </c>
      <c r="F25" s="108">
        <f t="shared" si="0"/>
        <v>680000</v>
      </c>
      <c r="G25" s="108"/>
      <c r="H25" s="109"/>
      <c r="I25" s="108">
        <f t="shared" si="3"/>
        <v>680000</v>
      </c>
      <c r="J25" s="108">
        <f>I25</f>
        <v>680000</v>
      </c>
      <c r="K25" s="108"/>
      <c r="L25" s="107"/>
    </row>
    <row r="26" spans="1:12" x14ac:dyDescent="0.2">
      <c r="A26" s="191"/>
      <c r="B26" s="188"/>
      <c r="C26" s="107" t="s">
        <v>79</v>
      </c>
      <c r="D26" s="123">
        <v>1</v>
      </c>
      <c r="E26" s="108">
        <v>340000</v>
      </c>
      <c r="F26" s="108">
        <f t="shared" si="0"/>
        <v>340000</v>
      </c>
      <c r="G26" s="108"/>
      <c r="H26" s="109"/>
      <c r="I26" s="108">
        <f t="shared" si="3"/>
        <v>340000</v>
      </c>
      <c r="J26" s="108">
        <f t="shared" si="4"/>
        <v>340000</v>
      </c>
      <c r="K26" s="108"/>
      <c r="L26" s="107"/>
    </row>
    <row r="27" spans="1:12" x14ac:dyDescent="0.2">
      <c r="A27" s="191"/>
      <c r="B27" s="188"/>
      <c r="C27" s="107" t="s">
        <v>21</v>
      </c>
      <c r="D27" s="123">
        <v>3</v>
      </c>
      <c r="E27" s="108">
        <v>455000</v>
      </c>
      <c r="F27" s="108">
        <f t="shared" si="0"/>
        <v>1365000</v>
      </c>
      <c r="G27" s="108"/>
      <c r="H27" s="109">
        <v>0.05</v>
      </c>
      <c r="I27" s="108">
        <f>F27*(1-H27)</f>
        <v>1296750</v>
      </c>
      <c r="J27" s="108"/>
      <c r="K27" s="108">
        <f>I27</f>
        <v>1296750</v>
      </c>
      <c r="L27" s="107"/>
    </row>
    <row r="28" spans="1:12" x14ac:dyDescent="0.2">
      <c r="A28" s="191"/>
      <c r="B28" s="188"/>
      <c r="C28" s="107" t="s">
        <v>71</v>
      </c>
      <c r="D28" s="123">
        <v>2</v>
      </c>
      <c r="E28" s="108">
        <v>235000</v>
      </c>
      <c r="F28" s="108">
        <f t="shared" si="0"/>
        <v>470000</v>
      </c>
      <c r="G28" s="108"/>
      <c r="H28" s="109"/>
      <c r="I28" s="108">
        <f t="shared" si="3"/>
        <v>470000</v>
      </c>
      <c r="J28" s="108">
        <f t="shared" si="4"/>
        <v>470000</v>
      </c>
      <c r="K28" s="108"/>
      <c r="L28" s="107"/>
    </row>
    <row r="29" spans="1:12" x14ac:dyDescent="0.2">
      <c r="A29" s="191"/>
      <c r="B29" s="188"/>
      <c r="C29" s="107" t="s">
        <v>21</v>
      </c>
      <c r="D29" s="123">
        <v>1</v>
      </c>
      <c r="E29" s="108">
        <v>455000</v>
      </c>
      <c r="F29" s="108">
        <f t="shared" si="0"/>
        <v>455000</v>
      </c>
      <c r="G29" s="108"/>
      <c r="H29" s="109"/>
      <c r="I29" s="108">
        <f t="shared" si="3"/>
        <v>455000</v>
      </c>
      <c r="J29" s="108">
        <f t="shared" si="4"/>
        <v>455000</v>
      </c>
      <c r="K29" s="108"/>
      <c r="L29" s="107" t="s">
        <v>74</v>
      </c>
    </row>
    <row r="30" spans="1:12" x14ac:dyDescent="0.2">
      <c r="A30" s="192"/>
      <c r="B30" s="189"/>
      <c r="C30" s="110" t="s">
        <v>28</v>
      </c>
      <c r="D30" s="124">
        <v>1</v>
      </c>
      <c r="E30" s="111">
        <v>485000</v>
      </c>
      <c r="F30" s="111">
        <f t="shared" si="0"/>
        <v>485000</v>
      </c>
      <c r="G30" s="111"/>
      <c r="H30" s="112"/>
      <c r="I30" s="111">
        <f t="shared" si="3"/>
        <v>485000</v>
      </c>
      <c r="J30" s="111">
        <f t="shared" si="4"/>
        <v>485000</v>
      </c>
      <c r="K30" s="111"/>
      <c r="L30" s="110" t="s">
        <v>74</v>
      </c>
    </row>
    <row r="31" spans="1:12" x14ac:dyDescent="0.2">
      <c r="A31" s="183">
        <v>44178</v>
      </c>
      <c r="B31" s="196" t="s">
        <v>75</v>
      </c>
      <c r="C31" s="104" t="s">
        <v>25</v>
      </c>
      <c r="D31" s="122">
        <v>2</v>
      </c>
      <c r="E31" s="105">
        <v>465000</v>
      </c>
      <c r="F31" s="105">
        <f t="shared" si="0"/>
        <v>930000</v>
      </c>
      <c r="G31" s="105"/>
      <c r="H31" s="106">
        <v>0.05</v>
      </c>
      <c r="I31" s="105">
        <f>F31*(1-H31)</f>
        <v>883500</v>
      </c>
      <c r="J31" s="105">
        <f t="shared" si="4"/>
        <v>883500</v>
      </c>
      <c r="K31" s="105"/>
      <c r="L31" s="104"/>
    </row>
    <row r="32" spans="1:12" x14ac:dyDescent="0.2">
      <c r="A32" s="186"/>
      <c r="B32" s="198"/>
      <c r="C32" s="110" t="s">
        <v>48</v>
      </c>
      <c r="D32" s="124">
        <v>1</v>
      </c>
      <c r="E32" s="111">
        <v>380000</v>
      </c>
      <c r="F32" s="111">
        <f t="shared" si="0"/>
        <v>380000</v>
      </c>
      <c r="G32" s="111">
        <v>20000</v>
      </c>
      <c r="H32" s="112"/>
      <c r="I32" s="111">
        <f>F32-G32</f>
        <v>360000</v>
      </c>
      <c r="J32" s="111">
        <f t="shared" si="4"/>
        <v>360000</v>
      </c>
      <c r="K32" s="111"/>
      <c r="L32" s="110"/>
    </row>
    <row r="33" spans="1:12" x14ac:dyDescent="0.2">
      <c r="A33" s="120">
        <v>44179</v>
      </c>
      <c r="B33" s="100" t="s">
        <v>75</v>
      </c>
      <c r="C33" s="100" t="s">
        <v>80</v>
      </c>
      <c r="D33" s="121">
        <v>1</v>
      </c>
      <c r="E33" s="101">
        <v>110000</v>
      </c>
      <c r="F33" s="101">
        <f t="shared" si="0"/>
        <v>110000</v>
      </c>
      <c r="G33" s="101"/>
      <c r="H33" s="102"/>
      <c r="I33" s="101">
        <f t="shared" si="3"/>
        <v>110000</v>
      </c>
      <c r="J33" s="101">
        <f t="shared" si="4"/>
        <v>110000</v>
      </c>
      <c r="K33" s="101"/>
      <c r="L33" s="100"/>
    </row>
    <row r="34" spans="1:12" x14ac:dyDescent="0.2">
      <c r="A34" s="120">
        <v>44180</v>
      </c>
      <c r="B34" s="100" t="s">
        <v>75</v>
      </c>
      <c r="C34" s="100" t="s">
        <v>81</v>
      </c>
      <c r="D34" s="121">
        <v>1</v>
      </c>
      <c r="E34" s="101">
        <v>350000</v>
      </c>
      <c r="F34" s="101">
        <f t="shared" si="0"/>
        <v>350000</v>
      </c>
      <c r="G34" s="101"/>
      <c r="H34" s="102"/>
      <c r="I34" s="101">
        <f t="shared" si="3"/>
        <v>350000</v>
      </c>
      <c r="J34" s="101">
        <f t="shared" si="4"/>
        <v>350000</v>
      </c>
      <c r="K34" s="101"/>
      <c r="L34" s="100"/>
    </row>
    <row r="35" spans="1:12" x14ac:dyDescent="0.2">
      <c r="A35" s="120">
        <v>44181</v>
      </c>
      <c r="B35" s="100" t="s">
        <v>75</v>
      </c>
      <c r="C35" s="100" t="s">
        <v>42</v>
      </c>
      <c r="D35" s="121">
        <v>1</v>
      </c>
      <c r="E35" s="101">
        <v>340000</v>
      </c>
      <c r="F35" s="101">
        <f t="shared" si="0"/>
        <v>340000</v>
      </c>
      <c r="G35" s="101"/>
      <c r="H35" s="102"/>
      <c r="I35" s="101">
        <f t="shared" si="3"/>
        <v>340000</v>
      </c>
      <c r="J35" s="101">
        <f t="shared" si="4"/>
        <v>340000</v>
      </c>
      <c r="K35" s="101"/>
      <c r="L35" s="100"/>
    </row>
    <row r="36" spans="1:12" x14ac:dyDescent="0.2">
      <c r="A36" s="120">
        <v>44182</v>
      </c>
      <c r="B36" s="100" t="s">
        <v>75</v>
      </c>
      <c r="C36" s="100" t="s">
        <v>82</v>
      </c>
      <c r="D36" s="121">
        <v>1</v>
      </c>
      <c r="E36" s="101">
        <v>380000</v>
      </c>
      <c r="F36" s="101">
        <f t="shared" si="0"/>
        <v>380000</v>
      </c>
      <c r="G36" s="101"/>
      <c r="H36" s="102"/>
      <c r="I36" s="101">
        <f t="shared" si="3"/>
        <v>380000</v>
      </c>
      <c r="J36" s="101">
        <f t="shared" si="4"/>
        <v>380000</v>
      </c>
      <c r="K36" s="101"/>
      <c r="L36" s="100"/>
    </row>
    <row r="37" spans="1:12" x14ac:dyDescent="0.2">
      <c r="A37" s="120">
        <v>44183</v>
      </c>
      <c r="B37" s="100" t="s">
        <v>75</v>
      </c>
      <c r="C37" s="100" t="s">
        <v>83</v>
      </c>
      <c r="D37" s="121">
        <v>1</v>
      </c>
      <c r="E37" s="101">
        <v>340000</v>
      </c>
      <c r="F37" s="101">
        <f t="shared" si="0"/>
        <v>340000</v>
      </c>
      <c r="G37" s="101"/>
      <c r="H37" s="102"/>
      <c r="I37" s="101">
        <f t="shared" si="3"/>
        <v>340000</v>
      </c>
      <c r="J37" s="101">
        <f t="shared" si="4"/>
        <v>340000</v>
      </c>
      <c r="K37" s="101"/>
      <c r="L37" s="100"/>
    </row>
    <row r="38" spans="1:12" x14ac:dyDescent="0.2">
      <c r="A38" s="183">
        <v>44184</v>
      </c>
      <c r="B38" s="196" t="s">
        <v>75</v>
      </c>
      <c r="C38" s="104" t="s">
        <v>84</v>
      </c>
      <c r="D38" s="122">
        <v>2</v>
      </c>
      <c r="E38" s="105">
        <v>400000</v>
      </c>
      <c r="F38" s="105">
        <f t="shared" si="0"/>
        <v>800000</v>
      </c>
      <c r="G38" s="105">
        <v>30000</v>
      </c>
      <c r="H38" s="106"/>
      <c r="I38" s="105">
        <f>F38-G38</f>
        <v>770000</v>
      </c>
      <c r="J38" s="105">
        <f t="shared" si="4"/>
        <v>770000</v>
      </c>
      <c r="K38" s="105"/>
      <c r="L38" s="104"/>
    </row>
    <row r="39" spans="1:12" x14ac:dyDescent="0.2">
      <c r="A39" s="184"/>
      <c r="B39" s="197"/>
      <c r="C39" s="107" t="s">
        <v>85</v>
      </c>
      <c r="D39" s="123">
        <v>1</v>
      </c>
      <c r="E39" s="108">
        <v>80000</v>
      </c>
      <c r="F39" s="108">
        <f t="shared" si="0"/>
        <v>80000</v>
      </c>
      <c r="G39" s="108"/>
      <c r="H39" s="109"/>
      <c r="I39" s="108">
        <f t="shared" si="3"/>
        <v>80000</v>
      </c>
      <c r="J39" s="108">
        <f t="shared" si="4"/>
        <v>80000</v>
      </c>
      <c r="K39" s="108"/>
      <c r="L39" s="107"/>
    </row>
    <row r="40" spans="1:12" x14ac:dyDescent="0.2">
      <c r="A40" s="184"/>
      <c r="B40" s="197"/>
      <c r="C40" s="107" t="s">
        <v>38</v>
      </c>
      <c r="D40" s="123">
        <v>1</v>
      </c>
      <c r="E40" s="108">
        <v>550000</v>
      </c>
      <c r="F40" s="108">
        <f t="shared" si="0"/>
        <v>550000</v>
      </c>
      <c r="G40" s="108"/>
      <c r="H40" s="109">
        <v>0.41</v>
      </c>
      <c r="I40" s="108">
        <f>F40*(1-H40)</f>
        <v>324500.00000000006</v>
      </c>
      <c r="J40" s="108">
        <f t="shared" si="4"/>
        <v>324500.00000000006</v>
      </c>
      <c r="K40" s="108"/>
      <c r="L40" s="107"/>
    </row>
    <row r="41" spans="1:12" x14ac:dyDescent="0.2">
      <c r="A41" s="184"/>
      <c r="B41" s="197"/>
      <c r="C41" s="107" t="s">
        <v>39</v>
      </c>
      <c r="D41" s="123">
        <v>1</v>
      </c>
      <c r="E41" s="108">
        <v>225000</v>
      </c>
      <c r="F41" s="108">
        <f t="shared" si="0"/>
        <v>225000</v>
      </c>
      <c r="G41" s="108"/>
      <c r="H41" s="109"/>
      <c r="I41" s="108">
        <f t="shared" si="3"/>
        <v>225000</v>
      </c>
      <c r="J41" s="108">
        <f t="shared" si="4"/>
        <v>225000</v>
      </c>
      <c r="K41" s="108"/>
      <c r="L41" s="107"/>
    </row>
    <row r="42" spans="1:12" x14ac:dyDescent="0.2">
      <c r="A42" s="185"/>
      <c r="B42" s="209"/>
      <c r="C42" s="132" t="s">
        <v>26</v>
      </c>
      <c r="D42" s="133">
        <v>2</v>
      </c>
      <c r="E42" s="134">
        <v>455000</v>
      </c>
      <c r="F42" s="134">
        <f t="shared" si="0"/>
        <v>910000</v>
      </c>
      <c r="G42" s="134"/>
      <c r="H42" s="135">
        <v>0.41</v>
      </c>
      <c r="I42" s="134">
        <f>F42*(1-H42)</f>
        <v>536900.00000000012</v>
      </c>
      <c r="J42" s="134">
        <f>I42</f>
        <v>536900.00000000012</v>
      </c>
      <c r="K42" s="134"/>
      <c r="L42" s="132"/>
    </row>
    <row r="43" spans="1:12" x14ac:dyDescent="0.2">
      <c r="A43" s="186"/>
      <c r="B43" s="198"/>
      <c r="C43" s="110" t="s">
        <v>42</v>
      </c>
      <c r="D43" s="124">
        <v>1</v>
      </c>
      <c r="E43" s="111">
        <v>340000</v>
      </c>
      <c r="F43" s="111">
        <f t="shared" si="0"/>
        <v>340000</v>
      </c>
      <c r="G43" s="111"/>
      <c r="H43" s="112"/>
      <c r="I43" s="111">
        <f t="shared" si="3"/>
        <v>340000</v>
      </c>
      <c r="J43" s="111">
        <f t="shared" si="4"/>
        <v>340000</v>
      </c>
      <c r="K43" s="111"/>
      <c r="L43" s="110"/>
    </row>
    <row r="44" spans="1:12" x14ac:dyDescent="0.2">
      <c r="A44" s="120">
        <v>44185</v>
      </c>
      <c r="B44" s="100" t="s">
        <v>75</v>
      </c>
      <c r="C44" s="100" t="s">
        <v>86</v>
      </c>
      <c r="D44" s="121">
        <v>1</v>
      </c>
      <c r="E44" s="101">
        <v>360000</v>
      </c>
      <c r="F44" s="101">
        <f t="shared" si="0"/>
        <v>360000</v>
      </c>
      <c r="G44" s="101"/>
      <c r="H44" s="102"/>
      <c r="I44" s="101">
        <f t="shared" si="3"/>
        <v>360000</v>
      </c>
      <c r="J44" s="101">
        <f t="shared" si="4"/>
        <v>360000</v>
      </c>
      <c r="K44" s="101"/>
      <c r="L44" s="100"/>
    </row>
    <row r="45" spans="1:12" x14ac:dyDescent="0.2">
      <c r="A45" s="183">
        <v>44187</v>
      </c>
      <c r="B45" s="196" t="s">
        <v>75</v>
      </c>
      <c r="C45" s="104" t="s">
        <v>87</v>
      </c>
      <c r="D45" s="122">
        <v>1</v>
      </c>
      <c r="E45" s="105">
        <v>620000</v>
      </c>
      <c r="F45" s="105">
        <f t="shared" si="0"/>
        <v>620000</v>
      </c>
      <c r="G45" s="105"/>
      <c r="H45" s="106"/>
      <c r="I45" s="105">
        <f t="shared" si="3"/>
        <v>620000</v>
      </c>
      <c r="J45" s="105">
        <f t="shared" si="4"/>
        <v>620000</v>
      </c>
      <c r="K45" s="105"/>
      <c r="L45" s="104"/>
    </row>
    <row r="46" spans="1:12" x14ac:dyDescent="0.2">
      <c r="A46" s="186"/>
      <c r="B46" s="198"/>
      <c r="C46" s="110" t="s">
        <v>38</v>
      </c>
      <c r="D46" s="124">
        <v>1</v>
      </c>
      <c r="E46" s="111">
        <v>550000</v>
      </c>
      <c r="F46" s="111">
        <f t="shared" si="0"/>
        <v>550000</v>
      </c>
      <c r="G46" s="111"/>
      <c r="H46" s="112"/>
      <c r="I46" s="111">
        <f t="shared" si="3"/>
        <v>550000</v>
      </c>
      <c r="J46" s="111">
        <f t="shared" si="4"/>
        <v>550000</v>
      </c>
      <c r="K46" s="111"/>
      <c r="L46" s="110"/>
    </row>
    <row r="47" spans="1:12" x14ac:dyDescent="0.2">
      <c r="A47" s="183">
        <v>44190</v>
      </c>
      <c r="B47" s="196" t="s">
        <v>75</v>
      </c>
      <c r="C47" s="104" t="s">
        <v>25</v>
      </c>
      <c r="D47" s="122">
        <v>1</v>
      </c>
      <c r="E47" s="105">
        <v>465000</v>
      </c>
      <c r="F47" s="105">
        <f t="shared" si="0"/>
        <v>465000</v>
      </c>
      <c r="G47" s="105">
        <v>25000</v>
      </c>
      <c r="H47" s="106"/>
      <c r="I47" s="105">
        <f>F47-G47</f>
        <v>440000</v>
      </c>
      <c r="J47" s="105">
        <f t="shared" si="4"/>
        <v>440000</v>
      </c>
      <c r="K47" s="105"/>
      <c r="L47" s="104"/>
    </row>
    <row r="48" spans="1:12" x14ac:dyDescent="0.2">
      <c r="A48" s="186"/>
      <c r="B48" s="198"/>
      <c r="C48" s="110" t="s">
        <v>88</v>
      </c>
      <c r="D48" s="124">
        <v>1</v>
      </c>
      <c r="E48" s="111">
        <v>350000</v>
      </c>
      <c r="F48" s="111">
        <f t="shared" si="0"/>
        <v>350000</v>
      </c>
      <c r="G48" s="111"/>
      <c r="H48" s="112"/>
      <c r="I48" s="111">
        <f t="shared" si="3"/>
        <v>350000</v>
      </c>
      <c r="J48" s="111">
        <f t="shared" si="4"/>
        <v>350000</v>
      </c>
      <c r="K48" s="111"/>
      <c r="L48" s="110"/>
    </row>
    <row r="49" spans="1:12" x14ac:dyDescent="0.2">
      <c r="A49" s="183">
        <v>44193</v>
      </c>
      <c r="B49" s="196" t="s">
        <v>75</v>
      </c>
      <c r="C49" s="104" t="s">
        <v>55</v>
      </c>
      <c r="D49" s="122">
        <v>1</v>
      </c>
      <c r="E49" s="105">
        <v>30000</v>
      </c>
      <c r="F49" s="105">
        <f t="shared" si="0"/>
        <v>30000</v>
      </c>
      <c r="G49" s="105"/>
      <c r="H49" s="106"/>
      <c r="I49" s="105">
        <f t="shared" si="3"/>
        <v>30000</v>
      </c>
      <c r="J49" s="105">
        <f t="shared" si="4"/>
        <v>30000</v>
      </c>
      <c r="K49" s="105"/>
      <c r="L49" s="104"/>
    </row>
    <row r="50" spans="1:12" x14ac:dyDescent="0.2">
      <c r="A50" s="186"/>
      <c r="B50" s="198"/>
      <c r="C50" s="110" t="s">
        <v>89</v>
      </c>
      <c r="D50" s="124">
        <v>1</v>
      </c>
      <c r="E50" s="111">
        <v>40000</v>
      </c>
      <c r="F50" s="111">
        <f t="shared" si="0"/>
        <v>40000</v>
      </c>
      <c r="G50" s="111"/>
      <c r="H50" s="112"/>
      <c r="I50" s="111">
        <f t="shared" si="3"/>
        <v>40000</v>
      </c>
      <c r="J50" s="111">
        <f t="shared" si="4"/>
        <v>40000</v>
      </c>
      <c r="K50" s="111"/>
      <c r="L50" s="110"/>
    </row>
    <row r="51" spans="1:12" x14ac:dyDescent="0.2">
      <c r="A51" s="183">
        <v>44194</v>
      </c>
      <c r="B51" s="196" t="s">
        <v>75</v>
      </c>
      <c r="C51" s="104" t="s">
        <v>25</v>
      </c>
      <c r="D51" s="122">
        <v>1</v>
      </c>
      <c r="E51" s="105">
        <v>465000</v>
      </c>
      <c r="F51" s="105">
        <f t="shared" si="0"/>
        <v>465000</v>
      </c>
      <c r="G51" s="105"/>
      <c r="H51" s="106"/>
      <c r="I51" s="105">
        <f t="shared" si="3"/>
        <v>465000</v>
      </c>
      <c r="J51" s="105">
        <f t="shared" si="4"/>
        <v>465000</v>
      </c>
      <c r="K51" s="105"/>
      <c r="L51" s="104" t="s">
        <v>91</v>
      </c>
    </row>
    <row r="52" spans="1:12" x14ac:dyDescent="0.2">
      <c r="A52" s="186"/>
      <c r="B52" s="198"/>
      <c r="C52" s="110" t="s">
        <v>83</v>
      </c>
      <c r="D52" s="124">
        <v>1</v>
      </c>
      <c r="E52" s="111">
        <v>340000</v>
      </c>
      <c r="F52" s="111">
        <f t="shared" si="0"/>
        <v>340000</v>
      </c>
      <c r="G52" s="111"/>
      <c r="H52" s="112"/>
      <c r="I52" s="111">
        <f t="shared" si="3"/>
        <v>340000</v>
      </c>
      <c r="J52" s="111">
        <f t="shared" si="4"/>
        <v>340000</v>
      </c>
      <c r="K52" s="111"/>
      <c r="L52" s="110"/>
    </row>
    <row r="53" spans="1:12" x14ac:dyDescent="0.2">
      <c r="A53" s="125">
        <v>44195</v>
      </c>
      <c r="B53" s="104" t="s">
        <v>75</v>
      </c>
      <c r="C53" s="104" t="s">
        <v>90</v>
      </c>
      <c r="D53" s="122">
        <v>1</v>
      </c>
      <c r="E53" s="105">
        <v>480000</v>
      </c>
      <c r="F53" s="105">
        <f t="shared" si="0"/>
        <v>480000</v>
      </c>
      <c r="G53" s="105">
        <v>50000</v>
      </c>
      <c r="H53" s="106"/>
      <c r="I53" s="105">
        <f>F53-G53</f>
        <v>430000</v>
      </c>
      <c r="J53" s="105">
        <f t="shared" si="4"/>
        <v>430000</v>
      </c>
      <c r="K53" s="105"/>
      <c r="L53" s="104"/>
    </row>
    <row r="54" spans="1:12" x14ac:dyDescent="0.2">
      <c r="A54" s="126">
        <v>44196</v>
      </c>
      <c r="B54" s="110" t="s">
        <v>75</v>
      </c>
      <c r="C54" s="110" t="s">
        <v>82</v>
      </c>
      <c r="D54" s="124">
        <v>1</v>
      </c>
      <c r="E54" s="111">
        <v>380000</v>
      </c>
      <c r="F54" s="111">
        <f t="shared" si="0"/>
        <v>380000</v>
      </c>
      <c r="G54" s="111"/>
      <c r="H54" s="112"/>
      <c r="I54" s="111">
        <f>F54</f>
        <v>380000</v>
      </c>
      <c r="J54" s="111">
        <f t="shared" si="4"/>
        <v>380000</v>
      </c>
      <c r="K54" s="111"/>
      <c r="L54" s="110"/>
    </row>
    <row r="55" spans="1:12" s="131" customFormat="1" x14ac:dyDescent="0.2">
      <c r="A55" s="202" t="s">
        <v>34</v>
      </c>
      <c r="B55" s="203"/>
      <c r="C55" s="204"/>
      <c r="D55" s="127">
        <f>SUM(D9:D54)</f>
        <v>59</v>
      </c>
      <c r="E55" s="128"/>
      <c r="F55" s="128"/>
      <c r="G55" s="128">
        <f>SUM(G9:G54)</f>
        <v>240000</v>
      </c>
      <c r="H55" s="129"/>
      <c r="I55" s="128">
        <f>SUM(I9:I54)</f>
        <v>20406550</v>
      </c>
      <c r="J55" s="128">
        <f>SUM(J9:J54)</f>
        <v>18109800</v>
      </c>
      <c r="K55" s="128">
        <f>SUM(K9:K54)</f>
        <v>2296750</v>
      </c>
      <c r="L55" s="130"/>
    </row>
    <row r="56" spans="1:12" x14ac:dyDescent="0.2">
      <c r="A56" s="207" t="s">
        <v>92</v>
      </c>
      <c r="B56" s="207"/>
      <c r="C56" s="207"/>
      <c r="D56" s="207"/>
      <c r="E56" s="207"/>
      <c r="F56" s="207"/>
      <c r="G56" s="136"/>
      <c r="H56" s="137"/>
      <c r="I56" s="136">
        <v>4897000</v>
      </c>
      <c r="J56" s="105"/>
      <c r="K56" s="105"/>
      <c r="L56" s="104"/>
    </row>
    <row r="57" spans="1:12" x14ac:dyDescent="0.2">
      <c r="A57" s="208" t="s">
        <v>93</v>
      </c>
      <c r="B57" s="208"/>
      <c r="C57" s="208"/>
      <c r="D57" s="208"/>
      <c r="E57" s="208"/>
      <c r="F57" s="208"/>
      <c r="G57" s="138"/>
      <c r="H57" s="139"/>
      <c r="I57" s="138">
        <f>SUM(I55:I56)</f>
        <v>25303550</v>
      </c>
      <c r="J57" s="140"/>
      <c r="K57" s="140"/>
      <c r="L57" s="141"/>
    </row>
    <row r="59" spans="1:12" x14ac:dyDescent="0.2">
      <c r="A59" s="82" t="s">
        <v>94</v>
      </c>
      <c r="B59" s="219"/>
      <c r="C59" s="219"/>
      <c r="D59" s="220"/>
      <c r="E59" s="221"/>
      <c r="F59" s="221"/>
      <c r="G59" s="221"/>
    </row>
    <row r="60" spans="1:12" x14ac:dyDescent="0.2">
      <c r="A60" s="74"/>
    </row>
    <row r="61" spans="1:12" x14ac:dyDescent="0.2">
      <c r="A61" s="75"/>
      <c r="B61" s="142" t="s">
        <v>95</v>
      </c>
      <c r="C61" s="143"/>
      <c r="D61" s="143"/>
      <c r="E61" s="144"/>
      <c r="F61" s="145">
        <f>I57</f>
        <v>25303550</v>
      </c>
    </row>
    <row r="62" spans="1:12" x14ac:dyDescent="0.2">
      <c r="A62" s="75"/>
      <c r="B62" s="142" t="s">
        <v>96</v>
      </c>
      <c r="C62" s="143"/>
      <c r="D62" s="143"/>
      <c r="E62" s="144"/>
      <c r="F62" s="145" t="s">
        <v>108</v>
      </c>
      <c r="G62" s="213">
        <v>24695550</v>
      </c>
    </row>
    <row r="63" spans="1:12" ht="24.75" customHeight="1" x14ac:dyDescent="0.2">
      <c r="A63" s="75"/>
      <c r="B63" s="216" t="s">
        <v>97</v>
      </c>
      <c r="C63" s="217"/>
      <c r="D63" s="217"/>
      <c r="E63" s="218"/>
      <c r="F63" s="145">
        <f>I11+I13+I40+I42</f>
        <v>1398300.0000000005</v>
      </c>
      <c r="G63" s="214"/>
      <c r="J63" s="146"/>
    </row>
    <row r="64" spans="1:12" x14ac:dyDescent="0.2">
      <c r="B64" s="210" t="s">
        <v>98</v>
      </c>
      <c r="C64" s="211"/>
      <c r="D64" s="211"/>
      <c r="E64" s="212"/>
      <c r="F64" s="145">
        <v>16160000</v>
      </c>
      <c r="G64" s="214"/>
      <c r="J64" s="97"/>
      <c r="K64" s="97"/>
    </row>
    <row r="65" spans="1:12" x14ac:dyDescent="0.2">
      <c r="B65" s="142" t="s">
        <v>99</v>
      </c>
      <c r="C65" s="143"/>
      <c r="D65" s="143"/>
      <c r="E65" s="144"/>
      <c r="F65" s="145">
        <v>3230000</v>
      </c>
      <c r="G65" s="214"/>
      <c r="J65" s="146"/>
    </row>
    <row r="66" spans="1:12" x14ac:dyDescent="0.2">
      <c r="B66" s="142" t="s">
        <v>100</v>
      </c>
      <c r="C66" s="143"/>
      <c r="D66" s="143"/>
      <c r="E66" s="144"/>
      <c r="F66" s="145">
        <v>829000</v>
      </c>
      <c r="G66" s="214"/>
      <c r="J66" s="146"/>
    </row>
    <row r="67" spans="1:12" x14ac:dyDescent="0.2">
      <c r="B67" s="210" t="s">
        <v>101</v>
      </c>
      <c r="C67" s="211"/>
      <c r="D67" s="211"/>
      <c r="E67" s="212"/>
      <c r="F67" s="145">
        <v>288000</v>
      </c>
      <c r="G67" s="214"/>
      <c r="J67" s="146"/>
    </row>
    <row r="68" spans="1:12" x14ac:dyDescent="0.2">
      <c r="B68" s="142" t="s">
        <v>102</v>
      </c>
      <c r="C68" s="143"/>
      <c r="D68" s="143"/>
      <c r="E68" s="144"/>
      <c r="F68" s="145">
        <v>79000</v>
      </c>
      <c r="G68" s="214"/>
      <c r="J68" s="146"/>
    </row>
    <row r="69" spans="1:12" x14ac:dyDescent="0.2">
      <c r="B69" s="210" t="s">
        <v>103</v>
      </c>
      <c r="C69" s="211"/>
      <c r="D69" s="211"/>
      <c r="E69" s="212"/>
      <c r="F69" s="145">
        <v>1628000</v>
      </c>
      <c r="G69" s="215"/>
    </row>
    <row r="71" spans="1:12" x14ac:dyDescent="0.2">
      <c r="A71" s="82" t="s">
        <v>106</v>
      </c>
      <c r="B71" s="219"/>
      <c r="C71" s="219"/>
      <c r="D71" s="220"/>
      <c r="E71" s="221"/>
    </row>
    <row r="72" spans="1:12" x14ac:dyDescent="0.2">
      <c r="A72" s="91" t="s">
        <v>107</v>
      </c>
      <c r="K72" s="97"/>
      <c r="L72" s="147"/>
    </row>
    <row r="74" spans="1:12" x14ac:dyDescent="0.2">
      <c r="K74" s="97"/>
    </row>
    <row r="75" spans="1:12" x14ac:dyDescent="0.2">
      <c r="K75" s="97"/>
    </row>
  </sheetData>
  <mergeCells count="44">
    <mergeCell ref="B69:E69"/>
    <mergeCell ref="G62:G69"/>
    <mergeCell ref="B63:E63"/>
    <mergeCell ref="B64:E64"/>
    <mergeCell ref="B67:E67"/>
    <mergeCell ref="A55:C55"/>
    <mergeCell ref="A12:A13"/>
    <mergeCell ref="B12:B13"/>
    <mergeCell ref="A56:F56"/>
    <mergeCell ref="A57:F57"/>
    <mergeCell ref="A45:A46"/>
    <mergeCell ref="A47:A48"/>
    <mergeCell ref="A49:A50"/>
    <mergeCell ref="A51:A52"/>
    <mergeCell ref="B45:B46"/>
    <mergeCell ref="B47:B48"/>
    <mergeCell ref="B49:B50"/>
    <mergeCell ref="B51:B52"/>
    <mergeCell ref="A31:A32"/>
    <mergeCell ref="B31:B32"/>
    <mergeCell ref="B38:B43"/>
    <mergeCell ref="A38:A43"/>
    <mergeCell ref="B22:B30"/>
    <mergeCell ref="A22:A30"/>
    <mergeCell ref="G7:H7"/>
    <mergeCell ref="I7:I8"/>
    <mergeCell ref="A15:A17"/>
    <mergeCell ref="B15:B17"/>
    <mergeCell ref="A18:A20"/>
    <mergeCell ref="B18:B20"/>
    <mergeCell ref="J7:J8"/>
    <mergeCell ref="K7:K8"/>
    <mergeCell ref="A3:L3"/>
    <mergeCell ref="A4:L4"/>
    <mergeCell ref="A5:L5"/>
    <mergeCell ref="A6:A8"/>
    <mergeCell ref="B6:B8"/>
    <mergeCell ref="C6:I6"/>
    <mergeCell ref="J6:K6"/>
    <mergeCell ref="L6:L8"/>
    <mergeCell ref="C7:C8"/>
    <mergeCell ref="D7:D8"/>
    <mergeCell ref="E7:E8"/>
    <mergeCell ref="F7:F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13" sqref="D13"/>
    </sheetView>
  </sheetViews>
  <sheetFormatPr defaultRowHeight="15.75" x14ac:dyDescent="0.25"/>
  <sheetData>
    <row r="1" spans="1:12" x14ac:dyDescent="0.25">
      <c r="A1" s="51" t="s">
        <v>0</v>
      </c>
      <c r="B1" s="51"/>
      <c r="C1" s="1"/>
      <c r="D1" s="5"/>
      <c r="E1" s="93"/>
      <c r="F1" s="93"/>
      <c r="G1" s="93"/>
      <c r="H1" s="3"/>
      <c r="I1" s="93"/>
      <c r="J1" s="93"/>
      <c r="K1" s="95"/>
      <c r="L1" s="5"/>
    </row>
    <row r="2" spans="1:12" x14ac:dyDescent="0.25">
      <c r="A2" s="6" t="s">
        <v>105</v>
      </c>
      <c r="B2" s="6"/>
      <c r="C2" s="1"/>
      <c r="D2" s="5"/>
      <c r="E2" s="93"/>
      <c r="F2" s="93"/>
      <c r="G2" s="93"/>
      <c r="H2" s="3"/>
      <c r="I2" s="93"/>
      <c r="J2" s="93"/>
      <c r="K2" s="96"/>
      <c r="L2" s="5"/>
    </row>
    <row r="3" spans="1:12" x14ac:dyDescent="0.25">
      <c r="A3" s="180" t="s">
        <v>16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</row>
    <row r="4" spans="1:12" x14ac:dyDescent="0.25">
      <c r="A4" s="181" t="s">
        <v>104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</row>
    <row r="5" spans="1:12" x14ac:dyDescent="0.25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</row>
    <row r="6" spans="1:12" x14ac:dyDescent="0.25">
      <c r="A6" s="166" t="s">
        <v>2</v>
      </c>
      <c r="B6" s="167" t="s">
        <v>3</v>
      </c>
      <c r="C6" s="168" t="s">
        <v>4</v>
      </c>
      <c r="D6" s="168"/>
      <c r="E6" s="168"/>
      <c r="F6" s="168"/>
      <c r="G6" s="168"/>
      <c r="H6" s="168"/>
      <c r="I6" s="168"/>
      <c r="J6" s="182" t="s">
        <v>17</v>
      </c>
      <c r="K6" s="182"/>
      <c r="L6" s="168" t="s">
        <v>5</v>
      </c>
    </row>
    <row r="7" spans="1:12" x14ac:dyDescent="0.25">
      <c r="A7" s="166"/>
      <c r="B7" s="167"/>
      <c r="C7" s="167" t="s">
        <v>6</v>
      </c>
      <c r="D7" s="167" t="s">
        <v>7</v>
      </c>
      <c r="E7" s="179" t="s">
        <v>8</v>
      </c>
      <c r="F7" s="179" t="s">
        <v>9</v>
      </c>
      <c r="G7" s="170" t="s">
        <v>10</v>
      </c>
      <c r="H7" s="170"/>
      <c r="I7" s="179" t="s">
        <v>11</v>
      </c>
      <c r="J7" s="179" t="s">
        <v>18</v>
      </c>
      <c r="K7" s="179" t="s">
        <v>19</v>
      </c>
      <c r="L7" s="168"/>
    </row>
    <row r="8" spans="1:12" x14ac:dyDescent="0.25">
      <c r="A8" s="166"/>
      <c r="B8" s="167"/>
      <c r="C8" s="167"/>
      <c r="D8" s="167"/>
      <c r="E8" s="179"/>
      <c r="F8" s="179"/>
      <c r="G8" s="118" t="s">
        <v>12</v>
      </c>
      <c r="H8" s="117" t="s">
        <v>13</v>
      </c>
      <c r="I8" s="179"/>
      <c r="J8" s="179"/>
      <c r="K8" s="179"/>
      <c r="L8" s="168"/>
    </row>
  </sheetData>
  <mergeCells count="16">
    <mergeCell ref="K7:K8"/>
    <mergeCell ref="A3:L3"/>
    <mergeCell ref="A4:L4"/>
    <mergeCell ref="A5:L5"/>
    <mergeCell ref="A6:A8"/>
    <mergeCell ref="B6:B8"/>
    <mergeCell ref="C6:I6"/>
    <mergeCell ref="J6:K6"/>
    <mergeCell ref="L6:L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11_2020</vt:lpstr>
      <vt:lpstr>Tháng 12_2020</vt:lpstr>
      <vt:lpstr>Tháng 1_2021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2020-12-01T11:07:06Z</cp:lastPrinted>
  <dcterms:created xsi:type="dcterms:W3CDTF">2020-11-10T03:00:42Z</dcterms:created>
  <dcterms:modified xsi:type="dcterms:W3CDTF">2021-01-15T05:33:07Z</dcterms:modified>
</cp:coreProperties>
</file>