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THU CHI" sheetId="1" r:id="rId1"/>
    <sheet name="DOANH THU" sheetId="2" r:id="rId2"/>
    <sheet name="BÁO CÁO" sheetId="3" r:id="rId3"/>
  </sheets>
  <definedNames>
    <definedName name="_xlnm._FilterDatabase" localSheetId="0" hidden="1">'THU CHI'!$A$5:$E$109</definedName>
  </definedNames>
  <calcPr calcId="144525"/>
</workbook>
</file>

<file path=xl/calcChain.xml><?xml version="1.0" encoding="utf-8"?>
<calcChain xmlns="http://schemas.openxmlformats.org/spreadsheetml/2006/main">
  <c r="D16" i="3" l="1"/>
  <c r="D10" i="3" l="1"/>
  <c r="D9" i="3"/>
  <c r="D8" i="3"/>
  <c r="C8" i="3"/>
  <c r="D11" i="3" l="1"/>
  <c r="E119" i="1" l="1"/>
  <c r="D19" i="3" s="1"/>
  <c r="D119" i="1"/>
  <c r="D140" i="1"/>
  <c r="E140" i="1"/>
  <c r="D17" i="3" s="1"/>
  <c r="D157" i="1"/>
  <c r="C15" i="3" s="1"/>
  <c r="C24" i="3" s="1"/>
  <c r="E157" i="1"/>
  <c r="D15" i="3" s="1"/>
  <c r="E167" i="1"/>
  <c r="D23" i="3" s="1"/>
  <c r="E177" i="1"/>
  <c r="D18" i="3" s="1"/>
  <c r="E219" i="1"/>
  <c r="D20" i="3" s="1"/>
  <c r="E227" i="1"/>
  <c r="D22" i="3" s="1"/>
  <c r="E251" i="1"/>
  <c r="D21" i="3" s="1"/>
  <c r="E258" i="1"/>
  <c r="D258" i="1"/>
  <c r="D251" i="1"/>
  <c r="D227" i="1"/>
  <c r="D219" i="1"/>
  <c r="D177" i="1"/>
  <c r="D167" i="1"/>
  <c r="D109" i="1"/>
  <c r="D24" i="3" l="1"/>
  <c r="D25" i="3" s="1"/>
  <c r="E108" i="1"/>
  <c r="E109" i="1" s="1"/>
</calcChain>
</file>

<file path=xl/sharedStrings.xml><?xml version="1.0" encoding="utf-8"?>
<sst xmlns="http://schemas.openxmlformats.org/spreadsheetml/2006/main" count="904" uniqueCount="228">
  <si>
    <t>Vé cầu đường</t>
  </si>
  <si>
    <t>Cà phê tiếp khách</t>
  </si>
  <si>
    <t>Chi phí xăng xe</t>
  </si>
  <si>
    <t>Trả gốc tiền vay bạn Nhât</t>
  </si>
  <si>
    <t>Thanh toán tiền lãi vay cty từ Nhất</t>
  </si>
  <si>
    <t>Chi tiền mua bìa A4</t>
  </si>
  <si>
    <t>Chi tiền tiếp khách Lẩu ngựa</t>
  </si>
  <si>
    <t>Chi tiền ăn</t>
  </si>
  <si>
    <t>Chi tiền kệ Đại lý Văn Minh GLâm</t>
  </si>
  <si>
    <t>Cà phê</t>
  </si>
  <si>
    <t>Tiếp khách tại nhà hàng Trâu Ngon Quán</t>
  </si>
  <si>
    <t>Vé gửi xe sân bay</t>
  </si>
  <si>
    <t>Chi tiếp khách</t>
  </si>
  <si>
    <t>Tiền ăn</t>
  </si>
  <si>
    <t>Thuê phòng nghỉ KS Nhật Minh</t>
  </si>
  <si>
    <t>Chi phí xăng dầu Đồng Tháp</t>
  </si>
  <si>
    <t>Chi ăn sáng</t>
  </si>
  <si>
    <t>Chi ăn trưa</t>
  </si>
  <si>
    <t>Chi tiếp khách ăn tối</t>
  </si>
  <si>
    <t>Chi tiếp khách nhà hàng QUEN</t>
  </si>
  <si>
    <t>Thuê phòng nghỉ KS Cần Thơ</t>
  </si>
  <si>
    <t xml:space="preserve">Chi tiếp khách ăn tối </t>
  </si>
  <si>
    <t>Cước vận chuyển</t>
  </si>
  <si>
    <t>Thuê phòng nghỉ KS Nhật Minh Anh</t>
  </si>
  <si>
    <t>Tiếp khách</t>
  </si>
  <si>
    <t>Chi tiếp khách nhà hàng Huy Béo</t>
  </si>
  <si>
    <t>Mua hoa khai trương đại lý A Minh</t>
  </si>
  <si>
    <t>Mua chổi lau nhà</t>
  </si>
  <si>
    <t>Thanh toán tiền gửi xe ôtô T11,12</t>
  </si>
  <si>
    <t>Chi mua gia vị</t>
  </si>
  <si>
    <t>Chi mua thức ăn văn phòng</t>
  </si>
  <si>
    <t>Trà quất</t>
  </si>
  <si>
    <t>Trà chanh</t>
  </si>
  <si>
    <t>Chi tiếp khách nhà hàng Mai Châu</t>
  </si>
  <si>
    <t>Chà chanh</t>
  </si>
  <si>
    <t>Chi cà phê</t>
  </si>
  <si>
    <t>Chi tiền nước Ice</t>
  </si>
  <si>
    <t>Chi phí khac</t>
  </si>
  <si>
    <t>Chi phí khác</t>
  </si>
  <si>
    <t>Chi mua rau</t>
  </si>
  <si>
    <t>Chi tiền MC đại lý Văn Minh</t>
  </si>
  <si>
    <t>Thu tiền hàng Lan SG</t>
  </si>
  <si>
    <t>Mua phiếu thu chi ghim</t>
  </si>
  <si>
    <t>Chi đồ dùng văn phòng</t>
  </si>
  <si>
    <t>Mua máy say sinh tố</t>
  </si>
  <si>
    <t>Thu tiền hàng Vũ Thị Thu Hà</t>
  </si>
  <si>
    <t>Tiền dịch vụ T11</t>
  </si>
  <si>
    <t>Phí dịch vụ T12</t>
  </si>
  <si>
    <t>Thanh toán lương Lò Thị Minh Tâm T11</t>
  </si>
  <si>
    <t>Chi phí đồ dùng văn phòng</t>
  </si>
  <si>
    <t>Chi tiếp khách Việt Trì</t>
  </si>
  <si>
    <t>Ứng lương Nguyễn Văn Sơn T12</t>
  </si>
  <si>
    <t>Thu tiền hàng Vũ Thị Thu Hà( gói 10tr)</t>
  </si>
  <si>
    <t>Chi tiền ăn Vịt nướng Vân Đình VY</t>
  </si>
  <si>
    <t>Shíp sữa chị Hà Hoàng Đạo Thúy</t>
  </si>
  <si>
    <t>Thu tiền em Hảo Ctv Linh Đàm</t>
  </si>
  <si>
    <t>Thanh toán tiền thuê kho 2 tháng</t>
  </si>
  <si>
    <t>Chi tiền điện + phí phạt</t>
  </si>
  <si>
    <t>Trả lại tiền thu thừa đại lý Văn Minh Gia Lâm( đã thu 12.170.000đ)</t>
  </si>
  <si>
    <t>Chi tiền vận chuyển Túi sữa SG-HN</t>
  </si>
  <si>
    <t>Tích trả điểm Hùng Kim Kaka 30%</t>
  </si>
  <si>
    <t>Chi cà phê tiếp khách</t>
  </si>
  <si>
    <t>Ứng lương Vũ Hoài Thanh T12</t>
  </si>
  <si>
    <t>Chi mua thức ăn vp</t>
  </si>
  <si>
    <t>Gia vị</t>
  </si>
  <si>
    <t>Thu tiền hàng Đlý Thanh Hòa LT</t>
  </si>
  <si>
    <t>Thu tiền hàng Đlý Huệ ĐB</t>
  </si>
  <si>
    <t>Chi tiền vận chuyển Huệ ĐB</t>
  </si>
  <si>
    <t>Chi tiền vận chuyển 4 T hàng</t>
  </si>
  <si>
    <t>Thanh toán tiền lãi xe ôtô</t>
  </si>
  <si>
    <t xml:space="preserve">Chi tiền đá phong thủy Cty </t>
  </si>
  <si>
    <t>Đặt cọc tiền hàng</t>
  </si>
  <si>
    <t>Thu tiền Chu Lệ Na đặt cọc tiền hàng</t>
  </si>
  <si>
    <t>Thanh toán tiền Nhập hàng</t>
  </si>
  <si>
    <t>CÔNG TY CỔ PHẦN ĐT &amp; PT NANO MILK</t>
  </si>
  <si>
    <t xml:space="preserve"> Số:………./PKD. MST: 0108806878</t>
  </si>
  <si>
    <t>Ngày</t>
  </si>
  <si>
    <t>Diễn giải</t>
  </si>
  <si>
    <t>TK cá nhân A Lâm</t>
  </si>
  <si>
    <t>Thu</t>
  </si>
  <si>
    <t>Chi</t>
  </si>
  <si>
    <t>TK cá nhân a Lâm</t>
  </si>
  <si>
    <t xml:space="preserve">Khoản mục chi phí </t>
  </si>
  <si>
    <t>BẢNG TỔNG HỢP CÁC KHOẢN THU CHI THÁNG 12/2019</t>
  </si>
  <si>
    <t>Tổng cộng</t>
  </si>
  <si>
    <t>Tiếp khách, công tác</t>
  </si>
  <si>
    <t>Văn phòng</t>
  </si>
  <si>
    <t>Biển bảng, đại lý</t>
  </si>
  <si>
    <t>Đi đưởng</t>
  </si>
  <si>
    <t>Vay</t>
  </si>
  <si>
    <t>Khác</t>
  </si>
  <si>
    <t>Biển bảng đại lý Văn Minh Gia Lâm</t>
  </si>
  <si>
    <t>Hàng hóa</t>
  </si>
  <si>
    <t>Lương thưởng</t>
  </si>
  <si>
    <t>Vận chuyển</t>
  </si>
  <si>
    <t>Trong đó:</t>
  </si>
  <si>
    <t>CỘNG HÒA XÃ HỘI CHỦ NGHĨA VIỆT NAM</t>
  </si>
  <si>
    <t xml:space="preserve">       Độc lập – Tự do – Hạnh phúc</t>
  </si>
  <si>
    <t>BÁO CÁO TỔNG QUAN</t>
  </si>
  <si>
    <t>STT</t>
  </si>
  <si>
    <t>NỘI DUNG DIỄN GIẢI</t>
  </si>
  <si>
    <t>Số lượng</t>
  </si>
  <si>
    <t>Số tiền</t>
  </si>
  <si>
    <t>Ghi chú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</si>
  <si>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</si>
  <si>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</si>
  <si>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</si>
  <si>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</si>
  <si>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 xml:space="preserve">Thu </t>
  </si>
  <si>
    <t>Thu tiền hàng</t>
  </si>
  <si>
    <t>Chi phí đi đường</t>
  </si>
  <si>
    <t>Chi phí lương thưởng</t>
  </si>
  <si>
    <t>Chi phí tiếp khách, công tác</t>
  </si>
  <si>
    <t>Chi phí văn phòng</t>
  </si>
  <si>
    <t>Chi phí vận chuyển</t>
  </si>
  <si>
    <t>Tổng</t>
  </si>
  <si>
    <t>Lợi nhuận: Thu - Chi</t>
  </si>
  <si>
    <t>Người lập biều</t>
  </si>
  <si>
    <t>Giám đốc</t>
  </si>
  <si>
    <t>Ký, ghi rõ họ tên)</t>
  </si>
  <si>
    <t>(Ký tên, đóng dấu)</t>
  </si>
  <si>
    <t>Tháng 12/2019</t>
  </si>
  <si>
    <t>Chi phí biển bảng, đại lý</t>
  </si>
  <si>
    <t xml:space="preserve">SỔ THEO DÕI ĐƠN HÀNG </t>
  </si>
  <si>
    <t xml:space="preserve">       TỪ 1/12 ĐẾN 31/12/2019</t>
  </si>
  <si>
    <t>Ngày, tháng</t>
  </si>
  <si>
    <t>Người bán</t>
  </si>
  <si>
    <t>Thông tin khách hàng</t>
  </si>
  <si>
    <t>Thông tin về sản phẩm</t>
  </si>
  <si>
    <t>Thành tiền sau CK(VNĐ)</t>
  </si>
  <si>
    <t>Tên khách hàng</t>
  </si>
  <si>
    <t>Địa chỉ</t>
  </si>
  <si>
    <t>Số điện thoại</t>
  </si>
  <si>
    <t>Mã sản phẩm</t>
  </si>
  <si>
    <t>Số lượng (hộp)</t>
  </si>
  <si>
    <t>Đơn giá (VNĐ)</t>
  </si>
  <si>
    <t>Thành tiền (VNĐ)</t>
  </si>
  <si>
    <t>Chiết khấu</t>
  </si>
  <si>
    <t>Anh Sơn</t>
  </si>
  <si>
    <t>công ty</t>
  </si>
  <si>
    <t>GC90</t>
  </si>
  <si>
    <t>Hàng mẫu</t>
  </si>
  <si>
    <t>Anh Lâm</t>
  </si>
  <si>
    <t>Chị Huệ</t>
  </si>
  <si>
    <t>Điện Biên</t>
  </si>
  <si>
    <t>1CX45</t>
  </si>
  <si>
    <t>1CX90</t>
  </si>
  <si>
    <t>2CX90</t>
  </si>
  <si>
    <t>Chị Xuân</t>
  </si>
  <si>
    <t>34 Hàng Thùng</t>
  </si>
  <si>
    <t>chú Minh</t>
  </si>
  <si>
    <t>Nhà báo</t>
  </si>
  <si>
    <t>SN45</t>
  </si>
  <si>
    <t xml:space="preserve">Tặng </t>
  </si>
  <si>
    <t>Nha khoa Khánh An</t>
  </si>
  <si>
    <t xml:space="preserve">Em Tâm </t>
  </si>
  <si>
    <t>em Tâm</t>
  </si>
  <si>
    <t>Hà Nội</t>
  </si>
  <si>
    <t>Anh Minh</t>
  </si>
  <si>
    <t>Gia Lâm</t>
  </si>
  <si>
    <t>2CX45</t>
  </si>
  <si>
    <t>3CX90</t>
  </si>
  <si>
    <t>GCX90</t>
  </si>
  <si>
    <t>BCX90</t>
  </si>
  <si>
    <t>Trừ vào đơn hàng trả vê 11 hộp BCX90 tháng 2</t>
  </si>
  <si>
    <t>TD90</t>
  </si>
  <si>
    <t>Em Tâm</t>
  </si>
  <si>
    <t>em Thanh</t>
  </si>
  <si>
    <t>Điên Biên</t>
  </si>
  <si>
    <t>chị Hà</t>
  </si>
  <si>
    <t xml:space="preserve"> 72, Nguyễn Tuân</t>
  </si>
  <si>
    <t>Hàng Trưng Bày</t>
  </si>
  <si>
    <t>3CX45</t>
  </si>
  <si>
    <t>chị Xuân</t>
  </si>
  <si>
    <t>36, Dịch vọng, Cầu Giấy</t>
  </si>
  <si>
    <t>Khách lẻ</t>
  </si>
  <si>
    <t>chị Hảo</t>
  </si>
  <si>
    <t>HH1A Linh Đàm</t>
  </si>
  <si>
    <t>Quà tặng bốc thăm</t>
  </si>
  <si>
    <t>Đlý Anh Minh</t>
  </si>
  <si>
    <t>CTV Cô Trang cổ Tân cô Hằng Thảo</t>
  </si>
  <si>
    <t xml:space="preserve"> quàKT đại lý</t>
  </si>
  <si>
    <t>Chị Hà</t>
  </si>
  <si>
    <t>Quà tặng KT</t>
  </si>
  <si>
    <t>Đại lý Anh Minh</t>
  </si>
  <si>
    <t>chú Ba</t>
  </si>
  <si>
    <t>Hoàng Mai</t>
  </si>
  <si>
    <t>13/12</t>
  </si>
  <si>
    <t>chị Bích</t>
  </si>
  <si>
    <t>Chùa Láng, Đống Đa</t>
  </si>
  <si>
    <t>14/12</t>
  </si>
  <si>
    <t>BBI Hải Dương</t>
  </si>
  <si>
    <t>15/12</t>
  </si>
  <si>
    <t xml:space="preserve">Sơn CTV </t>
  </si>
  <si>
    <t>Lập Thạch - VP</t>
  </si>
  <si>
    <t>16/12</t>
  </si>
  <si>
    <t>chị Trâm</t>
  </si>
  <si>
    <t>Hoàng Diện, Đà Nẵng</t>
  </si>
  <si>
    <t>17/12</t>
  </si>
  <si>
    <t>18/12</t>
  </si>
  <si>
    <t>chị Quý</t>
  </si>
  <si>
    <t>Mầm non Tà Té</t>
  </si>
  <si>
    <t>20/12</t>
  </si>
  <si>
    <t>Đã trừ vào đơn hàng trả về ngày 31/1 số hđ362</t>
  </si>
  <si>
    <t>SOY</t>
  </si>
  <si>
    <t>23/12</t>
  </si>
  <si>
    <t>24/12</t>
  </si>
  <si>
    <t>25/12</t>
  </si>
  <si>
    <t>Yên Châu</t>
  </si>
  <si>
    <t>27/12</t>
  </si>
  <si>
    <t>Anh Quang</t>
  </si>
  <si>
    <t>Miền Nam</t>
  </si>
  <si>
    <t>28/12</t>
  </si>
  <si>
    <t>ĐL Hòa Thanh</t>
  </si>
  <si>
    <t>29/12</t>
  </si>
  <si>
    <t>Tiền vc 180.000</t>
  </si>
  <si>
    <t>31/12</t>
  </si>
  <si>
    <t>ĐL Cường Oanh</t>
  </si>
  <si>
    <t>Hạ Hòa - Phú Thọ</t>
  </si>
  <si>
    <t>Tổng doanh số bán hàng toàn công ty tháng 12/2019</t>
  </si>
  <si>
    <t xml:space="preserve">Thực tế tiền mặt thu về </t>
  </si>
  <si>
    <t xml:space="preserve"> KH thanh toán bằng chuyển khoản</t>
  </si>
  <si>
    <t xml:space="preserve">Thực tế công nợ KH phải thanh toán </t>
  </si>
  <si>
    <t>TM</t>
  </si>
  <si>
    <t>CK</t>
  </si>
  <si>
    <t>CTT</t>
  </si>
  <si>
    <t>KẾ TOÁN</t>
  </si>
  <si>
    <t>GIÁM ĐỐC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</si>
</sst>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₫_-;\-* #,##0.00\ _₫_-;_-* &quot;-&quot;??\ _₫_-;_-@_-"/>
    <numFmt numFmtId="164" formatCode="_(* #,##0.00_);_(* \(#,##0.00\);_(* &quot;-&quot;??_);_(@_)"/>
    <numFmt numFmtId="165" formatCode="m/d;@"/>
    <numFmt numFmtId="166" formatCode="_(* #,##0_);_(* \(#,##0\);_(* &quot;-&quot;??_);_(@_)"/>
    <numFmt numFmtId="167" formatCode="_-* #,##0\ _₫_-;\-* #,##0\ _₫_-;_-* &quot;-&quot;??\ _₫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theme="1" tint="4.9989318521683403E-2"/>
      <name val="Times New Roman"/>
      <family val="1"/>
    </font>
    <font>
      <b/>
      <sz val="20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1"/>
      <color theme="1" tint="-0.499984740745262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i/>
      <sz val="11"/>
      <name val="Times New Roman"/>
      <family val="1"/>
    </font>
    <font>
      <sz val="11"/>
      <color theme="1" tint="-0.499984740745262"/>
      <name val="Calibri"/>
      <family val="2"/>
      <scheme val="minor"/>
    </font>
    <font>
      <b/>
      <sz val="7"/>
      <color theme="1" tint="-0.499984740745262"/>
      <name val="Times New Roman"/>
      <family val="1"/>
    </font>
    <font>
      <sz val="7"/>
      <color theme="1" tint="-0.499984740745262"/>
      <name val="Times New Roman"/>
      <family val="1"/>
      <charset val="163"/>
    </font>
    <font>
      <b/>
      <sz val="7"/>
      <color theme="1" tint="-0.499984740745262"/>
      <name val="Times New Roman"/>
      <family val="1"/>
      <charset val="163"/>
    </font>
    <font>
      <sz val="11"/>
      <color theme="1" tint="-0.499984740745262"/>
      <name val="Times New Roman"/>
      <family val="1"/>
      <charset val="163"/>
    </font>
    <font>
      <sz val="7"/>
      <color theme="1" tint="-0.499984740745262"/>
      <name val="Times New Roman"/>
      <family val="1"/>
    </font>
    <font>
      <b/>
      <sz val="8"/>
      <color theme="1" tint="-0.499984740745262"/>
      <name val="Times New Roman"/>
      <family val="1"/>
      <charset val="163"/>
    </font>
    <font>
      <sz val="8"/>
      <color theme="1" tint="-0.499984740745262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8" fillId="0" borderId="0"/>
    <xf numFmtId="0" fontId="19" fillId="0" borderId="0"/>
    <xf numFmtId="0" fontId="20" fillId="0" borderId="0"/>
  </cellStyleXfs>
  <cellXfs count="168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 wrapText="1"/>
    </xf>
    <xf numFmtId="166" fontId="3" fillId="0" borderId="0" xfId="1" applyNumberFormat="1" applyFont="1" applyFill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166" fontId="4" fillId="0" borderId="0" xfId="1" applyNumberFormat="1" applyFont="1" applyFill="1" applyAlignment="1">
      <alignment horizontal="center" wrapText="1"/>
    </xf>
    <xf numFmtId="166" fontId="4" fillId="0" borderId="2" xfId="1" applyNumberFormat="1" applyFont="1" applyFill="1" applyBorder="1" applyAlignment="1">
      <alignment vertical="center" wrapText="1"/>
    </xf>
    <xf numFmtId="166" fontId="5" fillId="0" borderId="2" xfId="1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wrapText="1"/>
    </xf>
    <xf numFmtId="166" fontId="2" fillId="0" borderId="1" xfId="1" applyNumberFormat="1" applyFont="1" applyFill="1" applyBorder="1" applyAlignment="1">
      <alignment wrapText="1"/>
    </xf>
    <xf numFmtId="166" fontId="2" fillId="0" borderId="1" xfId="1" applyNumberFormat="1" applyFont="1" applyFill="1" applyBorder="1"/>
    <xf numFmtId="0" fontId="2" fillId="0" borderId="0" xfId="0" applyFont="1" applyFill="1" applyBorder="1"/>
    <xf numFmtId="166" fontId="7" fillId="0" borderId="1" xfId="1" applyNumberFormat="1" applyFont="1" applyFill="1" applyBorder="1" applyAlignment="1">
      <alignment wrapText="1"/>
    </xf>
    <xf numFmtId="166" fontId="7" fillId="0" borderId="1" xfId="1" applyNumberFormat="1" applyFont="1" applyFill="1" applyBorder="1"/>
    <xf numFmtId="0" fontId="7" fillId="0" borderId="0" xfId="0" applyFont="1" applyFill="1" applyBorder="1"/>
    <xf numFmtId="165" fontId="6" fillId="0" borderId="1" xfId="0" applyNumberFormat="1" applyFont="1" applyFill="1" applyBorder="1" applyAlignment="1">
      <alignment wrapText="1"/>
    </xf>
    <xf numFmtId="14" fontId="4" fillId="0" borderId="0" xfId="0" applyNumberFormat="1" applyFont="1" applyFill="1" applyAlignment="1">
      <alignment vertical="center"/>
    </xf>
    <xf numFmtId="14" fontId="3" fillId="0" borderId="0" xfId="0" applyNumberFormat="1" applyFont="1" applyFill="1" applyAlignment="1">
      <alignment vertical="center"/>
    </xf>
    <xf numFmtId="14" fontId="6" fillId="0" borderId="1" xfId="0" applyNumberFormat="1" applyFont="1" applyFill="1" applyBorder="1" applyAlignment="1">
      <alignment horizontal="left"/>
    </xf>
    <xf numFmtId="14" fontId="6" fillId="0" borderId="1" xfId="0" quotePrefix="1" applyNumberFormat="1" applyFont="1" applyFill="1" applyBorder="1" applyAlignment="1">
      <alignment horizontal="left"/>
    </xf>
    <xf numFmtId="14" fontId="2" fillId="0" borderId="0" xfId="0" applyNumberFormat="1" applyFont="1" applyFill="1"/>
    <xf numFmtId="166" fontId="4" fillId="0" borderId="2" xfId="1" applyNumberFormat="1" applyFont="1" applyFill="1" applyBorder="1" applyAlignment="1">
      <alignment horizontal="center" vertical="center"/>
    </xf>
    <xf numFmtId="14" fontId="8" fillId="0" borderId="1" xfId="0" quotePrefix="1" applyNumberFormat="1" applyFont="1" applyFill="1" applyBorder="1" applyAlignment="1">
      <alignment horizontal="left"/>
    </xf>
    <xf numFmtId="165" fontId="8" fillId="0" borderId="1" xfId="0" applyNumberFormat="1" applyFont="1" applyFill="1" applyBorder="1" applyAlignment="1">
      <alignment wrapText="1"/>
    </xf>
    <xf numFmtId="14" fontId="6" fillId="0" borderId="4" xfId="0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wrapText="1"/>
    </xf>
    <xf numFmtId="166" fontId="2" fillId="0" borderId="4" xfId="1" applyNumberFormat="1" applyFont="1" applyFill="1" applyBorder="1" applyAlignment="1">
      <alignment wrapText="1"/>
    </xf>
    <xf numFmtId="166" fontId="2" fillId="0" borderId="4" xfId="1" applyNumberFormat="1" applyFont="1" applyFill="1" applyBorder="1"/>
    <xf numFmtId="14" fontId="4" fillId="0" borderId="2" xfId="0" applyNumberFormat="1" applyFont="1" applyFill="1" applyBorder="1"/>
    <xf numFmtId="166" fontId="4" fillId="0" borderId="2" xfId="0" applyNumberFormat="1" applyFont="1" applyFill="1" applyBorder="1"/>
    <xf numFmtId="0" fontId="4" fillId="0" borderId="0" xfId="0" applyFont="1" applyFill="1"/>
    <xf numFmtId="14" fontId="6" fillId="0" borderId="6" xfId="0" applyNumberFormat="1" applyFont="1" applyFill="1" applyBorder="1" applyAlignment="1">
      <alignment horizontal="left"/>
    </xf>
    <xf numFmtId="0" fontId="6" fillId="0" borderId="6" xfId="0" applyFont="1" applyFill="1" applyBorder="1" applyAlignment="1">
      <alignment wrapText="1"/>
    </xf>
    <xf numFmtId="166" fontId="2" fillId="0" borderId="6" xfId="1" applyNumberFormat="1" applyFont="1" applyFill="1" applyBorder="1" applyAlignment="1">
      <alignment wrapText="1"/>
    </xf>
    <xf numFmtId="166" fontId="2" fillId="0" borderId="6" xfId="1" applyNumberFormat="1" applyFont="1" applyFill="1" applyBorder="1"/>
    <xf numFmtId="14" fontId="6" fillId="0" borderId="7" xfId="0" applyNumberFormat="1" applyFont="1" applyFill="1" applyBorder="1" applyAlignment="1">
      <alignment horizontal="left"/>
    </xf>
    <xf numFmtId="165" fontId="6" fillId="0" borderId="7" xfId="0" applyNumberFormat="1" applyFont="1" applyFill="1" applyBorder="1" applyAlignment="1">
      <alignment wrapText="1"/>
    </xf>
    <xf numFmtId="166" fontId="2" fillId="0" borderId="7" xfId="1" applyNumberFormat="1" applyFont="1" applyFill="1" applyBorder="1" applyAlignment="1">
      <alignment wrapText="1"/>
    </xf>
    <xf numFmtId="166" fontId="2" fillId="0" borderId="7" xfId="1" applyNumberFormat="1" applyFont="1" applyFill="1" applyBorder="1"/>
    <xf numFmtId="0" fontId="10" fillId="0" borderId="0" xfId="0" applyFont="1" applyAlignment="1">
      <alignment vertical="center"/>
    </xf>
    <xf numFmtId="166" fontId="10" fillId="0" borderId="0" xfId="1" applyNumberFormat="1" applyFont="1" applyAlignment="1">
      <alignment vertical="center"/>
    </xf>
    <xf numFmtId="166" fontId="2" fillId="0" borderId="0" xfId="0" applyNumberFormat="1" applyFont="1" applyFill="1"/>
    <xf numFmtId="0" fontId="12" fillId="0" borderId="0" xfId="0" applyFont="1" applyAlignment="1">
      <alignment vertical="center"/>
    </xf>
    <xf numFmtId="0" fontId="12" fillId="4" borderId="0" xfId="0" applyFont="1" applyFill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/>
    <xf numFmtId="0" fontId="12" fillId="0" borderId="0" xfId="0" applyFont="1" applyAlignment="1">
      <alignment horizontal="center" vertical="center" wrapText="1"/>
    </xf>
    <xf numFmtId="0" fontId="10" fillId="0" borderId="0" xfId="0" applyFont="1"/>
    <xf numFmtId="0" fontId="14" fillId="0" borderId="0" xfId="0" applyFont="1" applyAlignment="1">
      <alignment vertical="center"/>
    </xf>
    <xf numFmtId="0" fontId="14" fillId="4" borderId="0" xfId="0" applyFont="1" applyFill="1" applyAlignme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horizontal="center" vertical="center" wrapText="1"/>
    </xf>
    <xf numFmtId="166" fontId="14" fillId="0" borderId="0" xfId="1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6" fillId="0" borderId="0" xfId="0" applyFont="1" applyAlignment="1"/>
    <xf numFmtId="0" fontId="17" fillId="0" borderId="0" xfId="0" applyFont="1" applyAlignment="1"/>
    <xf numFmtId="0" fontId="17" fillId="0" borderId="0" xfId="0" applyFont="1" applyAlignment="1">
      <alignment horizontal="center"/>
    </xf>
    <xf numFmtId="0" fontId="13" fillId="0" borderId="2" xfId="0" applyFont="1" applyBorder="1" applyAlignment="1">
      <alignment horizontal="center" vertical="center"/>
    </xf>
    <xf numFmtId="166" fontId="13" fillId="0" borderId="2" xfId="1" applyNumberFormat="1" applyFont="1" applyBorder="1" applyAlignment="1">
      <alignment horizontal="center" vertical="center"/>
    </xf>
    <xf numFmtId="0" fontId="15" fillId="0" borderId="9" xfId="0" applyFont="1" applyBorder="1" applyAlignment="1">
      <alignment horizontal="center"/>
    </xf>
    <xf numFmtId="0" fontId="15" fillId="0" borderId="9" xfId="0" applyFont="1" applyBorder="1"/>
    <xf numFmtId="1" fontId="15" fillId="0" borderId="9" xfId="0" applyNumberFormat="1" applyFont="1" applyBorder="1" applyAlignment="1">
      <alignment horizontal="center"/>
    </xf>
    <xf numFmtId="166" fontId="15" fillId="0" borderId="9" xfId="1" applyNumberFormat="1" applyFont="1" applyBorder="1"/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166" fontId="15" fillId="0" borderId="1" xfId="1" applyNumberFormat="1" applyFont="1" applyBorder="1"/>
    <xf numFmtId="0" fontId="13" fillId="0" borderId="4" xfId="0" applyFont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13" fillId="3" borderId="4" xfId="0" applyFont="1" applyFill="1" applyBorder="1"/>
    <xf numFmtId="166" fontId="17" fillId="3" borderId="4" xfId="0" applyNumberFormat="1" applyFont="1" applyFill="1" applyBorder="1" applyAlignment="1">
      <alignment horizontal="center"/>
    </xf>
    <xf numFmtId="0" fontId="13" fillId="0" borderId="4" xfId="0" applyFont="1" applyBorder="1"/>
    <xf numFmtId="0" fontId="17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/>
    </xf>
    <xf numFmtId="166" fontId="17" fillId="0" borderId="2" xfId="1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166" fontId="10" fillId="0" borderId="9" xfId="1" applyNumberFormat="1" applyFont="1" applyBorder="1" applyAlignment="1">
      <alignment vertical="center"/>
    </xf>
    <xf numFmtId="167" fontId="10" fillId="0" borderId="9" xfId="1" applyNumberFormat="1" applyFont="1" applyBorder="1" applyAlignment="1">
      <alignment vertical="center"/>
    </xf>
    <xf numFmtId="0" fontId="10" fillId="0" borderId="10" xfId="0" applyFont="1" applyBorder="1" applyAlignment="1">
      <alignment wrapText="1"/>
    </xf>
    <xf numFmtId="0" fontId="10" fillId="0" borderId="1" xfId="0" applyFont="1" applyBorder="1"/>
    <xf numFmtId="166" fontId="10" fillId="0" borderId="1" xfId="1" applyNumberFormat="1" applyFont="1" applyBorder="1"/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/>
    </xf>
    <xf numFmtId="0" fontId="10" fillId="0" borderId="4" xfId="0" applyFont="1" applyBorder="1"/>
    <xf numFmtId="166" fontId="10" fillId="0" borderId="4" xfId="1" applyNumberFormat="1" applyFont="1" applyBorder="1"/>
    <xf numFmtId="0" fontId="10" fillId="0" borderId="7" xfId="0" applyFont="1" applyBorder="1" applyAlignment="1">
      <alignment vertical="center" wrapText="1"/>
    </xf>
    <xf numFmtId="0" fontId="10" fillId="0" borderId="2" xfId="0" applyFont="1" applyBorder="1"/>
    <xf numFmtId="0" fontId="13" fillId="0" borderId="2" xfId="0" applyFont="1" applyBorder="1" applyAlignment="1">
      <alignment horizontal="center"/>
    </xf>
    <xf numFmtId="166" fontId="17" fillId="0" borderId="2" xfId="0" applyNumberFormat="1" applyFont="1" applyBorder="1"/>
    <xf numFmtId="166" fontId="17" fillId="0" borderId="2" xfId="1" applyNumberFormat="1" applyFont="1" applyBorder="1"/>
    <xf numFmtId="0" fontId="14" fillId="0" borderId="0" xfId="0" applyFont="1" applyAlignment="1">
      <alignment horizontal="center"/>
    </xf>
    <xf numFmtId="0" fontId="14" fillId="0" borderId="0" xfId="0" applyFont="1" applyAlignment="1"/>
    <xf numFmtId="166" fontId="10" fillId="0" borderId="0" xfId="1" applyNumberFormat="1" applyFont="1"/>
    <xf numFmtId="0" fontId="10" fillId="0" borderId="6" xfId="0" applyFont="1" applyBorder="1" applyAlignment="1">
      <alignment vertical="center"/>
    </xf>
    <xf numFmtId="166" fontId="10" fillId="0" borderId="6" xfId="1" applyNumberFormat="1" applyFont="1" applyBorder="1" applyAlignment="1">
      <alignment vertical="center"/>
    </xf>
    <xf numFmtId="167" fontId="10" fillId="0" borderId="6" xfId="1" applyNumberFormat="1" applyFont="1" applyBorder="1" applyAlignment="1">
      <alignment vertical="center"/>
    </xf>
    <xf numFmtId="0" fontId="10" fillId="0" borderId="11" xfId="0" applyFont="1" applyBorder="1" applyAlignment="1">
      <alignment wrapText="1"/>
    </xf>
    <xf numFmtId="0" fontId="15" fillId="0" borderId="0" xfId="0" applyFont="1" applyAlignment="1">
      <alignment horizontal="center"/>
    </xf>
    <xf numFmtId="9" fontId="15" fillId="0" borderId="0" xfId="2" applyFont="1" applyAlignment="1">
      <alignment horizontal="center"/>
    </xf>
    <xf numFmtId="0" fontId="22" fillId="0" borderId="0" xfId="0" applyFont="1"/>
    <xf numFmtId="9" fontId="15" fillId="0" borderId="0" xfId="2" applyFont="1" applyAlignment="1">
      <alignment horizontal="center" vertical="center"/>
    </xf>
    <xf numFmtId="0" fontId="23" fillId="0" borderId="2" xfId="0" applyFont="1" applyBorder="1" applyAlignment="1">
      <alignment vertical="center" wrapText="1"/>
    </xf>
    <xf numFmtId="0" fontId="23" fillId="0" borderId="2" xfId="0" applyFont="1" applyBorder="1" applyAlignment="1">
      <alignment horizontal="center" vertical="center" wrapText="1"/>
    </xf>
    <xf numFmtId="9" fontId="23" fillId="0" borderId="2" xfId="2" applyFont="1" applyBorder="1" applyAlignment="1">
      <alignment horizontal="center" vertical="center" wrapText="1"/>
    </xf>
    <xf numFmtId="165" fontId="24" fillId="0" borderId="2" xfId="0" applyNumberFormat="1" applyFont="1" applyBorder="1" applyAlignment="1">
      <alignment horizontal="center"/>
    </xf>
    <xf numFmtId="0" fontId="24" fillId="0" borderId="2" xfId="0" applyFont="1" applyBorder="1"/>
    <xf numFmtId="0" fontId="25" fillId="0" borderId="2" xfId="0" applyFont="1" applyBorder="1" applyAlignment="1">
      <alignment vertical="center" wrapText="1"/>
    </xf>
    <xf numFmtId="0" fontId="24" fillId="0" borderId="2" xfId="0" applyFont="1" applyBorder="1" applyAlignment="1"/>
    <xf numFmtId="0" fontId="25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/>
    </xf>
    <xf numFmtId="167" fontId="24" fillId="0" borderId="2" xfId="3" applyNumberFormat="1" applyFont="1" applyBorder="1" applyAlignment="1">
      <alignment horizontal="center"/>
    </xf>
    <xf numFmtId="167" fontId="24" fillId="0" borderId="2" xfId="3" applyNumberFormat="1" applyFont="1" applyBorder="1" applyAlignment="1">
      <alignment horizontal="right"/>
    </xf>
    <xf numFmtId="9" fontId="24" fillId="0" borderId="2" xfId="0" applyNumberFormat="1" applyFont="1" applyBorder="1" applyAlignment="1">
      <alignment horizontal="center"/>
    </xf>
    <xf numFmtId="166" fontId="25" fillId="0" borderId="2" xfId="3" applyNumberFormat="1" applyFont="1" applyBorder="1" applyAlignment="1">
      <alignment horizontal="center" vertical="center" wrapText="1"/>
    </xf>
    <xf numFmtId="0" fontId="24" fillId="0" borderId="2" xfId="0" applyFont="1" applyBorder="1" applyAlignment="1">
      <alignment horizontal="left" wrapText="1"/>
    </xf>
    <xf numFmtId="166" fontId="24" fillId="0" borderId="2" xfId="3" applyNumberFormat="1" applyFont="1" applyBorder="1"/>
    <xf numFmtId="167" fontId="24" fillId="0" borderId="2" xfId="0" applyNumberFormat="1" applyFont="1" applyBorder="1"/>
    <xf numFmtId="0" fontId="24" fillId="4" borderId="2" xfId="0" applyFont="1" applyFill="1" applyBorder="1" applyAlignment="1">
      <alignment horizontal="left" wrapText="1"/>
    </xf>
    <xf numFmtId="0" fontId="24" fillId="0" borderId="2" xfId="0" applyFont="1" applyBorder="1" applyAlignment="1">
      <alignment wrapText="1"/>
    </xf>
    <xf numFmtId="9" fontId="24" fillId="0" borderId="2" xfId="0" applyNumberFormat="1" applyFont="1" applyFill="1" applyBorder="1" applyAlignment="1">
      <alignment horizontal="center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/>
    </xf>
    <xf numFmtId="167" fontId="24" fillId="0" borderId="2" xfId="3" applyNumberFormat="1" applyFont="1" applyFill="1" applyBorder="1" applyAlignment="1">
      <alignment horizontal="center"/>
    </xf>
    <xf numFmtId="167" fontId="24" fillId="0" borderId="2" xfId="3" applyNumberFormat="1" applyFont="1" applyFill="1" applyBorder="1" applyAlignment="1">
      <alignment horizontal="right"/>
    </xf>
    <xf numFmtId="0" fontId="26" fillId="0" borderId="2" xfId="0" applyFont="1" applyBorder="1"/>
    <xf numFmtId="0" fontId="24" fillId="0" borderId="12" xfId="0" applyFont="1" applyBorder="1"/>
    <xf numFmtId="0" fontId="27" fillId="4" borderId="4" xfId="0" applyFont="1" applyFill="1" applyBorder="1" applyAlignment="1">
      <alignment horizontal="left" wrapText="1"/>
    </xf>
    <xf numFmtId="166" fontId="26" fillId="0" borderId="2" xfId="3" applyNumberFormat="1" applyFont="1" applyBorder="1"/>
    <xf numFmtId="165" fontId="24" fillId="0" borderId="2" xfId="0" applyNumberFormat="1" applyFont="1" applyBorder="1"/>
    <xf numFmtId="165" fontId="24" fillId="0" borderId="3" xfId="0" applyNumberFormat="1" applyFont="1" applyBorder="1"/>
    <xf numFmtId="0" fontId="24" fillId="0" borderId="5" xfId="0" applyFont="1" applyBorder="1"/>
    <xf numFmtId="0" fontId="29" fillId="0" borderId="2" xfId="0" applyFont="1" applyBorder="1"/>
    <xf numFmtId="167" fontId="28" fillId="0" borderId="2" xfId="0" applyNumberFormat="1" applyFont="1" applyBorder="1"/>
    <xf numFmtId="166" fontId="29" fillId="0" borderId="2" xfId="3" applyNumberFormat="1" applyFont="1" applyBorder="1"/>
    <xf numFmtId="166" fontId="29" fillId="0" borderId="2" xfId="0" applyNumberFormat="1" applyFont="1" applyBorder="1"/>
    <xf numFmtId="167" fontId="22" fillId="0" borderId="0" xfId="0" applyNumberFormat="1" applyFont="1"/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21" fillId="0" borderId="0" xfId="2" applyFont="1" applyAlignment="1">
      <alignment horizontal="center"/>
    </xf>
    <xf numFmtId="14" fontId="11" fillId="3" borderId="8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14" fontId="4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4" fontId="4" fillId="0" borderId="3" xfId="0" applyNumberFormat="1" applyFont="1" applyFill="1" applyBorder="1" applyAlignment="1">
      <alignment horizontal="center"/>
    </xf>
    <xf numFmtId="14" fontId="4" fillId="0" borderId="5" xfId="0" applyNumberFormat="1" applyFont="1" applyFill="1" applyBorder="1" applyAlignment="1">
      <alignment horizontal="center"/>
    </xf>
    <xf numFmtId="14" fontId="9" fillId="2" borderId="0" xfId="0" applyNumberFormat="1" applyFont="1" applyFill="1" applyAlignment="1">
      <alignment horizontal="center" vertical="center"/>
    </xf>
    <xf numFmtId="0" fontId="28" fillId="0" borderId="2" xfId="0" applyFont="1" applyBorder="1" applyAlignment="1">
      <alignment horizontal="left" vertical="center"/>
    </xf>
    <xf numFmtId="0" fontId="24" fillId="0" borderId="10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/>
    </xf>
    <xf numFmtId="0" fontId="28" fillId="0" borderId="13" xfId="0" applyFont="1" applyBorder="1" applyAlignment="1">
      <alignment horizontal="center"/>
    </xf>
    <xf numFmtId="0" fontId="28" fillId="0" borderId="5" xfId="0" applyFont="1" applyBorder="1" applyAlignment="1">
      <alignment horizontal="center"/>
    </xf>
    <xf numFmtId="0" fontId="16" fillId="0" borderId="0" xfId="0" applyFont="1" applyAlignment="1">
      <alignment horizontal="center"/>
    </xf>
    <xf numFmtId="9" fontId="16" fillId="0" borderId="0" xfId="2" applyFont="1" applyAlignment="1">
      <alignment horizontal="center"/>
    </xf>
    <xf numFmtId="0" fontId="17" fillId="0" borderId="0" xfId="0" applyFont="1" applyAlignment="1">
      <alignment horizontal="center"/>
    </xf>
    <xf numFmtId="9" fontId="17" fillId="0" borderId="0" xfId="2" applyFont="1" applyAlignment="1">
      <alignment horizontal="center"/>
    </xf>
    <xf numFmtId="0" fontId="23" fillId="4" borderId="2" xfId="0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23" fillId="0" borderId="2" xfId="0" applyFont="1" applyBorder="1" applyAlignment="1">
      <alignment horizontal="center" vertical="center"/>
    </xf>
    <xf numFmtId="9" fontId="23" fillId="0" borderId="2" xfId="2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1"/>
  <sheetViews>
    <sheetView topLeftCell="A244" zoomScaleNormal="100" workbookViewId="0">
      <selection activeCell="C261" sqref="C261"/>
    </sheetView>
  </sheetViews>
  <sheetFormatPr defaultColWidth="8.85546875" defaultRowHeight="15" x14ac:dyDescent="0.25"/>
  <cols>
    <col min="1" max="1" width="14.140625" style="20" customWidth="1"/>
    <col min="2" max="2" width="21" style="20" customWidth="1"/>
    <col min="3" max="3" width="43.28515625" style="1" customWidth="1"/>
    <col min="4" max="4" width="20.28515625" style="1" customWidth="1"/>
    <col min="5" max="5" width="20.85546875" style="1" customWidth="1"/>
    <col min="6" max="6" width="12.42578125" style="1" bestFit="1" customWidth="1"/>
    <col min="7" max="16384" width="8.85546875" style="1"/>
  </cols>
  <sheetData>
    <row r="1" spans="1:5" x14ac:dyDescent="0.25">
      <c r="A1" s="16" t="s">
        <v>74</v>
      </c>
      <c r="B1" s="16"/>
      <c r="C1" s="4"/>
      <c r="D1" s="5"/>
    </row>
    <row r="2" spans="1:5" x14ac:dyDescent="0.25">
      <c r="A2" s="17" t="s">
        <v>75</v>
      </c>
      <c r="B2" s="17"/>
      <c r="C2" s="2"/>
      <c r="D2" s="3"/>
    </row>
    <row r="3" spans="1:5" x14ac:dyDescent="0.25">
      <c r="A3" s="142" t="s">
        <v>83</v>
      </c>
      <c r="B3" s="142"/>
      <c r="C3" s="142"/>
      <c r="D3" s="142"/>
      <c r="E3" s="142"/>
    </row>
    <row r="4" spans="1:5" x14ac:dyDescent="0.25">
      <c r="A4" s="143"/>
      <c r="B4" s="143"/>
      <c r="C4" s="143"/>
      <c r="D4" s="143"/>
      <c r="E4" s="143"/>
    </row>
    <row r="5" spans="1:5" x14ac:dyDescent="0.25">
      <c r="A5" s="144" t="s">
        <v>76</v>
      </c>
      <c r="B5" s="144" t="s">
        <v>82</v>
      </c>
      <c r="C5" s="145" t="s">
        <v>77</v>
      </c>
      <c r="D5" s="21" t="s">
        <v>79</v>
      </c>
      <c r="E5" s="21" t="s">
        <v>80</v>
      </c>
    </row>
    <row r="6" spans="1:5" ht="28.5" x14ac:dyDescent="0.25">
      <c r="A6" s="144"/>
      <c r="B6" s="144"/>
      <c r="C6" s="145"/>
      <c r="D6" s="6" t="s">
        <v>81</v>
      </c>
      <c r="E6" s="7" t="s">
        <v>78</v>
      </c>
    </row>
    <row r="7" spans="1:5" s="11" customFormat="1" x14ac:dyDescent="0.25">
      <c r="A7" s="31">
        <v>43800</v>
      </c>
      <c r="B7" s="31" t="s">
        <v>85</v>
      </c>
      <c r="C7" s="32" t="s">
        <v>1</v>
      </c>
      <c r="D7" s="33"/>
      <c r="E7" s="34">
        <v>205000</v>
      </c>
    </row>
    <row r="8" spans="1:5" s="11" customFormat="1" x14ac:dyDescent="0.25">
      <c r="A8" s="19">
        <v>43800</v>
      </c>
      <c r="B8" s="19" t="s">
        <v>86</v>
      </c>
      <c r="C8" s="8" t="s">
        <v>5</v>
      </c>
      <c r="D8" s="9"/>
      <c r="E8" s="10">
        <v>60000</v>
      </c>
    </row>
    <row r="9" spans="1:5" s="11" customFormat="1" x14ac:dyDescent="0.25">
      <c r="A9" s="19">
        <v>43800</v>
      </c>
      <c r="B9" s="19" t="s">
        <v>85</v>
      </c>
      <c r="C9" s="8" t="s">
        <v>6</v>
      </c>
      <c r="D9" s="9"/>
      <c r="E9" s="10">
        <v>470000</v>
      </c>
    </row>
    <row r="10" spans="1:5" s="11" customFormat="1" x14ac:dyDescent="0.25">
      <c r="A10" s="19">
        <v>43800</v>
      </c>
      <c r="B10" s="19" t="s">
        <v>85</v>
      </c>
      <c r="C10" s="8" t="s">
        <v>7</v>
      </c>
      <c r="D10" s="9"/>
      <c r="E10" s="10">
        <v>1055000</v>
      </c>
    </row>
    <row r="11" spans="1:5" s="11" customFormat="1" x14ac:dyDescent="0.25">
      <c r="A11" s="19">
        <v>43800</v>
      </c>
      <c r="B11" s="19" t="s">
        <v>87</v>
      </c>
      <c r="C11" s="8" t="s">
        <v>8</v>
      </c>
      <c r="D11" s="9"/>
      <c r="E11" s="10">
        <v>5490000</v>
      </c>
    </row>
    <row r="12" spans="1:5" s="11" customFormat="1" ht="12.6" customHeight="1" x14ac:dyDescent="0.25">
      <c r="A12" s="18">
        <v>43800</v>
      </c>
      <c r="B12" s="18" t="s">
        <v>88</v>
      </c>
      <c r="C12" s="8" t="s">
        <v>2</v>
      </c>
      <c r="D12" s="9"/>
      <c r="E12" s="10">
        <v>650000</v>
      </c>
    </row>
    <row r="13" spans="1:5" s="11" customFormat="1" x14ac:dyDescent="0.25">
      <c r="A13" s="18">
        <v>43801</v>
      </c>
      <c r="B13" s="18" t="s">
        <v>89</v>
      </c>
      <c r="C13" s="8" t="s">
        <v>3</v>
      </c>
      <c r="D13" s="9"/>
      <c r="E13" s="10">
        <v>100000000</v>
      </c>
    </row>
    <row r="14" spans="1:5" s="11" customFormat="1" x14ac:dyDescent="0.25">
      <c r="A14" s="18">
        <v>43801</v>
      </c>
      <c r="B14" s="18" t="s">
        <v>89</v>
      </c>
      <c r="C14" s="8" t="s">
        <v>4</v>
      </c>
      <c r="D14" s="9"/>
      <c r="E14" s="10">
        <v>12000000</v>
      </c>
    </row>
    <row r="15" spans="1:5" s="11" customFormat="1" x14ac:dyDescent="0.25">
      <c r="A15" s="19">
        <v>43801</v>
      </c>
      <c r="B15" s="19" t="s">
        <v>85</v>
      </c>
      <c r="C15" s="8" t="s">
        <v>9</v>
      </c>
      <c r="D15" s="9"/>
      <c r="E15" s="10">
        <v>145000</v>
      </c>
    </row>
    <row r="16" spans="1:5" s="11" customFormat="1" ht="15.6" customHeight="1" x14ac:dyDescent="0.25">
      <c r="A16" s="19">
        <v>43801</v>
      </c>
      <c r="B16" s="19" t="s">
        <v>85</v>
      </c>
      <c r="C16" s="8" t="s">
        <v>10</v>
      </c>
      <c r="D16" s="9"/>
      <c r="E16" s="10">
        <v>1045000</v>
      </c>
    </row>
    <row r="17" spans="1:5" s="11" customFormat="1" x14ac:dyDescent="0.25">
      <c r="A17" s="19">
        <v>43802</v>
      </c>
      <c r="B17" s="19" t="s">
        <v>88</v>
      </c>
      <c r="C17" s="8" t="s">
        <v>11</v>
      </c>
      <c r="D17" s="9"/>
      <c r="E17" s="10">
        <v>15000</v>
      </c>
    </row>
    <row r="18" spans="1:5" s="11" customFormat="1" x14ac:dyDescent="0.25">
      <c r="A18" s="19">
        <v>43802</v>
      </c>
      <c r="B18" s="19" t="s">
        <v>85</v>
      </c>
      <c r="C18" s="8" t="s">
        <v>12</v>
      </c>
      <c r="D18" s="9"/>
      <c r="E18" s="10">
        <v>632000</v>
      </c>
    </row>
    <row r="19" spans="1:5" s="11" customFormat="1" x14ac:dyDescent="0.25">
      <c r="A19" s="19">
        <v>43802</v>
      </c>
      <c r="B19" s="19" t="s">
        <v>85</v>
      </c>
      <c r="C19" s="8" t="s">
        <v>12</v>
      </c>
      <c r="D19" s="9"/>
      <c r="E19" s="10">
        <v>260000</v>
      </c>
    </row>
    <row r="20" spans="1:5" s="11" customFormat="1" x14ac:dyDescent="0.25">
      <c r="A20" s="19">
        <v>43802</v>
      </c>
      <c r="B20" s="19" t="s">
        <v>85</v>
      </c>
      <c r="C20" s="8" t="s">
        <v>13</v>
      </c>
      <c r="D20" s="9"/>
      <c r="E20" s="10">
        <v>265000</v>
      </c>
    </row>
    <row r="21" spans="1:5" s="11" customFormat="1" x14ac:dyDescent="0.25">
      <c r="A21" s="19">
        <v>43802</v>
      </c>
      <c r="B21" s="19" t="s">
        <v>85</v>
      </c>
      <c r="C21" s="8" t="s">
        <v>14</v>
      </c>
      <c r="D21" s="9"/>
      <c r="E21" s="10">
        <v>345000</v>
      </c>
    </row>
    <row r="22" spans="1:5" s="11" customFormat="1" x14ac:dyDescent="0.25">
      <c r="A22" s="19">
        <v>43803</v>
      </c>
      <c r="B22" s="19" t="s">
        <v>85</v>
      </c>
      <c r="C22" s="8" t="s">
        <v>1</v>
      </c>
      <c r="D22" s="9"/>
      <c r="E22" s="10">
        <v>136000</v>
      </c>
    </row>
    <row r="23" spans="1:5" s="11" customFormat="1" x14ac:dyDescent="0.25">
      <c r="A23" s="19">
        <v>43803</v>
      </c>
      <c r="B23" s="19" t="s">
        <v>88</v>
      </c>
      <c r="C23" s="8" t="s">
        <v>15</v>
      </c>
      <c r="D23" s="9"/>
      <c r="E23" s="10">
        <v>1006740</v>
      </c>
    </row>
    <row r="24" spans="1:5" s="11" customFormat="1" x14ac:dyDescent="0.25">
      <c r="A24" s="19">
        <v>43803</v>
      </c>
      <c r="B24" s="19" t="s">
        <v>85</v>
      </c>
      <c r="C24" s="8" t="s">
        <v>16</v>
      </c>
      <c r="D24" s="9"/>
      <c r="E24" s="10">
        <v>90000</v>
      </c>
    </row>
    <row r="25" spans="1:5" s="11" customFormat="1" x14ac:dyDescent="0.25">
      <c r="A25" s="19">
        <v>43803</v>
      </c>
      <c r="B25" s="19" t="s">
        <v>85</v>
      </c>
      <c r="C25" s="8" t="s">
        <v>17</v>
      </c>
      <c r="D25" s="9"/>
      <c r="E25" s="10">
        <v>108000</v>
      </c>
    </row>
    <row r="26" spans="1:5" s="11" customFormat="1" x14ac:dyDescent="0.25">
      <c r="A26" s="19">
        <v>43803</v>
      </c>
      <c r="B26" s="19" t="s">
        <v>85</v>
      </c>
      <c r="C26" s="8" t="s">
        <v>18</v>
      </c>
      <c r="D26" s="9"/>
      <c r="E26" s="10">
        <v>643800</v>
      </c>
    </row>
    <row r="27" spans="1:5" s="11" customFormat="1" x14ac:dyDescent="0.25">
      <c r="A27" s="19">
        <v>43804</v>
      </c>
      <c r="B27" s="19" t="s">
        <v>85</v>
      </c>
      <c r="C27" s="8" t="s">
        <v>19</v>
      </c>
      <c r="D27" s="9"/>
      <c r="E27" s="10">
        <v>1950000</v>
      </c>
    </row>
    <row r="28" spans="1:5" s="11" customFormat="1" x14ac:dyDescent="0.25">
      <c r="A28" s="19">
        <v>43804</v>
      </c>
      <c r="B28" s="19" t="s">
        <v>85</v>
      </c>
      <c r="C28" s="8" t="s">
        <v>16</v>
      </c>
      <c r="D28" s="9"/>
      <c r="E28" s="10">
        <v>202000</v>
      </c>
    </row>
    <row r="29" spans="1:5" s="11" customFormat="1" x14ac:dyDescent="0.25">
      <c r="A29" s="19">
        <v>43804</v>
      </c>
      <c r="B29" s="19" t="s">
        <v>85</v>
      </c>
      <c r="C29" s="8" t="s">
        <v>20</v>
      </c>
      <c r="D29" s="9"/>
      <c r="E29" s="10">
        <v>750000</v>
      </c>
    </row>
    <row r="30" spans="1:5" s="11" customFormat="1" x14ac:dyDescent="0.25">
      <c r="A30" s="19">
        <v>43805</v>
      </c>
      <c r="B30" s="19" t="s">
        <v>88</v>
      </c>
      <c r="C30" s="8" t="s">
        <v>2</v>
      </c>
      <c r="D30" s="9"/>
      <c r="E30" s="10">
        <v>300000</v>
      </c>
    </row>
    <row r="31" spans="1:5" s="11" customFormat="1" x14ac:dyDescent="0.25">
      <c r="A31" s="19">
        <v>43805</v>
      </c>
      <c r="B31" s="19" t="s">
        <v>85</v>
      </c>
      <c r="C31" s="8" t="s">
        <v>21</v>
      </c>
      <c r="D31" s="9"/>
      <c r="E31" s="10">
        <v>861000</v>
      </c>
    </row>
    <row r="32" spans="1:5" s="11" customFormat="1" x14ac:dyDescent="0.25">
      <c r="A32" s="19">
        <v>43805</v>
      </c>
      <c r="B32" s="19" t="s">
        <v>85</v>
      </c>
      <c r="C32" s="8" t="s">
        <v>9</v>
      </c>
      <c r="D32" s="9"/>
      <c r="E32" s="10">
        <v>183000</v>
      </c>
    </row>
    <row r="33" spans="1:5" s="11" customFormat="1" x14ac:dyDescent="0.25">
      <c r="A33" s="19">
        <v>43805</v>
      </c>
      <c r="B33" s="19" t="s">
        <v>90</v>
      </c>
      <c r="C33" s="8" t="s">
        <v>22</v>
      </c>
      <c r="D33" s="9"/>
      <c r="E33" s="10">
        <v>50000</v>
      </c>
    </row>
    <row r="34" spans="1:5" s="11" customFormat="1" x14ac:dyDescent="0.25">
      <c r="A34" s="19">
        <v>43806</v>
      </c>
      <c r="B34" s="19" t="s">
        <v>85</v>
      </c>
      <c r="C34" s="8" t="s">
        <v>23</v>
      </c>
      <c r="D34" s="9"/>
      <c r="E34" s="10">
        <v>625000</v>
      </c>
    </row>
    <row r="35" spans="1:5" s="11" customFormat="1" x14ac:dyDescent="0.25">
      <c r="A35" s="19">
        <v>43806</v>
      </c>
      <c r="B35" s="19" t="s">
        <v>85</v>
      </c>
      <c r="C35" s="8" t="s">
        <v>24</v>
      </c>
      <c r="D35" s="9"/>
      <c r="E35" s="10">
        <v>300000</v>
      </c>
    </row>
    <row r="36" spans="1:5" s="11" customFormat="1" x14ac:dyDescent="0.25">
      <c r="A36" s="19">
        <v>43806</v>
      </c>
      <c r="B36" s="19" t="s">
        <v>85</v>
      </c>
      <c r="C36" s="8" t="s">
        <v>25</v>
      </c>
      <c r="D36" s="9"/>
      <c r="E36" s="10">
        <v>765000</v>
      </c>
    </row>
    <row r="37" spans="1:5" s="11" customFormat="1" x14ac:dyDescent="0.25">
      <c r="A37" s="19">
        <v>43806</v>
      </c>
      <c r="B37" s="19" t="s">
        <v>85</v>
      </c>
      <c r="C37" s="8" t="s">
        <v>16</v>
      </c>
      <c r="D37" s="9"/>
      <c r="E37" s="10">
        <v>270000</v>
      </c>
    </row>
    <row r="38" spans="1:5" s="11" customFormat="1" x14ac:dyDescent="0.25">
      <c r="A38" s="19">
        <v>43806</v>
      </c>
      <c r="B38" s="19" t="s">
        <v>85</v>
      </c>
      <c r="C38" s="8" t="s">
        <v>1</v>
      </c>
      <c r="D38" s="9"/>
      <c r="E38" s="10">
        <v>367000</v>
      </c>
    </row>
    <row r="39" spans="1:5" s="11" customFormat="1" x14ac:dyDescent="0.25">
      <c r="A39" s="19">
        <v>43807</v>
      </c>
      <c r="B39" s="19" t="s">
        <v>90</v>
      </c>
      <c r="C39" s="8" t="s">
        <v>26</v>
      </c>
      <c r="D39" s="9"/>
      <c r="E39" s="10">
        <v>500000</v>
      </c>
    </row>
    <row r="40" spans="1:5" s="11" customFormat="1" x14ac:dyDescent="0.25">
      <c r="A40" s="19">
        <v>43807</v>
      </c>
      <c r="B40" s="19" t="s">
        <v>88</v>
      </c>
      <c r="C40" s="8" t="s">
        <v>11</v>
      </c>
      <c r="D40" s="9"/>
      <c r="E40" s="10">
        <v>15000</v>
      </c>
    </row>
    <row r="41" spans="1:5" s="14" customFormat="1" x14ac:dyDescent="0.25">
      <c r="A41" s="22">
        <v>43809</v>
      </c>
      <c r="B41" s="22" t="s">
        <v>86</v>
      </c>
      <c r="C41" s="23" t="s">
        <v>27</v>
      </c>
      <c r="D41" s="12"/>
      <c r="E41" s="13">
        <v>84000</v>
      </c>
    </row>
    <row r="42" spans="1:5" s="11" customFormat="1" x14ac:dyDescent="0.25">
      <c r="A42" s="22">
        <v>43809</v>
      </c>
      <c r="B42" s="22" t="s">
        <v>88</v>
      </c>
      <c r="C42" s="23" t="s">
        <v>2</v>
      </c>
      <c r="D42" s="9"/>
      <c r="E42" s="10">
        <v>800000</v>
      </c>
    </row>
    <row r="43" spans="1:5" s="11" customFormat="1" x14ac:dyDescent="0.25">
      <c r="A43" s="22">
        <v>43809</v>
      </c>
      <c r="B43" s="22" t="s">
        <v>86</v>
      </c>
      <c r="C43" s="23" t="s">
        <v>28</v>
      </c>
      <c r="D43" s="9"/>
      <c r="E43" s="10">
        <v>1800000</v>
      </c>
    </row>
    <row r="44" spans="1:5" s="11" customFormat="1" x14ac:dyDescent="0.25">
      <c r="A44" s="22">
        <v>43809</v>
      </c>
      <c r="B44" s="22" t="s">
        <v>87</v>
      </c>
      <c r="C44" s="23" t="s">
        <v>91</v>
      </c>
      <c r="D44" s="9"/>
      <c r="E44" s="10">
        <v>10500000</v>
      </c>
    </row>
    <row r="45" spans="1:5" s="11" customFormat="1" x14ac:dyDescent="0.25">
      <c r="A45" s="19">
        <v>43810</v>
      </c>
      <c r="B45" s="22" t="s">
        <v>86</v>
      </c>
      <c r="C45" s="15" t="s">
        <v>29</v>
      </c>
      <c r="D45" s="9"/>
      <c r="E45" s="10">
        <v>9500</v>
      </c>
    </row>
    <row r="46" spans="1:5" s="11" customFormat="1" x14ac:dyDescent="0.25">
      <c r="A46" s="19">
        <v>43810</v>
      </c>
      <c r="B46" s="22" t="s">
        <v>86</v>
      </c>
      <c r="C46" s="15" t="s">
        <v>30</v>
      </c>
      <c r="D46" s="9"/>
      <c r="E46" s="10">
        <v>332000</v>
      </c>
    </row>
    <row r="47" spans="1:5" s="11" customFormat="1" x14ac:dyDescent="0.25">
      <c r="A47" s="19">
        <v>43810</v>
      </c>
      <c r="B47" s="19" t="s">
        <v>85</v>
      </c>
      <c r="C47" s="15" t="s">
        <v>31</v>
      </c>
      <c r="D47" s="9"/>
      <c r="E47" s="10">
        <v>15000</v>
      </c>
    </row>
    <row r="48" spans="1:5" s="11" customFormat="1" x14ac:dyDescent="0.25">
      <c r="A48" s="19">
        <v>43810</v>
      </c>
      <c r="B48" s="19" t="s">
        <v>85</v>
      </c>
      <c r="C48" s="15" t="s">
        <v>32</v>
      </c>
      <c r="D48" s="9"/>
      <c r="E48" s="10">
        <v>10000</v>
      </c>
    </row>
    <row r="49" spans="1:5" s="11" customFormat="1" x14ac:dyDescent="0.25">
      <c r="A49" s="19">
        <v>43810</v>
      </c>
      <c r="B49" s="19" t="s">
        <v>85</v>
      </c>
      <c r="C49" s="15" t="s">
        <v>32</v>
      </c>
      <c r="D49" s="9"/>
      <c r="E49" s="10">
        <v>30000</v>
      </c>
    </row>
    <row r="50" spans="1:5" s="11" customFormat="1" x14ac:dyDescent="0.25">
      <c r="A50" s="19">
        <v>43811</v>
      </c>
      <c r="B50" s="19" t="s">
        <v>85</v>
      </c>
      <c r="C50" s="15" t="s">
        <v>33</v>
      </c>
      <c r="D50" s="9"/>
      <c r="E50" s="10">
        <v>992000</v>
      </c>
    </row>
    <row r="51" spans="1:5" s="11" customFormat="1" x14ac:dyDescent="0.25">
      <c r="A51" s="19">
        <v>43811</v>
      </c>
      <c r="B51" s="19" t="s">
        <v>85</v>
      </c>
      <c r="C51" s="15" t="s">
        <v>34</v>
      </c>
      <c r="D51" s="9"/>
      <c r="E51" s="10">
        <v>20000</v>
      </c>
    </row>
    <row r="52" spans="1:5" s="11" customFormat="1" x14ac:dyDescent="0.25">
      <c r="A52" s="18">
        <v>43812</v>
      </c>
      <c r="B52" s="18" t="s">
        <v>85</v>
      </c>
      <c r="C52" s="15" t="s">
        <v>35</v>
      </c>
      <c r="D52" s="9"/>
      <c r="E52" s="10">
        <v>235000</v>
      </c>
    </row>
    <row r="53" spans="1:5" s="11" customFormat="1" x14ac:dyDescent="0.25">
      <c r="A53" s="18">
        <v>43812</v>
      </c>
      <c r="B53" s="18" t="s">
        <v>85</v>
      </c>
      <c r="C53" s="15" t="s">
        <v>36</v>
      </c>
      <c r="D53" s="9"/>
      <c r="E53" s="10">
        <v>95000</v>
      </c>
    </row>
    <row r="54" spans="1:5" s="11" customFormat="1" x14ac:dyDescent="0.25">
      <c r="A54" s="18">
        <v>43812</v>
      </c>
      <c r="B54" s="18" t="s">
        <v>85</v>
      </c>
      <c r="C54" s="15" t="s">
        <v>37</v>
      </c>
      <c r="D54" s="9"/>
      <c r="E54" s="10">
        <v>1140000</v>
      </c>
    </row>
    <row r="55" spans="1:5" s="11" customFormat="1" x14ac:dyDescent="0.25">
      <c r="A55" s="18">
        <v>43812</v>
      </c>
      <c r="B55" s="18" t="s">
        <v>88</v>
      </c>
      <c r="C55" s="15" t="s">
        <v>2</v>
      </c>
      <c r="D55" s="9"/>
      <c r="E55" s="10">
        <v>1001360</v>
      </c>
    </row>
    <row r="56" spans="1:5" s="11" customFormat="1" x14ac:dyDescent="0.25">
      <c r="A56" s="18">
        <v>43812</v>
      </c>
      <c r="B56" s="18" t="s">
        <v>90</v>
      </c>
      <c r="C56" s="15" t="s">
        <v>38</v>
      </c>
      <c r="D56" s="9"/>
      <c r="E56" s="10">
        <v>1143000</v>
      </c>
    </row>
    <row r="57" spans="1:5" s="11" customFormat="1" x14ac:dyDescent="0.25">
      <c r="A57" s="18">
        <v>43812</v>
      </c>
      <c r="B57" s="22" t="s">
        <v>86</v>
      </c>
      <c r="C57" s="15" t="s">
        <v>39</v>
      </c>
      <c r="D57" s="9"/>
      <c r="E57" s="10">
        <v>9750</v>
      </c>
    </row>
    <row r="58" spans="1:5" s="11" customFormat="1" x14ac:dyDescent="0.25">
      <c r="A58" s="18">
        <v>43812</v>
      </c>
      <c r="B58" s="22" t="s">
        <v>86</v>
      </c>
      <c r="C58" s="15" t="s">
        <v>30</v>
      </c>
      <c r="D58" s="9"/>
      <c r="E58" s="10">
        <v>350000</v>
      </c>
    </row>
    <row r="59" spans="1:5" s="11" customFormat="1" x14ac:dyDescent="0.25">
      <c r="A59" s="18">
        <v>43813</v>
      </c>
      <c r="B59" s="18" t="s">
        <v>87</v>
      </c>
      <c r="C59" s="15" t="s">
        <v>40</v>
      </c>
      <c r="D59" s="9"/>
      <c r="E59" s="10">
        <v>2000000</v>
      </c>
    </row>
    <row r="60" spans="1:5" s="11" customFormat="1" x14ac:dyDescent="0.25">
      <c r="A60" s="18">
        <v>43814</v>
      </c>
      <c r="B60" s="18" t="s">
        <v>88</v>
      </c>
      <c r="C60" s="15" t="s">
        <v>2</v>
      </c>
      <c r="D60" s="9"/>
      <c r="E60" s="10">
        <v>500000</v>
      </c>
    </row>
    <row r="61" spans="1:5" s="11" customFormat="1" x14ac:dyDescent="0.25">
      <c r="A61" s="18">
        <v>43815</v>
      </c>
      <c r="B61" s="18" t="s">
        <v>92</v>
      </c>
      <c r="C61" s="15" t="s">
        <v>41</v>
      </c>
      <c r="D61" s="9">
        <v>2000000</v>
      </c>
      <c r="E61" s="10"/>
    </row>
    <row r="62" spans="1:5" s="11" customFormat="1" x14ac:dyDescent="0.25">
      <c r="A62" s="18">
        <v>43815</v>
      </c>
      <c r="B62" s="22" t="s">
        <v>86</v>
      </c>
      <c r="C62" s="15" t="s">
        <v>42</v>
      </c>
      <c r="D62" s="9"/>
      <c r="E62" s="10">
        <v>240000</v>
      </c>
    </row>
    <row r="63" spans="1:5" s="11" customFormat="1" x14ac:dyDescent="0.25">
      <c r="A63" s="18">
        <v>43815</v>
      </c>
      <c r="B63" s="22" t="s">
        <v>86</v>
      </c>
      <c r="C63" s="15" t="s">
        <v>43</v>
      </c>
      <c r="D63" s="9"/>
      <c r="E63" s="10">
        <v>267000</v>
      </c>
    </row>
    <row r="64" spans="1:5" s="11" customFormat="1" x14ac:dyDescent="0.25">
      <c r="A64" s="18">
        <v>43816</v>
      </c>
      <c r="B64" s="22" t="s">
        <v>86</v>
      </c>
      <c r="C64" s="15" t="s">
        <v>44</v>
      </c>
      <c r="D64" s="9"/>
      <c r="E64" s="10">
        <v>1730000</v>
      </c>
    </row>
    <row r="65" spans="1:5" s="11" customFormat="1" x14ac:dyDescent="0.25">
      <c r="A65" s="18">
        <v>43816</v>
      </c>
      <c r="B65" s="18" t="s">
        <v>92</v>
      </c>
      <c r="C65" s="15" t="s">
        <v>45</v>
      </c>
      <c r="D65" s="9">
        <v>7458000</v>
      </c>
      <c r="E65" s="10"/>
    </row>
    <row r="66" spans="1:5" s="11" customFormat="1" x14ac:dyDescent="0.25">
      <c r="A66" s="18">
        <v>43816</v>
      </c>
      <c r="B66" s="18" t="s">
        <v>88</v>
      </c>
      <c r="C66" s="15" t="s">
        <v>2</v>
      </c>
      <c r="D66" s="9"/>
      <c r="E66" s="10">
        <v>500000</v>
      </c>
    </row>
    <row r="67" spans="1:5" s="11" customFormat="1" x14ac:dyDescent="0.25">
      <c r="A67" s="18">
        <v>43816</v>
      </c>
      <c r="B67" s="18" t="s">
        <v>85</v>
      </c>
      <c r="C67" s="15" t="s">
        <v>12</v>
      </c>
      <c r="D67" s="9"/>
      <c r="E67" s="10">
        <v>470000</v>
      </c>
    </row>
    <row r="68" spans="1:5" s="11" customFormat="1" x14ac:dyDescent="0.25">
      <c r="A68" s="18">
        <v>43816</v>
      </c>
      <c r="B68" s="22" t="s">
        <v>86</v>
      </c>
      <c r="C68" s="15" t="s">
        <v>46</v>
      </c>
      <c r="D68" s="9"/>
      <c r="E68" s="10">
        <v>205000</v>
      </c>
    </row>
    <row r="69" spans="1:5" s="11" customFormat="1" x14ac:dyDescent="0.25">
      <c r="A69" s="18">
        <v>43816</v>
      </c>
      <c r="B69" s="22" t="s">
        <v>86</v>
      </c>
      <c r="C69" s="15" t="s">
        <v>47</v>
      </c>
      <c r="D69" s="9"/>
      <c r="E69" s="10">
        <v>205000</v>
      </c>
    </row>
    <row r="70" spans="1:5" s="11" customFormat="1" ht="13.15" customHeight="1" x14ac:dyDescent="0.25">
      <c r="A70" s="18">
        <v>43816</v>
      </c>
      <c r="B70" s="18" t="s">
        <v>93</v>
      </c>
      <c r="C70" s="15" t="s">
        <v>48</v>
      </c>
      <c r="D70" s="9"/>
      <c r="E70" s="10">
        <v>2000000</v>
      </c>
    </row>
    <row r="71" spans="1:5" s="11" customFormat="1" x14ac:dyDescent="0.25">
      <c r="A71" s="18">
        <v>43816</v>
      </c>
      <c r="B71" s="22" t="s">
        <v>86</v>
      </c>
      <c r="C71" s="15" t="s">
        <v>49</v>
      </c>
      <c r="D71" s="9"/>
      <c r="E71" s="10">
        <v>1730000</v>
      </c>
    </row>
    <row r="72" spans="1:5" s="11" customFormat="1" x14ac:dyDescent="0.25">
      <c r="A72" s="18">
        <v>43817</v>
      </c>
      <c r="B72" s="22" t="s">
        <v>85</v>
      </c>
      <c r="C72" s="15" t="s">
        <v>50</v>
      </c>
      <c r="D72" s="9"/>
      <c r="E72" s="10">
        <v>540000</v>
      </c>
    </row>
    <row r="73" spans="1:5" s="11" customFormat="1" x14ac:dyDescent="0.25">
      <c r="A73" s="18">
        <v>43817</v>
      </c>
      <c r="B73" s="18" t="s">
        <v>93</v>
      </c>
      <c r="C73" s="15" t="s">
        <v>51</v>
      </c>
      <c r="D73" s="9"/>
      <c r="E73" s="10">
        <v>1000000</v>
      </c>
    </row>
    <row r="74" spans="1:5" s="11" customFormat="1" x14ac:dyDescent="0.25">
      <c r="A74" s="18">
        <v>43818</v>
      </c>
      <c r="B74" s="18" t="s">
        <v>92</v>
      </c>
      <c r="C74" s="15" t="s">
        <v>52</v>
      </c>
      <c r="D74" s="9">
        <v>4030000</v>
      </c>
      <c r="E74" s="10"/>
    </row>
    <row r="75" spans="1:5" s="11" customFormat="1" x14ac:dyDescent="0.25">
      <c r="A75" s="18">
        <v>43818</v>
      </c>
      <c r="B75" s="18" t="s">
        <v>85</v>
      </c>
      <c r="C75" s="15" t="s">
        <v>53</v>
      </c>
      <c r="D75" s="9"/>
      <c r="E75" s="10">
        <v>250000</v>
      </c>
    </row>
    <row r="76" spans="1:5" s="11" customFormat="1" x14ac:dyDescent="0.25">
      <c r="A76" s="18">
        <v>43819</v>
      </c>
      <c r="B76" s="18" t="s">
        <v>94</v>
      </c>
      <c r="C76" s="15" t="s">
        <v>54</v>
      </c>
      <c r="D76" s="9"/>
      <c r="E76" s="10">
        <v>70000</v>
      </c>
    </row>
    <row r="77" spans="1:5" s="11" customFormat="1" x14ac:dyDescent="0.25">
      <c r="A77" s="18">
        <v>43821</v>
      </c>
      <c r="B77" s="18" t="s">
        <v>88</v>
      </c>
      <c r="C77" s="15" t="s">
        <v>2</v>
      </c>
      <c r="D77" s="9"/>
      <c r="E77" s="10">
        <v>1000000</v>
      </c>
    </row>
    <row r="78" spans="1:5" s="11" customFormat="1" x14ac:dyDescent="0.25">
      <c r="A78" s="18">
        <v>43822</v>
      </c>
      <c r="B78" s="18" t="s">
        <v>92</v>
      </c>
      <c r="C78" s="15" t="s">
        <v>55</v>
      </c>
      <c r="D78" s="9">
        <v>3070000</v>
      </c>
      <c r="E78" s="10"/>
    </row>
    <row r="79" spans="1:5" s="11" customFormat="1" x14ac:dyDescent="0.25">
      <c r="A79" s="18">
        <v>43822</v>
      </c>
      <c r="B79" s="22" t="s">
        <v>86</v>
      </c>
      <c r="C79" s="15" t="s">
        <v>56</v>
      </c>
      <c r="D79" s="9"/>
      <c r="E79" s="10">
        <v>2600000</v>
      </c>
    </row>
    <row r="80" spans="1:5" s="11" customFormat="1" x14ac:dyDescent="0.25">
      <c r="A80" s="18">
        <v>43822</v>
      </c>
      <c r="B80" s="22" t="s">
        <v>86</v>
      </c>
      <c r="C80" s="15" t="s">
        <v>57</v>
      </c>
      <c r="D80" s="9"/>
      <c r="E80" s="10">
        <v>421000</v>
      </c>
    </row>
    <row r="81" spans="1:5" s="11" customFormat="1" ht="30" x14ac:dyDescent="0.25">
      <c r="A81" s="18">
        <v>43822</v>
      </c>
      <c r="B81" s="18" t="s">
        <v>92</v>
      </c>
      <c r="C81" s="15" t="s">
        <v>58</v>
      </c>
      <c r="D81" s="9"/>
      <c r="E81" s="10">
        <v>3616000</v>
      </c>
    </row>
    <row r="82" spans="1:5" s="11" customFormat="1" x14ac:dyDescent="0.25">
      <c r="A82" s="18">
        <v>43822</v>
      </c>
      <c r="B82" s="18" t="s">
        <v>93</v>
      </c>
      <c r="C82" s="15" t="s">
        <v>51</v>
      </c>
      <c r="D82" s="9"/>
      <c r="E82" s="10">
        <v>300000</v>
      </c>
    </row>
    <row r="83" spans="1:5" s="11" customFormat="1" x14ac:dyDescent="0.25">
      <c r="A83" s="18">
        <v>43822</v>
      </c>
      <c r="B83" s="22" t="s">
        <v>86</v>
      </c>
      <c r="C83" s="15" t="s">
        <v>47</v>
      </c>
      <c r="D83" s="9"/>
      <c r="E83" s="10">
        <v>331661</v>
      </c>
    </row>
    <row r="84" spans="1:5" s="11" customFormat="1" x14ac:dyDescent="0.25">
      <c r="A84" s="18">
        <v>43823</v>
      </c>
      <c r="B84" s="18" t="s">
        <v>94</v>
      </c>
      <c r="C84" s="15" t="s">
        <v>59</v>
      </c>
      <c r="D84" s="9"/>
      <c r="E84" s="10">
        <v>1580000</v>
      </c>
    </row>
    <row r="85" spans="1:5" s="11" customFormat="1" x14ac:dyDescent="0.25">
      <c r="A85" s="18">
        <v>43823</v>
      </c>
      <c r="B85" s="18" t="s">
        <v>88</v>
      </c>
      <c r="C85" s="15" t="s">
        <v>2</v>
      </c>
      <c r="D85" s="9"/>
      <c r="E85" s="10">
        <v>1026720</v>
      </c>
    </row>
    <row r="86" spans="1:5" s="11" customFormat="1" x14ac:dyDescent="0.25">
      <c r="A86" s="18">
        <v>43823</v>
      </c>
      <c r="B86" s="18" t="s">
        <v>90</v>
      </c>
      <c r="C86" s="15" t="s">
        <v>60</v>
      </c>
      <c r="D86" s="9"/>
      <c r="E86" s="10">
        <v>1350000</v>
      </c>
    </row>
    <row r="87" spans="1:5" s="11" customFormat="1" x14ac:dyDescent="0.25">
      <c r="A87" s="18">
        <v>43824</v>
      </c>
      <c r="B87" s="18" t="s">
        <v>85</v>
      </c>
      <c r="C87" s="15" t="s">
        <v>61</v>
      </c>
      <c r="D87" s="9"/>
      <c r="E87" s="10">
        <v>115000</v>
      </c>
    </row>
    <row r="88" spans="1:5" s="11" customFormat="1" x14ac:dyDescent="0.25">
      <c r="A88" s="18">
        <v>43824</v>
      </c>
      <c r="B88" s="18" t="s">
        <v>93</v>
      </c>
      <c r="C88" s="15" t="s">
        <v>62</v>
      </c>
      <c r="D88" s="9"/>
      <c r="E88" s="10">
        <v>4000000</v>
      </c>
    </row>
    <row r="89" spans="1:5" s="11" customFormat="1" x14ac:dyDescent="0.25">
      <c r="A89" s="18">
        <v>43824</v>
      </c>
      <c r="B89" s="18" t="s">
        <v>88</v>
      </c>
      <c r="C89" s="15" t="s">
        <v>2</v>
      </c>
      <c r="D89" s="9"/>
      <c r="E89" s="10">
        <v>1000000</v>
      </c>
    </row>
    <row r="90" spans="1:5" s="11" customFormat="1" x14ac:dyDescent="0.25">
      <c r="A90" s="18">
        <v>43825</v>
      </c>
      <c r="B90" s="22" t="s">
        <v>86</v>
      </c>
      <c r="C90" s="15" t="s">
        <v>63</v>
      </c>
      <c r="D90" s="9"/>
      <c r="E90" s="10">
        <v>91339</v>
      </c>
    </row>
    <row r="91" spans="1:5" s="11" customFormat="1" x14ac:dyDescent="0.25">
      <c r="A91" s="18">
        <v>43825</v>
      </c>
      <c r="B91" s="22" t="s">
        <v>86</v>
      </c>
      <c r="C91" s="15" t="s">
        <v>64</v>
      </c>
      <c r="D91" s="9"/>
      <c r="E91" s="10">
        <v>37400</v>
      </c>
    </row>
    <row r="92" spans="1:5" s="11" customFormat="1" x14ac:dyDescent="0.25">
      <c r="A92" s="18">
        <v>43825</v>
      </c>
      <c r="B92" s="18" t="s">
        <v>93</v>
      </c>
      <c r="C92" s="15" t="s">
        <v>51</v>
      </c>
      <c r="D92" s="9"/>
      <c r="E92" s="10">
        <v>5000000</v>
      </c>
    </row>
    <row r="93" spans="1:5" s="11" customFormat="1" x14ac:dyDescent="0.25">
      <c r="A93" s="18">
        <v>43826</v>
      </c>
      <c r="B93" s="18" t="s">
        <v>85</v>
      </c>
      <c r="C93" s="15" t="s">
        <v>9</v>
      </c>
      <c r="D93" s="9"/>
      <c r="E93" s="10">
        <v>120000</v>
      </c>
    </row>
    <row r="94" spans="1:5" s="11" customFormat="1" x14ac:dyDescent="0.25">
      <c r="A94" s="18">
        <v>43826</v>
      </c>
      <c r="B94" s="18" t="s">
        <v>92</v>
      </c>
      <c r="C94" s="15" t="s">
        <v>65</v>
      </c>
      <c r="D94" s="9">
        <v>20000000</v>
      </c>
      <c r="E94" s="10"/>
    </row>
    <row r="95" spans="1:5" s="11" customFormat="1" x14ac:dyDescent="0.25">
      <c r="A95" s="18">
        <v>43827</v>
      </c>
      <c r="B95" s="18" t="s">
        <v>88</v>
      </c>
      <c r="C95" s="15" t="s">
        <v>2</v>
      </c>
      <c r="D95" s="9"/>
      <c r="E95" s="10">
        <v>1064000</v>
      </c>
    </row>
    <row r="96" spans="1:5" s="11" customFormat="1" x14ac:dyDescent="0.25">
      <c r="A96" s="18">
        <v>43827</v>
      </c>
      <c r="B96" s="18" t="s">
        <v>92</v>
      </c>
      <c r="C96" s="15" t="s">
        <v>66</v>
      </c>
      <c r="D96" s="9">
        <v>10160000</v>
      </c>
      <c r="E96" s="10"/>
    </row>
    <row r="97" spans="1:9" s="11" customFormat="1" x14ac:dyDescent="0.25">
      <c r="A97" s="18">
        <v>43828</v>
      </c>
      <c r="B97" s="18" t="s">
        <v>92</v>
      </c>
      <c r="C97" s="15" t="s">
        <v>67</v>
      </c>
      <c r="D97" s="9"/>
      <c r="E97" s="10">
        <v>180000</v>
      </c>
    </row>
    <row r="98" spans="1:9" s="11" customFormat="1" x14ac:dyDescent="0.25">
      <c r="A98" s="18">
        <v>43828</v>
      </c>
      <c r="B98" s="18" t="s">
        <v>88</v>
      </c>
      <c r="C98" s="15" t="s">
        <v>2</v>
      </c>
      <c r="D98" s="9"/>
      <c r="E98" s="10">
        <v>1005720</v>
      </c>
    </row>
    <row r="99" spans="1:9" s="11" customFormat="1" x14ac:dyDescent="0.25">
      <c r="A99" s="18">
        <v>43829</v>
      </c>
      <c r="B99" s="18" t="s">
        <v>94</v>
      </c>
      <c r="C99" s="15" t="s">
        <v>68</v>
      </c>
      <c r="D99" s="9"/>
      <c r="E99" s="10">
        <v>600000</v>
      </c>
    </row>
    <row r="100" spans="1:9" s="11" customFormat="1" x14ac:dyDescent="0.25">
      <c r="A100" s="18">
        <v>43829</v>
      </c>
      <c r="B100" s="18" t="s">
        <v>90</v>
      </c>
      <c r="C100" s="8" t="s">
        <v>69</v>
      </c>
      <c r="D100" s="9"/>
      <c r="E100" s="10">
        <v>11200000</v>
      </c>
    </row>
    <row r="101" spans="1:9" s="11" customFormat="1" x14ac:dyDescent="0.25">
      <c r="A101" s="18">
        <v>43829</v>
      </c>
      <c r="B101" s="22" t="s">
        <v>86</v>
      </c>
      <c r="C101" s="8" t="s">
        <v>70</v>
      </c>
      <c r="D101" s="9"/>
      <c r="E101" s="10">
        <v>4700000</v>
      </c>
    </row>
    <row r="102" spans="1:9" s="11" customFormat="1" x14ac:dyDescent="0.25">
      <c r="A102" s="18">
        <v>43829</v>
      </c>
      <c r="B102" s="18" t="s">
        <v>92</v>
      </c>
      <c r="C102" s="8" t="s">
        <v>71</v>
      </c>
      <c r="D102" s="9"/>
      <c r="E102" s="10">
        <v>50000000</v>
      </c>
    </row>
    <row r="103" spans="1:9" s="11" customFormat="1" x14ac:dyDescent="0.25">
      <c r="A103" s="18">
        <v>43830</v>
      </c>
      <c r="B103" s="18" t="s">
        <v>92</v>
      </c>
      <c r="C103" s="8" t="s">
        <v>72</v>
      </c>
      <c r="D103" s="9">
        <v>10000000</v>
      </c>
      <c r="E103" s="10"/>
    </row>
    <row r="104" spans="1:9" s="11" customFormat="1" x14ac:dyDescent="0.25">
      <c r="A104" s="18">
        <v>43830</v>
      </c>
      <c r="B104" s="18" t="s">
        <v>92</v>
      </c>
      <c r="C104" s="8" t="s">
        <v>72</v>
      </c>
      <c r="D104" s="9">
        <v>40000000</v>
      </c>
      <c r="E104" s="10"/>
    </row>
    <row r="105" spans="1:9" s="11" customFormat="1" x14ac:dyDescent="0.25">
      <c r="A105" s="18">
        <v>43830</v>
      </c>
      <c r="B105" s="18" t="s">
        <v>88</v>
      </c>
      <c r="C105" s="8" t="s">
        <v>2</v>
      </c>
      <c r="D105" s="9"/>
      <c r="E105" s="10">
        <v>760000</v>
      </c>
    </row>
    <row r="106" spans="1:9" s="11" customFormat="1" x14ac:dyDescent="0.25">
      <c r="A106" s="18">
        <v>43830</v>
      </c>
      <c r="B106" s="18" t="s">
        <v>92</v>
      </c>
      <c r="C106" s="15" t="s">
        <v>73</v>
      </c>
      <c r="D106" s="9"/>
      <c r="E106" s="10">
        <v>148000000</v>
      </c>
    </row>
    <row r="107" spans="1:9" s="11" customFormat="1" x14ac:dyDescent="0.25">
      <c r="A107" s="18">
        <v>43830</v>
      </c>
      <c r="B107" s="18" t="s">
        <v>85</v>
      </c>
      <c r="C107" s="15" t="s">
        <v>9</v>
      </c>
      <c r="D107" s="9"/>
      <c r="E107" s="10">
        <v>109000</v>
      </c>
    </row>
    <row r="108" spans="1:9" s="11" customFormat="1" x14ac:dyDescent="0.25">
      <c r="A108" s="24">
        <v>43830</v>
      </c>
      <c r="B108" s="24" t="s">
        <v>88</v>
      </c>
      <c r="C108" s="25" t="s">
        <v>0</v>
      </c>
      <c r="D108" s="26"/>
      <c r="E108" s="27">
        <f>10000+10000+60000+10000+10000+15000+40000+40000+15000+10000+10000+10000+15000+15000+10000+15000+40000+60000+10000+40000+10000+10000+100000+40000+40000+40000+60000+40000+40000+90000+40000+15000+15000+15000+10000+150000+150000</f>
        <v>1310000</v>
      </c>
    </row>
    <row r="109" spans="1:9" s="30" customFormat="1" ht="14.25" x14ac:dyDescent="0.2">
      <c r="A109" s="28"/>
      <c r="B109" s="146" t="s">
        <v>84</v>
      </c>
      <c r="C109" s="147"/>
      <c r="D109" s="29">
        <f>SUM(D7:D108)</f>
        <v>96718000</v>
      </c>
      <c r="E109" s="29">
        <f>SUM(E7:E108)</f>
        <v>403550990</v>
      </c>
    </row>
    <row r="110" spans="1:9" x14ac:dyDescent="0.25">
      <c r="F110" s="41"/>
    </row>
    <row r="111" spans="1:9" s="39" customFormat="1" ht="25.5" x14ac:dyDescent="0.25">
      <c r="A111" s="148" t="s">
        <v>95</v>
      </c>
      <c r="B111" s="148"/>
      <c r="D111" s="40"/>
      <c r="E111" s="40"/>
      <c r="F111" s="40"/>
      <c r="G111" s="40"/>
      <c r="H111" s="40"/>
      <c r="I111" s="40"/>
    </row>
    <row r="113" spans="1:5" ht="15.75" x14ac:dyDescent="0.25">
      <c r="B113" s="141" t="s">
        <v>87</v>
      </c>
      <c r="C113" s="141"/>
    </row>
    <row r="114" spans="1:5" x14ac:dyDescent="0.25">
      <c r="A114" s="144" t="s">
        <v>76</v>
      </c>
      <c r="B114" s="144" t="s">
        <v>82</v>
      </c>
      <c r="C114" s="145" t="s">
        <v>77</v>
      </c>
      <c r="D114" s="21" t="s">
        <v>79</v>
      </c>
      <c r="E114" s="21" t="s">
        <v>80</v>
      </c>
    </row>
    <row r="115" spans="1:5" ht="28.5" x14ac:dyDescent="0.25">
      <c r="A115" s="144"/>
      <c r="B115" s="144"/>
      <c r="C115" s="145"/>
      <c r="D115" s="6" t="s">
        <v>81</v>
      </c>
      <c r="E115" s="7" t="s">
        <v>78</v>
      </c>
    </row>
    <row r="116" spans="1:5" x14ac:dyDescent="0.25">
      <c r="A116" s="19">
        <v>43800</v>
      </c>
      <c r="B116" s="19" t="s">
        <v>87</v>
      </c>
      <c r="C116" s="8" t="s">
        <v>8</v>
      </c>
      <c r="D116" s="9"/>
      <c r="E116" s="10">
        <v>5490000</v>
      </c>
    </row>
    <row r="117" spans="1:5" x14ac:dyDescent="0.25">
      <c r="A117" s="22">
        <v>43809</v>
      </c>
      <c r="B117" s="22" t="s">
        <v>87</v>
      </c>
      <c r="C117" s="23" t="s">
        <v>91</v>
      </c>
      <c r="D117" s="9"/>
      <c r="E117" s="10">
        <v>10500000</v>
      </c>
    </row>
    <row r="118" spans="1:5" x14ac:dyDescent="0.25">
      <c r="A118" s="35">
        <v>43813</v>
      </c>
      <c r="B118" s="35" t="s">
        <v>87</v>
      </c>
      <c r="C118" s="36" t="s">
        <v>40</v>
      </c>
      <c r="D118" s="37"/>
      <c r="E118" s="38">
        <v>2000000</v>
      </c>
    </row>
    <row r="119" spans="1:5" s="30" customFormat="1" ht="14.25" x14ac:dyDescent="0.2">
      <c r="A119" s="28"/>
      <c r="B119" s="146" t="s">
        <v>84</v>
      </c>
      <c r="C119" s="147"/>
      <c r="D119" s="29">
        <f>SUM(D116:D118)</f>
        <v>0</v>
      </c>
      <c r="E119" s="29">
        <f>SUM(E116:E118)</f>
        <v>17990000</v>
      </c>
    </row>
    <row r="121" spans="1:5" ht="15.75" x14ac:dyDescent="0.25">
      <c r="B121" s="141" t="s">
        <v>88</v>
      </c>
      <c r="C121" s="141"/>
    </row>
    <row r="122" spans="1:5" x14ac:dyDescent="0.25">
      <c r="A122" s="144" t="s">
        <v>76</v>
      </c>
      <c r="B122" s="144" t="s">
        <v>82</v>
      </c>
      <c r="C122" s="145" t="s">
        <v>77</v>
      </c>
      <c r="D122" s="21" t="s">
        <v>79</v>
      </c>
      <c r="E122" s="21" t="s">
        <v>80</v>
      </c>
    </row>
    <row r="123" spans="1:5" ht="28.5" x14ac:dyDescent="0.25">
      <c r="A123" s="144"/>
      <c r="B123" s="144"/>
      <c r="C123" s="145"/>
      <c r="D123" s="6" t="s">
        <v>81</v>
      </c>
      <c r="E123" s="7" t="s">
        <v>78</v>
      </c>
    </row>
    <row r="124" spans="1:5" s="11" customFormat="1" ht="12.6" customHeight="1" x14ac:dyDescent="0.25">
      <c r="A124" s="18">
        <v>43800</v>
      </c>
      <c r="B124" s="18" t="s">
        <v>88</v>
      </c>
      <c r="C124" s="8" t="s">
        <v>2</v>
      </c>
      <c r="D124" s="9"/>
      <c r="E124" s="10">
        <v>650000</v>
      </c>
    </row>
    <row r="125" spans="1:5" s="11" customFormat="1" x14ac:dyDescent="0.25">
      <c r="A125" s="19">
        <v>43802</v>
      </c>
      <c r="B125" s="19" t="s">
        <v>88</v>
      </c>
      <c r="C125" s="8" t="s">
        <v>11</v>
      </c>
      <c r="D125" s="9"/>
      <c r="E125" s="10">
        <v>15000</v>
      </c>
    </row>
    <row r="126" spans="1:5" s="11" customFormat="1" x14ac:dyDescent="0.25">
      <c r="A126" s="19">
        <v>43803</v>
      </c>
      <c r="B126" s="19" t="s">
        <v>88</v>
      </c>
      <c r="C126" s="8" t="s">
        <v>15</v>
      </c>
      <c r="D126" s="9"/>
      <c r="E126" s="10">
        <v>1006740</v>
      </c>
    </row>
    <row r="127" spans="1:5" s="11" customFormat="1" x14ac:dyDescent="0.25">
      <c r="A127" s="19">
        <v>43805</v>
      </c>
      <c r="B127" s="19" t="s">
        <v>88</v>
      </c>
      <c r="C127" s="8" t="s">
        <v>2</v>
      </c>
      <c r="D127" s="9"/>
      <c r="E127" s="10">
        <v>300000</v>
      </c>
    </row>
    <row r="128" spans="1:5" s="11" customFormat="1" x14ac:dyDescent="0.25">
      <c r="A128" s="19">
        <v>43807</v>
      </c>
      <c r="B128" s="19" t="s">
        <v>88</v>
      </c>
      <c r="C128" s="8" t="s">
        <v>11</v>
      </c>
      <c r="D128" s="9"/>
      <c r="E128" s="10">
        <v>15000</v>
      </c>
    </row>
    <row r="129" spans="1:5" s="11" customFormat="1" x14ac:dyDescent="0.25">
      <c r="A129" s="22">
        <v>43809</v>
      </c>
      <c r="B129" s="22" t="s">
        <v>88</v>
      </c>
      <c r="C129" s="23" t="s">
        <v>2</v>
      </c>
      <c r="D129" s="9"/>
      <c r="E129" s="10">
        <v>800000</v>
      </c>
    </row>
    <row r="130" spans="1:5" s="11" customFormat="1" x14ac:dyDescent="0.25">
      <c r="A130" s="18">
        <v>43812</v>
      </c>
      <c r="B130" s="18" t="s">
        <v>88</v>
      </c>
      <c r="C130" s="15" t="s">
        <v>2</v>
      </c>
      <c r="D130" s="9"/>
      <c r="E130" s="10">
        <v>1001360</v>
      </c>
    </row>
    <row r="131" spans="1:5" s="11" customFormat="1" x14ac:dyDescent="0.25">
      <c r="A131" s="18">
        <v>43814</v>
      </c>
      <c r="B131" s="18" t="s">
        <v>88</v>
      </c>
      <c r="C131" s="15" t="s">
        <v>2</v>
      </c>
      <c r="D131" s="9"/>
      <c r="E131" s="10">
        <v>500000</v>
      </c>
    </row>
    <row r="132" spans="1:5" s="11" customFormat="1" x14ac:dyDescent="0.25">
      <c r="A132" s="18">
        <v>43816</v>
      </c>
      <c r="B132" s="18" t="s">
        <v>88</v>
      </c>
      <c r="C132" s="15" t="s">
        <v>2</v>
      </c>
      <c r="D132" s="9"/>
      <c r="E132" s="10">
        <v>500000</v>
      </c>
    </row>
    <row r="133" spans="1:5" s="11" customFormat="1" x14ac:dyDescent="0.25">
      <c r="A133" s="18">
        <v>43821</v>
      </c>
      <c r="B133" s="18" t="s">
        <v>88</v>
      </c>
      <c r="C133" s="15" t="s">
        <v>2</v>
      </c>
      <c r="D133" s="9"/>
      <c r="E133" s="10">
        <v>1000000</v>
      </c>
    </row>
    <row r="134" spans="1:5" s="11" customFormat="1" x14ac:dyDescent="0.25">
      <c r="A134" s="18">
        <v>43823</v>
      </c>
      <c r="B134" s="18" t="s">
        <v>88</v>
      </c>
      <c r="C134" s="15" t="s">
        <v>2</v>
      </c>
      <c r="D134" s="9"/>
      <c r="E134" s="10">
        <v>1026720</v>
      </c>
    </row>
    <row r="135" spans="1:5" s="11" customFormat="1" x14ac:dyDescent="0.25">
      <c r="A135" s="18">
        <v>43824</v>
      </c>
      <c r="B135" s="18" t="s">
        <v>88</v>
      </c>
      <c r="C135" s="15" t="s">
        <v>2</v>
      </c>
      <c r="D135" s="9"/>
      <c r="E135" s="10">
        <v>1000000</v>
      </c>
    </row>
    <row r="136" spans="1:5" s="11" customFormat="1" x14ac:dyDescent="0.25">
      <c r="A136" s="18">
        <v>43827</v>
      </c>
      <c r="B136" s="18" t="s">
        <v>88</v>
      </c>
      <c r="C136" s="15" t="s">
        <v>2</v>
      </c>
      <c r="D136" s="9"/>
      <c r="E136" s="10">
        <v>1064000</v>
      </c>
    </row>
    <row r="137" spans="1:5" s="11" customFormat="1" x14ac:dyDescent="0.25">
      <c r="A137" s="18">
        <v>43828</v>
      </c>
      <c r="B137" s="18" t="s">
        <v>88</v>
      </c>
      <c r="C137" s="15" t="s">
        <v>2</v>
      </c>
      <c r="D137" s="9"/>
      <c r="E137" s="10">
        <v>1005720</v>
      </c>
    </row>
    <row r="138" spans="1:5" s="11" customFormat="1" x14ac:dyDescent="0.25">
      <c r="A138" s="18">
        <v>43830</v>
      </c>
      <c r="B138" s="18" t="s">
        <v>88</v>
      </c>
      <c r="C138" s="8" t="s">
        <v>2</v>
      </c>
      <c r="D138" s="9"/>
      <c r="E138" s="10">
        <v>760000</v>
      </c>
    </row>
    <row r="139" spans="1:5" s="11" customFormat="1" x14ac:dyDescent="0.25">
      <c r="A139" s="24">
        <v>43830</v>
      </c>
      <c r="B139" s="24" t="s">
        <v>88</v>
      </c>
      <c r="C139" s="25" t="s">
        <v>0</v>
      </c>
      <c r="D139" s="26"/>
      <c r="E139" s="27">
        <v>1310000</v>
      </c>
    </row>
    <row r="140" spans="1:5" s="30" customFormat="1" ht="14.25" x14ac:dyDescent="0.2">
      <c r="A140" s="28"/>
      <c r="B140" s="146" t="s">
        <v>84</v>
      </c>
      <c r="C140" s="147"/>
      <c r="D140" s="29">
        <f>SUM(D124:D139)</f>
        <v>0</v>
      </c>
      <c r="E140" s="29">
        <f>SUM(E124:E139)</f>
        <v>11954540</v>
      </c>
    </row>
    <row r="142" spans="1:5" ht="15.75" x14ac:dyDescent="0.25">
      <c r="B142" s="141" t="s">
        <v>92</v>
      </c>
      <c r="C142" s="141"/>
    </row>
    <row r="143" spans="1:5" x14ac:dyDescent="0.25">
      <c r="A143" s="144" t="s">
        <v>76</v>
      </c>
      <c r="B143" s="144" t="s">
        <v>82</v>
      </c>
      <c r="C143" s="145" t="s">
        <v>77</v>
      </c>
      <c r="D143" s="21" t="s">
        <v>79</v>
      </c>
      <c r="E143" s="21" t="s">
        <v>80</v>
      </c>
    </row>
    <row r="144" spans="1:5" ht="28.5" x14ac:dyDescent="0.25">
      <c r="A144" s="144"/>
      <c r="B144" s="144"/>
      <c r="C144" s="145"/>
      <c r="D144" s="6" t="s">
        <v>81</v>
      </c>
      <c r="E144" s="7" t="s">
        <v>78</v>
      </c>
    </row>
    <row r="145" spans="1:5" s="11" customFormat="1" x14ac:dyDescent="0.25">
      <c r="A145" s="18">
        <v>43815</v>
      </c>
      <c r="B145" s="18" t="s">
        <v>92</v>
      </c>
      <c r="C145" s="15" t="s">
        <v>41</v>
      </c>
      <c r="D145" s="9">
        <v>2000000</v>
      </c>
      <c r="E145" s="10"/>
    </row>
    <row r="146" spans="1:5" s="11" customFormat="1" x14ac:dyDescent="0.25">
      <c r="A146" s="18">
        <v>43816</v>
      </c>
      <c r="B146" s="18" t="s">
        <v>92</v>
      </c>
      <c r="C146" s="15" t="s">
        <v>45</v>
      </c>
      <c r="D146" s="9">
        <v>7458000</v>
      </c>
      <c r="E146" s="10"/>
    </row>
    <row r="147" spans="1:5" s="11" customFormat="1" x14ac:dyDescent="0.25">
      <c r="A147" s="18">
        <v>43818</v>
      </c>
      <c r="B147" s="18" t="s">
        <v>92</v>
      </c>
      <c r="C147" s="15" t="s">
        <v>52</v>
      </c>
      <c r="D147" s="9">
        <v>4030000</v>
      </c>
      <c r="E147" s="10"/>
    </row>
    <row r="148" spans="1:5" s="11" customFormat="1" x14ac:dyDescent="0.25">
      <c r="A148" s="18">
        <v>43822</v>
      </c>
      <c r="B148" s="18" t="s">
        <v>92</v>
      </c>
      <c r="C148" s="15" t="s">
        <v>55</v>
      </c>
      <c r="D148" s="9">
        <v>3070000</v>
      </c>
      <c r="E148" s="10"/>
    </row>
    <row r="149" spans="1:5" s="11" customFormat="1" ht="30" x14ac:dyDescent="0.25">
      <c r="A149" s="18">
        <v>43822</v>
      </c>
      <c r="B149" s="18" t="s">
        <v>92</v>
      </c>
      <c r="C149" s="15" t="s">
        <v>58</v>
      </c>
      <c r="D149" s="9"/>
      <c r="E149" s="10">
        <v>3616000</v>
      </c>
    </row>
    <row r="150" spans="1:5" s="11" customFormat="1" x14ac:dyDescent="0.25">
      <c r="A150" s="18">
        <v>43826</v>
      </c>
      <c r="B150" s="18" t="s">
        <v>92</v>
      </c>
      <c r="C150" s="15" t="s">
        <v>65</v>
      </c>
      <c r="D150" s="9">
        <v>20000000</v>
      </c>
      <c r="E150" s="10"/>
    </row>
    <row r="151" spans="1:5" s="11" customFormat="1" x14ac:dyDescent="0.25">
      <c r="A151" s="18">
        <v>43827</v>
      </c>
      <c r="B151" s="18" t="s">
        <v>92</v>
      </c>
      <c r="C151" s="15" t="s">
        <v>66</v>
      </c>
      <c r="D151" s="9">
        <v>10160000</v>
      </c>
      <c r="E151" s="10"/>
    </row>
    <row r="152" spans="1:5" s="11" customFormat="1" x14ac:dyDescent="0.25">
      <c r="A152" s="18">
        <v>43828</v>
      </c>
      <c r="B152" s="18" t="s">
        <v>92</v>
      </c>
      <c r="C152" s="15" t="s">
        <v>67</v>
      </c>
      <c r="D152" s="9"/>
      <c r="E152" s="10">
        <v>180000</v>
      </c>
    </row>
    <row r="153" spans="1:5" s="11" customFormat="1" x14ac:dyDescent="0.25">
      <c r="A153" s="18">
        <v>43829</v>
      </c>
      <c r="B153" s="18" t="s">
        <v>92</v>
      </c>
      <c r="C153" s="8" t="s">
        <v>71</v>
      </c>
      <c r="D153" s="9"/>
      <c r="E153" s="10">
        <v>50000000</v>
      </c>
    </row>
    <row r="154" spans="1:5" s="11" customFormat="1" x14ac:dyDescent="0.25">
      <c r="A154" s="18">
        <v>43830</v>
      </c>
      <c r="B154" s="18" t="s">
        <v>92</v>
      </c>
      <c r="C154" s="8" t="s">
        <v>72</v>
      </c>
      <c r="D154" s="9">
        <v>10000000</v>
      </c>
      <c r="E154" s="10"/>
    </row>
    <row r="155" spans="1:5" s="11" customFormat="1" x14ac:dyDescent="0.25">
      <c r="A155" s="18">
        <v>43830</v>
      </c>
      <c r="B155" s="18" t="s">
        <v>92</v>
      </c>
      <c r="C155" s="8" t="s">
        <v>72</v>
      </c>
      <c r="D155" s="9">
        <v>40000000</v>
      </c>
      <c r="E155" s="10"/>
    </row>
    <row r="156" spans="1:5" s="11" customFormat="1" x14ac:dyDescent="0.25">
      <c r="A156" s="18">
        <v>43830</v>
      </c>
      <c r="B156" s="18" t="s">
        <v>92</v>
      </c>
      <c r="C156" s="15" t="s">
        <v>73</v>
      </c>
      <c r="D156" s="9"/>
      <c r="E156" s="10">
        <v>148000000</v>
      </c>
    </row>
    <row r="157" spans="1:5" s="30" customFormat="1" ht="14.25" x14ac:dyDescent="0.2">
      <c r="A157" s="28"/>
      <c r="B157" s="146" t="s">
        <v>84</v>
      </c>
      <c r="C157" s="147"/>
      <c r="D157" s="29">
        <f>SUM(D145:D156)</f>
        <v>96718000</v>
      </c>
      <c r="E157" s="29">
        <f>SUM(E145:E156)</f>
        <v>201796000</v>
      </c>
    </row>
    <row r="159" spans="1:5" ht="15.75" x14ac:dyDescent="0.25">
      <c r="B159" s="141" t="s">
        <v>90</v>
      </c>
      <c r="C159" s="141"/>
    </row>
    <row r="160" spans="1:5" x14ac:dyDescent="0.25">
      <c r="A160" s="144" t="s">
        <v>76</v>
      </c>
      <c r="B160" s="144" t="s">
        <v>82</v>
      </c>
      <c r="C160" s="145" t="s">
        <v>77</v>
      </c>
      <c r="D160" s="21" t="s">
        <v>79</v>
      </c>
      <c r="E160" s="21" t="s">
        <v>80</v>
      </c>
    </row>
    <row r="161" spans="1:5" ht="28.5" x14ac:dyDescent="0.25">
      <c r="A161" s="144"/>
      <c r="B161" s="144"/>
      <c r="C161" s="145"/>
      <c r="D161" s="6" t="s">
        <v>81</v>
      </c>
      <c r="E161" s="7" t="s">
        <v>78</v>
      </c>
    </row>
    <row r="162" spans="1:5" s="11" customFormat="1" x14ac:dyDescent="0.25">
      <c r="A162" s="19">
        <v>43805</v>
      </c>
      <c r="B162" s="19" t="s">
        <v>90</v>
      </c>
      <c r="C162" s="8" t="s">
        <v>22</v>
      </c>
      <c r="D162" s="9"/>
      <c r="E162" s="10">
        <v>50000</v>
      </c>
    </row>
    <row r="163" spans="1:5" s="11" customFormat="1" x14ac:dyDescent="0.25">
      <c r="A163" s="19">
        <v>43807</v>
      </c>
      <c r="B163" s="19" t="s">
        <v>90</v>
      </c>
      <c r="C163" s="8" t="s">
        <v>26</v>
      </c>
      <c r="D163" s="9"/>
      <c r="E163" s="10">
        <v>500000</v>
      </c>
    </row>
    <row r="164" spans="1:5" s="11" customFormat="1" x14ac:dyDescent="0.25">
      <c r="A164" s="18">
        <v>43812</v>
      </c>
      <c r="B164" s="18" t="s">
        <v>90</v>
      </c>
      <c r="C164" s="15" t="s">
        <v>38</v>
      </c>
      <c r="D164" s="9"/>
      <c r="E164" s="10">
        <v>1143000</v>
      </c>
    </row>
    <row r="165" spans="1:5" s="11" customFormat="1" x14ac:dyDescent="0.25">
      <c r="A165" s="18">
        <v>43823</v>
      </c>
      <c r="B165" s="18" t="s">
        <v>90</v>
      </c>
      <c r="C165" s="15" t="s">
        <v>60</v>
      </c>
      <c r="D165" s="9"/>
      <c r="E165" s="10">
        <v>1350000</v>
      </c>
    </row>
    <row r="166" spans="1:5" s="11" customFormat="1" x14ac:dyDescent="0.25">
      <c r="A166" s="18">
        <v>43829</v>
      </c>
      <c r="B166" s="18" t="s">
        <v>90</v>
      </c>
      <c r="C166" s="8" t="s">
        <v>69</v>
      </c>
      <c r="D166" s="9"/>
      <c r="E166" s="10">
        <v>11200000</v>
      </c>
    </row>
    <row r="167" spans="1:5" s="30" customFormat="1" ht="14.25" x14ac:dyDescent="0.2">
      <c r="A167" s="28"/>
      <c r="B167" s="146" t="s">
        <v>84</v>
      </c>
      <c r="C167" s="147"/>
      <c r="D167" s="29">
        <f>SUM(D164:D166)</f>
        <v>0</v>
      </c>
      <c r="E167" s="29">
        <f>SUM(E162:E166)</f>
        <v>14243000</v>
      </c>
    </row>
    <row r="169" spans="1:5" ht="15.75" x14ac:dyDescent="0.25">
      <c r="B169" s="141" t="s">
        <v>93</v>
      </c>
      <c r="C169" s="141"/>
    </row>
    <row r="170" spans="1:5" x14ac:dyDescent="0.25">
      <c r="A170" s="144" t="s">
        <v>76</v>
      </c>
      <c r="B170" s="144" t="s">
        <v>82</v>
      </c>
      <c r="C170" s="145" t="s">
        <v>77</v>
      </c>
      <c r="D170" s="21" t="s">
        <v>79</v>
      </c>
      <c r="E170" s="21" t="s">
        <v>80</v>
      </c>
    </row>
    <row r="171" spans="1:5" ht="28.5" x14ac:dyDescent="0.25">
      <c r="A171" s="144"/>
      <c r="B171" s="144"/>
      <c r="C171" s="145"/>
      <c r="D171" s="6" t="s">
        <v>81</v>
      </c>
      <c r="E171" s="7" t="s">
        <v>78</v>
      </c>
    </row>
    <row r="172" spans="1:5" s="11" customFormat="1" ht="13.15" customHeight="1" x14ac:dyDescent="0.25">
      <c r="A172" s="18">
        <v>43816</v>
      </c>
      <c r="B172" s="18" t="s">
        <v>93</v>
      </c>
      <c r="C172" s="15" t="s">
        <v>48</v>
      </c>
      <c r="D172" s="9"/>
      <c r="E172" s="10">
        <v>2000000</v>
      </c>
    </row>
    <row r="173" spans="1:5" s="11" customFormat="1" x14ac:dyDescent="0.25">
      <c r="A173" s="18">
        <v>43817</v>
      </c>
      <c r="B173" s="18" t="s">
        <v>93</v>
      </c>
      <c r="C173" s="15" t="s">
        <v>51</v>
      </c>
      <c r="D173" s="9"/>
      <c r="E173" s="10">
        <v>1000000</v>
      </c>
    </row>
    <row r="174" spans="1:5" s="11" customFormat="1" x14ac:dyDescent="0.25">
      <c r="A174" s="18">
        <v>43822</v>
      </c>
      <c r="B174" s="18" t="s">
        <v>93</v>
      </c>
      <c r="C174" s="15" t="s">
        <v>51</v>
      </c>
      <c r="D174" s="9"/>
      <c r="E174" s="10">
        <v>300000</v>
      </c>
    </row>
    <row r="175" spans="1:5" s="11" customFormat="1" x14ac:dyDescent="0.25">
      <c r="A175" s="18">
        <v>43824</v>
      </c>
      <c r="B175" s="18" t="s">
        <v>93</v>
      </c>
      <c r="C175" s="15" t="s">
        <v>62</v>
      </c>
      <c r="D175" s="9"/>
      <c r="E175" s="10">
        <v>4000000</v>
      </c>
    </row>
    <row r="176" spans="1:5" s="11" customFormat="1" x14ac:dyDescent="0.25">
      <c r="A176" s="18">
        <v>43825</v>
      </c>
      <c r="B176" s="18" t="s">
        <v>93</v>
      </c>
      <c r="C176" s="15" t="s">
        <v>51</v>
      </c>
      <c r="D176" s="9"/>
      <c r="E176" s="10">
        <v>5000000</v>
      </c>
    </row>
    <row r="177" spans="1:5" s="30" customFormat="1" ht="14.25" x14ac:dyDescent="0.2">
      <c r="A177" s="28"/>
      <c r="B177" s="146" t="s">
        <v>84</v>
      </c>
      <c r="C177" s="147"/>
      <c r="D177" s="29">
        <f>SUM(D174:D176)</f>
        <v>0</v>
      </c>
      <c r="E177" s="29">
        <f>SUM(E172:E176)</f>
        <v>12300000</v>
      </c>
    </row>
    <row r="179" spans="1:5" ht="15.75" x14ac:dyDescent="0.25">
      <c r="B179" s="141" t="s">
        <v>85</v>
      </c>
      <c r="C179" s="141"/>
    </row>
    <row r="180" spans="1:5" x14ac:dyDescent="0.25">
      <c r="A180" s="144" t="s">
        <v>76</v>
      </c>
      <c r="B180" s="144" t="s">
        <v>82</v>
      </c>
      <c r="C180" s="145" t="s">
        <v>77</v>
      </c>
      <c r="D180" s="21" t="s">
        <v>79</v>
      </c>
      <c r="E180" s="21" t="s">
        <v>80</v>
      </c>
    </row>
    <row r="181" spans="1:5" ht="28.5" x14ac:dyDescent="0.25">
      <c r="A181" s="144"/>
      <c r="B181" s="144"/>
      <c r="C181" s="145"/>
      <c r="D181" s="6" t="s">
        <v>81</v>
      </c>
      <c r="E181" s="7" t="s">
        <v>78</v>
      </c>
    </row>
    <row r="182" spans="1:5" s="11" customFormat="1" x14ac:dyDescent="0.25">
      <c r="A182" s="31">
        <v>43800</v>
      </c>
      <c r="B182" s="31" t="s">
        <v>85</v>
      </c>
      <c r="C182" s="32" t="s">
        <v>1</v>
      </c>
      <c r="D182" s="33"/>
      <c r="E182" s="34">
        <v>205000</v>
      </c>
    </row>
    <row r="183" spans="1:5" s="11" customFormat="1" x14ac:dyDescent="0.25">
      <c r="A183" s="19">
        <v>43800</v>
      </c>
      <c r="B183" s="19" t="s">
        <v>85</v>
      </c>
      <c r="C183" s="8" t="s">
        <v>6</v>
      </c>
      <c r="D183" s="9"/>
      <c r="E183" s="10">
        <v>470000</v>
      </c>
    </row>
    <row r="184" spans="1:5" s="11" customFormat="1" x14ac:dyDescent="0.25">
      <c r="A184" s="19">
        <v>43800</v>
      </c>
      <c r="B184" s="19" t="s">
        <v>85</v>
      </c>
      <c r="C184" s="8" t="s">
        <v>7</v>
      </c>
      <c r="D184" s="9"/>
      <c r="E184" s="10">
        <v>1055000</v>
      </c>
    </row>
    <row r="185" spans="1:5" s="11" customFormat="1" x14ac:dyDescent="0.25">
      <c r="A185" s="19">
        <v>43801</v>
      </c>
      <c r="B185" s="19" t="s">
        <v>85</v>
      </c>
      <c r="C185" s="8" t="s">
        <v>9</v>
      </c>
      <c r="D185" s="9"/>
      <c r="E185" s="10">
        <v>145000</v>
      </c>
    </row>
    <row r="186" spans="1:5" s="11" customFormat="1" ht="15.6" customHeight="1" x14ac:dyDescent="0.25">
      <c r="A186" s="19">
        <v>43801</v>
      </c>
      <c r="B186" s="19" t="s">
        <v>85</v>
      </c>
      <c r="C186" s="8" t="s">
        <v>10</v>
      </c>
      <c r="D186" s="9"/>
      <c r="E186" s="10">
        <v>1045000</v>
      </c>
    </row>
    <row r="187" spans="1:5" s="11" customFormat="1" x14ac:dyDescent="0.25">
      <c r="A187" s="19">
        <v>43802</v>
      </c>
      <c r="B187" s="19" t="s">
        <v>85</v>
      </c>
      <c r="C187" s="8" t="s">
        <v>12</v>
      </c>
      <c r="D187" s="9"/>
      <c r="E187" s="10">
        <v>632000</v>
      </c>
    </row>
    <row r="188" spans="1:5" s="11" customFormat="1" x14ac:dyDescent="0.25">
      <c r="A188" s="19">
        <v>43802</v>
      </c>
      <c r="B188" s="19" t="s">
        <v>85</v>
      </c>
      <c r="C188" s="8" t="s">
        <v>12</v>
      </c>
      <c r="D188" s="9"/>
      <c r="E188" s="10">
        <v>260000</v>
      </c>
    </row>
    <row r="189" spans="1:5" s="11" customFormat="1" x14ac:dyDescent="0.25">
      <c r="A189" s="19">
        <v>43802</v>
      </c>
      <c r="B189" s="19" t="s">
        <v>85</v>
      </c>
      <c r="C189" s="8" t="s">
        <v>13</v>
      </c>
      <c r="D189" s="9"/>
      <c r="E189" s="10">
        <v>265000</v>
      </c>
    </row>
    <row r="190" spans="1:5" s="11" customFormat="1" x14ac:dyDescent="0.25">
      <c r="A190" s="19">
        <v>43802</v>
      </c>
      <c r="B190" s="19" t="s">
        <v>85</v>
      </c>
      <c r="C190" s="8" t="s">
        <v>14</v>
      </c>
      <c r="D190" s="9"/>
      <c r="E190" s="10">
        <v>345000</v>
      </c>
    </row>
    <row r="191" spans="1:5" s="11" customFormat="1" x14ac:dyDescent="0.25">
      <c r="A191" s="19">
        <v>43803</v>
      </c>
      <c r="B191" s="19" t="s">
        <v>85</v>
      </c>
      <c r="C191" s="8" t="s">
        <v>1</v>
      </c>
      <c r="D191" s="9"/>
      <c r="E191" s="10">
        <v>136000</v>
      </c>
    </row>
    <row r="192" spans="1:5" s="11" customFormat="1" x14ac:dyDescent="0.25">
      <c r="A192" s="19">
        <v>43803</v>
      </c>
      <c r="B192" s="19" t="s">
        <v>85</v>
      </c>
      <c r="C192" s="8" t="s">
        <v>16</v>
      </c>
      <c r="D192" s="9"/>
      <c r="E192" s="10">
        <v>90000</v>
      </c>
    </row>
    <row r="193" spans="1:5" s="11" customFormat="1" x14ac:dyDescent="0.25">
      <c r="A193" s="19">
        <v>43803</v>
      </c>
      <c r="B193" s="19" t="s">
        <v>85</v>
      </c>
      <c r="C193" s="8" t="s">
        <v>17</v>
      </c>
      <c r="D193" s="9"/>
      <c r="E193" s="10">
        <v>108000</v>
      </c>
    </row>
    <row r="194" spans="1:5" s="11" customFormat="1" x14ac:dyDescent="0.25">
      <c r="A194" s="19">
        <v>43803</v>
      </c>
      <c r="B194" s="19" t="s">
        <v>85</v>
      </c>
      <c r="C194" s="8" t="s">
        <v>18</v>
      </c>
      <c r="D194" s="9"/>
      <c r="E194" s="10">
        <v>643800</v>
      </c>
    </row>
    <row r="195" spans="1:5" s="11" customFormat="1" x14ac:dyDescent="0.25">
      <c r="A195" s="19">
        <v>43804</v>
      </c>
      <c r="B195" s="19" t="s">
        <v>85</v>
      </c>
      <c r="C195" s="8" t="s">
        <v>19</v>
      </c>
      <c r="D195" s="9"/>
      <c r="E195" s="10">
        <v>1950000</v>
      </c>
    </row>
    <row r="196" spans="1:5" s="11" customFormat="1" x14ac:dyDescent="0.25">
      <c r="A196" s="19">
        <v>43804</v>
      </c>
      <c r="B196" s="19" t="s">
        <v>85</v>
      </c>
      <c r="C196" s="8" t="s">
        <v>16</v>
      </c>
      <c r="D196" s="9"/>
      <c r="E196" s="10">
        <v>202000</v>
      </c>
    </row>
    <row r="197" spans="1:5" s="11" customFormat="1" x14ac:dyDescent="0.25">
      <c r="A197" s="19">
        <v>43804</v>
      </c>
      <c r="B197" s="19" t="s">
        <v>85</v>
      </c>
      <c r="C197" s="8" t="s">
        <v>20</v>
      </c>
      <c r="D197" s="9"/>
      <c r="E197" s="10">
        <v>750000</v>
      </c>
    </row>
    <row r="198" spans="1:5" s="11" customFormat="1" x14ac:dyDescent="0.25">
      <c r="A198" s="19">
        <v>43805</v>
      </c>
      <c r="B198" s="19" t="s">
        <v>85</v>
      </c>
      <c r="C198" s="8" t="s">
        <v>21</v>
      </c>
      <c r="D198" s="9"/>
      <c r="E198" s="10">
        <v>861000</v>
      </c>
    </row>
    <row r="199" spans="1:5" s="11" customFormat="1" x14ac:dyDescent="0.25">
      <c r="A199" s="19">
        <v>43805</v>
      </c>
      <c r="B199" s="19" t="s">
        <v>85</v>
      </c>
      <c r="C199" s="8" t="s">
        <v>9</v>
      </c>
      <c r="D199" s="9"/>
      <c r="E199" s="10">
        <v>183000</v>
      </c>
    </row>
    <row r="200" spans="1:5" s="11" customFormat="1" x14ac:dyDescent="0.25">
      <c r="A200" s="19">
        <v>43806</v>
      </c>
      <c r="B200" s="19" t="s">
        <v>85</v>
      </c>
      <c r="C200" s="8" t="s">
        <v>23</v>
      </c>
      <c r="D200" s="9"/>
      <c r="E200" s="10">
        <v>625000</v>
      </c>
    </row>
    <row r="201" spans="1:5" s="11" customFormat="1" x14ac:dyDescent="0.25">
      <c r="A201" s="19">
        <v>43806</v>
      </c>
      <c r="B201" s="19" t="s">
        <v>85</v>
      </c>
      <c r="C201" s="8" t="s">
        <v>24</v>
      </c>
      <c r="D201" s="9"/>
      <c r="E201" s="10">
        <v>300000</v>
      </c>
    </row>
    <row r="202" spans="1:5" s="11" customFormat="1" x14ac:dyDescent="0.25">
      <c r="A202" s="19">
        <v>43806</v>
      </c>
      <c r="B202" s="19" t="s">
        <v>85</v>
      </c>
      <c r="C202" s="8" t="s">
        <v>25</v>
      </c>
      <c r="D202" s="9"/>
      <c r="E202" s="10">
        <v>765000</v>
      </c>
    </row>
    <row r="203" spans="1:5" s="11" customFormat="1" x14ac:dyDescent="0.25">
      <c r="A203" s="19">
        <v>43806</v>
      </c>
      <c r="B203" s="19" t="s">
        <v>85</v>
      </c>
      <c r="C203" s="8" t="s">
        <v>16</v>
      </c>
      <c r="D203" s="9"/>
      <c r="E203" s="10">
        <v>270000</v>
      </c>
    </row>
    <row r="204" spans="1:5" s="11" customFormat="1" x14ac:dyDescent="0.25">
      <c r="A204" s="19">
        <v>43806</v>
      </c>
      <c r="B204" s="19" t="s">
        <v>85</v>
      </c>
      <c r="C204" s="8" t="s">
        <v>1</v>
      </c>
      <c r="D204" s="9"/>
      <c r="E204" s="10">
        <v>367000</v>
      </c>
    </row>
    <row r="205" spans="1:5" s="11" customFormat="1" x14ac:dyDescent="0.25">
      <c r="A205" s="19">
        <v>43810</v>
      </c>
      <c r="B205" s="19" t="s">
        <v>85</v>
      </c>
      <c r="C205" s="15" t="s">
        <v>31</v>
      </c>
      <c r="D205" s="9"/>
      <c r="E205" s="10">
        <v>15000</v>
      </c>
    </row>
    <row r="206" spans="1:5" s="11" customFormat="1" x14ac:dyDescent="0.25">
      <c r="A206" s="19">
        <v>43810</v>
      </c>
      <c r="B206" s="19" t="s">
        <v>85</v>
      </c>
      <c r="C206" s="15" t="s">
        <v>32</v>
      </c>
      <c r="D206" s="9"/>
      <c r="E206" s="10">
        <v>10000</v>
      </c>
    </row>
    <row r="207" spans="1:5" s="11" customFormat="1" x14ac:dyDescent="0.25">
      <c r="A207" s="19">
        <v>43810</v>
      </c>
      <c r="B207" s="19" t="s">
        <v>85</v>
      </c>
      <c r="C207" s="15" t="s">
        <v>32</v>
      </c>
      <c r="D207" s="9"/>
      <c r="E207" s="10">
        <v>30000</v>
      </c>
    </row>
    <row r="208" spans="1:5" s="11" customFormat="1" x14ac:dyDescent="0.25">
      <c r="A208" s="19">
        <v>43811</v>
      </c>
      <c r="B208" s="19" t="s">
        <v>85</v>
      </c>
      <c r="C208" s="15" t="s">
        <v>33</v>
      </c>
      <c r="D208" s="9"/>
      <c r="E208" s="10">
        <v>992000</v>
      </c>
    </row>
    <row r="209" spans="1:5" s="11" customFormat="1" x14ac:dyDescent="0.25">
      <c r="A209" s="19">
        <v>43811</v>
      </c>
      <c r="B209" s="19" t="s">
        <v>85</v>
      </c>
      <c r="C209" s="15" t="s">
        <v>34</v>
      </c>
      <c r="D209" s="9"/>
      <c r="E209" s="10">
        <v>20000</v>
      </c>
    </row>
    <row r="210" spans="1:5" s="11" customFormat="1" x14ac:dyDescent="0.25">
      <c r="A210" s="18">
        <v>43812</v>
      </c>
      <c r="B210" s="18" t="s">
        <v>85</v>
      </c>
      <c r="C210" s="15" t="s">
        <v>35</v>
      </c>
      <c r="D210" s="9"/>
      <c r="E210" s="10">
        <v>235000</v>
      </c>
    </row>
    <row r="211" spans="1:5" s="11" customFormat="1" x14ac:dyDescent="0.25">
      <c r="A211" s="18">
        <v>43812</v>
      </c>
      <c r="B211" s="18" t="s">
        <v>85</v>
      </c>
      <c r="C211" s="15" t="s">
        <v>36</v>
      </c>
      <c r="D211" s="9"/>
      <c r="E211" s="10">
        <v>95000</v>
      </c>
    </row>
    <row r="212" spans="1:5" s="11" customFormat="1" x14ac:dyDescent="0.25">
      <c r="A212" s="18">
        <v>43812</v>
      </c>
      <c r="B212" s="18" t="s">
        <v>85</v>
      </c>
      <c r="C212" s="15" t="s">
        <v>37</v>
      </c>
      <c r="D212" s="9"/>
      <c r="E212" s="10">
        <v>1140000</v>
      </c>
    </row>
    <row r="213" spans="1:5" s="11" customFormat="1" x14ac:dyDescent="0.25">
      <c r="A213" s="18">
        <v>43816</v>
      </c>
      <c r="B213" s="18" t="s">
        <v>85</v>
      </c>
      <c r="C213" s="15" t="s">
        <v>12</v>
      </c>
      <c r="D213" s="9"/>
      <c r="E213" s="10">
        <v>470000</v>
      </c>
    </row>
    <row r="214" spans="1:5" s="11" customFormat="1" x14ac:dyDescent="0.25">
      <c r="A214" s="18">
        <v>43817</v>
      </c>
      <c r="B214" s="22" t="s">
        <v>85</v>
      </c>
      <c r="C214" s="15" t="s">
        <v>50</v>
      </c>
      <c r="D214" s="9"/>
      <c r="E214" s="10">
        <v>540000</v>
      </c>
    </row>
    <row r="215" spans="1:5" s="11" customFormat="1" x14ac:dyDescent="0.25">
      <c r="A215" s="18">
        <v>43818</v>
      </c>
      <c r="B215" s="18" t="s">
        <v>85</v>
      </c>
      <c r="C215" s="15" t="s">
        <v>53</v>
      </c>
      <c r="D215" s="9"/>
      <c r="E215" s="10">
        <v>250000</v>
      </c>
    </row>
    <row r="216" spans="1:5" s="11" customFormat="1" x14ac:dyDescent="0.25">
      <c r="A216" s="18">
        <v>43824</v>
      </c>
      <c r="B216" s="18" t="s">
        <v>85</v>
      </c>
      <c r="C216" s="15" t="s">
        <v>61</v>
      </c>
      <c r="D216" s="9"/>
      <c r="E216" s="10">
        <v>115000</v>
      </c>
    </row>
    <row r="217" spans="1:5" s="11" customFormat="1" x14ac:dyDescent="0.25">
      <c r="A217" s="18">
        <v>43826</v>
      </c>
      <c r="B217" s="18" t="s">
        <v>85</v>
      </c>
      <c r="C217" s="15" t="s">
        <v>9</v>
      </c>
      <c r="D217" s="9"/>
      <c r="E217" s="10">
        <v>120000</v>
      </c>
    </row>
    <row r="218" spans="1:5" s="11" customFormat="1" x14ac:dyDescent="0.25">
      <c r="A218" s="18">
        <v>43830</v>
      </c>
      <c r="B218" s="18" t="s">
        <v>85</v>
      </c>
      <c r="C218" s="15" t="s">
        <v>9</v>
      </c>
      <c r="D218" s="9"/>
      <c r="E218" s="10">
        <v>109000</v>
      </c>
    </row>
    <row r="219" spans="1:5" s="30" customFormat="1" ht="14.25" x14ac:dyDescent="0.2">
      <c r="A219" s="28"/>
      <c r="B219" s="146" t="s">
        <v>84</v>
      </c>
      <c r="C219" s="147"/>
      <c r="D219" s="29">
        <f>SUM(D216:D218)</f>
        <v>0</v>
      </c>
      <c r="E219" s="29">
        <f>SUM(E182:E218)</f>
        <v>15813800</v>
      </c>
    </row>
    <row r="221" spans="1:5" ht="15.75" x14ac:dyDescent="0.25">
      <c r="B221" s="141" t="s">
        <v>94</v>
      </c>
      <c r="C221" s="141"/>
    </row>
    <row r="222" spans="1:5" x14ac:dyDescent="0.25">
      <c r="A222" s="144" t="s">
        <v>76</v>
      </c>
      <c r="B222" s="144" t="s">
        <v>82</v>
      </c>
      <c r="C222" s="145" t="s">
        <v>77</v>
      </c>
      <c r="D222" s="21" t="s">
        <v>79</v>
      </c>
      <c r="E222" s="21" t="s">
        <v>80</v>
      </c>
    </row>
    <row r="223" spans="1:5" ht="28.5" x14ac:dyDescent="0.25">
      <c r="A223" s="144"/>
      <c r="B223" s="144"/>
      <c r="C223" s="145"/>
      <c r="D223" s="6" t="s">
        <v>81</v>
      </c>
      <c r="E223" s="7" t="s">
        <v>78</v>
      </c>
    </row>
    <row r="224" spans="1:5" s="11" customFormat="1" x14ac:dyDescent="0.25">
      <c r="A224" s="18">
        <v>43819</v>
      </c>
      <c r="B224" s="18" t="s">
        <v>94</v>
      </c>
      <c r="C224" s="15" t="s">
        <v>54</v>
      </c>
      <c r="D224" s="9"/>
      <c r="E224" s="10">
        <v>70000</v>
      </c>
    </row>
    <row r="225" spans="1:5" s="11" customFormat="1" x14ac:dyDescent="0.25">
      <c r="A225" s="18">
        <v>43823</v>
      </c>
      <c r="B225" s="18" t="s">
        <v>94</v>
      </c>
      <c r="C225" s="15" t="s">
        <v>59</v>
      </c>
      <c r="D225" s="9"/>
      <c r="E225" s="10">
        <v>1580000</v>
      </c>
    </row>
    <row r="226" spans="1:5" s="11" customFormat="1" x14ac:dyDescent="0.25">
      <c r="A226" s="18">
        <v>43829</v>
      </c>
      <c r="B226" s="18" t="s">
        <v>94</v>
      </c>
      <c r="C226" s="15" t="s">
        <v>68</v>
      </c>
      <c r="D226" s="9"/>
      <c r="E226" s="10">
        <v>600000</v>
      </c>
    </row>
    <row r="227" spans="1:5" s="30" customFormat="1" ht="14.25" x14ac:dyDescent="0.2">
      <c r="A227" s="28"/>
      <c r="B227" s="146" t="s">
        <v>84</v>
      </c>
      <c r="C227" s="147"/>
      <c r="D227" s="29">
        <f>SUM(D224:D226)</f>
        <v>0</v>
      </c>
      <c r="E227" s="29">
        <f>SUM(E224:E226)</f>
        <v>2250000</v>
      </c>
    </row>
    <row r="229" spans="1:5" ht="15.75" x14ac:dyDescent="0.25">
      <c r="B229" s="141" t="s">
        <v>86</v>
      </c>
      <c r="C229" s="141"/>
    </row>
    <row r="230" spans="1:5" x14ac:dyDescent="0.25">
      <c r="A230" s="144" t="s">
        <v>76</v>
      </c>
      <c r="B230" s="144" t="s">
        <v>82</v>
      </c>
      <c r="C230" s="145" t="s">
        <v>77</v>
      </c>
      <c r="D230" s="21" t="s">
        <v>79</v>
      </c>
      <c r="E230" s="21" t="s">
        <v>80</v>
      </c>
    </row>
    <row r="231" spans="1:5" ht="28.5" x14ac:dyDescent="0.25">
      <c r="A231" s="144"/>
      <c r="B231" s="144"/>
      <c r="C231" s="145"/>
      <c r="D231" s="6" t="s">
        <v>81</v>
      </c>
      <c r="E231" s="7" t="s">
        <v>78</v>
      </c>
    </row>
    <row r="232" spans="1:5" s="11" customFormat="1" x14ac:dyDescent="0.25">
      <c r="A232" s="19">
        <v>43800</v>
      </c>
      <c r="B232" s="19" t="s">
        <v>86</v>
      </c>
      <c r="C232" s="8" t="s">
        <v>5</v>
      </c>
      <c r="D232" s="9"/>
      <c r="E232" s="10">
        <v>60000</v>
      </c>
    </row>
    <row r="233" spans="1:5" s="14" customFormat="1" x14ac:dyDescent="0.25">
      <c r="A233" s="22">
        <v>43809</v>
      </c>
      <c r="B233" s="22" t="s">
        <v>86</v>
      </c>
      <c r="C233" s="23" t="s">
        <v>27</v>
      </c>
      <c r="D233" s="12"/>
      <c r="E233" s="13">
        <v>84000</v>
      </c>
    </row>
    <row r="234" spans="1:5" s="11" customFormat="1" x14ac:dyDescent="0.25">
      <c r="A234" s="22">
        <v>43809</v>
      </c>
      <c r="B234" s="22" t="s">
        <v>86</v>
      </c>
      <c r="C234" s="23" t="s">
        <v>28</v>
      </c>
      <c r="D234" s="9"/>
      <c r="E234" s="10">
        <v>1800000</v>
      </c>
    </row>
    <row r="235" spans="1:5" s="11" customFormat="1" x14ac:dyDescent="0.25">
      <c r="A235" s="19">
        <v>43810</v>
      </c>
      <c r="B235" s="22" t="s">
        <v>86</v>
      </c>
      <c r="C235" s="15" t="s">
        <v>29</v>
      </c>
      <c r="D235" s="9"/>
      <c r="E235" s="10">
        <v>9500</v>
      </c>
    </row>
    <row r="236" spans="1:5" s="11" customFormat="1" x14ac:dyDescent="0.25">
      <c r="A236" s="19">
        <v>43810</v>
      </c>
      <c r="B236" s="22" t="s">
        <v>86</v>
      </c>
      <c r="C236" s="15" t="s">
        <v>30</v>
      </c>
      <c r="D236" s="9"/>
      <c r="E236" s="10">
        <v>332000</v>
      </c>
    </row>
    <row r="237" spans="1:5" s="11" customFormat="1" x14ac:dyDescent="0.25">
      <c r="A237" s="18">
        <v>43812</v>
      </c>
      <c r="B237" s="22" t="s">
        <v>86</v>
      </c>
      <c r="C237" s="15" t="s">
        <v>39</v>
      </c>
      <c r="D237" s="9"/>
      <c r="E237" s="10">
        <v>9750</v>
      </c>
    </row>
    <row r="238" spans="1:5" s="11" customFormat="1" x14ac:dyDescent="0.25">
      <c r="A238" s="18">
        <v>43812</v>
      </c>
      <c r="B238" s="22" t="s">
        <v>86</v>
      </c>
      <c r="C238" s="15" t="s">
        <v>30</v>
      </c>
      <c r="D238" s="9"/>
      <c r="E238" s="10">
        <v>350000</v>
      </c>
    </row>
    <row r="239" spans="1:5" s="11" customFormat="1" x14ac:dyDescent="0.25">
      <c r="A239" s="18">
        <v>43815</v>
      </c>
      <c r="B239" s="22" t="s">
        <v>86</v>
      </c>
      <c r="C239" s="15" t="s">
        <v>42</v>
      </c>
      <c r="D239" s="9"/>
      <c r="E239" s="10">
        <v>240000</v>
      </c>
    </row>
    <row r="240" spans="1:5" s="11" customFormat="1" x14ac:dyDescent="0.25">
      <c r="A240" s="18">
        <v>43815</v>
      </c>
      <c r="B240" s="22" t="s">
        <v>86</v>
      </c>
      <c r="C240" s="15" t="s">
        <v>43</v>
      </c>
      <c r="D240" s="9"/>
      <c r="E240" s="10">
        <v>267000</v>
      </c>
    </row>
    <row r="241" spans="1:5" s="11" customFormat="1" x14ac:dyDescent="0.25">
      <c r="A241" s="18">
        <v>43816</v>
      </c>
      <c r="B241" s="22" t="s">
        <v>86</v>
      </c>
      <c r="C241" s="15" t="s">
        <v>44</v>
      </c>
      <c r="D241" s="9"/>
      <c r="E241" s="10">
        <v>1730000</v>
      </c>
    </row>
    <row r="242" spans="1:5" s="11" customFormat="1" x14ac:dyDescent="0.25">
      <c r="A242" s="18">
        <v>43816</v>
      </c>
      <c r="B242" s="22" t="s">
        <v>86</v>
      </c>
      <c r="C242" s="15" t="s">
        <v>46</v>
      </c>
      <c r="D242" s="9"/>
      <c r="E242" s="10">
        <v>205000</v>
      </c>
    </row>
    <row r="243" spans="1:5" s="11" customFormat="1" x14ac:dyDescent="0.25">
      <c r="A243" s="18">
        <v>43816</v>
      </c>
      <c r="B243" s="22" t="s">
        <v>86</v>
      </c>
      <c r="C243" s="15" t="s">
        <v>47</v>
      </c>
      <c r="D243" s="9"/>
      <c r="E243" s="10">
        <v>205000</v>
      </c>
    </row>
    <row r="244" spans="1:5" s="11" customFormat="1" x14ac:dyDescent="0.25">
      <c r="A244" s="18">
        <v>43816</v>
      </c>
      <c r="B244" s="22" t="s">
        <v>86</v>
      </c>
      <c r="C244" s="15" t="s">
        <v>49</v>
      </c>
      <c r="D244" s="9"/>
      <c r="E244" s="10">
        <v>1730000</v>
      </c>
    </row>
    <row r="245" spans="1:5" s="11" customFormat="1" x14ac:dyDescent="0.25">
      <c r="A245" s="18">
        <v>43822</v>
      </c>
      <c r="B245" s="22" t="s">
        <v>86</v>
      </c>
      <c r="C245" s="15" t="s">
        <v>56</v>
      </c>
      <c r="D245" s="9"/>
      <c r="E245" s="10">
        <v>2600000</v>
      </c>
    </row>
    <row r="246" spans="1:5" s="11" customFormat="1" x14ac:dyDescent="0.25">
      <c r="A246" s="18">
        <v>43822</v>
      </c>
      <c r="B246" s="22" t="s">
        <v>86</v>
      </c>
      <c r="C246" s="15" t="s">
        <v>57</v>
      </c>
      <c r="D246" s="9"/>
      <c r="E246" s="10">
        <v>421000</v>
      </c>
    </row>
    <row r="247" spans="1:5" s="11" customFormat="1" x14ac:dyDescent="0.25">
      <c r="A247" s="18">
        <v>43822</v>
      </c>
      <c r="B247" s="22" t="s">
        <v>86</v>
      </c>
      <c r="C247" s="15" t="s">
        <v>47</v>
      </c>
      <c r="D247" s="9"/>
      <c r="E247" s="10">
        <v>331661</v>
      </c>
    </row>
    <row r="248" spans="1:5" s="11" customFormat="1" x14ac:dyDescent="0.25">
      <c r="A248" s="18">
        <v>43825</v>
      </c>
      <c r="B248" s="22" t="s">
        <v>86</v>
      </c>
      <c r="C248" s="15" t="s">
        <v>63</v>
      </c>
      <c r="D248" s="9"/>
      <c r="E248" s="10">
        <v>91339</v>
      </c>
    </row>
    <row r="249" spans="1:5" s="11" customFormat="1" x14ac:dyDescent="0.25">
      <c r="A249" s="18">
        <v>43825</v>
      </c>
      <c r="B249" s="22" t="s">
        <v>86</v>
      </c>
      <c r="C249" s="15" t="s">
        <v>64</v>
      </c>
      <c r="D249" s="9"/>
      <c r="E249" s="10">
        <v>37400</v>
      </c>
    </row>
    <row r="250" spans="1:5" s="11" customFormat="1" x14ac:dyDescent="0.25">
      <c r="A250" s="18">
        <v>43829</v>
      </c>
      <c r="B250" s="22" t="s">
        <v>86</v>
      </c>
      <c r="C250" s="8" t="s">
        <v>70</v>
      </c>
      <c r="D250" s="9"/>
      <c r="E250" s="10">
        <v>4700000</v>
      </c>
    </row>
    <row r="251" spans="1:5" s="30" customFormat="1" ht="14.25" x14ac:dyDescent="0.2">
      <c r="A251" s="28"/>
      <c r="B251" s="146" t="s">
        <v>84</v>
      </c>
      <c r="C251" s="147"/>
      <c r="D251" s="29">
        <f>SUM(D248:D250)</f>
        <v>0</v>
      </c>
      <c r="E251" s="29">
        <f>SUM(E232:E250)</f>
        <v>15203650</v>
      </c>
    </row>
    <row r="253" spans="1:5" ht="15.75" x14ac:dyDescent="0.25">
      <c r="B253" s="141" t="s">
        <v>89</v>
      </c>
      <c r="C253" s="141"/>
    </row>
    <row r="254" spans="1:5" x14ac:dyDescent="0.25">
      <c r="A254" s="144" t="s">
        <v>76</v>
      </c>
      <c r="B254" s="144" t="s">
        <v>82</v>
      </c>
      <c r="C254" s="145" t="s">
        <v>77</v>
      </c>
      <c r="D254" s="21" t="s">
        <v>79</v>
      </c>
      <c r="E254" s="21" t="s">
        <v>80</v>
      </c>
    </row>
    <row r="255" spans="1:5" ht="28.5" x14ac:dyDescent="0.25">
      <c r="A255" s="144"/>
      <c r="B255" s="144"/>
      <c r="C255" s="145"/>
      <c r="D255" s="6" t="s">
        <v>81</v>
      </c>
      <c r="E255" s="7" t="s">
        <v>78</v>
      </c>
    </row>
    <row r="256" spans="1:5" s="11" customFormat="1" x14ac:dyDescent="0.25">
      <c r="A256" s="18">
        <v>43801</v>
      </c>
      <c r="B256" s="18" t="s">
        <v>89</v>
      </c>
      <c r="C256" s="8" t="s">
        <v>3</v>
      </c>
      <c r="D256" s="9"/>
      <c r="E256" s="10">
        <v>100000000</v>
      </c>
    </row>
    <row r="257" spans="1:16" s="11" customFormat="1" x14ac:dyDescent="0.25">
      <c r="A257" s="18">
        <v>43801</v>
      </c>
      <c r="B257" s="18" t="s">
        <v>89</v>
      </c>
      <c r="C257" s="8" t="s">
        <v>4</v>
      </c>
      <c r="D257" s="9"/>
      <c r="E257" s="10">
        <v>12000000</v>
      </c>
    </row>
    <row r="258" spans="1:16" s="30" customFormat="1" ht="14.25" x14ac:dyDescent="0.2">
      <c r="A258" s="28"/>
      <c r="B258" s="146" t="s">
        <v>84</v>
      </c>
      <c r="C258" s="147"/>
      <c r="D258" s="29">
        <f>SUM(D255:D257)</f>
        <v>0</v>
      </c>
      <c r="E258" s="29">
        <f>SUM(E255:E257)</f>
        <v>112000000</v>
      </c>
    </row>
    <row r="261" spans="1:16" s="139" customFormat="1" x14ac:dyDescent="0.25">
      <c r="B261" s="138" t="s">
        <v>226</v>
      </c>
      <c r="C261" s="138"/>
      <c r="D261" s="138" t="s">
        <v>227</v>
      </c>
      <c r="E261" s="138"/>
      <c r="F261" s="138"/>
      <c r="G261" s="138"/>
      <c r="I261" s="138"/>
      <c r="J261" s="138"/>
      <c r="L261" s="138"/>
      <c r="M261" s="138"/>
      <c r="N261" s="138"/>
      <c r="P261" s="140"/>
    </row>
  </sheetData>
  <autoFilter ref="A5:E109"/>
  <mergeCells count="52">
    <mergeCell ref="B258:C258"/>
    <mergeCell ref="B157:C157"/>
    <mergeCell ref="B167:C167"/>
    <mergeCell ref="B177:C177"/>
    <mergeCell ref="B219:C219"/>
    <mergeCell ref="B227:C227"/>
    <mergeCell ref="B229:C229"/>
    <mergeCell ref="A230:A231"/>
    <mergeCell ref="B230:B231"/>
    <mergeCell ref="C230:C231"/>
    <mergeCell ref="A254:A255"/>
    <mergeCell ref="B254:B255"/>
    <mergeCell ref="C254:C255"/>
    <mergeCell ref="B251:C251"/>
    <mergeCell ref="B253:C253"/>
    <mergeCell ref="A180:A181"/>
    <mergeCell ref="B180:B181"/>
    <mergeCell ref="C180:C181"/>
    <mergeCell ref="A222:A223"/>
    <mergeCell ref="B222:B223"/>
    <mergeCell ref="C222:C223"/>
    <mergeCell ref="B221:C221"/>
    <mergeCell ref="A160:A161"/>
    <mergeCell ref="B160:B161"/>
    <mergeCell ref="C160:C161"/>
    <mergeCell ref="A170:A171"/>
    <mergeCell ref="B170:B171"/>
    <mergeCell ref="C170:C171"/>
    <mergeCell ref="A122:A123"/>
    <mergeCell ref="B122:B123"/>
    <mergeCell ref="C122:C123"/>
    <mergeCell ref="A143:A144"/>
    <mergeCell ref="B143:B144"/>
    <mergeCell ref="C143:C144"/>
    <mergeCell ref="B140:C140"/>
    <mergeCell ref="B109:C109"/>
    <mergeCell ref="A114:A115"/>
    <mergeCell ref="B114:B115"/>
    <mergeCell ref="C114:C115"/>
    <mergeCell ref="B119:C119"/>
    <mergeCell ref="A111:B111"/>
    <mergeCell ref="B113:C113"/>
    <mergeCell ref="A3:E3"/>
    <mergeCell ref="A4:E4"/>
    <mergeCell ref="A5:A6"/>
    <mergeCell ref="C5:C6"/>
    <mergeCell ref="B5:B6"/>
    <mergeCell ref="B121:C121"/>
    <mergeCell ref="B142:C142"/>
    <mergeCell ref="B159:C159"/>
    <mergeCell ref="B169:C169"/>
    <mergeCell ref="B179:C179"/>
  </mergeCells>
  <pageMargins left="0.7" right="0.7" top="0.34" bottom="0.35" header="0.3" footer="0.3"/>
  <pageSetup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topLeftCell="A93" workbookViewId="0">
      <selection activeCell="S106" sqref="S106"/>
    </sheetView>
  </sheetViews>
  <sheetFormatPr defaultRowHeight="15" x14ac:dyDescent="0.25"/>
  <cols>
    <col min="1" max="1" width="4.7109375" style="101" customWidth="1"/>
    <col min="2" max="2" width="6.42578125" style="101" customWidth="1"/>
    <col min="3" max="5" width="9.140625" style="101"/>
    <col min="6" max="6" width="7.28515625" style="101" customWidth="1"/>
    <col min="7" max="7" width="9.140625" style="101"/>
    <col min="8" max="8" width="6.140625" style="101" customWidth="1"/>
    <col min="9" max="9" width="9.28515625" style="101" bestFit="1" customWidth="1"/>
    <col min="10" max="10" width="12" style="101" bestFit="1" customWidth="1"/>
    <col min="11" max="11" width="9.28515625" style="101" bestFit="1" customWidth="1"/>
    <col min="12" max="12" width="12.140625" style="101" customWidth="1"/>
    <col min="13" max="14" width="9.85546875" style="101" bestFit="1" customWidth="1"/>
    <col min="15" max="15" width="10.7109375" style="101" bestFit="1" customWidth="1"/>
    <col min="16" max="16" width="8.42578125" style="101" customWidth="1"/>
    <col min="17" max="16384" width="9.140625" style="101"/>
  </cols>
  <sheetData>
    <row r="1" spans="1:16" ht="16.5" x14ac:dyDescent="0.25">
      <c r="A1" s="42" t="s">
        <v>74</v>
      </c>
      <c r="B1" s="43"/>
      <c r="C1" s="44"/>
      <c r="D1" s="46"/>
      <c r="E1" s="46"/>
      <c r="F1" s="46"/>
      <c r="G1" s="47"/>
      <c r="H1" s="47"/>
      <c r="I1" s="99"/>
      <c r="J1" s="99"/>
      <c r="K1" s="100"/>
      <c r="L1" s="99"/>
      <c r="M1" s="99" t="s">
        <v>96</v>
      </c>
      <c r="N1" s="47"/>
      <c r="P1" s="99"/>
    </row>
    <row r="2" spans="1:16" ht="15.75" x14ac:dyDescent="0.25">
      <c r="A2" s="48" t="s">
        <v>75</v>
      </c>
      <c r="B2" s="49"/>
      <c r="C2" s="50"/>
      <c r="D2" s="52"/>
      <c r="E2" s="52"/>
      <c r="F2" s="52"/>
      <c r="G2" s="47"/>
      <c r="H2" s="47"/>
      <c r="I2" s="54"/>
      <c r="J2" s="54"/>
      <c r="K2" s="102"/>
      <c r="L2" s="54"/>
      <c r="M2" s="54" t="s">
        <v>97</v>
      </c>
      <c r="N2" s="47"/>
      <c r="P2" s="54"/>
    </row>
    <row r="3" spans="1:16" ht="20.25" x14ac:dyDescent="0.3">
      <c r="A3" s="156" t="s">
        <v>123</v>
      </c>
      <c r="B3" s="156"/>
      <c r="C3" s="156"/>
      <c r="D3" s="156"/>
      <c r="E3" s="156"/>
      <c r="F3" s="156"/>
      <c r="G3" s="156"/>
      <c r="H3" s="156"/>
      <c r="I3" s="156"/>
      <c r="J3" s="156"/>
      <c r="K3" s="157"/>
      <c r="L3" s="156"/>
      <c r="M3" s="156"/>
      <c r="N3" s="156"/>
      <c r="O3" s="156"/>
      <c r="P3" s="156"/>
    </row>
    <row r="4" spans="1:16" x14ac:dyDescent="0.25">
      <c r="A4" s="158" t="s">
        <v>124</v>
      </c>
      <c r="B4" s="158"/>
      <c r="C4" s="158"/>
      <c r="D4" s="158"/>
      <c r="E4" s="158"/>
      <c r="F4" s="158"/>
      <c r="G4" s="158"/>
      <c r="H4" s="158"/>
      <c r="I4" s="158"/>
      <c r="J4" s="158"/>
      <c r="K4" s="159"/>
      <c r="L4" s="158"/>
      <c r="M4" s="158"/>
      <c r="N4" s="158"/>
      <c r="O4" s="158"/>
      <c r="P4" s="158"/>
    </row>
    <row r="5" spans="1:16" x14ac:dyDescent="0.25">
      <c r="A5" s="161" t="s">
        <v>99</v>
      </c>
      <c r="B5" s="160" t="s">
        <v>125</v>
      </c>
      <c r="C5" s="161" t="s">
        <v>126</v>
      </c>
      <c r="D5" s="161" t="s">
        <v>127</v>
      </c>
      <c r="E5" s="161"/>
      <c r="F5" s="161"/>
      <c r="G5" s="165" t="s">
        <v>128</v>
      </c>
      <c r="H5" s="165"/>
      <c r="I5" s="165"/>
      <c r="J5" s="165"/>
      <c r="K5" s="166"/>
      <c r="L5" s="167" t="s">
        <v>129</v>
      </c>
      <c r="M5" s="165"/>
      <c r="N5" s="165"/>
      <c r="O5" s="165"/>
      <c r="P5" s="161" t="s">
        <v>103</v>
      </c>
    </row>
    <row r="6" spans="1:16" ht="21" x14ac:dyDescent="0.25">
      <c r="A6" s="161"/>
      <c r="B6" s="160"/>
      <c r="C6" s="161"/>
      <c r="D6" s="103" t="s">
        <v>130</v>
      </c>
      <c r="E6" s="104" t="s">
        <v>131</v>
      </c>
      <c r="F6" s="104" t="s">
        <v>132</v>
      </c>
      <c r="G6" s="104" t="s">
        <v>133</v>
      </c>
      <c r="H6" s="104" t="s">
        <v>134</v>
      </c>
      <c r="I6" s="104" t="s">
        <v>135</v>
      </c>
      <c r="J6" s="104" t="s">
        <v>136</v>
      </c>
      <c r="K6" s="105" t="s">
        <v>137</v>
      </c>
      <c r="L6" s="162"/>
      <c r="M6" s="104" t="s">
        <v>223</v>
      </c>
      <c r="N6" s="104" t="s">
        <v>224</v>
      </c>
      <c r="O6" s="104" t="s">
        <v>225</v>
      </c>
      <c r="P6" s="161"/>
    </row>
    <row r="7" spans="1:16" x14ac:dyDescent="0.25">
      <c r="A7" s="120">
        <v>255</v>
      </c>
      <c r="B7" s="106">
        <v>43508</v>
      </c>
      <c r="C7" s="107" t="s">
        <v>138</v>
      </c>
      <c r="D7" s="108"/>
      <c r="E7" s="109" t="s">
        <v>139</v>
      </c>
      <c r="F7" s="110"/>
      <c r="G7" s="111" t="s">
        <v>140</v>
      </c>
      <c r="H7" s="111">
        <v>3</v>
      </c>
      <c r="I7" s="112">
        <v>455000</v>
      </c>
      <c r="J7" s="113">
        <v>1365000</v>
      </c>
      <c r="K7" s="114">
        <v>1</v>
      </c>
      <c r="L7" s="113">
        <v>0</v>
      </c>
      <c r="M7" s="110"/>
      <c r="N7" s="115"/>
      <c r="O7" s="110"/>
      <c r="P7" s="110" t="s">
        <v>141</v>
      </c>
    </row>
    <row r="8" spans="1:16" x14ac:dyDescent="0.25">
      <c r="A8" s="107">
        <v>260</v>
      </c>
      <c r="B8" s="106">
        <v>43508</v>
      </c>
      <c r="C8" s="107" t="s">
        <v>142</v>
      </c>
      <c r="D8" s="116" t="s">
        <v>143</v>
      </c>
      <c r="E8" s="109" t="s">
        <v>144</v>
      </c>
      <c r="F8" s="107"/>
      <c r="G8" s="111" t="s">
        <v>145</v>
      </c>
      <c r="H8" s="111">
        <v>24</v>
      </c>
      <c r="I8" s="112">
        <v>255000</v>
      </c>
      <c r="J8" s="113">
        <v>6120000</v>
      </c>
      <c r="K8" s="114">
        <v>0.41</v>
      </c>
      <c r="L8" s="113">
        <v>3610800.0000000005</v>
      </c>
      <c r="M8" s="107"/>
      <c r="N8" s="117"/>
      <c r="O8" s="118">
        <v>13345800.000000002</v>
      </c>
      <c r="P8" s="107"/>
    </row>
    <row r="9" spans="1:16" x14ac:dyDescent="0.25">
      <c r="A9" s="107"/>
      <c r="B9" s="106"/>
      <c r="C9" s="107" t="s">
        <v>142</v>
      </c>
      <c r="D9" s="116" t="s">
        <v>143</v>
      </c>
      <c r="E9" s="109" t="s">
        <v>144</v>
      </c>
      <c r="F9" s="107"/>
      <c r="G9" s="111" t="s">
        <v>146</v>
      </c>
      <c r="H9" s="111">
        <v>24</v>
      </c>
      <c r="I9" s="112">
        <v>455000</v>
      </c>
      <c r="J9" s="113">
        <v>10920000</v>
      </c>
      <c r="K9" s="114">
        <v>0.41</v>
      </c>
      <c r="L9" s="113">
        <v>6442800.0000000009</v>
      </c>
      <c r="M9" s="107"/>
      <c r="N9" s="117"/>
      <c r="O9" s="107"/>
      <c r="P9" s="107"/>
    </row>
    <row r="10" spans="1:16" x14ac:dyDescent="0.25">
      <c r="A10" s="107"/>
      <c r="B10" s="106"/>
      <c r="C10" s="107" t="s">
        <v>142</v>
      </c>
      <c r="D10" s="116" t="s">
        <v>143</v>
      </c>
      <c r="E10" s="109" t="s">
        <v>144</v>
      </c>
      <c r="F10" s="107"/>
      <c r="G10" s="111" t="s">
        <v>147</v>
      </c>
      <c r="H10" s="111">
        <v>12</v>
      </c>
      <c r="I10" s="112">
        <v>465000</v>
      </c>
      <c r="J10" s="113">
        <v>5580000</v>
      </c>
      <c r="K10" s="114">
        <v>0.41</v>
      </c>
      <c r="L10" s="113">
        <v>3292200.0000000005</v>
      </c>
      <c r="M10" s="107"/>
      <c r="N10" s="117"/>
      <c r="O10" s="107"/>
      <c r="P10" s="107"/>
    </row>
    <row r="11" spans="1:16" ht="21.75" x14ac:dyDescent="0.25">
      <c r="A11" s="107">
        <v>261</v>
      </c>
      <c r="B11" s="106">
        <v>43536</v>
      </c>
      <c r="C11" s="107" t="s">
        <v>142</v>
      </c>
      <c r="D11" s="119" t="s">
        <v>148</v>
      </c>
      <c r="E11" s="120" t="s">
        <v>149</v>
      </c>
      <c r="F11" s="107"/>
      <c r="G11" s="111" t="s">
        <v>146</v>
      </c>
      <c r="H11" s="111">
        <v>1</v>
      </c>
      <c r="I11" s="112">
        <v>455000</v>
      </c>
      <c r="J11" s="113">
        <v>455000</v>
      </c>
      <c r="K11" s="121">
        <v>0.25</v>
      </c>
      <c r="L11" s="113">
        <v>341250</v>
      </c>
      <c r="M11" s="118"/>
      <c r="N11" s="117"/>
      <c r="O11" s="118">
        <v>341250</v>
      </c>
      <c r="P11" s="107"/>
    </row>
    <row r="12" spans="1:16" x14ac:dyDescent="0.25">
      <c r="A12" s="107">
        <v>262</v>
      </c>
      <c r="B12" s="106">
        <v>43536</v>
      </c>
      <c r="C12" s="107" t="s">
        <v>142</v>
      </c>
      <c r="D12" s="116" t="s">
        <v>150</v>
      </c>
      <c r="E12" s="109" t="s">
        <v>151</v>
      </c>
      <c r="F12" s="107"/>
      <c r="G12" s="111" t="s">
        <v>152</v>
      </c>
      <c r="H12" s="111">
        <v>5</v>
      </c>
      <c r="I12" s="112">
        <v>550000</v>
      </c>
      <c r="J12" s="113">
        <v>2750000</v>
      </c>
      <c r="K12" s="114">
        <v>1</v>
      </c>
      <c r="L12" s="113">
        <v>0</v>
      </c>
      <c r="M12" s="107"/>
      <c r="N12" s="117"/>
      <c r="O12" s="107"/>
      <c r="P12" s="107" t="s">
        <v>153</v>
      </c>
    </row>
    <row r="13" spans="1:16" ht="21.75" x14ac:dyDescent="0.25">
      <c r="A13" s="107">
        <v>268</v>
      </c>
      <c r="B13" s="106">
        <v>43567</v>
      </c>
      <c r="C13" s="107" t="s">
        <v>142</v>
      </c>
      <c r="D13" s="116" t="s">
        <v>154</v>
      </c>
      <c r="E13" s="109"/>
      <c r="F13" s="107"/>
      <c r="G13" s="111" t="s">
        <v>140</v>
      </c>
      <c r="H13" s="111">
        <v>1</v>
      </c>
      <c r="I13" s="112">
        <v>455000</v>
      </c>
      <c r="J13" s="113">
        <v>455000</v>
      </c>
      <c r="K13" s="114">
        <v>0.41</v>
      </c>
      <c r="L13" s="113">
        <v>268450.00000000006</v>
      </c>
      <c r="M13" s="118"/>
      <c r="N13" s="117"/>
      <c r="O13" s="118">
        <v>268450.00000000006</v>
      </c>
      <c r="P13" s="107"/>
    </row>
    <row r="14" spans="1:16" x14ac:dyDescent="0.25">
      <c r="A14" s="107">
        <v>265</v>
      </c>
      <c r="B14" s="106">
        <v>43597</v>
      </c>
      <c r="C14" s="107" t="s">
        <v>155</v>
      </c>
      <c r="D14" s="116" t="s">
        <v>156</v>
      </c>
      <c r="E14" s="109" t="s">
        <v>157</v>
      </c>
      <c r="F14" s="107"/>
      <c r="G14" s="111" t="s">
        <v>140</v>
      </c>
      <c r="H14" s="111">
        <v>2</v>
      </c>
      <c r="I14" s="112">
        <v>455000</v>
      </c>
      <c r="J14" s="113">
        <v>910000</v>
      </c>
      <c r="K14" s="121">
        <v>0.41</v>
      </c>
      <c r="L14" s="113">
        <v>536900.00000000012</v>
      </c>
      <c r="M14" s="118">
        <v>536900.00000000012</v>
      </c>
      <c r="N14" s="117"/>
      <c r="O14" s="107"/>
      <c r="P14" s="107"/>
    </row>
    <row r="15" spans="1:16" x14ac:dyDescent="0.25">
      <c r="A15" s="107">
        <v>264</v>
      </c>
      <c r="B15" s="106">
        <v>43628</v>
      </c>
      <c r="C15" s="107" t="s">
        <v>142</v>
      </c>
      <c r="D15" s="116" t="s">
        <v>158</v>
      </c>
      <c r="E15" s="109" t="s">
        <v>159</v>
      </c>
      <c r="F15" s="107"/>
      <c r="G15" s="111" t="s">
        <v>145</v>
      </c>
      <c r="H15" s="111">
        <v>24</v>
      </c>
      <c r="I15" s="112">
        <v>255000</v>
      </c>
      <c r="J15" s="113">
        <v>6120000</v>
      </c>
      <c r="K15" s="121">
        <v>0.41</v>
      </c>
      <c r="L15" s="113">
        <v>3610800.0000000005</v>
      </c>
      <c r="M15" s="107"/>
      <c r="N15" s="117"/>
      <c r="O15" s="118">
        <v>35190550.000000007</v>
      </c>
      <c r="P15" s="107"/>
    </row>
    <row r="16" spans="1:16" x14ac:dyDescent="0.25">
      <c r="A16" s="107"/>
      <c r="B16" s="106"/>
      <c r="C16" s="107" t="s">
        <v>142</v>
      </c>
      <c r="D16" s="116" t="s">
        <v>158</v>
      </c>
      <c r="E16" s="109" t="s">
        <v>159</v>
      </c>
      <c r="F16" s="107"/>
      <c r="G16" s="111" t="s">
        <v>146</v>
      </c>
      <c r="H16" s="111">
        <v>12</v>
      </c>
      <c r="I16" s="112">
        <v>455000</v>
      </c>
      <c r="J16" s="113">
        <v>5460000</v>
      </c>
      <c r="K16" s="121">
        <v>0.41</v>
      </c>
      <c r="L16" s="113">
        <v>3221400.0000000005</v>
      </c>
      <c r="M16" s="107"/>
      <c r="N16" s="117"/>
      <c r="O16" s="107"/>
      <c r="P16" s="107"/>
    </row>
    <row r="17" spans="1:16" x14ac:dyDescent="0.25">
      <c r="A17" s="107"/>
      <c r="B17" s="106"/>
      <c r="C17" s="107" t="s">
        <v>142</v>
      </c>
      <c r="D17" s="116" t="s">
        <v>158</v>
      </c>
      <c r="E17" s="109" t="s">
        <v>159</v>
      </c>
      <c r="F17" s="107"/>
      <c r="G17" s="111" t="s">
        <v>160</v>
      </c>
      <c r="H17" s="111">
        <v>24</v>
      </c>
      <c r="I17" s="112">
        <v>265000</v>
      </c>
      <c r="J17" s="113">
        <v>6360000</v>
      </c>
      <c r="K17" s="121">
        <v>0.41</v>
      </c>
      <c r="L17" s="113">
        <v>3752400.0000000005</v>
      </c>
      <c r="M17" s="107"/>
      <c r="N17" s="117"/>
      <c r="O17" s="107"/>
      <c r="P17" s="107"/>
    </row>
    <row r="18" spans="1:16" x14ac:dyDescent="0.25">
      <c r="A18" s="107"/>
      <c r="B18" s="106"/>
      <c r="C18" s="107" t="s">
        <v>142</v>
      </c>
      <c r="D18" s="116" t="s">
        <v>158</v>
      </c>
      <c r="E18" s="109" t="s">
        <v>159</v>
      </c>
      <c r="F18" s="107"/>
      <c r="G18" s="111" t="s">
        <v>147</v>
      </c>
      <c r="H18" s="111">
        <v>12</v>
      </c>
      <c r="I18" s="112">
        <v>465000</v>
      </c>
      <c r="J18" s="113">
        <v>5580000</v>
      </c>
      <c r="K18" s="121">
        <v>0.41</v>
      </c>
      <c r="L18" s="113">
        <v>3292200.0000000005</v>
      </c>
      <c r="M18" s="107"/>
      <c r="N18" s="117"/>
      <c r="O18" s="107"/>
      <c r="P18" s="107"/>
    </row>
    <row r="19" spans="1:16" x14ac:dyDescent="0.25">
      <c r="A19" s="107"/>
      <c r="B19" s="106"/>
      <c r="C19" s="107" t="s">
        <v>142</v>
      </c>
      <c r="D19" s="116" t="s">
        <v>158</v>
      </c>
      <c r="E19" s="109" t="s">
        <v>159</v>
      </c>
      <c r="F19" s="107"/>
      <c r="G19" s="111" t="s">
        <v>161</v>
      </c>
      <c r="H19" s="111">
        <v>12</v>
      </c>
      <c r="I19" s="112">
        <v>475000</v>
      </c>
      <c r="J19" s="113">
        <v>5700000</v>
      </c>
      <c r="K19" s="121">
        <v>0.41</v>
      </c>
      <c r="L19" s="113">
        <v>3363000.0000000005</v>
      </c>
      <c r="M19" s="107"/>
      <c r="N19" s="117"/>
      <c r="O19" s="107"/>
      <c r="P19" s="107"/>
    </row>
    <row r="20" spans="1:16" x14ac:dyDescent="0.25">
      <c r="A20" s="107"/>
      <c r="B20" s="106"/>
      <c r="C20" s="107" t="s">
        <v>142</v>
      </c>
      <c r="D20" s="116" t="s">
        <v>158</v>
      </c>
      <c r="E20" s="109" t="s">
        <v>159</v>
      </c>
      <c r="F20" s="107"/>
      <c r="G20" s="111" t="s">
        <v>162</v>
      </c>
      <c r="H20" s="111">
        <v>12</v>
      </c>
      <c r="I20" s="112">
        <v>485000</v>
      </c>
      <c r="J20" s="113">
        <v>5820000</v>
      </c>
      <c r="K20" s="121">
        <v>0.41</v>
      </c>
      <c r="L20" s="113">
        <v>3433800.0000000005</v>
      </c>
      <c r="M20" s="107"/>
      <c r="N20" s="117"/>
      <c r="O20" s="107"/>
      <c r="P20" s="107"/>
    </row>
    <row r="21" spans="1:16" ht="52.5" x14ac:dyDescent="0.25">
      <c r="A21" s="107"/>
      <c r="B21" s="106"/>
      <c r="C21" s="107" t="s">
        <v>142</v>
      </c>
      <c r="D21" s="116" t="s">
        <v>158</v>
      </c>
      <c r="E21" s="109" t="s">
        <v>159</v>
      </c>
      <c r="F21" s="107"/>
      <c r="G21" s="111" t="s">
        <v>163</v>
      </c>
      <c r="H21" s="111">
        <v>1</v>
      </c>
      <c r="I21" s="112">
        <v>485000</v>
      </c>
      <c r="J21" s="113">
        <v>485000</v>
      </c>
      <c r="K21" s="121">
        <v>0.41</v>
      </c>
      <c r="L21" s="113">
        <v>286150.00000000006</v>
      </c>
      <c r="M21" s="107"/>
      <c r="N21" s="117"/>
      <c r="O21" s="107"/>
      <c r="P21" s="122" t="s">
        <v>164</v>
      </c>
    </row>
    <row r="22" spans="1:16" x14ac:dyDescent="0.25">
      <c r="A22" s="107"/>
      <c r="B22" s="106"/>
      <c r="C22" s="107" t="s">
        <v>142</v>
      </c>
      <c r="D22" s="116" t="s">
        <v>158</v>
      </c>
      <c r="E22" s="109" t="s">
        <v>159</v>
      </c>
      <c r="F22" s="107"/>
      <c r="G22" s="111" t="s">
        <v>152</v>
      </c>
      <c r="H22" s="111">
        <v>24</v>
      </c>
      <c r="I22" s="112">
        <v>550000</v>
      </c>
      <c r="J22" s="113">
        <v>13200000</v>
      </c>
      <c r="K22" s="121">
        <v>0.41</v>
      </c>
      <c r="L22" s="113">
        <v>7788000.0000000009</v>
      </c>
      <c r="M22" s="107"/>
      <c r="N22" s="117"/>
      <c r="O22" s="107"/>
      <c r="P22" s="107"/>
    </row>
    <row r="23" spans="1:16" x14ac:dyDescent="0.25">
      <c r="A23" s="107"/>
      <c r="B23" s="106"/>
      <c r="C23" s="107" t="s">
        <v>142</v>
      </c>
      <c r="D23" s="116" t="s">
        <v>158</v>
      </c>
      <c r="E23" s="109" t="s">
        <v>159</v>
      </c>
      <c r="F23" s="107"/>
      <c r="G23" s="111" t="s">
        <v>140</v>
      </c>
      <c r="H23" s="111">
        <v>12</v>
      </c>
      <c r="I23" s="112">
        <v>455000</v>
      </c>
      <c r="J23" s="113">
        <v>5460000</v>
      </c>
      <c r="K23" s="121">
        <v>0.41</v>
      </c>
      <c r="L23" s="113">
        <v>3221400.0000000005</v>
      </c>
      <c r="M23" s="107"/>
      <c r="N23" s="117"/>
      <c r="O23" s="107"/>
      <c r="P23" s="107"/>
    </row>
    <row r="24" spans="1:16" x14ac:dyDescent="0.25">
      <c r="A24" s="107"/>
      <c r="B24" s="106"/>
      <c r="C24" s="107" t="s">
        <v>142</v>
      </c>
      <c r="D24" s="116" t="s">
        <v>158</v>
      </c>
      <c r="E24" s="109" t="s">
        <v>159</v>
      </c>
      <c r="F24" s="107"/>
      <c r="G24" s="111" t="s">
        <v>165</v>
      </c>
      <c r="H24" s="111">
        <v>12</v>
      </c>
      <c r="I24" s="112">
        <v>455000</v>
      </c>
      <c r="J24" s="113">
        <v>5460000</v>
      </c>
      <c r="K24" s="121">
        <v>0.41</v>
      </c>
      <c r="L24" s="113">
        <v>3221400.0000000005</v>
      </c>
      <c r="M24" s="107"/>
      <c r="N24" s="117"/>
      <c r="O24" s="107"/>
      <c r="P24" s="107"/>
    </row>
    <row r="25" spans="1:16" x14ac:dyDescent="0.25">
      <c r="A25" s="107">
        <v>266</v>
      </c>
      <c r="B25" s="106">
        <v>43628</v>
      </c>
      <c r="C25" s="107" t="s">
        <v>166</v>
      </c>
      <c r="D25" s="120" t="s">
        <v>167</v>
      </c>
      <c r="E25" s="109" t="s">
        <v>168</v>
      </c>
      <c r="F25" s="107"/>
      <c r="G25" s="111" t="s">
        <v>140</v>
      </c>
      <c r="H25" s="111">
        <v>5</v>
      </c>
      <c r="I25" s="112">
        <v>455000</v>
      </c>
      <c r="J25" s="113">
        <v>2275000</v>
      </c>
      <c r="K25" s="114">
        <v>0.3</v>
      </c>
      <c r="L25" s="113">
        <v>1592500</v>
      </c>
      <c r="M25" s="118">
        <v>1592500</v>
      </c>
      <c r="N25" s="117"/>
      <c r="O25" s="107"/>
      <c r="P25" s="107"/>
    </row>
    <row r="26" spans="1:16" ht="21.75" x14ac:dyDescent="0.25">
      <c r="A26" s="107">
        <v>267</v>
      </c>
      <c r="B26" s="106">
        <v>43628</v>
      </c>
      <c r="C26" s="107" t="s">
        <v>142</v>
      </c>
      <c r="D26" s="120" t="s">
        <v>169</v>
      </c>
      <c r="E26" s="120" t="s">
        <v>170</v>
      </c>
      <c r="F26" s="107"/>
      <c r="G26" s="111" t="s">
        <v>161</v>
      </c>
      <c r="H26" s="111">
        <v>1</v>
      </c>
      <c r="I26" s="112">
        <v>475000</v>
      </c>
      <c r="J26" s="113">
        <v>475000</v>
      </c>
      <c r="K26" s="111"/>
      <c r="L26" s="113">
        <v>475000</v>
      </c>
      <c r="M26" s="107"/>
      <c r="N26" s="117"/>
      <c r="O26" s="118">
        <v>1480000</v>
      </c>
      <c r="P26" s="107"/>
    </row>
    <row r="27" spans="1:16" ht="21.75" x14ac:dyDescent="0.25">
      <c r="A27" s="107"/>
      <c r="B27" s="106"/>
      <c r="C27" s="107" t="s">
        <v>142</v>
      </c>
      <c r="D27" s="120" t="s">
        <v>169</v>
      </c>
      <c r="E27" s="120" t="s">
        <v>170</v>
      </c>
      <c r="F27" s="107"/>
      <c r="G27" s="111" t="s">
        <v>152</v>
      </c>
      <c r="H27" s="111">
        <v>1</v>
      </c>
      <c r="I27" s="112">
        <v>550000</v>
      </c>
      <c r="J27" s="113">
        <v>550000</v>
      </c>
      <c r="K27" s="111"/>
      <c r="L27" s="113">
        <v>550000</v>
      </c>
      <c r="M27" s="107"/>
      <c r="N27" s="117"/>
      <c r="O27" s="118"/>
      <c r="P27" s="107"/>
    </row>
    <row r="28" spans="1:16" ht="21.75" x14ac:dyDescent="0.25">
      <c r="A28" s="107"/>
      <c r="B28" s="106"/>
      <c r="C28" s="107" t="s">
        <v>142</v>
      </c>
      <c r="D28" s="120" t="s">
        <v>169</v>
      </c>
      <c r="E28" s="120" t="s">
        <v>170</v>
      </c>
      <c r="F28" s="107"/>
      <c r="G28" s="111" t="s">
        <v>140</v>
      </c>
      <c r="H28" s="111">
        <v>1</v>
      </c>
      <c r="I28" s="112">
        <v>455000</v>
      </c>
      <c r="J28" s="113">
        <v>455000</v>
      </c>
      <c r="K28" s="111"/>
      <c r="L28" s="113">
        <v>455000</v>
      </c>
      <c r="M28" s="107"/>
      <c r="N28" s="117"/>
      <c r="O28" s="107"/>
      <c r="P28" s="107"/>
    </row>
    <row r="29" spans="1:16" ht="21.75" x14ac:dyDescent="0.25">
      <c r="A29" s="107">
        <v>274</v>
      </c>
      <c r="B29" s="106">
        <v>43720</v>
      </c>
      <c r="C29" s="107"/>
      <c r="D29" s="120" t="s">
        <v>171</v>
      </c>
      <c r="E29" s="109"/>
      <c r="F29" s="107"/>
      <c r="G29" s="111" t="s">
        <v>160</v>
      </c>
      <c r="H29" s="111">
        <v>3</v>
      </c>
      <c r="I29" s="112">
        <v>265000</v>
      </c>
      <c r="J29" s="113">
        <v>795000</v>
      </c>
      <c r="K29" s="114">
        <v>1</v>
      </c>
      <c r="L29" s="113">
        <v>0</v>
      </c>
      <c r="M29" s="107"/>
      <c r="N29" s="117"/>
      <c r="O29" s="107"/>
      <c r="P29" s="107"/>
    </row>
    <row r="30" spans="1:16" x14ac:dyDescent="0.25">
      <c r="A30" s="107"/>
      <c r="B30" s="106"/>
      <c r="C30" s="107"/>
      <c r="D30" s="120"/>
      <c r="E30" s="109"/>
      <c r="F30" s="107"/>
      <c r="G30" s="111" t="s">
        <v>172</v>
      </c>
      <c r="H30" s="111">
        <v>1</v>
      </c>
      <c r="I30" s="112">
        <v>275000</v>
      </c>
      <c r="J30" s="113">
        <v>275000</v>
      </c>
      <c r="K30" s="114">
        <v>1</v>
      </c>
      <c r="L30" s="113">
        <v>0</v>
      </c>
      <c r="M30" s="107"/>
      <c r="N30" s="117"/>
      <c r="O30" s="107"/>
      <c r="P30" s="107"/>
    </row>
    <row r="31" spans="1:16" x14ac:dyDescent="0.25">
      <c r="A31" s="107"/>
      <c r="B31" s="106"/>
      <c r="C31" s="107"/>
      <c r="D31" s="120"/>
      <c r="E31" s="109"/>
      <c r="F31" s="107"/>
      <c r="G31" s="111" t="s">
        <v>152</v>
      </c>
      <c r="H31" s="111">
        <v>1</v>
      </c>
      <c r="I31" s="112">
        <v>550000</v>
      </c>
      <c r="J31" s="113">
        <v>550000</v>
      </c>
      <c r="K31" s="114">
        <v>1</v>
      </c>
      <c r="L31" s="113">
        <v>0</v>
      </c>
      <c r="M31" s="107"/>
      <c r="N31" s="117"/>
      <c r="O31" s="107"/>
      <c r="P31" s="107"/>
    </row>
    <row r="32" spans="1:16" ht="21.75" x14ac:dyDescent="0.25">
      <c r="A32" s="107">
        <v>271</v>
      </c>
      <c r="B32" s="106">
        <v>43720</v>
      </c>
      <c r="C32" s="107" t="s">
        <v>142</v>
      </c>
      <c r="D32" s="120" t="s">
        <v>173</v>
      </c>
      <c r="E32" s="120" t="s">
        <v>174</v>
      </c>
      <c r="F32" s="120"/>
      <c r="G32" s="111" t="s">
        <v>146</v>
      </c>
      <c r="H32" s="111">
        <v>3</v>
      </c>
      <c r="I32" s="112">
        <v>455000</v>
      </c>
      <c r="J32" s="113">
        <v>1365000</v>
      </c>
      <c r="K32" s="114">
        <v>0.25</v>
      </c>
      <c r="L32" s="113">
        <v>1023750</v>
      </c>
      <c r="M32" s="118"/>
      <c r="N32" s="117"/>
      <c r="O32" s="118">
        <v>1387500</v>
      </c>
      <c r="P32" s="107"/>
    </row>
    <row r="33" spans="1:16" ht="21.75" x14ac:dyDescent="0.25">
      <c r="A33" s="107"/>
      <c r="B33" s="106"/>
      <c r="C33" s="107" t="s">
        <v>142</v>
      </c>
      <c r="D33" s="120" t="s">
        <v>173</v>
      </c>
      <c r="E33" s="120" t="s">
        <v>174</v>
      </c>
      <c r="F33" s="107"/>
      <c r="G33" s="111" t="s">
        <v>162</v>
      </c>
      <c r="H33" s="111">
        <v>1</v>
      </c>
      <c r="I33" s="112">
        <v>485000</v>
      </c>
      <c r="J33" s="113">
        <v>485000</v>
      </c>
      <c r="K33" s="114">
        <v>0.25</v>
      </c>
      <c r="L33" s="113">
        <v>363750</v>
      </c>
      <c r="M33" s="107"/>
      <c r="N33" s="117"/>
      <c r="O33" s="118"/>
      <c r="P33" s="107"/>
    </row>
    <row r="34" spans="1:16" x14ac:dyDescent="0.25">
      <c r="A34" s="107">
        <v>276</v>
      </c>
      <c r="B34" s="106">
        <v>44147</v>
      </c>
      <c r="C34" s="107" t="s">
        <v>142</v>
      </c>
      <c r="D34" s="120" t="s">
        <v>175</v>
      </c>
      <c r="E34" s="120"/>
      <c r="F34" s="107"/>
      <c r="G34" s="111" t="s">
        <v>145</v>
      </c>
      <c r="H34" s="111">
        <v>2</v>
      </c>
      <c r="I34" s="112">
        <v>255000</v>
      </c>
      <c r="J34" s="113">
        <v>510000</v>
      </c>
      <c r="K34" s="114">
        <v>0.5</v>
      </c>
      <c r="L34" s="113">
        <v>255000</v>
      </c>
      <c r="M34" s="118"/>
      <c r="N34" s="117"/>
      <c r="O34" s="118">
        <v>255000</v>
      </c>
      <c r="P34" s="107"/>
    </row>
    <row r="35" spans="1:16" ht="21.75" x14ac:dyDescent="0.25">
      <c r="A35" s="107">
        <v>277</v>
      </c>
      <c r="B35" s="106">
        <v>44177</v>
      </c>
      <c r="C35" s="107"/>
      <c r="D35" s="120" t="s">
        <v>176</v>
      </c>
      <c r="E35" s="120" t="s">
        <v>177</v>
      </c>
      <c r="F35" s="107"/>
      <c r="G35" s="111" t="s">
        <v>146</v>
      </c>
      <c r="H35" s="111">
        <v>9</v>
      </c>
      <c r="I35" s="112">
        <v>455000</v>
      </c>
      <c r="J35" s="113">
        <v>4095000</v>
      </c>
      <c r="K35" s="114">
        <v>0.25</v>
      </c>
      <c r="L35" s="113">
        <v>3071250</v>
      </c>
      <c r="M35" s="118"/>
      <c r="N35" s="117"/>
      <c r="O35" s="118">
        <v>3071250</v>
      </c>
      <c r="P35" s="107"/>
    </row>
    <row r="36" spans="1:16" x14ac:dyDescent="0.25">
      <c r="A36" s="107">
        <v>278</v>
      </c>
      <c r="B36" s="106">
        <v>44177</v>
      </c>
      <c r="C36" s="107" t="s">
        <v>178</v>
      </c>
      <c r="D36" s="120" t="s">
        <v>179</v>
      </c>
      <c r="E36" s="120" t="s">
        <v>159</v>
      </c>
      <c r="F36" s="107"/>
      <c r="G36" s="111" t="s">
        <v>146</v>
      </c>
      <c r="H36" s="111">
        <v>1</v>
      </c>
      <c r="I36" s="112">
        <v>455000</v>
      </c>
      <c r="J36" s="113">
        <v>455000</v>
      </c>
      <c r="K36" s="114">
        <v>1</v>
      </c>
      <c r="L36" s="113">
        <v>0</v>
      </c>
      <c r="M36" s="118"/>
      <c r="N36" s="117"/>
      <c r="O36" s="118"/>
      <c r="P36" s="107"/>
    </row>
    <row r="37" spans="1:16" x14ac:dyDescent="0.25">
      <c r="A37" s="107"/>
      <c r="B37" s="106"/>
      <c r="C37" s="107" t="s">
        <v>178</v>
      </c>
      <c r="D37" s="120" t="s">
        <v>179</v>
      </c>
      <c r="E37" s="120" t="s">
        <v>159</v>
      </c>
      <c r="F37" s="107"/>
      <c r="G37" s="111" t="s">
        <v>147</v>
      </c>
      <c r="H37" s="111">
        <v>2</v>
      </c>
      <c r="I37" s="112">
        <v>465000</v>
      </c>
      <c r="J37" s="113">
        <v>930000</v>
      </c>
      <c r="K37" s="114">
        <v>1</v>
      </c>
      <c r="L37" s="113">
        <v>0</v>
      </c>
      <c r="M37" s="118"/>
      <c r="N37" s="117"/>
      <c r="O37" s="118"/>
      <c r="P37" s="107"/>
    </row>
    <row r="38" spans="1:16" x14ac:dyDescent="0.25">
      <c r="A38" s="107"/>
      <c r="B38" s="106"/>
      <c r="C38" s="107" t="s">
        <v>178</v>
      </c>
      <c r="D38" s="120" t="s">
        <v>179</v>
      </c>
      <c r="E38" s="120" t="s">
        <v>159</v>
      </c>
      <c r="F38" s="107"/>
      <c r="G38" s="111" t="s">
        <v>161</v>
      </c>
      <c r="H38" s="111">
        <v>6</v>
      </c>
      <c r="I38" s="112">
        <v>475000</v>
      </c>
      <c r="J38" s="113">
        <v>2850000</v>
      </c>
      <c r="K38" s="114">
        <v>1</v>
      </c>
      <c r="L38" s="113">
        <v>0</v>
      </c>
      <c r="M38" s="118"/>
      <c r="N38" s="117"/>
      <c r="O38" s="118"/>
      <c r="P38" s="107"/>
    </row>
    <row r="39" spans="1:16" x14ac:dyDescent="0.25">
      <c r="A39" s="107"/>
      <c r="B39" s="106"/>
      <c r="C39" s="107" t="s">
        <v>178</v>
      </c>
      <c r="D39" s="120" t="s">
        <v>179</v>
      </c>
      <c r="E39" s="120" t="s">
        <v>159</v>
      </c>
      <c r="F39" s="107"/>
      <c r="G39" s="111" t="s">
        <v>162</v>
      </c>
      <c r="H39" s="111">
        <v>2</v>
      </c>
      <c r="I39" s="112">
        <v>485000</v>
      </c>
      <c r="J39" s="113">
        <v>970000</v>
      </c>
      <c r="K39" s="114">
        <v>1</v>
      </c>
      <c r="L39" s="113">
        <v>0</v>
      </c>
      <c r="M39" s="118"/>
      <c r="N39" s="117"/>
      <c r="O39" s="118"/>
      <c r="P39" s="107"/>
    </row>
    <row r="40" spans="1:16" x14ac:dyDescent="0.25">
      <c r="A40" s="107"/>
      <c r="B40" s="106"/>
      <c r="C40" s="107" t="s">
        <v>178</v>
      </c>
      <c r="D40" s="120" t="s">
        <v>179</v>
      </c>
      <c r="E40" s="120" t="s">
        <v>159</v>
      </c>
      <c r="F40" s="107"/>
      <c r="G40" s="111" t="s">
        <v>152</v>
      </c>
      <c r="H40" s="111">
        <v>3</v>
      </c>
      <c r="I40" s="112">
        <v>550000</v>
      </c>
      <c r="J40" s="113">
        <v>1650000</v>
      </c>
      <c r="K40" s="114">
        <v>1</v>
      </c>
      <c r="L40" s="113">
        <v>0</v>
      </c>
      <c r="M40" s="118"/>
      <c r="N40" s="117"/>
      <c r="O40" s="118"/>
      <c r="P40" s="107"/>
    </row>
    <row r="41" spans="1:16" ht="32.25" x14ac:dyDescent="0.25">
      <c r="A41" s="107">
        <v>279</v>
      </c>
      <c r="B41" s="106">
        <v>44177</v>
      </c>
      <c r="C41" s="107"/>
      <c r="D41" s="120" t="s">
        <v>180</v>
      </c>
      <c r="E41" s="120"/>
      <c r="F41" s="107"/>
      <c r="G41" s="111" t="s">
        <v>145</v>
      </c>
      <c r="H41" s="111">
        <v>1</v>
      </c>
      <c r="I41" s="112">
        <v>255000</v>
      </c>
      <c r="J41" s="113">
        <v>255000</v>
      </c>
      <c r="K41" s="114">
        <v>0.3</v>
      </c>
      <c r="L41" s="113">
        <v>178500</v>
      </c>
      <c r="M41" s="118">
        <v>8519000</v>
      </c>
      <c r="N41" s="117"/>
      <c r="O41" s="118"/>
      <c r="P41" s="107"/>
    </row>
    <row r="42" spans="1:16" ht="32.25" x14ac:dyDescent="0.25">
      <c r="A42" s="107"/>
      <c r="B42" s="106"/>
      <c r="C42" s="107"/>
      <c r="D42" s="120" t="s">
        <v>180</v>
      </c>
      <c r="E42" s="120"/>
      <c r="F42" s="107"/>
      <c r="G42" s="111" t="s">
        <v>146</v>
      </c>
      <c r="H42" s="111">
        <v>2</v>
      </c>
      <c r="I42" s="112">
        <v>455000</v>
      </c>
      <c r="J42" s="113">
        <v>910000</v>
      </c>
      <c r="K42" s="114">
        <v>0.3</v>
      </c>
      <c r="L42" s="113">
        <v>637000</v>
      </c>
      <c r="M42" s="118"/>
      <c r="N42" s="117"/>
      <c r="O42" s="118"/>
      <c r="P42" s="107"/>
    </row>
    <row r="43" spans="1:16" ht="32.25" x14ac:dyDescent="0.25">
      <c r="A43" s="107"/>
      <c r="B43" s="106"/>
      <c r="C43" s="107"/>
      <c r="D43" s="120" t="s">
        <v>180</v>
      </c>
      <c r="E43" s="120"/>
      <c r="F43" s="107"/>
      <c r="G43" s="111" t="s">
        <v>160</v>
      </c>
      <c r="H43" s="111">
        <v>1</v>
      </c>
      <c r="I43" s="112">
        <v>265000</v>
      </c>
      <c r="J43" s="113">
        <v>265000</v>
      </c>
      <c r="K43" s="114">
        <v>0.3</v>
      </c>
      <c r="L43" s="113">
        <v>185500</v>
      </c>
      <c r="M43" s="118"/>
      <c r="N43" s="117"/>
      <c r="O43" s="118"/>
      <c r="P43" s="107"/>
    </row>
    <row r="44" spans="1:16" ht="32.25" x14ac:dyDescent="0.25">
      <c r="A44" s="107"/>
      <c r="B44" s="106"/>
      <c r="C44" s="107"/>
      <c r="D44" s="120" t="s">
        <v>180</v>
      </c>
      <c r="E44" s="120"/>
      <c r="F44" s="107"/>
      <c r="G44" s="111" t="s">
        <v>161</v>
      </c>
      <c r="H44" s="111">
        <v>1</v>
      </c>
      <c r="I44" s="112">
        <v>475000</v>
      </c>
      <c r="J44" s="113">
        <v>475000</v>
      </c>
      <c r="K44" s="114">
        <v>0.3</v>
      </c>
      <c r="L44" s="113">
        <v>332500</v>
      </c>
      <c r="M44" s="118"/>
      <c r="N44" s="117"/>
      <c r="O44" s="118"/>
      <c r="P44" s="107"/>
    </row>
    <row r="45" spans="1:16" ht="32.25" x14ac:dyDescent="0.25">
      <c r="A45" s="107"/>
      <c r="B45" s="106"/>
      <c r="C45" s="107"/>
      <c r="D45" s="120" t="s">
        <v>180</v>
      </c>
      <c r="E45" s="120"/>
      <c r="F45" s="107"/>
      <c r="G45" s="111" t="s">
        <v>162</v>
      </c>
      <c r="H45" s="111">
        <v>4</v>
      </c>
      <c r="I45" s="112">
        <v>485000</v>
      </c>
      <c r="J45" s="113">
        <v>1940000</v>
      </c>
      <c r="K45" s="114">
        <v>0.3</v>
      </c>
      <c r="L45" s="113">
        <v>1358000</v>
      </c>
      <c r="M45" s="118"/>
      <c r="N45" s="117"/>
      <c r="O45" s="118"/>
      <c r="P45" s="107"/>
    </row>
    <row r="46" spans="1:16" ht="32.25" x14ac:dyDescent="0.25">
      <c r="A46" s="107"/>
      <c r="B46" s="106"/>
      <c r="C46" s="107"/>
      <c r="D46" s="120" t="s">
        <v>180</v>
      </c>
      <c r="E46" s="120"/>
      <c r="F46" s="107"/>
      <c r="G46" s="111" t="s">
        <v>152</v>
      </c>
      <c r="H46" s="111">
        <v>11</v>
      </c>
      <c r="I46" s="112">
        <v>550000</v>
      </c>
      <c r="J46" s="113">
        <v>6050000</v>
      </c>
      <c r="K46" s="114">
        <v>0.3</v>
      </c>
      <c r="L46" s="113">
        <v>4235000</v>
      </c>
      <c r="M46" s="118"/>
      <c r="N46" s="117"/>
      <c r="O46" s="118"/>
      <c r="P46" s="107"/>
    </row>
    <row r="47" spans="1:16" ht="32.25" x14ac:dyDescent="0.25">
      <c r="A47" s="107"/>
      <c r="B47" s="106"/>
      <c r="C47" s="107"/>
      <c r="D47" s="120" t="s">
        <v>180</v>
      </c>
      <c r="E47" s="120"/>
      <c r="F47" s="107"/>
      <c r="G47" s="111" t="s">
        <v>140</v>
      </c>
      <c r="H47" s="111">
        <v>5</v>
      </c>
      <c r="I47" s="112">
        <v>455000</v>
      </c>
      <c r="J47" s="113">
        <v>2275000</v>
      </c>
      <c r="K47" s="114">
        <v>0.3</v>
      </c>
      <c r="L47" s="113">
        <v>1592500</v>
      </c>
      <c r="M47" s="118"/>
      <c r="N47" s="117"/>
      <c r="O47" s="118"/>
      <c r="P47" s="107"/>
    </row>
    <row r="48" spans="1:16" x14ac:dyDescent="0.25">
      <c r="A48" s="107">
        <v>308</v>
      </c>
      <c r="B48" s="106">
        <v>44177</v>
      </c>
      <c r="C48" s="107"/>
      <c r="D48" s="120" t="s">
        <v>158</v>
      </c>
      <c r="E48" s="120"/>
      <c r="F48" s="107"/>
      <c r="G48" s="111" t="s">
        <v>162</v>
      </c>
      <c r="H48" s="111">
        <v>10</v>
      </c>
      <c r="I48" s="112">
        <v>485000</v>
      </c>
      <c r="J48" s="113">
        <v>4850000</v>
      </c>
      <c r="K48" s="114">
        <v>1</v>
      </c>
      <c r="L48" s="113">
        <v>0</v>
      </c>
      <c r="M48" s="107"/>
      <c r="N48" s="117"/>
      <c r="O48" s="107"/>
      <c r="P48" s="107" t="s">
        <v>181</v>
      </c>
    </row>
    <row r="49" spans="1:16" ht="21.75" x14ac:dyDescent="0.25">
      <c r="A49" s="107">
        <v>309</v>
      </c>
      <c r="B49" s="106">
        <v>44177</v>
      </c>
      <c r="C49" s="107"/>
      <c r="D49" s="120" t="s">
        <v>182</v>
      </c>
      <c r="E49" s="120" t="s">
        <v>170</v>
      </c>
      <c r="F49" s="107"/>
      <c r="G49" s="111" t="s">
        <v>145</v>
      </c>
      <c r="H49" s="111">
        <v>1</v>
      </c>
      <c r="I49" s="112">
        <v>255000</v>
      </c>
      <c r="J49" s="113">
        <v>255000</v>
      </c>
      <c r="K49" s="114">
        <v>0.3</v>
      </c>
      <c r="L49" s="113">
        <v>178500</v>
      </c>
      <c r="M49" s="107"/>
      <c r="N49" s="117"/>
      <c r="O49" s="118">
        <v>8519000</v>
      </c>
      <c r="P49" s="107"/>
    </row>
    <row r="50" spans="1:16" ht="21.75" x14ac:dyDescent="0.25">
      <c r="A50" s="107"/>
      <c r="B50" s="106"/>
      <c r="C50" s="107"/>
      <c r="D50" s="120" t="s">
        <v>182</v>
      </c>
      <c r="E50" s="120" t="s">
        <v>170</v>
      </c>
      <c r="F50" s="107"/>
      <c r="G50" s="111" t="s">
        <v>147</v>
      </c>
      <c r="H50" s="111">
        <v>2</v>
      </c>
      <c r="I50" s="112">
        <v>455000</v>
      </c>
      <c r="J50" s="113">
        <v>910000</v>
      </c>
      <c r="K50" s="114">
        <v>0.3</v>
      </c>
      <c r="L50" s="113">
        <v>637000</v>
      </c>
      <c r="M50" s="107"/>
      <c r="N50" s="117"/>
      <c r="O50" s="107"/>
      <c r="P50" s="107"/>
    </row>
    <row r="51" spans="1:16" ht="21.75" x14ac:dyDescent="0.25">
      <c r="A51" s="107"/>
      <c r="B51" s="106"/>
      <c r="C51" s="107"/>
      <c r="D51" s="120" t="s">
        <v>182</v>
      </c>
      <c r="E51" s="120" t="s">
        <v>170</v>
      </c>
      <c r="F51" s="107"/>
      <c r="G51" s="111" t="s">
        <v>160</v>
      </c>
      <c r="H51" s="111">
        <v>1</v>
      </c>
      <c r="I51" s="112">
        <v>265000</v>
      </c>
      <c r="J51" s="113">
        <v>265000</v>
      </c>
      <c r="K51" s="114">
        <v>0.3</v>
      </c>
      <c r="L51" s="113">
        <v>185500</v>
      </c>
      <c r="M51" s="107"/>
      <c r="N51" s="117"/>
      <c r="O51" s="107"/>
      <c r="P51" s="107"/>
    </row>
    <row r="52" spans="1:16" ht="21.75" x14ac:dyDescent="0.25">
      <c r="A52" s="107"/>
      <c r="B52" s="106"/>
      <c r="C52" s="107"/>
      <c r="D52" s="120" t="s">
        <v>182</v>
      </c>
      <c r="E52" s="120" t="s">
        <v>170</v>
      </c>
      <c r="F52" s="107"/>
      <c r="G52" s="111" t="s">
        <v>161</v>
      </c>
      <c r="H52" s="111">
        <v>1</v>
      </c>
      <c r="I52" s="112">
        <v>475000</v>
      </c>
      <c r="J52" s="113">
        <v>475000</v>
      </c>
      <c r="K52" s="114">
        <v>0.3</v>
      </c>
      <c r="L52" s="113">
        <v>332500</v>
      </c>
      <c r="M52" s="107"/>
      <c r="N52" s="117"/>
      <c r="O52" s="107"/>
      <c r="P52" s="107"/>
    </row>
    <row r="53" spans="1:16" ht="21.75" x14ac:dyDescent="0.25">
      <c r="A53" s="107"/>
      <c r="B53" s="106"/>
      <c r="C53" s="107"/>
      <c r="D53" s="120" t="s">
        <v>182</v>
      </c>
      <c r="E53" s="120" t="s">
        <v>170</v>
      </c>
      <c r="F53" s="107"/>
      <c r="G53" s="111" t="s">
        <v>162</v>
      </c>
      <c r="H53" s="111">
        <v>4</v>
      </c>
      <c r="I53" s="112">
        <v>485000</v>
      </c>
      <c r="J53" s="113">
        <v>1940000</v>
      </c>
      <c r="K53" s="114">
        <v>0.3</v>
      </c>
      <c r="L53" s="113">
        <v>1358000</v>
      </c>
      <c r="M53" s="107"/>
      <c r="N53" s="117"/>
      <c r="O53" s="107"/>
      <c r="P53" s="107"/>
    </row>
    <row r="54" spans="1:16" ht="21.75" x14ac:dyDescent="0.25">
      <c r="A54" s="107"/>
      <c r="B54" s="106"/>
      <c r="C54" s="107"/>
      <c r="D54" s="120" t="s">
        <v>182</v>
      </c>
      <c r="E54" s="120" t="s">
        <v>170</v>
      </c>
      <c r="F54" s="107"/>
      <c r="G54" s="111" t="s">
        <v>152</v>
      </c>
      <c r="H54" s="111">
        <v>11</v>
      </c>
      <c r="I54" s="112">
        <v>550000</v>
      </c>
      <c r="J54" s="113">
        <v>6050000</v>
      </c>
      <c r="K54" s="114">
        <v>0.3</v>
      </c>
      <c r="L54" s="113">
        <v>4235000</v>
      </c>
      <c r="M54" s="107"/>
      <c r="N54" s="117"/>
      <c r="O54" s="107"/>
      <c r="P54" s="107"/>
    </row>
    <row r="55" spans="1:16" ht="21.75" x14ac:dyDescent="0.25">
      <c r="A55" s="107"/>
      <c r="B55" s="106"/>
      <c r="C55" s="107"/>
      <c r="D55" s="120" t="s">
        <v>182</v>
      </c>
      <c r="E55" s="120" t="s">
        <v>170</v>
      </c>
      <c r="F55" s="107"/>
      <c r="G55" s="111" t="s">
        <v>140</v>
      </c>
      <c r="H55" s="111">
        <v>5</v>
      </c>
      <c r="I55" s="112">
        <v>455000</v>
      </c>
      <c r="J55" s="113">
        <v>2275000</v>
      </c>
      <c r="K55" s="114">
        <v>0.3</v>
      </c>
      <c r="L55" s="113">
        <v>1592500</v>
      </c>
      <c r="M55" s="107"/>
      <c r="N55" s="117"/>
      <c r="O55" s="107"/>
      <c r="P55" s="107"/>
    </row>
    <row r="56" spans="1:16" ht="21.75" x14ac:dyDescent="0.25">
      <c r="A56" s="107">
        <v>280</v>
      </c>
      <c r="B56" s="106"/>
      <c r="C56" s="107" t="s">
        <v>183</v>
      </c>
      <c r="D56" s="120" t="s">
        <v>184</v>
      </c>
      <c r="E56" s="120" t="s">
        <v>159</v>
      </c>
      <c r="F56" s="107"/>
      <c r="G56" s="111" t="s">
        <v>162</v>
      </c>
      <c r="H56" s="111">
        <v>10</v>
      </c>
      <c r="I56" s="112">
        <v>485000</v>
      </c>
      <c r="J56" s="113">
        <v>4850000</v>
      </c>
      <c r="K56" s="114">
        <v>1</v>
      </c>
      <c r="L56" s="113">
        <v>0</v>
      </c>
      <c r="M56" s="107"/>
      <c r="N56" s="117"/>
      <c r="O56" s="107"/>
      <c r="P56" s="107"/>
    </row>
    <row r="57" spans="1:16" x14ac:dyDescent="0.25">
      <c r="A57" s="107">
        <v>281</v>
      </c>
      <c r="B57" s="106">
        <v>43811</v>
      </c>
      <c r="C57" s="107" t="s">
        <v>142</v>
      </c>
      <c r="D57" s="120" t="s">
        <v>185</v>
      </c>
      <c r="E57" s="120" t="s">
        <v>186</v>
      </c>
      <c r="F57" s="107"/>
      <c r="G57" s="111" t="s">
        <v>146</v>
      </c>
      <c r="H57" s="111">
        <v>1</v>
      </c>
      <c r="I57" s="112">
        <v>455000</v>
      </c>
      <c r="J57" s="113">
        <v>455000</v>
      </c>
      <c r="K57" s="114">
        <v>0.41</v>
      </c>
      <c r="L57" s="113">
        <v>268450.00000000006</v>
      </c>
      <c r="M57" s="118"/>
      <c r="N57" s="117"/>
      <c r="O57" s="118">
        <v>554600.00000000012</v>
      </c>
      <c r="P57" s="107"/>
    </row>
    <row r="58" spans="1:16" x14ac:dyDescent="0.25">
      <c r="A58" s="107"/>
      <c r="B58" s="106"/>
      <c r="C58" s="107" t="s">
        <v>142</v>
      </c>
      <c r="D58" s="120" t="s">
        <v>185</v>
      </c>
      <c r="E58" s="120" t="s">
        <v>186</v>
      </c>
      <c r="F58" s="107"/>
      <c r="G58" s="111" t="s">
        <v>162</v>
      </c>
      <c r="H58" s="111">
        <v>1</v>
      </c>
      <c r="I58" s="112">
        <v>485000</v>
      </c>
      <c r="J58" s="113">
        <v>485000</v>
      </c>
      <c r="K58" s="114">
        <v>0.41</v>
      </c>
      <c r="L58" s="113">
        <v>286150.00000000006</v>
      </c>
      <c r="M58" s="107"/>
      <c r="N58" s="117"/>
      <c r="O58" s="107"/>
      <c r="P58" s="107"/>
    </row>
    <row r="59" spans="1:16" ht="21.75" x14ac:dyDescent="0.25">
      <c r="A59" s="107">
        <v>283</v>
      </c>
      <c r="B59" s="106" t="s">
        <v>187</v>
      </c>
      <c r="C59" s="107" t="s">
        <v>142</v>
      </c>
      <c r="D59" s="120" t="s">
        <v>169</v>
      </c>
      <c r="E59" s="120" t="s">
        <v>170</v>
      </c>
      <c r="F59" s="107"/>
      <c r="G59" s="123" t="s">
        <v>152</v>
      </c>
      <c r="H59" s="123">
        <v>1</v>
      </c>
      <c r="I59" s="124">
        <v>550000</v>
      </c>
      <c r="J59" s="125">
        <v>550000</v>
      </c>
      <c r="K59" s="107"/>
      <c r="L59" s="113">
        <v>550000</v>
      </c>
      <c r="M59" s="107"/>
      <c r="N59" s="117"/>
      <c r="O59" s="118">
        <v>1005000</v>
      </c>
      <c r="P59" s="107"/>
    </row>
    <row r="60" spans="1:16" ht="21.75" x14ac:dyDescent="0.25">
      <c r="A60" s="107"/>
      <c r="B60" s="106"/>
      <c r="C60" s="107" t="s">
        <v>142</v>
      </c>
      <c r="D60" s="120" t="s">
        <v>169</v>
      </c>
      <c r="E60" s="120" t="s">
        <v>170</v>
      </c>
      <c r="F60" s="107"/>
      <c r="G60" s="123" t="s">
        <v>140</v>
      </c>
      <c r="H60" s="123">
        <v>1</v>
      </c>
      <c r="I60" s="124">
        <v>455000</v>
      </c>
      <c r="J60" s="125">
        <v>455000</v>
      </c>
      <c r="K60" s="107"/>
      <c r="L60" s="113">
        <v>455000</v>
      </c>
      <c r="M60" s="107"/>
      <c r="N60" s="117"/>
      <c r="O60" s="107"/>
      <c r="P60" s="107"/>
    </row>
    <row r="61" spans="1:16" x14ac:dyDescent="0.25">
      <c r="A61" s="107">
        <v>285</v>
      </c>
      <c r="B61" s="106" t="s">
        <v>187</v>
      </c>
      <c r="C61" s="107" t="s">
        <v>166</v>
      </c>
      <c r="D61" s="107" t="s">
        <v>156</v>
      </c>
      <c r="E61" s="109"/>
      <c r="F61" s="107"/>
      <c r="G61" s="123" t="s">
        <v>147</v>
      </c>
      <c r="H61" s="123">
        <v>3</v>
      </c>
      <c r="I61" s="124">
        <v>465000</v>
      </c>
      <c r="J61" s="125">
        <v>1395000</v>
      </c>
      <c r="K61" s="114">
        <v>0.41</v>
      </c>
      <c r="L61" s="113">
        <v>823050.00000000012</v>
      </c>
      <c r="M61" s="118">
        <v>823050.00000000012</v>
      </c>
      <c r="N61" s="117"/>
      <c r="O61" s="107"/>
      <c r="P61" s="107"/>
    </row>
    <row r="62" spans="1:16" ht="21.75" x14ac:dyDescent="0.25">
      <c r="A62" s="107">
        <v>287</v>
      </c>
      <c r="B62" s="106" t="s">
        <v>187</v>
      </c>
      <c r="C62" s="107" t="s">
        <v>166</v>
      </c>
      <c r="D62" s="107" t="s">
        <v>188</v>
      </c>
      <c r="E62" s="120" t="s">
        <v>189</v>
      </c>
      <c r="F62" s="107"/>
      <c r="G62" s="123" t="s">
        <v>162</v>
      </c>
      <c r="H62" s="123">
        <v>1</v>
      </c>
      <c r="I62" s="124">
        <v>485000</v>
      </c>
      <c r="J62" s="125">
        <v>485000</v>
      </c>
      <c r="K62" s="114">
        <v>0.41</v>
      </c>
      <c r="L62" s="113">
        <v>286150.00000000006</v>
      </c>
      <c r="M62" s="118">
        <v>286150.00000000006</v>
      </c>
      <c r="N62" s="117"/>
      <c r="O62" s="107"/>
      <c r="P62" s="107"/>
    </row>
    <row r="63" spans="1:16" x14ac:dyDescent="0.25">
      <c r="A63" s="107">
        <v>305</v>
      </c>
      <c r="B63" s="106" t="s">
        <v>190</v>
      </c>
      <c r="C63" s="107"/>
      <c r="D63" s="107" t="s">
        <v>191</v>
      </c>
      <c r="E63" s="120"/>
      <c r="F63" s="107"/>
      <c r="G63" s="123" t="s">
        <v>147</v>
      </c>
      <c r="H63" s="123">
        <v>1</v>
      </c>
      <c r="I63" s="124">
        <v>465000</v>
      </c>
      <c r="J63" s="125">
        <v>465000</v>
      </c>
      <c r="K63" s="114">
        <v>1</v>
      </c>
      <c r="L63" s="113">
        <v>0</v>
      </c>
      <c r="M63" s="107"/>
      <c r="N63" s="117"/>
      <c r="O63" s="107"/>
      <c r="P63" s="107"/>
    </row>
    <row r="64" spans="1:16" x14ac:dyDescent="0.25">
      <c r="A64" s="107"/>
      <c r="B64" s="106"/>
      <c r="C64" s="107"/>
      <c r="D64" s="107" t="s">
        <v>191</v>
      </c>
      <c r="E64" s="120"/>
      <c r="F64" s="107"/>
      <c r="G64" s="123" t="s">
        <v>161</v>
      </c>
      <c r="H64" s="123">
        <v>3</v>
      </c>
      <c r="I64" s="124">
        <v>475000</v>
      </c>
      <c r="J64" s="125">
        <v>1425000</v>
      </c>
      <c r="K64" s="114">
        <v>1</v>
      </c>
      <c r="L64" s="113">
        <v>0</v>
      </c>
      <c r="M64" s="107"/>
      <c r="N64" s="117"/>
      <c r="O64" s="107"/>
      <c r="P64" s="107"/>
    </row>
    <row r="65" spans="1:16" x14ac:dyDescent="0.25">
      <c r="A65" s="107"/>
      <c r="B65" s="106"/>
      <c r="C65" s="107"/>
      <c r="D65" s="107" t="s">
        <v>191</v>
      </c>
      <c r="E65" s="120"/>
      <c r="F65" s="107"/>
      <c r="G65" s="123" t="s">
        <v>162</v>
      </c>
      <c r="H65" s="123">
        <v>2</v>
      </c>
      <c r="I65" s="124">
        <v>485000</v>
      </c>
      <c r="J65" s="125">
        <v>970000</v>
      </c>
      <c r="K65" s="114">
        <v>1</v>
      </c>
      <c r="L65" s="113">
        <v>0</v>
      </c>
      <c r="M65" s="107"/>
      <c r="N65" s="117"/>
      <c r="O65" s="107"/>
      <c r="P65" s="107"/>
    </row>
    <row r="66" spans="1:16" x14ac:dyDescent="0.25">
      <c r="A66" s="107"/>
      <c r="B66" s="106"/>
      <c r="C66" s="107"/>
      <c r="D66" s="107" t="s">
        <v>191</v>
      </c>
      <c r="E66" s="120"/>
      <c r="F66" s="107"/>
      <c r="G66" s="123" t="s">
        <v>152</v>
      </c>
      <c r="H66" s="123">
        <v>1</v>
      </c>
      <c r="I66" s="124">
        <v>550000</v>
      </c>
      <c r="J66" s="125">
        <v>550000</v>
      </c>
      <c r="K66" s="114">
        <v>1</v>
      </c>
      <c r="L66" s="113">
        <v>0</v>
      </c>
      <c r="M66" s="107"/>
      <c r="N66" s="117"/>
      <c r="O66" s="107"/>
      <c r="P66" s="107"/>
    </row>
    <row r="67" spans="1:16" x14ac:dyDescent="0.25">
      <c r="A67" s="107"/>
      <c r="B67" s="106"/>
      <c r="C67" s="107"/>
      <c r="D67" s="107" t="s">
        <v>191</v>
      </c>
      <c r="E67" s="120"/>
      <c r="F67" s="107"/>
      <c r="G67" s="123" t="s">
        <v>165</v>
      </c>
      <c r="H67" s="123">
        <v>1</v>
      </c>
      <c r="I67" s="124">
        <v>455000</v>
      </c>
      <c r="J67" s="125">
        <v>455000</v>
      </c>
      <c r="K67" s="114">
        <v>1</v>
      </c>
      <c r="L67" s="113">
        <v>0</v>
      </c>
      <c r="M67" s="107"/>
      <c r="N67" s="117"/>
      <c r="O67" s="107"/>
      <c r="P67" s="107"/>
    </row>
    <row r="68" spans="1:16" x14ac:dyDescent="0.25">
      <c r="A68" s="107">
        <v>304</v>
      </c>
      <c r="B68" s="106" t="s">
        <v>192</v>
      </c>
      <c r="C68" s="107" t="s">
        <v>193</v>
      </c>
      <c r="D68" s="107" t="s">
        <v>194</v>
      </c>
      <c r="E68" s="120"/>
      <c r="F68" s="107"/>
      <c r="G68" s="123" t="s">
        <v>146</v>
      </c>
      <c r="H68" s="123">
        <v>12</v>
      </c>
      <c r="I68" s="124">
        <v>455000</v>
      </c>
      <c r="J68" s="125">
        <v>5460000</v>
      </c>
      <c r="K68" s="114">
        <v>0.41</v>
      </c>
      <c r="L68" s="113">
        <v>3221400.0000000005</v>
      </c>
      <c r="M68" s="118"/>
      <c r="N68" s="117"/>
      <c r="O68" s="118">
        <v>9876600.0000000019</v>
      </c>
      <c r="P68" s="107"/>
    </row>
    <row r="69" spans="1:16" x14ac:dyDescent="0.25">
      <c r="A69" s="107"/>
      <c r="B69" s="106"/>
      <c r="C69" s="107" t="s">
        <v>193</v>
      </c>
      <c r="D69" s="107" t="s">
        <v>194</v>
      </c>
      <c r="E69" s="120"/>
      <c r="F69" s="107"/>
      <c r="G69" s="123" t="s">
        <v>163</v>
      </c>
      <c r="H69" s="123">
        <v>12</v>
      </c>
      <c r="I69" s="124">
        <v>485000</v>
      </c>
      <c r="J69" s="125">
        <v>5820000</v>
      </c>
      <c r="K69" s="114">
        <v>0.41</v>
      </c>
      <c r="L69" s="113">
        <v>3433800.0000000005</v>
      </c>
      <c r="M69" s="107"/>
      <c r="N69" s="117"/>
      <c r="O69" s="107"/>
      <c r="P69" s="107"/>
    </row>
    <row r="70" spans="1:16" x14ac:dyDescent="0.25">
      <c r="A70" s="107"/>
      <c r="B70" s="106"/>
      <c r="C70" s="107" t="s">
        <v>193</v>
      </c>
      <c r="D70" s="107" t="s">
        <v>194</v>
      </c>
      <c r="E70" s="120"/>
      <c r="F70" s="107"/>
      <c r="G70" s="123" t="s">
        <v>140</v>
      </c>
      <c r="H70" s="123">
        <v>12</v>
      </c>
      <c r="I70" s="124">
        <v>455000</v>
      </c>
      <c r="J70" s="125">
        <v>5460000</v>
      </c>
      <c r="K70" s="114">
        <v>0.41</v>
      </c>
      <c r="L70" s="113">
        <v>3221400.0000000005</v>
      </c>
      <c r="M70" s="107"/>
      <c r="N70" s="117"/>
      <c r="O70" s="107"/>
      <c r="P70" s="107"/>
    </row>
    <row r="71" spans="1:16" ht="21.75" x14ac:dyDescent="0.25">
      <c r="A71" s="107">
        <v>288</v>
      </c>
      <c r="B71" s="106" t="s">
        <v>195</v>
      </c>
      <c r="C71" s="107" t="s">
        <v>166</v>
      </c>
      <c r="D71" s="107" t="s">
        <v>196</v>
      </c>
      <c r="E71" s="120" t="s">
        <v>197</v>
      </c>
      <c r="F71" s="107"/>
      <c r="G71" s="123" t="s">
        <v>152</v>
      </c>
      <c r="H71" s="123">
        <v>1</v>
      </c>
      <c r="I71" s="124">
        <v>550000</v>
      </c>
      <c r="J71" s="125">
        <v>550000</v>
      </c>
      <c r="K71" s="114">
        <v>0.41</v>
      </c>
      <c r="L71" s="113">
        <v>324500.00000000006</v>
      </c>
      <c r="M71" s="118">
        <v>324500.00000000006</v>
      </c>
      <c r="N71" s="117"/>
      <c r="O71" s="107"/>
      <c r="P71" s="107"/>
    </row>
    <row r="72" spans="1:16" x14ac:dyDescent="0.25">
      <c r="A72" s="107">
        <v>289</v>
      </c>
      <c r="B72" s="106" t="s">
        <v>198</v>
      </c>
      <c r="C72" s="107" t="s">
        <v>142</v>
      </c>
      <c r="D72" s="107"/>
      <c r="E72" s="109"/>
      <c r="F72" s="107"/>
      <c r="G72" s="123" t="s">
        <v>145</v>
      </c>
      <c r="H72" s="123">
        <v>2</v>
      </c>
      <c r="I72" s="124">
        <v>255000</v>
      </c>
      <c r="J72" s="125">
        <v>510000</v>
      </c>
      <c r="K72" s="114">
        <v>0.41</v>
      </c>
      <c r="L72" s="113">
        <v>300900.00000000006</v>
      </c>
      <c r="M72" s="118"/>
      <c r="N72" s="117"/>
      <c r="O72" s="118">
        <v>3253850.0000000005</v>
      </c>
      <c r="P72" s="107"/>
    </row>
    <row r="73" spans="1:16" x14ac:dyDescent="0.25">
      <c r="A73" s="107"/>
      <c r="B73" s="106"/>
      <c r="C73" s="107" t="s">
        <v>142</v>
      </c>
      <c r="D73" s="107"/>
      <c r="E73" s="109"/>
      <c r="F73" s="107"/>
      <c r="G73" s="123" t="s">
        <v>146</v>
      </c>
      <c r="H73" s="123">
        <v>11</v>
      </c>
      <c r="I73" s="124">
        <v>455000</v>
      </c>
      <c r="J73" s="125">
        <v>5005000</v>
      </c>
      <c r="K73" s="114">
        <v>0.41</v>
      </c>
      <c r="L73" s="113">
        <v>2952950.0000000005</v>
      </c>
      <c r="M73" s="107"/>
      <c r="N73" s="117"/>
      <c r="O73" s="107"/>
      <c r="P73" s="107"/>
    </row>
    <row r="74" spans="1:16" x14ac:dyDescent="0.25">
      <c r="A74" s="107">
        <v>290</v>
      </c>
      <c r="B74" s="106" t="s">
        <v>199</v>
      </c>
      <c r="C74" s="107" t="s">
        <v>166</v>
      </c>
      <c r="D74" s="107" t="s">
        <v>200</v>
      </c>
      <c r="E74" s="120" t="s">
        <v>201</v>
      </c>
      <c r="F74" s="107"/>
      <c r="G74" s="123" t="s">
        <v>147</v>
      </c>
      <c r="H74" s="123">
        <v>1</v>
      </c>
      <c r="I74" s="124">
        <v>465000</v>
      </c>
      <c r="J74" s="125">
        <v>465000</v>
      </c>
      <c r="K74" s="114">
        <v>0.41</v>
      </c>
      <c r="L74" s="113">
        <v>274350.00000000006</v>
      </c>
      <c r="M74" s="118">
        <v>811250.00000000023</v>
      </c>
      <c r="N74" s="117"/>
      <c r="O74" s="107"/>
      <c r="P74" s="107"/>
    </row>
    <row r="75" spans="1:16" x14ac:dyDescent="0.25">
      <c r="A75" s="107"/>
      <c r="B75" s="106"/>
      <c r="C75" s="107" t="s">
        <v>166</v>
      </c>
      <c r="D75" s="107" t="s">
        <v>200</v>
      </c>
      <c r="E75" s="120" t="s">
        <v>201</v>
      </c>
      <c r="F75" s="107"/>
      <c r="G75" s="123" t="s">
        <v>140</v>
      </c>
      <c r="H75" s="123">
        <v>2</v>
      </c>
      <c r="I75" s="124">
        <v>455000</v>
      </c>
      <c r="J75" s="125">
        <v>910000</v>
      </c>
      <c r="K75" s="114">
        <v>0.41</v>
      </c>
      <c r="L75" s="113">
        <v>536900.00000000012</v>
      </c>
      <c r="M75" s="107"/>
      <c r="N75" s="117"/>
      <c r="O75" s="107"/>
      <c r="P75" s="126"/>
    </row>
    <row r="76" spans="1:16" ht="21.75" x14ac:dyDescent="0.25">
      <c r="A76" s="107">
        <v>292</v>
      </c>
      <c r="B76" s="106" t="s">
        <v>202</v>
      </c>
      <c r="C76" s="107" t="s">
        <v>142</v>
      </c>
      <c r="D76" s="107" t="s">
        <v>169</v>
      </c>
      <c r="E76" s="120" t="s">
        <v>170</v>
      </c>
      <c r="F76" s="107"/>
      <c r="G76" s="123" t="s">
        <v>147</v>
      </c>
      <c r="H76" s="123">
        <v>6</v>
      </c>
      <c r="I76" s="124">
        <v>465000</v>
      </c>
      <c r="J76" s="125">
        <v>2790000</v>
      </c>
      <c r="K76" s="114">
        <v>0.41</v>
      </c>
      <c r="L76" s="113">
        <v>1646100.0000000002</v>
      </c>
      <c r="M76" s="107"/>
      <c r="N76" s="117">
        <v>6147800.0000000009</v>
      </c>
      <c r="O76" s="107"/>
      <c r="P76" s="150" t="s">
        <v>203</v>
      </c>
    </row>
    <row r="77" spans="1:16" ht="21.75" x14ac:dyDescent="0.25">
      <c r="A77" s="107"/>
      <c r="B77" s="106"/>
      <c r="C77" s="107" t="s">
        <v>142</v>
      </c>
      <c r="D77" s="107" t="s">
        <v>169</v>
      </c>
      <c r="E77" s="120" t="s">
        <v>170</v>
      </c>
      <c r="F77" s="107"/>
      <c r="G77" s="123" t="s">
        <v>161</v>
      </c>
      <c r="H77" s="123">
        <v>6</v>
      </c>
      <c r="I77" s="124">
        <v>475000</v>
      </c>
      <c r="J77" s="125">
        <v>2850000</v>
      </c>
      <c r="K77" s="114">
        <v>0.41</v>
      </c>
      <c r="L77" s="113">
        <v>1681500.0000000002</v>
      </c>
      <c r="M77" s="107"/>
      <c r="N77" s="117"/>
      <c r="O77" s="107"/>
      <c r="P77" s="151"/>
    </row>
    <row r="78" spans="1:16" ht="21.75" x14ac:dyDescent="0.25">
      <c r="A78" s="107"/>
      <c r="B78" s="106"/>
      <c r="C78" s="107" t="s">
        <v>142</v>
      </c>
      <c r="D78" s="107" t="s">
        <v>169</v>
      </c>
      <c r="E78" s="120" t="s">
        <v>170</v>
      </c>
      <c r="F78" s="107"/>
      <c r="G78" s="123" t="s">
        <v>162</v>
      </c>
      <c r="H78" s="123">
        <v>8</v>
      </c>
      <c r="I78" s="124">
        <v>485000</v>
      </c>
      <c r="J78" s="125">
        <v>3880000</v>
      </c>
      <c r="K78" s="114">
        <v>0.41</v>
      </c>
      <c r="L78" s="113">
        <v>2289200.0000000005</v>
      </c>
      <c r="M78" s="107"/>
      <c r="N78" s="117"/>
      <c r="O78" s="107"/>
      <c r="P78" s="151"/>
    </row>
    <row r="79" spans="1:16" ht="21.75" x14ac:dyDescent="0.25">
      <c r="A79" s="107"/>
      <c r="B79" s="106"/>
      <c r="C79" s="107" t="s">
        <v>142</v>
      </c>
      <c r="D79" s="107" t="s">
        <v>169</v>
      </c>
      <c r="E79" s="120" t="s">
        <v>170</v>
      </c>
      <c r="F79" s="107"/>
      <c r="G79" s="123" t="s">
        <v>204</v>
      </c>
      <c r="H79" s="123">
        <v>2</v>
      </c>
      <c r="I79" s="124">
        <v>450000</v>
      </c>
      <c r="J79" s="125">
        <v>900000</v>
      </c>
      <c r="K79" s="114">
        <v>0.41</v>
      </c>
      <c r="L79" s="113">
        <v>531000.00000000012</v>
      </c>
      <c r="M79" s="107"/>
      <c r="N79" s="117"/>
      <c r="O79" s="107"/>
      <c r="P79" s="152"/>
    </row>
    <row r="80" spans="1:16" x14ac:dyDescent="0.25">
      <c r="A80" s="107">
        <v>310</v>
      </c>
      <c r="B80" s="106" t="s">
        <v>205</v>
      </c>
      <c r="C80" s="107" t="s">
        <v>142</v>
      </c>
      <c r="D80" s="116" t="s">
        <v>143</v>
      </c>
      <c r="E80" s="109" t="s">
        <v>144</v>
      </c>
      <c r="F80" s="107"/>
      <c r="G80" s="123" t="s">
        <v>146</v>
      </c>
      <c r="H80" s="123">
        <v>24</v>
      </c>
      <c r="I80" s="124">
        <v>455000</v>
      </c>
      <c r="J80" s="125">
        <v>10920000</v>
      </c>
      <c r="K80" s="114">
        <v>0.41</v>
      </c>
      <c r="L80" s="113">
        <v>6442800.0000000009</v>
      </c>
      <c r="M80" s="107"/>
      <c r="N80" s="117">
        <v>10160000</v>
      </c>
      <c r="O80" s="118">
        <v>3150400.0000000019</v>
      </c>
      <c r="P80" s="107"/>
    </row>
    <row r="81" spans="1:16" x14ac:dyDescent="0.25">
      <c r="A81" s="107"/>
      <c r="B81" s="106"/>
      <c r="C81" s="107" t="s">
        <v>142</v>
      </c>
      <c r="D81" s="116" t="s">
        <v>143</v>
      </c>
      <c r="E81" s="109" t="s">
        <v>144</v>
      </c>
      <c r="F81" s="107"/>
      <c r="G81" s="123" t="s">
        <v>162</v>
      </c>
      <c r="H81" s="123">
        <v>12</v>
      </c>
      <c r="I81" s="124">
        <v>485000</v>
      </c>
      <c r="J81" s="125">
        <v>5820000</v>
      </c>
      <c r="K81" s="114">
        <v>0.41</v>
      </c>
      <c r="L81" s="113">
        <v>3433800.0000000005</v>
      </c>
      <c r="M81" s="107"/>
      <c r="N81" s="117"/>
      <c r="O81" s="107"/>
      <c r="P81" s="107"/>
    </row>
    <row r="82" spans="1:16" x14ac:dyDescent="0.25">
      <c r="A82" s="107"/>
      <c r="B82" s="106"/>
      <c r="C82" s="107" t="s">
        <v>142</v>
      </c>
      <c r="D82" s="116" t="s">
        <v>143</v>
      </c>
      <c r="E82" s="109" t="s">
        <v>144</v>
      </c>
      <c r="F82" s="107"/>
      <c r="G82" s="123" t="s">
        <v>163</v>
      </c>
      <c r="H82" s="123">
        <v>12</v>
      </c>
      <c r="I82" s="124">
        <v>485000</v>
      </c>
      <c r="J82" s="125">
        <v>5820000</v>
      </c>
      <c r="K82" s="114">
        <v>0.41</v>
      </c>
      <c r="L82" s="113">
        <v>3433800.0000000005</v>
      </c>
      <c r="M82" s="107"/>
      <c r="N82" s="117"/>
      <c r="O82" s="107"/>
      <c r="P82" s="107"/>
    </row>
    <row r="83" spans="1:16" x14ac:dyDescent="0.25">
      <c r="A83" s="107">
        <v>293</v>
      </c>
      <c r="B83" s="106" t="s">
        <v>205</v>
      </c>
      <c r="C83" s="107" t="s">
        <v>166</v>
      </c>
      <c r="D83" s="107"/>
      <c r="E83" s="109"/>
      <c r="F83" s="107"/>
      <c r="G83" s="123" t="s">
        <v>204</v>
      </c>
      <c r="H83" s="123">
        <v>1</v>
      </c>
      <c r="I83" s="124">
        <v>450000</v>
      </c>
      <c r="J83" s="125">
        <v>450000</v>
      </c>
      <c r="K83" s="114">
        <v>0.41</v>
      </c>
      <c r="L83" s="113">
        <v>265500.00000000006</v>
      </c>
      <c r="M83" s="118">
        <v>533950.00000000012</v>
      </c>
      <c r="N83" s="117"/>
      <c r="O83" s="107"/>
      <c r="P83" s="107"/>
    </row>
    <row r="84" spans="1:16" x14ac:dyDescent="0.25">
      <c r="A84" s="107"/>
      <c r="B84" s="106"/>
      <c r="C84" s="107" t="s">
        <v>166</v>
      </c>
      <c r="D84" s="107"/>
      <c r="E84" s="109"/>
      <c r="F84" s="107"/>
      <c r="G84" s="123" t="s">
        <v>140</v>
      </c>
      <c r="H84" s="123">
        <v>1</v>
      </c>
      <c r="I84" s="124">
        <v>455000</v>
      </c>
      <c r="J84" s="125">
        <v>455000</v>
      </c>
      <c r="K84" s="114">
        <v>0.41</v>
      </c>
      <c r="L84" s="113">
        <v>268450.00000000006</v>
      </c>
      <c r="M84" s="107"/>
      <c r="N84" s="117"/>
      <c r="O84" s="107"/>
      <c r="P84" s="107"/>
    </row>
    <row r="85" spans="1:16" ht="21.75" x14ac:dyDescent="0.25">
      <c r="A85" s="107">
        <v>294</v>
      </c>
      <c r="B85" s="106" t="s">
        <v>206</v>
      </c>
      <c r="C85" s="107" t="s">
        <v>142</v>
      </c>
      <c r="D85" s="107" t="s">
        <v>169</v>
      </c>
      <c r="E85" s="120" t="s">
        <v>170</v>
      </c>
      <c r="F85" s="120"/>
      <c r="G85" s="123" t="s">
        <v>145</v>
      </c>
      <c r="H85" s="123">
        <v>14</v>
      </c>
      <c r="I85" s="124">
        <v>227500</v>
      </c>
      <c r="J85" s="125">
        <v>3185000</v>
      </c>
      <c r="K85" s="114">
        <v>0.41</v>
      </c>
      <c r="L85" s="113">
        <v>1879150.0000000002</v>
      </c>
      <c r="M85" s="107"/>
      <c r="N85" s="117"/>
      <c r="O85" s="118">
        <v>2852650.0000000005</v>
      </c>
      <c r="P85" s="107"/>
    </row>
    <row r="86" spans="1:16" ht="21.75" x14ac:dyDescent="0.25">
      <c r="A86" s="107"/>
      <c r="B86" s="106"/>
      <c r="C86" s="107" t="s">
        <v>142</v>
      </c>
      <c r="D86" s="107" t="s">
        <v>169</v>
      </c>
      <c r="E86" s="120" t="s">
        <v>170</v>
      </c>
      <c r="F86" s="107"/>
      <c r="G86" s="123" t="s">
        <v>152</v>
      </c>
      <c r="H86" s="123">
        <v>3</v>
      </c>
      <c r="I86" s="124">
        <v>550000</v>
      </c>
      <c r="J86" s="125">
        <v>1650000</v>
      </c>
      <c r="K86" s="114">
        <v>0.41</v>
      </c>
      <c r="L86" s="113">
        <v>973500.00000000012</v>
      </c>
      <c r="M86" s="107"/>
      <c r="N86" s="117"/>
      <c r="O86" s="107"/>
      <c r="P86" s="107"/>
    </row>
    <row r="87" spans="1:16" x14ac:dyDescent="0.25">
      <c r="A87" s="107">
        <v>295</v>
      </c>
      <c r="B87" s="106" t="s">
        <v>207</v>
      </c>
      <c r="C87" s="107" t="s">
        <v>142</v>
      </c>
      <c r="D87" s="107"/>
      <c r="E87" s="109" t="s">
        <v>208</v>
      </c>
      <c r="F87" s="107"/>
      <c r="G87" s="123" t="s">
        <v>140</v>
      </c>
      <c r="H87" s="123">
        <v>3</v>
      </c>
      <c r="I87" s="124">
        <v>455000</v>
      </c>
      <c r="J87" s="125">
        <v>1365000</v>
      </c>
      <c r="K87" s="114">
        <v>0.41</v>
      </c>
      <c r="L87" s="113">
        <v>805350.00000000012</v>
      </c>
      <c r="M87" s="118"/>
      <c r="N87" s="117"/>
      <c r="O87" s="118">
        <v>805350.00000000012</v>
      </c>
      <c r="P87" s="107"/>
    </row>
    <row r="88" spans="1:16" x14ac:dyDescent="0.25">
      <c r="A88" s="107">
        <v>296</v>
      </c>
      <c r="B88" s="106" t="s">
        <v>209</v>
      </c>
      <c r="C88" s="107" t="s">
        <v>138</v>
      </c>
      <c r="D88" s="127" t="s">
        <v>210</v>
      </c>
      <c r="E88" s="109" t="s">
        <v>211</v>
      </c>
      <c r="F88" s="107"/>
      <c r="G88" s="123" t="s">
        <v>204</v>
      </c>
      <c r="H88" s="123">
        <v>4</v>
      </c>
      <c r="I88" s="124">
        <v>450000</v>
      </c>
      <c r="J88" s="125">
        <v>1800000</v>
      </c>
      <c r="K88" s="114">
        <v>0.5</v>
      </c>
      <c r="L88" s="113">
        <v>900000</v>
      </c>
      <c r="M88" s="118"/>
      <c r="N88" s="117">
        <v>900000</v>
      </c>
      <c r="O88" s="118"/>
      <c r="P88" s="107"/>
    </row>
    <row r="89" spans="1:16" x14ac:dyDescent="0.25">
      <c r="A89" s="107">
        <v>311</v>
      </c>
      <c r="B89" s="106" t="s">
        <v>212</v>
      </c>
      <c r="C89" s="107" t="s">
        <v>193</v>
      </c>
      <c r="D89" s="128" t="s">
        <v>213</v>
      </c>
      <c r="E89" s="109" t="s">
        <v>194</v>
      </c>
      <c r="F89" s="107"/>
      <c r="G89" s="123" t="s">
        <v>145</v>
      </c>
      <c r="H89" s="123">
        <v>24</v>
      </c>
      <c r="I89" s="124">
        <v>255000</v>
      </c>
      <c r="J89" s="125">
        <v>6120000</v>
      </c>
      <c r="K89" s="114">
        <v>0.41</v>
      </c>
      <c r="L89" s="113">
        <v>3610800.0000000005</v>
      </c>
      <c r="M89" s="107"/>
      <c r="N89" s="117"/>
      <c r="O89" s="118">
        <v>10124400.000000002</v>
      </c>
      <c r="P89" s="107"/>
    </row>
    <row r="90" spans="1:16" x14ac:dyDescent="0.25">
      <c r="A90" s="107"/>
      <c r="B90" s="106"/>
      <c r="C90" s="107" t="s">
        <v>193</v>
      </c>
      <c r="D90" s="128" t="s">
        <v>213</v>
      </c>
      <c r="E90" s="109" t="s">
        <v>194</v>
      </c>
      <c r="F90" s="107"/>
      <c r="G90" s="123" t="s">
        <v>147</v>
      </c>
      <c r="H90" s="123">
        <v>12</v>
      </c>
      <c r="I90" s="124">
        <v>455000</v>
      </c>
      <c r="J90" s="125">
        <v>5460000</v>
      </c>
      <c r="K90" s="114">
        <v>0.41</v>
      </c>
      <c r="L90" s="113">
        <v>3221400.0000000005</v>
      </c>
      <c r="M90" s="107"/>
      <c r="N90" s="117"/>
      <c r="O90" s="107"/>
      <c r="P90" s="107"/>
    </row>
    <row r="91" spans="1:16" x14ac:dyDescent="0.25">
      <c r="A91" s="107"/>
      <c r="B91" s="106"/>
      <c r="C91" s="107" t="s">
        <v>193</v>
      </c>
      <c r="D91" s="128" t="s">
        <v>213</v>
      </c>
      <c r="E91" s="109" t="s">
        <v>194</v>
      </c>
      <c r="F91" s="107"/>
      <c r="G91" s="123" t="s">
        <v>147</v>
      </c>
      <c r="H91" s="123">
        <v>12</v>
      </c>
      <c r="I91" s="124">
        <v>465000</v>
      </c>
      <c r="J91" s="125">
        <v>5580000</v>
      </c>
      <c r="K91" s="114">
        <v>0.41</v>
      </c>
      <c r="L91" s="113">
        <v>3292200.0000000005</v>
      </c>
      <c r="M91" s="107"/>
      <c r="N91" s="117"/>
      <c r="O91" s="107"/>
      <c r="P91" s="107"/>
    </row>
    <row r="92" spans="1:16" ht="21.75" x14ac:dyDescent="0.25">
      <c r="A92" s="107">
        <v>313</v>
      </c>
      <c r="B92" s="106" t="s">
        <v>214</v>
      </c>
      <c r="C92" s="107" t="s">
        <v>142</v>
      </c>
      <c r="D92" s="116" t="s">
        <v>143</v>
      </c>
      <c r="E92" s="109" t="s">
        <v>144</v>
      </c>
      <c r="F92" s="126"/>
      <c r="G92" s="123" t="s">
        <v>146</v>
      </c>
      <c r="H92" s="123">
        <v>12</v>
      </c>
      <c r="I92" s="124">
        <v>455000</v>
      </c>
      <c r="J92" s="125">
        <v>5460000</v>
      </c>
      <c r="K92" s="121">
        <v>0.41</v>
      </c>
      <c r="L92" s="125">
        <v>3221400.0000000005</v>
      </c>
      <c r="M92" s="126"/>
      <c r="N92" s="129"/>
      <c r="O92" s="118">
        <v>9947400.0000000019</v>
      </c>
      <c r="P92" s="120" t="s">
        <v>215</v>
      </c>
    </row>
    <row r="93" spans="1:16" x14ac:dyDescent="0.25">
      <c r="A93" s="107"/>
      <c r="B93" s="130"/>
      <c r="C93" s="107" t="s">
        <v>142</v>
      </c>
      <c r="D93" s="116" t="s">
        <v>143</v>
      </c>
      <c r="E93" s="109" t="s">
        <v>144</v>
      </c>
      <c r="F93" s="126"/>
      <c r="G93" s="123" t="s">
        <v>147</v>
      </c>
      <c r="H93" s="123">
        <v>12</v>
      </c>
      <c r="I93" s="124">
        <v>465000</v>
      </c>
      <c r="J93" s="125">
        <v>5580000</v>
      </c>
      <c r="K93" s="121">
        <v>0.41</v>
      </c>
      <c r="L93" s="125">
        <v>3292200.0000000005</v>
      </c>
      <c r="M93" s="126"/>
      <c r="N93" s="129"/>
      <c r="O93" s="126"/>
      <c r="P93" s="126"/>
    </row>
    <row r="94" spans="1:16" x14ac:dyDescent="0.25">
      <c r="A94" s="107"/>
      <c r="B94" s="130"/>
      <c r="C94" s="107" t="s">
        <v>142</v>
      </c>
      <c r="D94" s="116" t="s">
        <v>143</v>
      </c>
      <c r="E94" s="109" t="s">
        <v>144</v>
      </c>
      <c r="F94" s="126"/>
      <c r="G94" s="123" t="s">
        <v>162</v>
      </c>
      <c r="H94" s="123">
        <v>12</v>
      </c>
      <c r="I94" s="124">
        <v>485000</v>
      </c>
      <c r="J94" s="125">
        <v>5820000</v>
      </c>
      <c r="K94" s="121">
        <v>0.41</v>
      </c>
      <c r="L94" s="125">
        <v>3433800.0000000005</v>
      </c>
      <c r="M94" s="126"/>
      <c r="N94" s="129"/>
      <c r="O94" s="126"/>
      <c r="P94" s="126"/>
    </row>
    <row r="95" spans="1:16" x14ac:dyDescent="0.25">
      <c r="A95" s="107">
        <v>314</v>
      </c>
      <c r="B95" s="131" t="s">
        <v>216</v>
      </c>
      <c r="C95" s="107"/>
      <c r="D95" s="132" t="s">
        <v>217</v>
      </c>
      <c r="E95" s="109" t="s">
        <v>218</v>
      </c>
      <c r="F95" s="107"/>
      <c r="G95" s="123" t="s">
        <v>147</v>
      </c>
      <c r="H95" s="123">
        <v>36</v>
      </c>
      <c r="I95" s="124">
        <v>465000</v>
      </c>
      <c r="J95" s="125">
        <v>16740000</v>
      </c>
      <c r="K95" s="121">
        <v>0.41</v>
      </c>
      <c r="L95" s="125">
        <v>9876600.0000000019</v>
      </c>
      <c r="M95" s="107"/>
      <c r="N95" s="117"/>
      <c r="O95" s="118">
        <v>51294600.000000007</v>
      </c>
      <c r="P95" s="107"/>
    </row>
    <row r="96" spans="1:16" x14ac:dyDescent="0.25">
      <c r="A96" s="107"/>
      <c r="B96" s="131"/>
      <c r="C96" s="107"/>
      <c r="D96" s="132" t="s">
        <v>217</v>
      </c>
      <c r="E96" s="109" t="s">
        <v>218</v>
      </c>
      <c r="F96" s="107"/>
      <c r="G96" s="123" t="s">
        <v>161</v>
      </c>
      <c r="H96" s="123">
        <v>12</v>
      </c>
      <c r="I96" s="124">
        <v>475000</v>
      </c>
      <c r="J96" s="125">
        <v>5700000</v>
      </c>
      <c r="K96" s="121">
        <v>0.41</v>
      </c>
      <c r="L96" s="125">
        <v>3363000.0000000005</v>
      </c>
      <c r="M96" s="107"/>
      <c r="N96" s="117"/>
      <c r="O96" s="107"/>
      <c r="P96" s="107"/>
    </row>
    <row r="97" spans="1:16" x14ac:dyDescent="0.25">
      <c r="A97" s="107"/>
      <c r="B97" s="131"/>
      <c r="C97" s="107"/>
      <c r="D97" s="132" t="s">
        <v>217</v>
      </c>
      <c r="E97" s="109" t="s">
        <v>218</v>
      </c>
      <c r="F97" s="107"/>
      <c r="G97" s="123" t="s">
        <v>162</v>
      </c>
      <c r="H97" s="123">
        <v>36</v>
      </c>
      <c r="I97" s="124">
        <v>485000</v>
      </c>
      <c r="J97" s="125">
        <v>17460000</v>
      </c>
      <c r="K97" s="121">
        <v>0.41</v>
      </c>
      <c r="L97" s="125">
        <v>10301400.000000002</v>
      </c>
      <c r="M97" s="107"/>
      <c r="N97" s="117"/>
      <c r="O97" s="107"/>
      <c r="P97" s="107"/>
    </row>
    <row r="98" spans="1:16" x14ac:dyDescent="0.25">
      <c r="A98" s="107"/>
      <c r="B98" s="131"/>
      <c r="C98" s="107"/>
      <c r="D98" s="132" t="s">
        <v>217</v>
      </c>
      <c r="E98" s="109" t="s">
        <v>218</v>
      </c>
      <c r="F98" s="107"/>
      <c r="G98" s="123" t="s">
        <v>163</v>
      </c>
      <c r="H98" s="123">
        <v>24</v>
      </c>
      <c r="I98" s="124">
        <v>485000</v>
      </c>
      <c r="J98" s="125">
        <v>11640000</v>
      </c>
      <c r="K98" s="121">
        <v>0.41</v>
      </c>
      <c r="L98" s="125">
        <v>6867600.0000000009</v>
      </c>
      <c r="M98" s="107"/>
      <c r="N98" s="117"/>
      <c r="O98" s="107"/>
      <c r="P98" s="107"/>
    </row>
    <row r="99" spans="1:16" x14ac:dyDescent="0.25">
      <c r="A99" s="107"/>
      <c r="B99" s="131"/>
      <c r="C99" s="107"/>
      <c r="D99" s="132" t="s">
        <v>217</v>
      </c>
      <c r="E99" s="109" t="s">
        <v>218</v>
      </c>
      <c r="F99" s="107"/>
      <c r="G99" s="123" t="s">
        <v>152</v>
      </c>
      <c r="H99" s="123">
        <v>48</v>
      </c>
      <c r="I99" s="124">
        <v>550000</v>
      </c>
      <c r="J99" s="125">
        <v>26400000</v>
      </c>
      <c r="K99" s="121">
        <v>0.41</v>
      </c>
      <c r="L99" s="125">
        <v>15576000.000000002</v>
      </c>
      <c r="M99" s="107"/>
      <c r="N99" s="117"/>
      <c r="O99" s="107"/>
      <c r="P99" s="107"/>
    </row>
    <row r="100" spans="1:16" x14ac:dyDescent="0.25">
      <c r="A100" s="107"/>
      <c r="B100" s="131"/>
      <c r="C100" s="107"/>
      <c r="D100" s="132" t="s">
        <v>217</v>
      </c>
      <c r="E100" s="109" t="s">
        <v>218</v>
      </c>
      <c r="F100" s="107"/>
      <c r="G100" s="123" t="s">
        <v>204</v>
      </c>
      <c r="H100" s="123">
        <v>20</v>
      </c>
      <c r="I100" s="124">
        <v>450000</v>
      </c>
      <c r="J100" s="125">
        <v>9000000</v>
      </c>
      <c r="K100" s="121">
        <v>0.41</v>
      </c>
      <c r="L100" s="125">
        <v>5310000.0000000009</v>
      </c>
      <c r="M100" s="107"/>
      <c r="N100" s="117"/>
      <c r="O100" s="107"/>
      <c r="P100" s="107"/>
    </row>
    <row r="101" spans="1:16" x14ac:dyDescent="0.25">
      <c r="A101" s="153" t="s">
        <v>84</v>
      </c>
      <c r="B101" s="154"/>
      <c r="C101" s="154"/>
      <c r="D101" s="154"/>
      <c r="E101" s="154"/>
      <c r="F101" s="154"/>
      <c r="G101" s="155"/>
      <c r="H101" s="133">
        <v>754</v>
      </c>
      <c r="I101" s="133"/>
      <c r="J101" s="134">
        <v>335640000</v>
      </c>
      <c r="K101" s="133"/>
      <c r="L101" s="134">
        <v>187358750</v>
      </c>
      <c r="M101" s="135">
        <v>13427300</v>
      </c>
      <c r="N101" s="135">
        <v>17207800</v>
      </c>
      <c r="O101" s="135">
        <v>156723650.00000003</v>
      </c>
      <c r="P101" s="133"/>
    </row>
    <row r="102" spans="1:16" x14ac:dyDescent="0.25">
      <c r="A102" s="149" t="s">
        <v>219</v>
      </c>
      <c r="B102" s="149"/>
      <c r="C102" s="149"/>
      <c r="D102" s="149"/>
      <c r="E102" s="149"/>
      <c r="F102" s="149"/>
      <c r="G102" s="149"/>
      <c r="H102" s="133">
        <v>754</v>
      </c>
      <c r="I102" s="133"/>
      <c r="J102" s="133"/>
      <c r="K102" s="133"/>
      <c r="L102" s="134">
        <v>187358750</v>
      </c>
      <c r="M102" s="133"/>
      <c r="N102" s="133"/>
      <c r="O102" s="133"/>
      <c r="P102" s="133"/>
    </row>
    <row r="103" spans="1:16" x14ac:dyDescent="0.25">
      <c r="A103" s="149" t="s">
        <v>220</v>
      </c>
      <c r="B103" s="149"/>
      <c r="C103" s="149"/>
      <c r="D103" s="149"/>
      <c r="E103" s="149"/>
      <c r="F103" s="149"/>
      <c r="G103" s="149"/>
      <c r="H103" s="133"/>
      <c r="I103" s="133"/>
      <c r="J103" s="133"/>
      <c r="K103" s="133"/>
      <c r="L103" s="136">
        <v>13427300</v>
      </c>
      <c r="M103" s="133"/>
      <c r="N103" s="133"/>
      <c r="O103" s="133"/>
      <c r="P103" s="133"/>
    </row>
    <row r="104" spans="1:16" x14ac:dyDescent="0.25">
      <c r="A104" s="149" t="s">
        <v>221</v>
      </c>
      <c r="B104" s="149"/>
      <c r="C104" s="149"/>
      <c r="D104" s="149"/>
      <c r="E104" s="149"/>
      <c r="F104" s="149"/>
      <c r="G104" s="149"/>
      <c r="H104" s="133"/>
      <c r="I104" s="133"/>
      <c r="J104" s="133"/>
      <c r="K104" s="133"/>
      <c r="L104" s="136">
        <v>17207800</v>
      </c>
      <c r="M104" s="133"/>
      <c r="N104" s="133"/>
      <c r="O104" s="133"/>
      <c r="P104" s="133"/>
    </row>
    <row r="105" spans="1:16" x14ac:dyDescent="0.25">
      <c r="A105" s="149" t="s">
        <v>222</v>
      </c>
      <c r="B105" s="149"/>
      <c r="C105" s="149"/>
      <c r="D105" s="149"/>
      <c r="E105" s="149"/>
      <c r="F105" s="149"/>
      <c r="G105" s="149"/>
      <c r="H105" s="133"/>
      <c r="I105" s="133"/>
      <c r="J105" s="133"/>
      <c r="K105" s="133"/>
      <c r="L105" s="136">
        <v>156723650.00000003</v>
      </c>
      <c r="M105" s="133"/>
      <c r="N105" s="133"/>
      <c r="O105" s="133"/>
      <c r="P105" s="133"/>
    </row>
    <row r="106" spans="1:16" x14ac:dyDescent="0.25">
      <c r="L106" s="137">
        <v>0</v>
      </c>
    </row>
    <row r="107" spans="1:16" s="139" customFormat="1" x14ac:dyDescent="0.25">
      <c r="B107" s="138" t="s">
        <v>226</v>
      </c>
      <c r="E107" s="138"/>
      <c r="G107" s="138"/>
      <c r="I107" s="138"/>
      <c r="J107" s="138"/>
      <c r="L107" s="138" t="s">
        <v>227</v>
      </c>
      <c r="M107" s="138"/>
      <c r="N107" s="138"/>
      <c r="P107" s="140"/>
    </row>
  </sheetData>
  <mergeCells count="16"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  <mergeCell ref="A103:G103"/>
    <mergeCell ref="A104:G104"/>
    <mergeCell ref="A105:G105"/>
    <mergeCell ref="P76:P79"/>
    <mergeCell ref="A101:G101"/>
    <mergeCell ref="A102:G102"/>
  </mergeCells>
  <pageMargins left="0.27" right="0.2" top="0.39" bottom="0.45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C7" workbookViewId="0">
      <selection activeCell="F7" sqref="F1:O1048576"/>
    </sheetView>
  </sheetViews>
  <sheetFormatPr defaultColWidth="9.140625" defaultRowHeight="15" x14ac:dyDescent="0.25"/>
  <cols>
    <col min="1" max="1" width="9.5703125" style="47" customWidth="1"/>
    <col min="2" max="2" width="53.85546875" style="47" customWidth="1"/>
    <col min="3" max="3" width="16.28515625" style="47" customWidth="1"/>
    <col min="4" max="4" width="19.85546875" style="94" customWidth="1"/>
    <col min="5" max="5" width="26.140625" style="47" customWidth="1"/>
    <col min="6" max="16384" width="9.140625" style="47"/>
  </cols>
  <sheetData>
    <row r="1" spans="1:7" ht="16.5" x14ac:dyDescent="0.25">
      <c r="A1" s="42" t="s">
        <v>74</v>
      </c>
      <c r="B1" s="43"/>
      <c r="C1" s="44"/>
      <c r="D1" s="45" t="s">
        <v>96</v>
      </c>
      <c r="E1" s="46"/>
      <c r="F1" s="45"/>
      <c r="G1" s="45"/>
    </row>
    <row r="2" spans="1:7" ht="15.75" x14ac:dyDescent="0.25">
      <c r="A2" s="48" t="s">
        <v>75</v>
      </c>
      <c r="B2" s="49"/>
      <c r="C2" s="50"/>
      <c r="D2" s="51" t="s">
        <v>97</v>
      </c>
      <c r="E2" s="52"/>
      <c r="F2" s="51"/>
      <c r="G2" s="51"/>
    </row>
    <row r="3" spans="1:7" ht="15.75" x14ac:dyDescent="0.25">
      <c r="A3" s="48"/>
      <c r="B3" s="49"/>
      <c r="C3" s="50"/>
      <c r="D3" s="53"/>
      <c r="E3" s="52"/>
      <c r="F3" s="54"/>
      <c r="G3" s="54"/>
    </row>
    <row r="4" spans="1:7" ht="20.25" x14ac:dyDescent="0.3">
      <c r="A4" s="163" t="s">
        <v>98</v>
      </c>
      <c r="B4" s="163"/>
      <c r="C4" s="163"/>
      <c r="D4" s="163"/>
      <c r="E4" s="163"/>
      <c r="F4" s="55"/>
      <c r="G4" s="55"/>
    </row>
    <row r="5" spans="1:7" x14ac:dyDescent="0.25">
      <c r="A5" s="158" t="s">
        <v>121</v>
      </c>
      <c r="B5" s="158"/>
      <c r="C5" s="158"/>
      <c r="D5" s="158"/>
      <c r="E5" s="158"/>
      <c r="F5" s="56"/>
      <c r="G5" s="56"/>
    </row>
    <row r="6" spans="1:7" x14ac:dyDescent="0.25">
      <c r="A6" s="57"/>
      <c r="B6" s="57"/>
      <c r="C6" s="57"/>
      <c r="D6" s="57"/>
      <c r="E6" s="57"/>
      <c r="F6" s="56"/>
      <c r="G6" s="56"/>
    </row>
    <row r="7" spans="1:7" ht="15.75" x14ac:dyDescent="0.25">
      <c r="A7" s="58" t="s">
        <v>99</v>
      </c>
      <c r="B7" s="58" t="s">
        <v>100</v>
      </c>
      <c r="C7" s="58" t="s">
        <v>101</v>
      </c>
      <c r="D7" s="59" t="s">
        <v>102</v>
      </c>
      <c r="E7" s="58" t="s">
        <v>103</v>
      </c>
      <c r="F7" s="54"/>
      <c r="G7" s="54"/>
    </row>
    <row r="8" spans="1:7" ht="15.75" x14ac:dyDescent="0.25">
      <c r="A8" s="60">
        <v>1</v>
      </c>
      <c r="B8" s="61" t="s">
        <v>104</v>
      </c>
      <c r="C8" s="62">
        <f>'DOANH THU'!H101</f>
        <v>754</v>
      </c>
      <c r="D8" s="63">
        <f>'DOANH THU'!L102</f>
        <v>187358750</v>
      </c>
      <c r="E8" s="61"/>
      <c r="F8"/>
      <c r="G8"/>
    </row>
    <row r="9" spans="1:7" ht="15.75" x14ac:dyDescent="0.25">
      <c r="A9" s="64">
        <v>2</v>
      </c>
      <c r="B9" s="65" t="s">
        <v>105</v>
      </c>
      <c r="C9" s="65"/>
      <c r="D9" s="66">
        <f>'DOANH THU'!L103</f>
        <v>13427300</v>
      </c>
      <c r="E9" s="65"/>
      <c r="F9"/>
      <c r="G9"/>
    </row>
    <row r="10" spans="1:7" ht="15.75" x14ac:dyDescent="0.25">
      <c r="A10" s="64">
        <v>3</v>
      </c>
      <c r="B10" s="65" t="s">
        <v>106</v>
      </c>
      <c r="C10" s="65"/>
      <c r="D10" s="66">
        <f>'DOANH THU'!L104</f>
        <v>17207800</v>
      </c>
      <c r="E10" s="65"/>
      <c r="F10"/>
      <c r="G10"/>
    </row>
    <row r="11" spans="1:7" ht="15.75" x14ac:dyDescent="0.25">
      <c r="A11" s="67"/>
      <c r="B11" s="68" t="s">
        <v>107</v>
      </c>
      <c r="C11" s="69"/>
      <c r="D11" s="70">
        <f>D8-D9-D10</f>
        <v>156723650</v>
      </c>
      <c r="E11" s="71"/>
      <c r="F11"/>
      <c r="G11"/>
    </row>
    <row r="12" spans="1:7" x14ac:dyDescent="0.25">
      <c r="A12" s="57"/>
      <c r="B12" s="57"/>
      <c r="C12" s="57"/>
      <c r="D12" s="47"/>
      <c r="E12" s="57"/>
      <c r="F12" s="56"/>
      <c r="G12" s="56"/>
    </row>
    <row r="13" spans="1:7" x14ac:dyDescent="0.25">
      <c r="A13" s="57"/>
      <c r="B13" s="57"/>
      <c r="C13" s="57"/>
      <c r="D13" s="57"/>
      <c r="E13" s="57"/>
      <c r="F13" s="56"/>
      <c r="G13" s="56"/>
    </row>
    <row r="14" spans="1:7" s="75" customFormat="1" x14ac:dyDescent="0.25">
      <c r="A14" s="72" t="s">
        <v>99</v>
      </c>
      <c r="B14" s="72" t="s">
        <v>100</v>
      </c>
      <c r="C14" s="73" t="s">
        <v>108</v>
      </c>
      <c r="D14" s="74" t="s">
        <v>80</v>
      </c>
      <c r="E14" s="73" t="s">
        <v>103</v>
      </c>
    </row>
    <row r="15" spans="1:7" x14ac:dyDescent="0.25">
      <c r="A15" s="76">
        <v>1</v>
      </c>
      <c r="B15" s="77" t="s">
        <v>109</v>
      </c>
      <c r="C15" s="78">
        <f>'THU CHI'!D157</f>
        <v>96718000</v>
      </c>
      <c r="D15" s="79">
        <f>'THU CHI'!E157</f>
        <v>201796000</v>
      </c>
      <c r="E15" s="80"/>
    </row>
    <row r="16" spans="1:7" x14ac:dyDescent="0.25">
      <c r="A16" s="76"/>
      <c r="B16" s="95" t="s">
        <v>89</v>
      </c>
      <c r="C16" s="96"/>
      <c r="D16" s="97">
        <f>'THU CHI'!E258</f>
        <v>112000000</v>
      </c>
      <c r="E16" s="98"/>
    </row>
    <row r="17" spans="1:5" x14ac:dyDescent="0.25">
      <c r="A17" s="76">
        <v>3</v>
      </c>
      <c r="B17" s="81" t="s">
        <v>110</v>
      </c>
      <c r="C17" s="81"/>
      <c r="D17" s="82">
        <f>'THU CHI'!E140</f>
        <v>11954540</v>
      </c>
      <c r="E17" s="83"/>
    </row>
    <row r="18" spans="1:5" x14ac:dyDescent="0.25">
      <c r="A18" s="84">
        <v>4</v>
      </c>
      <c r="B18" s="81" t="s">
        <v>111</v>
      </c>
      <c r="C18" s="81"/>
      <c r="D18" s="82">
        <f>'THU CHI'!E177</f>
        <v>12300000</v>
      </c>
      <c r="E18" s="83"/>
    </row>
    <row r="19" spans="1:5" x14ac:dyDescent="0.25">
      <c r="A19" s="76">
        <v>5</v>
      </c>
      <c r="B19" s="81" t="s">
        <v>122</v>
      </c>
      <c r="C19" s="81"/>
      <c r="D19" s="82">
        <f>'THU CHI'!E119</f>
        <v>17990000</v>
      </c>
      <c r="E19" s="83"/>
    </row>
    <row r="20" spans="1:5" x14ac:dyDescent="0.25">
      <c r="A20" s="84">
        <v>6</v>
      </c>
      <c r="B20" s="81" t="s">
        <v>112</v>
      </c>
      <c r="C20" s="81"/>
      <c r="D20" s="82">
        <f>'THU CHI'!E219</f>
        <v>15813800</v>
      </c>
      <c r="E20" s="83"/>
    </row>
    <row r="21" spans="1:5" x14ac:dyDescent="0.25">
      <c r="A21" s="76">
        <v>7</v>
      </c>
      <c r="B21" s="81" t="s">
        <v>113</v>
      </c>
      <c r="C21" s="81"/>
      <c r="D21" s="82">
        <f>'THU CHI'!E251</f>
        <v>15203650</v>
      </c>
      <c r="E21" s="83"/>
    </row>
    <row r="22" spans="1:5" x14ac:dyDescent="0.25">
      <c r="A22" s="84">
        <v>8</v>
      </c>
      <c r="B22" s="81" t="s">
        <v>114</v>
      </c>
      <c r="C22" s="81"/>
      <c r="D22" s="82">
        <f>'THU CHI'!E227</f>
        <v>2250000</v>
      </c>
      <c r="E22" s="83"/>
    </row>
    <row r="23" spans="1:5" x14ac:dyDescent="0.25">
      <c r="A23" s="76">
        <v>9</v>
      </c>
      <c r="B23" s="85" t="s">
        <v>38</v>
      </c>
      <c r="C23" s="85"/>
      <c r="D23" s="86">
        <f>'THU CHI'!E167</f>
        <v>14243000</v>
      </c>
      <c r="E23" s="87"/>
    </row>
    <row r="24" spans="1:5" ht="15.75" x14ac:dyDescent="0.25">
      <c r="A24" s="88"/>
      <c r="B24" s="89" t="s">
        <v>115</v>
      </c>
      <c r="C24" s="90">
        <f>SUM(C15:C23)</f>
        <v>96718000</v>
      </c>
      <c r="D24" s="91">
        <f>SUM(D15:D23)</f>
        <v>403550990</v>
      </c>
      <c r="E24" s="88"/>
    </row>
    <row r="25" spans="1:5" x14ac:dyDescent="0.25">
      <c r="A25" s="164" t="s">
        <v>116</v>
      </c>
      <c r="B25" s="164"/>
      <c r="C25" s="88"/>
      <c r="D25" s="91">
        <f>C24-D24</f>
        <v>-306832990</v>
      </c>
      <c r="E25" s="88"/>
    </row>
    <row r="28" spans="1:5" x14ac:dyDescent="0.25">
      <c r="B28" s="57" t="s">
        <v>117</v>
      </c>
      <c r="C28" s="56"/>
      <c r="D28" s="57" t="s">
        <v>118</v>
      </c>
      <c r="E28" s="56"/>
    </row>
    <row r="29" spans="1:5" x14ac:dyDescent="0.25">
      <c r="B29" s="92" t="s">
        <v>119</v>
      </c>
      <c r="C29" s="93"/>
      <c r="D29" s="92" t="s">
        <v>120</v>
      </c>
      <c r="E29" s="93"/>
    </row>
  </sheetData>
  <mergeCells count="3">
    <mergeCell ref="A4:E4"/>
    <mergeCell ref="A5:E5"/>
    <mergeCell ref="A25:B25"/>
  </mergeCells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THU CHI</vt:lpstr>
      <vt:lpstr>DOANH THU</vt:lpstr>
      <vt:lpstr>BÁO CÁO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2020-06-02T10:11:33Z</dcterms:modified>
</cp:coreProperties>
</file>